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onFactory\WorkStation\1)GameDesignDocument\"/>
    </mc:Choice>
  </mc:AlternateContent>
  <bookViews>
    <workbookView xWindow="0" yWindow="0" windowWidth="28800" windowHeight="13530"/>
  </bookViews>
  <sheets>
    <sheet name="개요" sheetId="3" r:id="rId1"/>
    <sheet name="일반&amp;정예 던전" sheetId="1" r:id="rId2"/>
    <sheet name="요일 던전" sheetId="5" r:id="rId3"/>
    <sheet name="균열" sheetId="2" r:id="rId4"/>
    <sheet name="초월" sheetId="6" r:id="rId5"/>
    <sheet name="반복완료" sheetId="7" r:id="rId6"/>
    <sheet name="출석보상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8" l="1"/>
  <c r="P14" i="8"/>
  <c r="N14" i="8"/>
  <c r="L14" i="8"/>
  <c r="J14" i="8"/>
  <c r="O11" i="8"/>
  <c r="M11" i="8"/>
  <c r="K11" i="8"/>
  <c r="P8" i="8"/>
  <c r="N8" i="8"/>
  <c r="K19" i="8"/>
  <c r="S14" i="8"/>
  <c r="Q14" i="8"/>
  <c r="C19" i="8"/>
  <c r="D19" i="8"/>
  <c r="B19" i="8"/>
  <c r="O14" i="8"/>
  <c r="M14" i="8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J19" i="8" l="1"/>
  <c r="G13" i="7" l="1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8" i="7"/>
  <c r="I9" i="7" s="1"/>
  <c r="I10" i="7" s="1"/>
  <c r="I7" i="7"/>
  <c r="I5" i="7"/>
  <c r="I6" i="7" s="1"/>
  <c r="I4" i="7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L41" i="6"/>
  <c r="L42" i="6" s="1"/>
  <c r="L43" i="6" s="1"/>
  <c r="L44" i="6" s="1"/>
  <c r="K41" i="6"/>
  <c r="K42" i="6" s="1"/>
  <c r="K43" i="6" s="1"/>
  <c r="K44" i="6" s="1"/>
  <c r="J32" i="6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K31" i="6"/>
  <c r="K32" i="6" s="1"/>
  <c r="K33" i="6" s="1"/>
  <c r="K34" i="6" s="1"/>
  <c r="K35" i="6" s="1"/>
  <c r="K36" i="6" s="1"/>
  <c r="K37" i="6" s="1"/>
  <c r="K38" i="6" s="1"/>
  <c r="K39" i="6" s="1"/>
  <c r="J31" i="6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I21" i="6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F21" i="6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I6" i="6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L41" i="2" l="1"/>
  <c r="L42" i="2" s="1"/>
  <c r="L43" i="2" s="1"/>
  <c r="L44" i="2" s="1"/>
  <c r="M42" i="2"/>
  <c r="M43" i="2" s="1"/>
  <c r="M44" i="2" s="1"/>
  <c r="M41" i="2"/>
  <c r="L31" i="2"/>
  <c r="L32" i="2" s="1"/>
  <c r="L33" i="2" s="1"/>
  <c r="L34" i="2" s="1"/>
  <c r="L35" i="2" s="1"/>
  <c r="L36" i="2" s="1"/>
  <c r="L37" i="2" s="1"/>
  <c r="L38" i="2" s="1"/>
  <c r="L39" i="2" s="1"/>
  <c r="K31" i="2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J21" i="2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21" i="2"/>
  <c r="H22" i="2" s="1"/>
  <c r="H23" i="2" s="1"/>
  <c r="H24" i="2" s="1"/>
  <c r="H25" i="2" s="1"/>
  <c r="H26" i="2" s="1"/>
  <c r="H27" i="2" s="1"/>
  <c r="H28" i="2" s="1"/>
  <c r="H29" i="2" s="1"/>
  <c r="H30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R6" i="2" l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O6" i="2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X6" i="2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V6" i="2"/>
  <c r="V7" i="2" s="1"/>
  <c r="V8" i="2" s="1"/>
  <c r="V9" i="2" s="1"/>
  <c r="V10" i="2" s="1"/>
  <c r="V11" i="2" s="1"/>
  <c r="V12" i="2" s="1"/>
  <c r="V13" i="2" s="1"/>
  <c r="V14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U6" i="2"/>
  <c r="U7" i="2" s="1"/>
  <c r="U8" i="2" s="1"/>
  <c r="U9" i="2" s="1"/>
  <c r="U10" i="2" s="1"/>
  <c r="U11" i="2" s="1"/>
  <c r="U12" i="2" s="1"/>
  <c r="U13" i="2" s="1"/>
  <c r="U14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L21" i="2"/>
  <c r="L22" i="2" s="1"/>
  <c r="L23" i="2" s="1"/>
  <c r="L24" i="2" s="1"/>
  <c r="L25" i="2" s="1"/>
  <c r="L26" i="2" s="1"/>
  <c r="L27" i="2" s="1"/>
  <c r="L28" i="2" s="1"/>
  <c r="L29" i="2" s="1"/>
  <c r="K21" i="2"/>
  <c r="K22" i="2" s="1"/>
  <c r="K23" i="2" s="1"/>
  <c r="K24" i="2" s="1"/>
  <c r="K25" i="2" s="1"/>
  <c r="K26" i="2" s="1"/>
  <c r="K27" i="2" s="1"/>
  <c r="K28" i="2" s="1"/>
  <c r="K2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Z41" i="2" s="1"/>
  <c r="Z42" i="2" s="1"/>
  <c r="Z43" i="2" s="1"/>
  <c r="Z44" i="2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L11" i="5"/>
  <c r="L12" i="5" s="1"/>
  <c r="L13" i="5" s="1"/>
  <c r="L14" i="5" s="1"/>
  <c r="L10" i="5"/>
  <c r="E24" i="5"/>
  <c r="F24" i="5" s="1"/>
  <c r="F23" i="5"/>
  <c r="E4" i="5"/>
  <c r="F4" i="5" s="1"/>
  <c r="F3" i="5"/>
  <c r="M9" i="5"/>
  <c r="L22" i="5"/>
  <c r="M22" i="5" s="1"/>
  <c r="M21" i="5"/>
  <c r="W26" i="2" l="1"/>
  <c r="W27" i="2" s="1"/>
  <c r="W28" i="2" s="1"/>
  <c r="W29" i="2" s="1"/>
  <c r="W30" i="2" s="1"/>
  <c r="W31" i="2" s="1"/>
  <c r="W32" i="2" s="1"/>
  <c r="W33" i="2" s="1"/>
  <c r="W34" i="2" s="1"/>
  <c r="W36" i="2" s="1"/>
  <c r="W37" i="2" s="1"/>
  <c r="W38" i="2" s="1"/>
  <c r="W39" i="2" s="1"/>
  <c r="W40" i="2" s="1"/>
  <c r="W41" i="2" s="1"/>
  <c r="W42" i="2" s="1"/>
  <c r="W43" i="2" s="1"/>
  <c r="W44" i="2" s="1"/>
  <c r="X26" i="2"/>
  <c r="X27" i="2" s="1"/>
  <c r="X28" i="2" s="1"/>
  <c r="X29" i="2" s="1"/>
  <c r="X30" i="2" s="1"/>
  <c r="X31" i="2" s="1"/>
  <c r="X32" i="2" s="1"/>
  <c r="X33" i="2" s="1"/>
  <c r="X34" i="2" s="1"/>
  <c r="X36" i="2" s="1"/>
  <c r="X37" i="2" s="1"/>
  <c r="X38" i="2" s="1"/>
  <c r="X39" i="2" s="1"/>
  <c r="X40" i="2" s="1"/>
  <c r="X41" i="2" s="1"/>
  <c r="X42" i="2" s="1"/>
  <c r="X43" i="2" s="1"/>
  <c r="X44" i="2" s="1"/>
  <c r="L23" i="5"/>
  <c r="L24" i="5" s="1"/>
  <c r="L25" i="5" s="1"/>
  <c r="L26" i="5" s="1"/>
  <c r="E25" i="5"/>
  <c r="E5" i="5"/>
  <c r="E26" i="5" l="1"/>
  <c r="F25" i="5"/>
  <c r="E6" i="5"/>
  <c r="F5" i="5"/>
  <c r="M23" i="5"/>
  <c r="F26" i="5" l="1"/>
  <c r="E27" i="5"/>
  <c r="F6" i="5"/>
  <c r="E7" i="5"/>
  <c r="M24" i="5"/>
  <c r="F27" i="5" l="1"/>
  <c r="E28" i="5"/>
  <c r="F28" i="5" s="1"/>
  <c r="F7" i="5"/>
  <c r="E8" i="5"/>
  <c r="F8" i="5" s="1"/>
  <c r="M26" i="5"/>
  <c r="M25" i="5"/>
  <c r="D10" i="1" l="1"/>
  <c r="D11" i="1" s="1"/>
  <c r="D12" i="1" s="1"/>
  <c r="D13" i="1" s="1"/>
  <c r="D14" i="1" s="1"/>
  <c r="D15" i="1" s="1"/>
  <c r="D4" i="1"/>
  <c r="D5" i="1" s="1"/>
  <c r="D6" i="1" l="1"/>
  <c r="D7" i="1" s="1"/>
  <c r="D8" i="1" s="1"/>
  <c r="D17" i="1"/>
  <c r="D18" i="1" l="1"/>
  <c r="D19" i="1" s="1"/>
  <c r="D20" i="1" s="1"/>
  <c r="D21" i="1" s="1"/>
  <c r="D22" i="1" s="1"/>
  <c r="D24" i="1"/>
  <c r="D25" i="1" s="1"/>
  <c r="D26" i="1" s="1"/>
  <c r="D27" i="1" s="1"/>
  <c r="D28" i="1" s="1"/>
  <c r="D29" i="1" s="1"/>
  <c r="M10" i="5" l="1"/>
  <c r="M12" i="5" l="1"/>
  <c r="M11" i="5"/>
  <c r="M14" i="5" l="1"/>
  <c r="M13" i="5"/>
</calcChain>
</file>

<file path=xl/comments1.xml><?xml version="1.0" encoding="utf-8"?>
<comments xmlns="http://schemas.openxmlformats.org/spreadsheetml/2006/main">
  <authors>
    <author>Joongwon</author>
  </authors>
  <commentList>
    <comment ref="M29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29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0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sharedStrings.xml><?xml version="1.0" encoding="utf-8"?>
<sst xmlns="http://schemas.openxmlformats.org/spreadsheetml/2006/main" count="784" uniqueCount="327">
  <si>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</si>
  <si>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</si>
  <si>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</si>
  <si>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</si>
  <si>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</si>
  <si>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</si>
  <si>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</si>
  <si>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</si>
  <si>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</si>
  <si>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</si>
  <si>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</si>
  <si>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</si>
  <si>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</si>
  <si>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</si>
  <si>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</si>
  <si>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</si>
  <si>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</si>
  <si>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</si>
  <si>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</si>
  <si>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</si>
  <si>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</si>
  <si>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</si>
  <si>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</si>
  <si>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</si>
  <si>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</si>
  <si>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</si>
  <si>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</si>
  <si>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</si>
  <si>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</si>
  <si>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</si>
  <si>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</si>
  <si>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</si>
  <si>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</si>
  <si>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</si>
  <si>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</si>
  <si>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</si>
  <si>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</si>
  <si>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</si>
  <si>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</si>
  <si>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</si>
  <si>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</si>
  <si>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</si>
  <si>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</si>
  <si>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</si>
  <si>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</si>
  <si>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</si>
  <si>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</si>
  <si>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</si>
  <si>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</si>
  <si>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균열석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</si>
  <si>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</si>
  <si>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</si>
  <si>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</si>
  <si>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</si>
  <si>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</si>
  <si>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</si>
  <si>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</si>
  <si>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던전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</si>
  <si>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</si>
  <si>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</si>
  <si>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</si>
  <si>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</si>
  <si>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</si>
  <si>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</si>
  <si>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</si>
  <si>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</si>
  <si>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</si>
  <si>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</si>
  <si>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</si>
  <si>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</si>
  <si>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</si>
  <si>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</si>
  <si>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</si>
  <si>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</si>
  <si>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</si>
  <si>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</si>
  <si>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월드보스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</si>
  <si>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</si>
  <si>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</si>
  <si>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</si>
  <si>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룬스톤 뽑기권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</si>
  <si>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</si>
  <si>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</si>
  <si>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</si>
  <si>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</si>
  <si>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</si>
  <si>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</si>
  <si>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</si>
  <si>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</si>
  <si>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</si>
  <si>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</si>
  <si>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</si>
  <si>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</si>
  <si>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</si>
  <si>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</si>
  <si>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</si>
  <si>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</si>
  <si>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</si>
  <si>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</si>
  <si>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</si>
  <si>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</si>
  <si>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</si>
  <si>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</si>
  <si>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정예던전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</si>
  <si>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</si>
  <si>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</si>
  <si>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</si>
  <si>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</si>
  <si>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</si>
  <si>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</si>
  <si>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</si>
  <si>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</si>
  <si>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</si>
  <si>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</si>
  <si>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</si>
  <si>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</si>
  <si>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</si>
  <si>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</si>
  <si>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</si>
  <si>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</si>
  <si>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</si>
  <si>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</si>
  <si>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</si>
  <si>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액트1-중보스 나무 히드라</t>
    <phoneticPr fontId="2" type="noConversion"/>
  </si>
  <si>
    <t>액트3-중보스 쿠이안</t>
    <phoneticPr fontId="2" type="noConversion"/>
  </si>
  <si>
    <t>액트4-일반 중급 어쌔신</t>
    <phoneticPr fontId="2" type="noConversion"/>
  </si>
  <si>
    <t>액트4-중보스 드레이크</t>
    <phoneticPr fontId="2" type="noConversion"/>
  </si>
  <si>
    <t>액트5-일반 미아스튜터 용족라쿠니</t>
    <phoneticPr fontId="2" type="noConversion"/>
  </si>
  <si>
    <t>액트6-중보스</t>
    <phoneticPr fontId="2" type="noConversion"/>
  </si>
  <si>
    <t>액트7-중보스</t>
    <phoneticPr fontId="2" type="noConversion"/>
  </si>
  <si>
    <t>액트8-중보스</t>
    <phoneticPr fontId="2" type="noConversion"/>
  </si>
  <si>
    <t>액트1-일반 시체청소부 피구르</t>
    <phoneticPr fontId="2" type="noConversion"/>
  </si>
  <si>
    <t>액트1-일반 명사수 오디세우스</t>
    <phoneticPr fontId="2" type="noConversion"/>
  </si>
  <si>
    <t>액트2-일반 사악한 베아루스</t>
    <phoneticPr fontId="2" type="noConversion"/>
  </si>
  <si>
    <t>액트2-일반 공포의 누크던</t>
    <phoneticPr fontId="2" type="noConversion"/>
  </si>
  <si>
    <t>액트2-중보스 쿠굴자</t>
    <phoneticPr fontId="2" type="noConversion"/>
  </si>
  <si>
    <t>액트3-일반 교살자 그리모크</t>
    <phoneticPr fontId="2" type="noConversion"/>
  </si>
  <si>
    <t>액트3-일반 파괴의 르다존</t>
    <phoneticPr fontId="2" type="noConversion"/>
  </si>
  <si>
    <t>액트5-중보스 케라버그</t>
    <phoneticPr fontId="2" type="noConversion"/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</si>
  <si>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</si>
  <si>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</si>
  <si>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</si>
  <si>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</si>
  <si>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</si>
  <si>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</si>
  <si>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</si>
  <si>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</si>
  <si>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</si>
  <si>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</si>
  <si>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</si>
  <si>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</si>
  <si>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</si>
  <si>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</si>
  <si>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</si>
  <si>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</si>
  <si>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</si>
  <si>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</si>
  <si>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</si>
  <si>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</si>
  <si>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</si>
  <si>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</si>
  <si>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</si>
  <si>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</si>
  <si>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</si>
  <si>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</si>
  <si>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</si>
  <si>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</si>
  <si>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</si>
  <si>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</si>
  <si>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</si>
  <si>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</si>
  <si>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</si>
  <si>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</si>
  <si>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</si>
  <si>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1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</si>
  <si>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</si>
  <si>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</si>
  <si>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</si>
  <si>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</si>
  <si>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</si>
  <si>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</si>
  <si>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</si>
  <si>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</si>
  <si>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</si>
  <si>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</si>
  <si>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</si>
  <si>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</si>
  <si>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</si>
  <si>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</si>
  <si>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</si>
  <si>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</si>
  <si>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</si>
  <si>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</si>
  <si>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</si>
  <si>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</si>
  <si>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</si>
  <si>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</si>
  <si>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</si>
  <si>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</si>
  <si>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</si>
  <si>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</si>
  <si>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</si>
  <si>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</si>
  <si>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</si>
  <si>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</si>
  <si>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</si>
  <si>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</si>
  <si>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</si>
  <si>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</si>
  <si>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</si>
  <si>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</si>
  <si>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</si>
  <si>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</si>
  <si>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</si>
  <si>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</si>
  <si>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</si>
  <si>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</si>
  <si>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</si>
  <si>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</si>
  <si>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</si>
  <si>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</si>
  <si>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</si>
  <si>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</si>
  <si>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</si>
  <si>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</si>
  <si>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</si>
  <si>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</si>
  <si>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</si>
  <si>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</si>
  <si>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</si>
  <si>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</si>
  <si>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</si>
  <si>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</si>
  <si>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</si>
  <si>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</si>
  <si>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</si>
  <si>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</si>
  <si>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</si>
  <si>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</si>
  <si>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</si>
  <si>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</si>
  <si>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</si>
  <si>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</si>
  <si>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</si>
  <si>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</si>
  <si>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</si>
  <si>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</si>
  <si>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</si>
  <si>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</si>
  <si>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</si>
  <si>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</si>
  <si>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</si>
  <si>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</si>
  <si>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</si>
  <si>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</si>
  <si>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</si>
  <si>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</si>
  <si>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</si>
  <si>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</si>
  <si>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</si>
  <si>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</si>
  <si>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</si>
  <si>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</si>
  <si>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</si>
  <si>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</si>
  <si>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</si>
  <si>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</si>
  <si>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</si>
  <si>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</si>
  <si>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</si>
  <si>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</si>
  <si>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</si>
  <si>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</si>
  <si>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</si>
  <si>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</si>
  <si>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</si>
  <si>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</si>
  <si>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</si>
  <si>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</si>
  <si>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</si>
  <si>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</si>
  <si>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</si>
  <si>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</si>
  <si>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</si>
  <si>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</si>
  <si>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</si>
  <si>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</si>
  <si>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</si>
  <si>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</si>
  <si>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</si>
  <si>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</si>
  <si>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</si>
  <si>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</si>
  <si>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</si>
  <si>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</si>
  <si>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</si>
  <si>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</si>
  <si>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</si>
  <si>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</si>
  <si>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</si>
  <si>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</si>
  <si>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</si>
  <si>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Gold</t>
    <phoneticPr fontId="2" type="noConversion"/>
  </si>
  <si>
    <t>FirstDungeonClearCount</t>
    <phoneticPr fontId="2" type="noConversion"/>
  </si>
  <si>
    <t>RepetitionDungeonClearCount</t>
    <phoneticPr fontId="2" type="noConversion"/>
  </si>
  <si>
    <t>룬상자</t>
    <phoneticPr fontId="2" type="noConversion"/>
  </si>
  <si>
    <t>무기상자</t>
    <phoneticPr fontId="2" type="noConversion"/>
  </si>
  <si>
    <t>방어구상자</t>
    <phoneticPr fontId="2" type="noConversion"/>
  </si>
  <si>
    <t>장신구상자</t>
    <phoneticPr fontId="2" type="noConversion"/>
  </si>
  <si>
    <t>골드</t>
    <phoneticPr fontId="2" type="noConversion"/>
  </si>
  <si>
    <t>보석</t>
    <phoneticPr fontId="2" type="noConversion"/>
  </si>
  <si>
    <t>열쇠</t>
    <phoneticPr fontId="2" type="noConversion"/>
  </si>
  <si>
    <t>룬상자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</si>
  <si>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</si>
  <si>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</si>
  <si>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</si>
  <si>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</si>
  <si>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</si>
  <si>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</si>
  <si>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</si>
  <si>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</si>
  <si>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</si>
  <si>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</si>
  <si>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</si>
  <si>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</si>
  <si>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</si>
  <si>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결제/환전/열쇠상점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</si>
</sst>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20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20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2" fillId="38" borderId="20" xfId="0" applyFont="1" applyFill="1" applyBorder="1" applyAlignment="1">
      <alignment horizontal="center" vertical="center"/>
    </xf>
    <xf numFmtId="49" fontId="3" fillId="38" borderId="20" xfId="47" applyNumberFormat="1" applyFont="1" applyFill="1" applyBorder="1" applyAlignment="1">
      <alignment horizontal="center" vertical="center"/>
    </xf>
    <xf numFmtId="0" fontId="22" fillId="40" borderId="20" xfId="0" applyFont="1" applyFill="1" applyBorder="1" applyAlignment="1">
      <alignment horizontal="center" vertical="center"/>
    </xf>
    <xf numFmtId="49" fontId="3" fillId="40" borderId="20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20" xfId="0" applyFont="1" applyFill="1" applyBorder="1">
      <alignment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20" xfId="0" applyFont="1" applyFill="1" applyBorder="1">
      <alignment vertical="center"/>
    </xf>
    <xf numFmtId="0" fontId="22" fillId="36" borderId="20" xfId="0" applyFont="1" applyFill="1" applyBorder="1" applyAlignment="1">
      <alignment horizontal="center" vertical="center"/>
    </xf>
    <xf numFmtId="0" fontId="22" fillId="36" borderId="20" xfId="0" applyFont="1" applyFill="1" applyBorder="1">
      <alignment vertical="center"/>
    </xf>
    <xf numFmtId="0" fontId="28" fillId="45" borderId="20" xfId="45" applyNumberFormat="1" applyFont="1" applyFill="1" applyBorder="1" applyAlignment="1">
      <alignment horizontal="center" vertical="center"/>
    </xf>
    <xf numFmtId="49" fontId="3" fillId="34" borderId="20" xfId="43" applyNumberFormat="1" applyFont="1" applyFill="1" applyBorder="1" applyAlignment="1">
      <alignment horizontal="left" vertical="center"/>
    </xf>
    <xf numFmtId="0" fontId="3" fillId="34" borderId="20" xfId="43" applyNumberFormat="1" applyFont="1" applyFill="1" applyBorder="1" applyAlignment="1">
      <alignment horizontal="center" vertical="center"/>
    </xf>
    <xf numFmtId="0" fontId="3" fillId="34" borderId="20" xfId="43" applyNumberFormat="1" applyFont="1" applyFill="1" applyBorder="1" applyAlignment="1">
      <alignment vertical="center"/>
    </xf>
    <xf numFmtId="0" fontId="3" fillId="41" borderId="20" xfId="43" applyNumberFormat="1" applyFont="1" applyFill="1" applyBorder="1" applyAlignment="1">
      <alignment vertical="center"/>
    </xf>
    <xf numFmtId="0" fontId="3" fillId="41" borderId="20" xfId="43" applyNumberFormat="1" applyFont="1" applyFill="1" applyBorder="1" applyAlignment="1">
      <alignment horizontal="center" vertical="center"/>
    </xf>
    <xf numFmtId="49" fontId="3" fillId="41" borderId="20" xfId="43" applyNumberFormat="1" applyFont="1" applyFill="1" applyBorder="1" applyAlignment="1">
      <alignment horizontal="left" vertical="center"/>
    </xf>
    <xf numFmtId="49" fontId="3" fillId="34" borderId="20" xfId="43" applyNumberFormat="1" applyFont="1" applyFill="1" applyBorder="1" applyAlignment="1">
      <alignment horizontal="center" vertical="center"/>
    </xf>
    <xf numFmtId="49" fontId="3" fillId="41" borderId="20" xfId="43" applyNumberFormat="1" applyFont="1" applyFill="1" applyBorder="1" applyAlignment="1">
      <alignment horizontal="center" vertical="center"/>
    </xf>
    <xf numFmtId="0" fontId="22" fillId="44" borderId="20" xfId="0" applyFont="1" applyFill="1" applyBorder="1" applyAlignment="1">
      <alignment horizontal="center" vertical="center"/>
    </xf>
    <xf numFmtId="0" fontId="22" fillId="43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1" fillId="39" borderId="16" xfId="0" applyFont="1" applyFill="1" applyBorder="1" applyAlignment="1">
      <alignment horizontal="center" vertical="center"/>
    </xf>
    <xf numFmtId="0" fontId="21" fillId="41" borderId="16" xfId="0" applyFont="1" applyFill="1" applyBorder="1">
      <alignment vertical="center"/>
    </xf>
    <xf numFmtId="0" fontId="21" fillId="40" borderId="16" xfId="0" applyFont="1" applyFill="1" applyBorder="1">
      <alignment vertical="center"/>
    </xf>
    <xf numFmtId="0" fontId="21" fillId="41" borderId="24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39" borderId="23" xfId="0" applyFont="1" applyFill="1" applyBorder="1" applyAlignment="1">
      <alignment horizontal="center" vertical="center"/>
    </xf>
    <xf numFmtId="0" fontId="21" fillId="39" borderId="20" xfId="0" applyFont="1" applyFill="1" applyBorder="1" applyAlignment="1">
      <alignment horizontal="center" vertical="center"/>
    </xf>
    <xf numFmtId="0" fontId="21" fillId="41" borderId="20" xfId="0" applyFont="1" applyFill="1" applyBorder="1">
      <alignment vertical="center"/>
    </xf>
    <xf numFmtId="0" fontId="21" fillId="41" borderId="24" xfId="0" applyFont="1" applyFill="1" applyBorder="1">
      <alignment vertical="center"/>
    </xf>
    <xf numFmtId="0" fontId="21" fillId="41" borderId="23" xfId="0" applyFont="1" applyFill="1" applyBorder="1">
      <alignment vertical="center"/>
    </xf>
    <xf numFmtId="0" fontId="21" fillId="39" borderId="24" xfId="0" applyFont="1" applyFill="1" applyBorder="1" applyAlignment="1">
      <alignment horizontal="center" vertical="center"/>
    </xf>
    <xf numFmtId="0" fontId="21" fillId="40" borderId="20" xfId="0" applyFont="1" applyFill="1" applyBorder="1">
      <alignment vertical="center"/>
    </xf>
    <xf numFmtId="0" fontId="21" fillId="40" borderId="24" xfId="0" applyFont="1" applyFill="1" applyBorder="1">
      <alignment vertical="center"/>
    </xf>
    <xf numFmtId="0" fontId="21" fillId="40" borderId="23" xfId="0" applyFont="1" applyFill="1" applyBorder="1">
      <alignment vertical="center"/>
    </xf>
    <xf numFmtId="0" fontId="21" fillId="39" borderId="31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21" fillId="41" borderId="20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7" xfId="0" applyFont="1" applyFill="1" applyBorder="1" applyAlignment="1">
      <alignment horizontal="center" vertical="center"/>
    </xf>
    <xf numFmtId="0" fontId="21" fillId="39" borderId="27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7" xfId="0" applyFont="1" applyFill="1" applyBorder="1">
      <alignment vertical="center"/>
    </xf>
    <xf numFmtId="0" fontId="21" fillId="41" borderId="27" xfId="0" applyFont="1" applyFill="1" applyBorder="1">
      <alignment vertical="center"/>
    </xf>
    <xf numFmtId="0" fontId="21" fillId="41" borderId="17" xfId="0" applyFont="1" applyFill="1" applyBorder="1">
      <alignment vertical="center"/>
    </xf>
    <xf numFmtId="0" fontId="21" fillId="39" borderId="37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4" xfId="0" applyFont="1" applyFill="1" applyBorder="1" applyAlignment="1">
      <alignment horizontal="center" vertical="center"/>
    </xf>
    <xf numFmtId="0" fontId="21" fillId="42" borderId="36" xfId="0" applyFont="1" applyFill="1" applyBorder="1" applyAlignment="1">
      <alignment horizontal="center" vertical="center"/>
    </xf>
    <xf numFmtId="0" fontId="22" fillId="36" borderId="24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44" borderId="24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2" fillId="36" borderId="23" xfId="0" applyFont="1" applyFill="1" applyBorder="1" applyAlignment="1">
      <alignment horizontal="center" vertical="center"/>
    </xf>
    <xf numFmtId="0" fontId="22" fillId="36" borderId="31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43" borderId="23" xfId="0" applyFont="1" applyFill="1" applyBorder="1" applyAlignment="1">
      <alignment horizontal="center" vertical="center"/>
    </xf>
    <xf numFmtId="0" fontId="22" fillId="44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44" borderId="3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4" borderId="23" xfId="0" applyFont="1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center" vertical="center"/>
    </xf>
    <xf numFmtId="0" fontId="22" fillId="46" borderId="24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5" fillId="35" borderId="24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43" borderId="32" xfId="0" applyFont="1" applyFill="1" applyBorder="1" applyAlignment="1">
      <alignment horizontal="center" vertical="center"/>
    </xf>
    <xf numFmtId="0" fontId="25" fillId="35" borderId="25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3" fillId="47" borderId="20" xfId="43" applyNumberFormat="1" applyFont="1" applyFill="1" applyBorder="1" applyAlignment="1">
      <alignment horizontal="center" vertical="center"/>
    </xf>
    <xf numFmtId="49" fontId="3" fillId="40" borderId="20" xfId="43" applyNumberFormat="1" applyFont="1" applyFill="1" applyBorder="1" applyAlignment="1">
      <alignment horizontal="center" vertical="center"/>
    </xf>
    <xf numFmtId="0" fontId="3" fillId="40" borderId="20" xfId="43" applyNumberFormat="1" applyFont="1" applyFill="1" applyBorder="1" applyAlignment="1">
      <alignment horizontal="center" vertical="center"/>
    </xf>
    <xf numFmtId="0" fontId="3" fillId="43" borderId="20" xfId="43" applyNumberFormat="1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2" fillId="43" borderId="23" xfId="0" applyFont="1" applyFill="1" applyBorder="1" applyAlignment="1">
      <alignment horizontal="center" vertical="center"/>
    </xf>
    <xf numFmtId="0" fontId="22" fillId="34" borderId="23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5" fillId="35" borderId="24" xfId="0" applyFont="1" applyFill="1" applyBorder="1" applyAlignment="1">
      <alignment horizontal="center" vertical="center"/>
    </xf>
    <xf numFmtId="0" fontId="21" fillId="40" borderId="29" xfId="0" applyFont="1" applyFill="1" applyBorder="1" applyAlignment="1">
      <alignment horizontal="center" vertical="center"/>
    </xf>
    <xf numFmtId="0" fontId="21" fillId="40" borderId="32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1" xfId="0" applyFont="1" applyFill="1" applyBorder="1">
      <alignment vertical="center"/>
    </xf>
    <xf numFmtId="0" fontId="21" fillId="40" borderId="34" xfId="0" applyFont="1" applyFill="1" applyBorder="1">
      <alignment vertical="center"/>
    </xf>
    <xf numFmtId="0" fontId="21" fillId="40" borderId="36" xfId="0" applyFont="1" applyFill="1" applyBorder="1">
      <alignment vertical="center"/>
    </xf>
    <xf numFmtId="0" fontId="0" fillId="38" borderId="20" xfId="0" applyFill="1" applyBorder="1">
      <alignment vertical="center"/>
    </xf>
    <xf numFmtId="0" fontId="0" fillId="38" borderId="20" xfId="0" applyFill="1" applyBorder="1" applyAlignment="1">
      <alignment horizontal="center" vertical="center"/>
    </xf>
    <xf numFmtId="176" fontId="0" fillId="38" borderId="20" xfId="0" applyNumberFormat="1" applyFill="1" applyBorder="1" applyAlignment="1">
      <alignment horizontal="center" vertical="center"/>
    </xf>
    <xf numFmtId="0" fontId="18" fillId="48" borderId="20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  <xf numFmtId="0" fontId="22" fillId="43" borderId="33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4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20" xfId="43" applyNumberFormat="1" applyFont="1" applyFill="1" applyBorder="1" applyAlignment="1">
      <alignment horizontal="center" vertical="center"/>
    </xf>
    <xf numFmtId="0" fontId="21" fillId="39" borderId="34" xfId="0" applyFont="1" applyFill="1" applyBorder="1" applyAlignment="1">
      <alignment horizontal="center" vertical="center"/>
    </xf>
    <xf numFmtId="0" fontId="21" fillId="42" borderId="35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2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28" xfId="0" applyFont="1" applyFill="1" applyBorder="1" applyAlignment="1">
      <alignment horizontal="center" vertical="center"/>
    </xf>
    <xf numFmtId="0" fontId="21" fillId="42" borderId="21" xfId="0" applyFont="1" applyFill="1" applyBorder="1" applyAlignment="1">
      <alignment horizontal="center" vertical="center"/>
    </xf>
    <xf numFmtId="0" fontId="21" fillId="42" borderId="33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 wrapText="1"/>
    </xf>
    <xf numFmtId="0" fontId="21" fillId="41" borderId="27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49" fontId="3" fillId="38" borderId="20" xfId="47" applyNumberFormat="1" applyFont="1" applyFill="1" applyBorder="1" applyAlignment="1">
      <alignment horizontal="left" vertical="center"/>
    </xf>
    <xf numFmtId="49" fontId="3" fillId="40" borderId="20" xfId="47" applyNumberFormat="1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4" fillId="34" borderId="20" xfId="0" applyFont="1" applyFill="1" applyBorder="1" applyAlignment="1">
      <alignment horizontal="center" vertical="center"/>
    </xf>
    <xf numFmtId="0" fontId="24" fillId="41" borderId="20" xfId="0" applyFont="1" applyFill="1" applyBorder="1" applyAlignment="1">
      <alignment horizontal="center" vertical="center"/>
    </xf>
    <xf numFmtId="0" fontId="3" fillId="41" borderId="20" xfId="43" applyNumberFormat="1" applyFont="1" applyFill="1" applyBorder="1" applyAlignment="1">
      <alignment horizontal="left" vertical="center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5" fillId="35" borderId="42" xfId="0" applyFont="1" applyFill="1" applyBorder="1" applyAlignment="1">
      <alignment horizontal="center" vertical="center" wrapText="1"/>
    </xf>
    <xf numFmtId="0" fontId="25" fillId="35" borderId="44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45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/>
    </xf>
    <xf numFmtId="0" fontId="23" fillId="35" borderId="3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3" fillId="35" borderId="23" xfId="0" applyFont="1" applyFill="1" applyBorder="1" applyAlignment="1">
      <alignment horizontal="center" vertical="center"/>
    </xf>
    <xf numFmtId="0" fontId="23" fillId="35" borderId="24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33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40" xfId="0" applyFont="1" applyFill="1" applyBorder="1" applyAlignment="1">
      <alignment horizontal="center" vertical="center"/>
    </xf>
    <xf numFmtId="0" fontId="23" fillId="35" borderId="41" xfId="0" applyFont="1" applyFill="1" applyBorder="1" applyAlignment="1">
      <alignment horizontal="center" vertical="center"/>
    </xf>
    <xf numFmtId="0" fontId="23" fillId="35" borderId="42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41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4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3" xfId="0" applyFont="1" applyFill="1" applyBorder="1" applyAlignment="1">
      <alignment horizontal="center" vertical="center" wrapText="1"/>
    </xf>
    <xf numFmtId="0" fontId="25" fillId="35" borderId="24" xfId="0" applyFont="1" applyFill="1" applyBorder="1" applyAlignment="1">
      <alignment horizontal="center" vertical="center" wrapText="1"/>
    </xf>
    <xf numFmtId="0" fontId="22" fillId="43" borderId="23" xfId="0" applyFont="1" applyFill="1" applyBorder="1" applyAlignment="1">
      <alignment horizontal="center" vertical="center"/>
    </xf>
    <xf numFmtId="0" fontId="22" fillId="34" borderId="23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5" fillId="35" borderId="30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4" fillId="40" borderId="20" xfId="0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</cellXfs>
  <cellStyles count="48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114300</xdr:rowOff>
    </xdr:from>
    <xdr:to>
      <xdr:col>7</xdr:col>
      <xdr:colOff>742950</xdr:colOff>
      <xdr:row>6</xdr:row>
      <xdr:rowOff>771525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8120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</xdr:row>
      <xdr:rowOff>85725</xdr:rowOff>
    </xdr:from>
    <xdr:to>
      <xdr:col>7</xdr:col>
      <xdr:colOff>733425</xdr:colOff>
      <xdr:row>3</xdr:row>
      <xdr:rowOff>742950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85725</xdr:rowOff>
    </xdr:from>
    <xdr:ext cx="657225" cy="657225"/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12</xdr:row>
      <xdr:rowOff>104775</xdr:rowOff>
    </xdr:from>
    <xdr:to>
      <xdr:col>7</xdr:col>
      <xdr:colOff>742950</xdr:colOff>
      <xdr:row>12</xdr:row>
      <xdr:rowOff>762000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9</xdr:row>
      <xdr:rowOff>47625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31527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12</xdr:row>
      <xdr:rowOff>104775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444817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76200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95250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95250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39"/>
  <sheetViews>
    <sheetView tabSelected="1" workbookViewId="0">
      <selection activeCell="N19" sqref="N19"/>
    </sheetView>
  </sheetViews>
  <sheetFormatPr defaultRowHeight="16.5" x14ac:dyDescent="0.3"/>
  <cols>
    <col min="1" max="1" width="3.625" style="2" customWidth="1"/>
    <col min="2" max="2" width="8" style="3" bestFit="1" customWidth="1"/>
    <col min="3" max="3" width="13.5" style="3" bestFit="1" customWidth="1"/>
    <col min="4" max="14" width="9.625" style="2" customWidth="1"/>
    <col min="15" max="15" width="16.875" style="2" customWidth="1"/>
    <col min="16" max="24" width="9.625" style="2" customWidth="1"/>
    <col min="25" max="16384" width="9" style="2"/>
  </cols>
  <sheetData>
    <row r="1" spans="2:24" ht="17.25" thickBot="1" x14ac:dyDescent="0.35"/>
    <row r="2" spans="2:24" x14ac:dyDescent="0.3">
      <c r="B2" s="148"/>
      <c r="C2" s="142"/>
      <c r="D2" s="148" t="s">
        <v>57</v>
      </c>
      <c r="E2" s="141"/>
      <c r="F2" s="141"/>
      <c r="G2" s="141"/>
      <c r="H2" s="141"/>
      <c r="I2" s="141"/>
      <c r="J2" s="149"/>
      <c r="K2" s="142"/>
      <c r="L2" s="148" t="s">
        <v>58</v>
      </c>
      <c r="M2" s="141"/>
      <c r="N2" s="141"/>
      <c r="O2" s="141"/>
      <c r="P2" s="141"/>
      <c r="Q2" s="149"/>
      <c r="R2" s="148" t="s">
        <v>59</v>
      </c>
      <c r="S2" s="141"/>
      <c r="T2" s="141"/>
      <c r="U2" s="142"/>
      <c r="V2" s="140" t="s">
        <v>67</v>
      </c>
      <c r="W2" s="141"/>
      <c r="X2" s="142"/>
    </row>
    <row r="3" spans="2:24" ht="17.25" thickBot="1" x14ac:dyDescent="0.35">
      <c r="B3" s="150"/>
      <c r="C3" s="151"/>
      <c r="D3" s="76" t="s">
        <v>25</v>
      </c>
      <c r="E3" s="77" t="s">
        <v>60</v>
      </c>
      <c r="F3" s="77" t="s">
        <v>26</v>
      </c>
      <c r="G3" s="77" t="s">
        <v>27</v>
      </c>
      <c r="H3" s="77" t="s">
        <v>28</v>
      </c>
      <c r="I3" s="77" t="s">
        <v>76</v>
      </c>
      <c r="J3" s="79" t="s">
        <v>324</v>
      </c>
      <c r="K3" s="78" t="s">
        <v>52</v>
      </c>
      <c r="L3" s="76" t="s">
        <v>78</v>
      </c>
      <c r="M3" s="77" t="s">
        <v>77</v>
      </c>
      <c r="N3" s="77" t="s">
        <v>29</v>
      </c>
      <c r="O3" s="77" t="s">
        <v>326</v>
      </c>
      <c r="P3" s="77" t="s">
        <v>63</v>
      </c>
      <c r="Q3" s="79" t="s">
        <v>61</v>
      </c>
      <c r="R3" s="76" t="s">
        <v>30</v>
      </c>
      <c r="S3" s="77" t="s">
        <v>31</v>
      </c>
      <c r="T3" s="77" t="s">
        <v>62</v>
      </c>
      <c r="U3" s="78" t="s">
        <v>79</v>
      </c>
      <c r="V3" s="80" t="s">
        <v>68</v>
      </c>
      <c r="W3" s="77" t="s">
        <v>73</v>
      </c>
      <c r="X3" s="78"/>
    </row>
    <row r="4" spans="2:24" x14ac:dyDescent="0.3">
      <c r="B4" s="154" t="s">
        <v>46</v>
      </c>
      <c r="C4" s="67" t="s">
        <v>47</v>
      </c>
      <c r="D4" s="68" t="s">
        <v>54</v>
      </c>
      <c r="E4" s="69" t="s">
        <v>54</v>
      </c>
      <c r="F4" s="69" t="s">
        <v>54</v>
      </c>
      <c r="G4" s="70"/>
      <c r="H4" s="70"/>
      <c r="I4" s="70"/>
      <c r="J4" s="73"/>
      <c r="K4" s="71"/>
      <c r="L4" s="72"/>
      <c r="M4" s="70"/>
      <c r="N4" s="70"/>
      <c r="O4" s="69" t="s">
        <v>54</v>
      </c>
      <c r="P4" s="69" t="s">
        <v>54</v>
      </c>
      <c r="Q4" s="73"/>
      <c r="R4" s="68" t="s">
        <v>54</v>
      </c>
      <c r="S4" s="69" t="s">
        <v>54</v>
      </c>
      <c r="T4" s="69" t="s">
        <v>54</v>
      </c>
      <c r="U4" s="74" t="s">
        <v>54</v>
      </c>
      <c r="V4" s="75"/>
      <c r="W4" s="70"/>
      <c r="X4" s="71"/>
    </row>
    <row r="5" spans="2:24" x14ac:dyDescent="0.3">
      <c r="B5" s="143"/>
      <c r="C5" s="48" t="s">
        <v>48</v>
      </c>
      <c r="D5" s="56"/>
      <c r="E5" s="54"/>
      <c r="F5" s="53" t="s">
        <v>54</v>
      </c>
      <c r="G5" s="54"/>
      <c r="H5" s="54"/>
      <c r="I5" s="54"/>
      <c r="J5" s="53" t="s">
        <v>54</v>
      </c>
      <c r="K5" s="57" t="s">
        <v>54</v>
      </c>
      <c r="L5" s="56"/>
      <c r="M5" s="54"/>
      <c r="N5" s="54"/>
      <c r="O5" s="53" t="s">
        <v>54</v>
      </c>
      <c r="P5" s="53" t="s">
        <v>54</v>
      </c>
      <c r="Q5" s="65" t="s">
        <v>54</v>
      </c>
      <c r="R5" s="52" t="s">
        <v>54</v>
      </c>
      <c r="S5" s="53" t="s">
        <v>54</v>
      </c>
      <c r="T5" s="53" t="s">
        <v>54</v>
      </c>
      <c r="U5" s="57" t="s">
        <v>54</v>
      </c>
      <c r="V5" s="45" t="s">
        <v>8</v>
      </c>
      <c r="W5" s="54"/>
      <c r="X5" s="55"/>
    </row>
    <row r="6" spans="2:24" x14ac:dyDescent="0.3">
      <c r="B6" s="143"/>
      <c r="C6" s="48" t="s">
        <v>50</v>
      </c>
      <c r="D6" s="56"/>
      <c r="E6" s="54"/>
      <c r="F6" s="54"/>
      <c r="G6" s="54"/>
      <c r="H6" s="54"/>
      <c r="I6" s="54"/>
      <c r="J6" s="64"/>
      <c r="K6" s="55"/>
      <c r="L6" s="56"/>
      <c r="M6" s="54"/>
      <c r="N6" s="54"/>
      <c r="O6" s="53" t="s">
        <v>54</v>
      </c>
      <c r="P6" s="53" t="s">
        <v>54</v>
      </c>
      <c r="Q6" s="64"/>
      <c r="R6" s="52" t="s">
        <v>54</v>
      </c>
      <c r="S6" s="53" t="s">
        <v>54</v>
      </c>
      <c r="T6" s="54"/>
      <c r="U6" s="57" t="s">
        <v>54</v>
      </c>
      <c r="V6" s="46"/>
      <c r="W6" s="54"/>
      <c r="X6" s="55"/>
    </row>
    <row r="7" spans="2:24" x14ac:dyDescent="0.3">
      <c r="B7" s="143"/>
      <c r="C7" s="48" t="s">
        <v>66</v>
      </c>
      <c r="D7" s="56"/>
      <c r="E7" s="54"/>
      <c r="F7" s="54"/>
      <c r="G7" s="54"/>
      <c r="H7" s="54"/>
      <c r="I7" s="54"/>
      <c r="J7" s="64"/>
      <c r="K7" s="55"/>
      <c r="L7" s="56"/>
      <c r="M7" s="54"/>
      <c r="N7" s="54"/>
      <c r="O7" s="54"/>
      <c r="P7" s="54"/>
      <c r="Q7" s="64"/>
      <c r="R7" s="51"/>
      <c r="S7" s="54"/>
      <c r="T7" s="54"/>
      <c r="U7" s="55"/>
      <c r="V7" s="45" t="s">
        <v>54</v>
      </c>
      <c r="W7" s="54"/>
      <c r="X7" s="55"/>
    </row>
    <row r="8" spans="2:24" x14ac:dyDescent="0.3">
      <c r="B8" s="143"/>
      <c r="C8" s="48" t="s">
        <v>49</v>
      </c>
      <c r="D8" s="56"/>
      <c r="E8" s="54"/>
      <c r="F8" s="54"/>
      <c r="G8" s="53" t="s">
        <v>54</v>
      </c>
      <c r="H8" s="54"/>
      <c r="I8" s="54"/>
      <c r="J8" s="64"/>
      <c r="K8" s="55"/>
      <c r="L8" s="56"/>
      <c r="M8" s="54"/>
      <c r="N8" s="54"/>
      <c r="O8" s="54"/>
      <c r="P8" s="53" t="s">
        <v>54</v>
      </c>
      <c r="Q8" s="64"/>
      <c r="R8" s="56"/>
      <c r="S8" s="54"/>
      <c r="T8" s="54"/>
      <c r="U8" s="55"/>
      <c r="V8" s="46"/>
      <c r="W8" s="54"/>
      <c r="X8" s="55"/>
    </row>
    <row r="9" spans="2:24" x14ac:dyDescent="0.3">
      <c r="B9" s="49" t="s">
        <v>32</v>
      </c>
      <c r="C9" s="50" t="s">
        <v>32</v>
      </c>
      <c r="D9" s="52" t="s">
        <v>54</v>
      </c>
      <c r="E9" s="53" t="s">
        <v>54</v>
      </c>
      <c r="F9" s="58"/>
      <c r="G9" s="53" t="s">
        <v>54</v>
      </c>
      <c r="H9" s="53" t="s">
        <v>54</v>
      </c>
      <c r="I9" s="58"/>
      <c r="J9" s="66"/>
      <c r="K9" s="59"/>
      <c r="L9" s="60"/>
      <c r="M9" s="58"/>
      <c r="N9" s="53" t="s">
        <v>54</v>
      </c>
      <c r="O9" s="58"/>
      <c r="P9" s="58"/>
      <c r="Q9" s="66"/>
      <c r="R9" s="60"/>
      <c r="S9" s="58"/>
      <c r="T9" s="58"/>
      <c r="U9" s="59"/>
      <c r="V9" s="47"/>
      <c r="W9" s="58"/>
      <c r="X9" s="59"/>
    </row>
    <row r="10" spans="2:24" x14ac:dyDescent="0.3">
      <c r="B10" s="143" t="s">
        <v>36</v>
      </c>
      <c r="C10" s="48" t="s">
        <v>33</v>
      </c>
      <c r="D10" s="52" t="s">
        <v>54</v>
      </c>
      <c r="E10" s="53" t="s">
        <v>54</v>
      </c>
      <c r="F10" s="54"/>
      <c r="G10" s="53" t="s">
        <v>54</v>
      </c>
      <c r="H10" s="53" t="s">
        <v>54</v>
      </c>
      <c r="I10" s="54"/>
      <c r="J10" s="64"/>
      <c r="K10" s="55"/>
      <c r="L10" s="56"/>
      <c r="M10" s="54"/>
      <c r="N10" s="53" t="s">
        <v>54</v>
      </c>
      <c r="O10" s="54"/>
      <c r="P10" s="54"/>
      <c r="Q10" s="64"/>
      <c r="R10" s="56"/>
      <c r="S10" s="54"/>
      <c r="T10" s="54"/>
      <c r="U10" s="55"/>
      <c r="V10" s="46"/>
      <c r="W10" s="54"/>
      <c r="X10" s="55"/>
    </row>
    <row r="11" spans="2:24" x14ac:dyDescent="0.3">
      <c r="B11" s="143"/>
      <c r="C11" s="48" t="s">
        <v>88</v>
      </c>
      <c r="D11" s="52" t="s">
        <v>54</v>
      </c>
      <c r="E11" s="53" t="s">
        <v>54</v>
      </c>
      <c r="F11" s="54"/>
      <c r="G11" s="53" t="s">
        <v>54</v>
      </c>
      <c r="H11" s="53" t="s">
        <v>54</v>
      </c>
      <c r="I11" s="54"/>
      <c r="J11" s="64"/>
      <c r="K11" s="55"/>
      <c r="L11" s="56"/>
      <c r="M11" s="54"/>
      <c r="N11" s="53" t="s">
        <v>54</v>
      </c>
      <c r="O11" s="54"/>
      <c r="P11" s="54"/>
      <c r="Q11" s="64"/>
      <c r="R11" s="56"/>
      <c r="S11" s="54"/>
      <c r="T11" s="54"/>
      <c r="U11" s="55"/>
      <c r="V11" s="46"/>
      <c r="W11" s="54"/>
      <c r="X11" s="55"/>
    </row>
    <row r="12" spans="2:24" x14ac:dyDescent="0.3">
      <c r="B12" s="143"/>
      <c r="C12" s="48" t="s">
        <v>34</v>
      </c>
      <c r="D12" s="52" t="s">
        <v>54</v>
      </c>
      <c r="E12" s="53" t="s">
        <v>54</v>
      </c>
      <c r="F12" s="54"/>
      <c r="G12" s="53" t="s">
        <v>54</v>
      </c>
      <c r="H12" s="53" t="s">
        <v>54</v>
      </c>
      <c r="I12" s="54"/>
      <c r="J12" s="64"/>
      <c r="K12" s="55"/>
      <c r="L12" s="56"/>
      <c r="M12" s="54"/>
      <c r="N12" s="53" t="s">
        <v>54</v>
      </c>
      <c r="O12" s="54"/>
      <c r="P12" s="54"/>
      <c r="Q12" s="64"/>
      <c r="R12" s="56"/>
      <c r="S12" s="54"/>
      <c r="T12" s="54"/>
      <c r="U12" s="55"/>
      <c r="V12" s="46"/>
      <c r="W12" s="54"/>
      <c r="X12" s="55"/>
    </row>
    <row r="13" spans="2:24" x14ac:dyDescent="0.3">
      <c r="B13" s="143"/>
      <c r="C13" s="48" t="s">
        <v>35</v>
      </c>
      <c r="D13" s="52" t="s">
        <v>54</v>
      </c>
      <c r="E13" s="53" t="s">
        <v>54</v>
      </c>
      <c r="F13" s="54"/>
      <c r="G13" s="53" t="s">
        <v>54</v>
      </c>
      <c r="H13" s="53" t="s">
        <v>54</v>
      </c>
      <c r="I13" s="54"/>
      <c r="J13" s="64"/>
      <c r="K13" s="55"/>
      <c r="L13" s="56"/>
      <c r="M13" s="54"/>
      <c r="N13" s="53" t="s">
        <v>54</v>
      </c>
      <c r="O13" s="54"/>
      <c r="P13" s="54"/>
      <c r="Q13" s="64"/>
      <c r="R13" s="56"/>
      <c r="S13" s="54"/>
      <c r="T13" s="54"/>
      <c r="U13" s="55"/>
      <c r="V13" s="46"/>
      <c r="W13" s="54"/>
      <c r="X13" s="55"/>
    </row>
    <row r="14" spans="2:24" x14ac:dyDescent="0.3">
      <c r="B14" s="143"/>
      <c r="C14" s="48" t="s">
        <v>55</v>
      </c>
      <c r="D14" s="52" t="s">
        <v>54</v>
      </c>
      <c r="E14" s="53" t="s">
        <v>54</v>
      </c>
      <c r="F14" s="54"/>
      <c r="G14" s="53" t="s">
        <v>54</v>
      </c>
      <c r="H14" s="53" t="s">
        <v>54</v>
      </c>
      <c r="I14" s="54"/>
      <c r="J14" s="64"/>
      <c r="K14" s="55"/>
      <c r="L14" s="56"/>
      <c r="M14" s="54"/>
      <c r="N14" s="53" t="s">
        <v>54</v>
      </c>
      <c r="O14" s="54"/>
      <c r="P14" s="54"/>
      <c r="Q14" s="64"/>
      <c r="R14" s="56"/>
      <c r="S14" s="54"/>
      <c r="T14" s="54"/>
      <c r="U14" s="55"/>
      <c r="V14" s="46"/>
      <c r="W14" s="54"/>
      <c r="X14" s="55"/>
    </row>
    <row r="15" spans="2:24" x14ac:dyDescent="0.3">
      <c r="B15" s="152" t="s">
        <v>37</v>
      </c>
      <c r="C15" s="50" t="s">
        <v>38</v>
      </c>
      <c r="D15" s="60"/>
      <c r="E15" s="58"/>
      <c r="F15" s="58"/>
      <c r="G15" s="53" t="s">
        <v>54</v>
      </c>
      <c r="H15" s="58"/>
      <c r="I15" s="58"/>
      <c r="J15" s="66"/>
      <c r="K15" s="59"/>
      <c r="L15" s="60"/>
      <c r="M15" s="58"/>
      <c r="N15" s="53" t="s">
        <v>54</v>
      </c>
      <c r="O15" s="58"/>
      <c r="P15" s="58"/>
      <c r="Q15" s="66"/>
      <c r="R15" s="60"/>
      <c r="S15" s="58"/>
      <c r="T15" s="58"/>
      <c r="U15" s="59"/>
      <c r="V15" s="47"/>
      <c r="W15" s="58"/>
      <c r="X15" s="59"/>
    </row>
    <row r="16" spans="2:24" x14ac:dyDescent="0.3">
      <c r="B16" s="152"/>
      <c r="C16" s="50" t="s">
        <v>39</v>
      </c>
      <c r="D16" s="60"/>
      <c r="E16" s="58"/>
      <c r="F16" s="58"/>
      <c r="G16" s="58"/>
      <c r="H16" s="53" t="s">
        <v>54</v>
      </c>
      <c r="I16" s="58"/>
      <c r="J16" s="66"/>
      <c r="K16" s="59"/>
      <c r="L16" s="60"/>
      <c r="M16" s="58"/>
      <c r="N16" s="53" t="s">
        <v>54</v>
      </c>
      <c r="O16" s="58"/>
      <c r="P16" s="58"/>
      <c r="Q16" s="66"/>
      <c r="R16" s="60"/>
      <c r="S16" s="58"/>
      <c r="T16" s="58"/>
      <c r="U16" s="59"/>
      <c r="V16" s="47"/>
      <c r="W16" s="58"/>
      <c r="X16" s="59"/>
    </row>
    <row r="17" spans="2:24" x14ac:dyDescent="0.3">
      <c r="B17" s="51" t="s">
        <v>64</v>
      </c>
      <c r="C17" s="48" t="s">
        <v>65</v>
      </c>
      <c r="D17" s="56"/>
      <c r="E17" s="54"/>
      <c r="F17" s="54"/>
      <c r="G17" s="54"/>
      <c r="H17" s="54"/>
      <c r="I17" s="54"/>
      <c r="J17" s="64"/>
      <c r="K17" s="55"/>
      <c r="L17" s="52" t="s">
        <v>54</v>
      </c>
      <c r="M17" s="54"/>
      <c r="N17" s="63"/>
      <c r="O17" s="54"/>
      <c r="P17" s="54"/>
      <c r="Q17" s="64"/>
      <c r="R17" s="56"/>
      <c r="S17" s="54"/>
      <c r="T17" s="54"/>
      <c r="U17" s="55"/>
      <c r="V17" s="46"/>
      <c r="W17" s="54"/>
      <c r="X17" s="55"/>
    </row>
    <row r="18" spans="2:24" x14ac:dyDescent="0.3">
      <c r="B18" s="153" t="s">
        <v>56</v>
      </c>
      <c r="C18" s="50" t="s">
        <v>87</v>
      </c>
      <c r="D18" s="60"/>
      <c r="E18" s="58"/>
      <c r="F18" s="53" t="s">
        <v>54</v>
      </c>
      <c r="G18" s="58"/>
      <c r="H18" s="58"/>
      <c r="I18" s="58"/>
      <c r="J18" s="66"/>
      <c r="K18" s="59"/>
      <c r="L18" s="60"/>
      <c r="M18" s="58"/>
      <c r="N18" s="58"/>
      <c r="O18" s="58"/>
      <c r="P18" s="53" t="s">
        <v>54</v>
      </c>
      <c r="Q18" s="66"/>
      <c r="R18" s="60"/>
      <c r="S18" s="58"/>
      <c r="T18" s="58"/>
      <c r="U18" s="59"/>
      <c r="V18" s="47"/>
      <c r="W18" s="58"/>
      <c r="X18" s="59"/>
    </row>
    <row r="19" spans="2:24" x14ac:dyDescent="0.3">
      <c r="B19" s="152"/>
      <c r="C19" s="50" t="s">
        <v>86</v>
      </c>
      <c r="D19" s="60"/>
      <c r="E19" s="58"/>
      <c r="F19" s="53" t="s">
        <v>54</v>
      </c>
      <c r="G19" s="58"/>
      <c r="H19" s="58"/>
      <c r="I19" s="58"/>
      <c r="J19" s="66"/>
      <c r="K19" s="59"/>
      <c r="L19" s="60"/>
      <c r="M19" s="58"/>
      <c r="N19" s="58"/>
      <c r="O19" s="58"/>
      <c r="P19" s="53" t="s">
        <v>54</v>
      </c>
      <c r="Q19" s="66"/>
      <c r="R19" s="60"/>
      <c r="S19" s="58"/>
      <c r="T19" s="58"/>
      <c r="U19" s="59"/>
      <c r="V19" s="47"/>
      <c r="W19" s="58"/>
      <c r="X19" s="59"/>
    </row>
    <row r="20" spans="2:24" x14ac:dyDescent="0.3">
      <c r="B20" s="152"/>
      <c r="C20" s="50" t="s">
        <v>85</v>
      </c>
      <c r="D20" s="60"/>
      <c r="E20" s="58"/>
      <c r="F20" s="53" t="s">
        <v>54</v>
      </c>
      <c r="G20" s="58"/>
      <c r="H20" s="58"/>
      <c r="I20" s="58"/>
      <c r="J20" s="66"/>
      <c r="K20" s="59"/>
      <c r="L20" s="60"/>
      <c r="M20" s="58"/>
      <c r="N20" s="58"/>
      <c r="O20" s="58"/>
      <c r="P20" s="53" t="s">
        <v>54</v>
      </c>
      <c r="Q20" s="66"/>
      <c r="R20" s="60"/>
      <c r="S20" s="58"/>
      <c r="T20" s="58"/>
      <c r="U20" s="59"/>
      <c r="V20" s="47"/>
      <c r="W20" s="58"/>
      <c r="X20" s="59"/>
    </row>
    <row r="21" spans="2:24" x14ac:dyDescent="0.3">
      <c r="B21" s="143" t="s">
        <v>41</v>
      </c>
      <c r="C21" s="48" t="s">
        <v>42</v>
      </c>
      <c r="D21" s="56"/>
      <c r="E21" s="54"/>
      <c r="F21" s="53" t="s">
        <v>54</v>
      </c>
      <c r="G21" s="54"/>
      <c r="H21" s="54"/>
      <c r="I21" s="54"/>
      <c r="J21" s="64"/>
      <c r="K21" s="55"/>
      <c r="L21" s="56"/>
      <c r="M21" s="54"/>
      <c r="N21" s="53" t="s">
        <v>54</v>
      </c>
      <c r="O21" s="54"/>
      <c r="P21" s="53" t="s">
        <v>54</v>
      </c>
      <c r="Q21" s="64"/>
      <c r="R21" s="56"/>
      <c r="S21" s="54"/>
      <c r="T21" s="54"/>
      <c r="U21" s="55"/>
      <c r="V21" s="46"/>
      <c r="W21" s="54"/>
      <c r="X21" s="55"/>
    </row>
    <row r="22" spans="2:24" x14ac:dyDescent="0.3">
      <c r="B22" s="143"/>
      <c r="C22" s="48" t="s">
        <v>43</v>
      </c>
      <c r="D22" s="56"/>
      <c r="E22" s="54"/>
      <c r="F22" s="53" t="s">
        <v>54</v>
      </c>
      <c r="G22" s="54"/>
      <c r="H22" s="54"/>
      <c r="I22" s="54"/>
      <c r="J22" s="64"/>
      <c r="K22" s="55"/>
      <c r="L22" s="56"/>
      <c r="M22" s="54"/>
      <c r="N22" s="53" t="s">
        <v>54</v>
      </c>
      <c r="O22" s="54"/>
      <c r="P22" s="53" t="s">
        <v>54</v>
      </c>
      <c r="Q22" s="64"/>
      <c r="R22" s="56"/>
      <c r="S22" s="54"/>
      <c r="T22" s="54"/>
      <c r="U22" s="55"/>
      <c r="V22" s="46"/>
      <c r="W22" s="54"/>
      <c r="X22" s="55"/>
    </row>
    <row r="23" spans="2:24" x14ac:dyDescent="0.3">
      <c r="B23" s="143"/>
      <c r="C23" s="48" t="s">
        <v>44</v>
      </c>
      <c r="D23" s="56"/>
      <c r="E23" s="54"/>
      <c r="F23" s="53" t="s">
        <v>54</v>
      </c>
      <c r="G23" s="54"/>
      <c r="H23" s="54"/>
      <c r="I23" s="54"/>
      <c r="J23" s="64"/>
      <c r="K23" s="55"/>
      <c r="L23" s="56"/>
      <c r="M23" s="54"/>
      <c r="N23" s="53" t="s">
        <v>54</v>
      </c>
      <c r="O23" s="54"/>
      <c r="P23" s="53" t="s">
        <v>54</v>
      </c>
      <c r="Q23" s="64"/>
      <c r="R23" s="56"/>
      <c r="S23" s="54"/>
      <c r="T23" s="54"/>
      <c r="U23" s="55"/>
      <c r="V23" s="46"/>
      <c r="W23" s="54"/>
      <c r="X23" s="55"/>
    </row>
    <row r="24" spans="2:24" x14ac:dyDescent="0.3">
      <c r="B24" s="143"/>
      <c r="C24" s="48" t="s">
        <v>45</v>
      </c>
      <c r="D24" s="56"/>
      <c r="E24" s="54"/>
      <c r="F24" s="53" t="s">
        <v>54</v>
      </c>
      <c r="G24" s="54"/>
      <c r="H24" s="54"/>
      <c r="I24" s="54"/>
      <c r="J24" s="64"/>
      <c r="K24" s="55"/>
      <c r="L24" s="56"/>
      <c r="M24" s="54"/>
      <c r="N24" s="53" t="s">
        <v>54</v>
      </c>
      <c r="O24" s="54"/>
      <c r="P24" s="53" t="s">
        <v>54</v>
      </c>
      <c r="Q24" s="64"/>
      <c r="R24" s="56"/>
      <c r="S24" s="54"/>
      <c r="T24" s="54"/>
      <c r="U24" s="55"/>
      <c r="V24" s="46"/>
      <c r="W24" s="54"/>
      <c r="X24" s="55"/>
    </row>
    <row r="25" spans="2:24" x14ac:dyDescent="0.3">
      <c r="B25" s="49" t="s">
        <v>69</v>
      </c>
      <c r="C25" s="50" t="s">
        <v>84</v>
      </c>
      <c r="D25" s="60"/>
      <c r="E25" s="58"/>
      <c r="F25" s="58"/>
      <c r="G25" s="58"/>
      <c r="H25" s="58"/>
      <c r="I25" s="58"/>
      <c r="J25" s="66"/>
      <c r="K25" s="59"/>
      <c r="L25" s="60"/>
      <c r="M25" s="58"/>
      <c r="N25" s="58"/>
      <c r="O25" s="58"/>
      <c r="P25" s="58"/>
      <c r="Q25" s="66"/>
      <c r="R25" s="60"/>
      <c r="S25" s="58"/>
      <c r="T25" s="58"/>
      <c r="U25" s="59"/>
      <c r="V25" s="47"/>
      <c r="W25" s="53" t="s">
        <v>54</v>
      </c>
      <c r="X25" s="59"/>
    </row>
    <row r="26" spans="2:24" x14ac:dyDescent="0.3">
      <c r="B26" s="143" t="s">
        <v>70</v>
      </c>
      <c r="C26" s="48" t="s">
        <v>71</v>
      </c>
      <c r="D26" s="52" t="s">
        <v>54</v>
      </c>
      <c r="E26" s="53" t="s">
        <v>54</v>
      </c>
      <c r="F26" s="54"/>
      <c r="G26" s="54"/>
      <c r="H26" s="54"/>
      <c r="I26" s="54"/>
      <c r="J26" s="64"/>
      <c r="K26" s="55"/>
      <c r="L26" s="56"/>
      <c r="M26" s="54"/>
      <c r="N26" s="54"/>
      <c r="O26" s="54"/>
      <c r="P26" s="54"/>
      <c r="Q26" s="64"/>
      <c r="R26" s="56"/>
      <c r="S26" s="54"/>
      <c r="T26" s="54"/>
      <c r="U26" s="55"/>
      <c r="V26" s="46"/>
      <c r="W26" s="54"/>
      <c r="X26" s="55"/>
    </row>
    <row r="27" spans="2:24" x14ac:dyDescent="0.3">
      <c r="B27" s="143"/>
      <c r="C27" s="48" t="s">
        <v>72</v>
      </c>
      <c r="D27" s="52" t="s">
        <v>54</v>
      </c>
      <c r="E27" s="53" t="s">
        <v>54</v>
      </c>
      <c r="F27" s="54"/>
      <c r="G27" s="54"/>
      <c r="H27" s="54"/>
      <c r="I27" s="54"/>
      <c r="J27" s="64"/>
      <c r="K27" s="55"/>
      <c r="L27" s="56"/>
      <c r="M27" s="54"/>
      <c r="N27" s="54"/>
      <c r="O27" s="54"/>
      <c r="P27" s="54"/>
      <c r="Q27" s="64"/>
      <c r="R27" s="56"/>
      <c r="S27" s="54"/>
      <c r="T27" s="54"/>
      <c r="U27" s="55"/>
      <c r="V27" s="46"/>
      <c r="W27" s="54"/>
      <c r="X27" s="55"/>
    </row>
    <row r="28" spans="2:24" x14ac:dyDescent="0.3">
      <c r="B28" s="49" t="s">
        <v>51</v>
      </c>
      <c r="C28" s="50" t="s">
        <v>51</v>
      </c>
      <c r="D28" s="60"/>
      <c r="E28" s="58"/>
      <c r="F28" s="58"/>
      <c r="G28" s="58"/>
      <c r="H28" s="53" t="s">
        <v>54</v>
      </c>
      <c r="I28" s="58"/>
      <c r="J28" s="66"/>
      <c r="K28" s="59"/>
      <c r="L28" s="60"/>
      <c r="M28" s="58"/>
      <c r="N28" s="58"/>
      <c r="O28" s="58"/>
      <c r="P28" s="58"/>
      <c r="Q28" s="66"/>
      <c r="R28" s="60"/>
      <c r="S28" s="58"/>
      <c r="T28" s="58"/>
      <c r="U28" s="59"/>
      <c r="V28" s="47"/>
      <c r="W28" s="58"/>
      <c r="X28" s="59"/>
    </row>
    <row r="29" spans="2:24" x14ac:dyDescent="0.3">
      <c r="B29" s="143" t="s">
        <v>40</v>
      </c>
      <c r="C29" s="48" t="s">
        <v>75</v>
      </c>
      <c r="D29" s="56"/>
      <c r="E29" s="53" t="s">
        <v>54</v>
      </c>
      <c r="F29" s="54"/>
      <c r="G29" s="54"/>
      <c r="H29" s="54"/>
      <c r="I29" s="54"/>
      <c r="J29" s="64"/>
      <c r="K29" s="55"/>
      <c r="L29" s="56"/>
      <c r="M29" s="53" t="s">
        <v>54</v>
      </c>
      <c r="N29" s="54"/>
      <c r="O29" s="54"/>
      <c r="P29" s="53" t="s">
        <v>54</v>
      </c>
      <c r="Q29" s="64"/>
      <c r="R29" s="56"/>
      <c r="S29" s="54"/>
      <c r="T29" s="54"/>
      <c r="U29" s="55"/>
      <c r="V29" s="46"/>
      <c r="W29" s="54"/>
      <c r="X29" s="55"/>
    </row>
    <row r="30" spans="2:24" x14ac:dyDescent="0.3">
      <c r="B30" s="143"/>
      <c r="C30" s="48" t="s">
        <v>74</v>
      </c>
      <c r="D30" s="56"/>
      <c r="E30" s="53" t="s">
        <v>54</v>
      </c>
      <c r="F30" s="54"/>
      <c r="G30" s="54"/>
      <c r="H30" s="54"/>
      <c r="I30" s="54"/>
      <c r="J30" s="64"/>
      <c r="K30" s="55"/>
      <c r="L30" s="56"/>
      <c r="M30" s="53" t="s">
        <v>54</v>
      </c>
      <c r="N30" s="53" t="s">
        <v>54</v>
      </c>
      <c r="O30" s="54"/>
      <c r="P30" s="54"/>
      <c r="Q30" s="64"/>
      <c r="R30" s="56"/>
      <c r="S30" s="54"/>
      <c r="T30" s="54"/>
      <c r="U30" s="55"/>
      <c r="V30" s="46"/>
      <c r="W30" s="54"/>
      <c r="X30" s="55"/>
    </row>
    <row r="31" spans="2:24" x14ac:dyDescent="0.3">
      <c r="B31" s="144" t="s">
        <v>53</v>
      </c>
      <c r="C31" s="50" t="s">
        <v>83</v>
      </c>
      <c r="D31" s="60"/>
      <c r="E31" s="58"/>
      <c r="F31" s="58"/>
      <c r="G31" s="58"/>
      <c r="H31" s="58"/>
      <c r="I31" s="58"/>
      <c r="J31" s="53" t="s">
        <v>54</v>
      </c>
      <c r="K31" s="57" t="s">
        <v>54</v>
      </c>
      <c r="L31" s="60"/>
      <c r="M31" s="58"/>
      <c r="N31" s="58"/>
      <c r="O31" s="58"/>
      <c r="P31" s="53" t="s">
        <v>54</v>
      </c>
      <c r="Q31" s="66"/>
      <c r="R31" s="52" t="s">
        <v>54</v>
      </c>
      <c r="S31" s="53" t="s">
        <v>54</v>
      </c>
      <c r="T31" s="58"/>
      <c r="U31" s="57" t="s">
        <v>54</v>
      </c>
      <c r="V31" s="45" t="s">
        <v>54</v>
      </c>
      <c r="W31" s="58"/>
      <c r="X31" s="59"/>
    </row>
    <row r="32" spans="2:24" x14ac:dyDescent="0.3">
      <c r="B32" s="145"/>
      <c r="C32" s="50" t="s">
        <v>82</v>
      </c>
      <c r="D32" s="60"/>
      <c r="E32" s="58"/>
      <c r="F32" s="58"/>
      <c r="G32" s="58"/>
      <c r="H32" s="58"/>
      <c r="I32" s="58"/>
      <c r="J32" s="53" t="s">
        <v>54</v>
      </c>
      <c r="K32" s="57" t="s">
        <v>54</v>
      </c>
      <c r="L32" s="60"/>
      <c r="M32" s="58"/>
      <c r="N32" s="58"/>
      <c r="O32" s="58"/>
      <c r="P32" s="53" t="s">
        <v>8</v>
      </c>
      <c r="Q32" s="66"/>
      <c r="R32" s="52" t="s">
        <v>54</v>
      </c>
      <c r="S32" s="53" t="s">
        <v>54</v>
      </c>
      <c r="T32" s="58"/>
      <c r="U32" s="57" t="s">
        <v>54</v>
      </c>
      <c r="V32" s="45" t="s">
        <v>54</v>
      </c>
      <c r="W32" s="58"/>
      <c r="X32" s="59"/>
    </row>
    <row r="33" spans="2:24" x14ac:dyDescent="0.3">
      <c r="B33" s="145"/>
      <c r="C33" s="50" t="s">
        <v>81</v>
      </c>
      <c r="D33" s="60"/>
      <c r="E33" s="58"/>
      <c r="F33" s="58"/>
      <c r="G33" s="58"/>
      <c r="H33" s="58"/>
      <c r="I33" s="58"/>
      <c r="J33" s="53" t="s">
        <v>54</v>
      </c>
      <c r="K33" s="57" t="s">
        <v>54</v>
      </c>
      <c r="L33" s="60"/>
      <c r="M33" s="58"/>
      <c r="N33" s="58"/>
      <c r="O33" s="58"/>
      <c r="P33" s="53" t="s">
        <v>8</v>
      </c>
      <c r="Q33" s="66"/>
      <c r="R33" s="52" t="s">
        <v>54</v>
      </c>
      <c r="S33" s="53" t="s">
        <v>54</v>
      </c>
      <c r="T33" s="58"/>
      <c r="U33" s="57" t="s">
        <v>54</v>
      </c>
      <c r="V33" s="45" t="s">
        <v>54</v>
      </c>
      <c r="W33" s="58"/>
      <c r="X33" s="59"/>
    </row>
    <row r="34" spans="2:24" x14ac:dyDescent="0.3">
      <c r="B34" s="146"/>
      <c r="C34" s="50" t="s">
        <v>80</v>
      </c>
      <c r="D34" s="60"/>
      <c r="E34" s="58"/>
      <c r="F34" s="58"/>
      <c r="G34" s="58"/>
      <c r="H34" s="58"/>
      <c r="I34" s="58"/>
      <c r="J34" s="53" t="s">
        <v>54</v>
      </c>
      <c r="K34" s="57" t="s">
        <v>54</v>
      </c>
      <c r="L34" s="60"/>
      <c r="M34" s="58"/>
      <c r="N34" s="58"/>
      <c r="O34" s="58"/>
      <c r="P34" s="53" t="s">
        <v>8</v>
      </c>
      <c r="Q34" s="66"/>
      <c r="R34" s="52" t="s">
        <v>54</v>
      </c>
      <c r="S34" s="53" t="s">
        <v>54</v>
      </c>
      <c r="T34" s="58"/>
      <c r="U34" s="57" t="s">
        <v>54</v>
      </c>
      <c r="V34" s="45" t="s">
        <v>54</v>
      </c>
      <c r="W34" s="58"/>
      <c r="X34" s="59"/>
    </row>
    <row r="35" spans="2:24" x14ac:dyDescent="0.3">
      <c r="B35" s="112" t="s">
        <v>90</v>
      </c>
      <c r="C35" s="48" t="s">
        <v>89</v>
      </c>
      <c r="D35" s="56"/>
      <c r="E35" s="54"/>
      <c r="F35" s="54"/>
      <c r="G35" s="54"/>
      <c r="H35" s="54"/>
      <c r="I35" s="53" t="s">
        <v>54</v>
      </c>
      <c r="J35" s="54"/>
      <c r="K35" s="55"/>
      <c r="L35" s="56"/>
      <c r="M35" s="54"/>
      <c r="N35" s="54"/>
      <c r="O35" s="54"/>
      <c r="P35" s="54"/>
      <c r="Q35" s="64"/>
      <c r="R35" s="56"/>
      <c r="S35" s="54"/>
      <c r="T35" s="54"/>
      <c r="U35" s="55"/>
      <c r="V35" s="46"/>
      <c r="W35" s="54"/>
      <c r="X35" s="55"/>
    </row>
    <row r="36" spans="2:24" x14ac:dyDescent="0.3">
      <c r="B36" s="144" t="s">
        <v>91</v>
      </c>
      <c r="C36" s="50" t="s">
        <v>92</v>
      </c>
      <c r="D36" s="52" t="s">
        <v>54</v>
      </c>
      <c r="E36" s="53" t="s">
        <v>54</v>
      </c>
      <c r="F36" s="58"/>
      <c r="G36" s="58"/>
      <c r="H36" s="58"/>
      <c r="I36" s="58"/>
      <c r="J36" s="66"/>
      <c r="K36" s="59"/>
      <c r="L36" s="60"/>
      <c r="M36" s="58"/>
      <c r="N36" s="58"/>
      <c r="O36" s="58"/>
      <c r="P36" s="53" t="s">
        <v>54</v>
      </c>
      <c r="Q36" s="66"/>
      <c r="R36" s="60"/>
      <c r="S36" s="58"/>
      <c r="T36" s="58"/>
      <c r="U36" s="59"/>
      <c r="V36" s="47"/>
      <c r="W36" s="58"/>
      <c r="X36" s="59"/>
    </row>
    <row r="37" spans="2:24" x14ac:dyDescent="0.3">
      <c r="B37" s="145"/>
      <c r="C37" s="50" t="s">
        <v>93</v>
      </c>
      <c r="D37" s="52" t="s">
        <v>54</v>
      </c>
      <c r="E37" s="53" t="s">
        <v>54</v>
      </c>
      <c r="F37" s="58"/>
      <c r="G37" s="58"/>
      <c r="H37" s="58"/>
      <c r="I37" s="58"/>
      <c r="J37" s="66"/>
      <c r="K37" s="59"/>
      <c r="L37" s="60"/>
      <c r="M37" s="58"/>
      <c r="N37" s="58"/>
      <c r="O37" s="58"/>
      <c r="P37" s="53" t="s">
        <v>54</v>
      </c>
      <c r="Q37" s="66"/>
      <c r="R37" s="60"/>
      <c r="S37" s="58"/>
      <c r="T37" s="58"/>
      <c r="U37" s="59"/>
      <c r="V37" s="47"/>
      <c r="W37" s="58"/>
      <c r="X37" s="59"/>
    </row>
    <row r="38" spans="2:24" x14ac:dyDescent="0.3">
      <c r="B38" s="145"/>
      <c r="C38" s="50" t="s">
        <v>94</v>
      </c>
      <c r="D38" s="52" t="s">
        <v>54</v>
      </c>
      <c r="E38" s="53" t="s">
        <v>54</v>
      </c>
      <c r="F38" s="58"/>
      <c r="G38" s="58"/>
      <c r="H38" s="58"/>
      <c r="I38" s="58"/>
      <c r="J38" s="66"/>
      <c r="K38" s="59"/>
      <c r="L38" s="60"/>
      <c r="M38" s="58"/>
      <c r="N38" s="58"/>
      <c r="O38" s="58"/>
      <c r="P38" s="53" t="s">
        <v>54</v>
      </c>
      <c r="Q38" s="66"/>
      <c r="R38" s="60"/>
      <c r="S38" s="58"/>
      <c r="T38" s="58"/>
      <c r="U38" s="59"/>
      <c r="V38" s="47"/>
      <c r="W38" s="58"/>
      <c r="X38" s="59"/>
    </row>
    <row r="39" spans="2:24" ht="17.25" thickBot="1" x14ac:dyDescent="0.35">
      <c r="B39" s="147"/>
      <c r="C39" s="118" t="s">
        <v>95</v>
      </c>
      <c r="D39" s="61" t="s">
        <v>54</v>
      </c>
      <c r="E39" s="62" t="s">
        <v>54</v>
      </c>
      <c r="F39" s="119"/>
      <c r="G39" s="119"/>
      <c r="H39" s="119"/>
      <c r="I39" s="119"/>
      <c r="J39" s="122"/>
      <c r="K39" s="120"/>
      <c r="L39" s="121"/>
      <c r="M39" s="119"/>
      <c r="N39" s="119"/>
      <c r="O39" s="119"/>
      <c r="P39" s="62" t="s">
        <v>54</v>
      </c>
      <c r="Q39" s="139" t="s">
        <v>325</v>
      </c>
      <c r="R39" s="121"/>
      <c r="S39" s="119"/>
      <c r="T39" s="119"/>
      <c r="U39" s="120"/>
      <c r="V39" s="123"/>
      <c r="W39" s="119"/>
      <c r="X39" s="120"/>
    </row>
  </sheetData>
  <mergeCells count="14">
    <mergeCell ref="V2:X2"/>
    <mergeCell ref="B26:B27"/>
    <mergeCell ref="B31:B34"/>
    <mergeCell ref="B36:B39"/>
    <mergeCell ref="D2:K2"/>
    <mergeCell ref="L2:Q2"/>
    <mergeCell ref="R2:U2"/>
    <mergeCell ref="B2:C3"/>
    <mergeCell ref="B10:B14"/>
    <mergeCell ref="B15:B16"/>
    <mergeCell ref="B18:B20"/>
    <mergeCell ref="B21:B24"/>
    <mergeCell ref="B29:B30"/>
    <mergeCell ref="B4:B8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workbookViewId="0">
      <selection activeCell="O12" sqref="O12"/>
    </sheetView>
  </sheetViews>
  <sheetFormatPr defaultRowHeight="16.5" x14ac:dyDescent="0.3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 x14ac:dyDescent="0.3">
      <c r="B2" s="8" t="s">
        <v>107</v>
      </c>
      <c r="C2" s="8" t="s">
        <v>106</v>
      </c>
      <c r="D2" s="8" t="s">
        <v>100</v>
      </c>
      <c r="E2" s="10"/>
      <c r="F2" s="8" t="s">
        <v>108</v>
      </c>
      <c r="G2" s="8" t="s">
        <v>109</v>
      </c>
      <c r="H2" s="8" t="s">
        <v>110</v>
      </c>
      <c r="I2" s="9" t="s">
        <v>111</v>
      </c>
      <c r="J2" s="9" t="s">
        <v>112</v>
      </c>
      <c r="K2" s="9" t="s">
        <v>113</v>
      </c>
      <c r="L2" s="9" t="s">
        <v>114</v>
      </c>
      <c r="M2" s="9" t="s">
        <v>115</v>
      </c>
      <c r="Q2" s="21" t="s">
        <v>108</v>
      </c>
      <c r="R2" s="22" t="s">
        <v>109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 x14ac:dyDescent="0.3">
      <c r="B3" s="162" t="s">
        <v>96</v>
      </c>
      <c r="C3" s="27" t="s">
        <v>22</v>
      </c>
      <c r="D3" s="1">
        <v>151101001</v>
      </c>
      <c r="E3" s="10"/>
      <c r="F3" s="166" t="s">
        <v>102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155" t="s">
        <v>101</v>
      </c>
      <c r="R3" s="31" t="s">
        <v>0</v>
      </c>
      <c r="S3" s="23">
        <v>155101002</v>
      </c>
      <c r="T3" s="23">
        <v>155101008</v>
      </c>
      <c r="U3" s="23">
        <v>155101007</v>
      </c>
      <c r="V3" s="24">
        <v>155101003</v>
      </c>
      <c r="W3" s="23">
        <v>155101006</v>
      </c>
      <c r="X3" s="23">
        <v>155101009</v>
      </c>
      <c r="Y3" s="23">
        <v>155104005</v>
      </c>
      <c r="Z3" s="23">
        <v>155104007</v>
      </c>
    </row>
    <row r="4" spans="2:26" x14ac:dyDescent="0.3">
      <c r="B4" s="162"/>
      <c r="C4" s="27" t="s">
        <v>21</v>
      </c>
      <c r="D4" s="12">
        <f>D3+1000</f>
        <v>151102001</v>
      </c>
      <c r="E4" s="10"/>
      <c r="F4" s="167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155"/>
      <c r="R4" s="31" t="s">
        <v>1</v>
      </c>
      <c r="S4" s="23">
        <v>155101005</v>
      </c>
      <c r="T4" s="23">
        <v>155101007</v>
      </c>
      <c r="U4" s="23">
        <v>155101001</v>
      </c>
      <c r="V4" s="23">
        <v>155101007</v>
      </c>
      <c r="W4" s="23">
        <v>155101004</v>
      </c>
      <c r="X4" s="23">
        <v>155101002</v>
      </c>
      <c r="Y4" s="23">
        <v>155101008</v>
      </c>
      <c r="Z4" s="23">
        <v>155104006</v>
      </c>
    </row>
    <row r="5" spans="2:26" x14ac:dyDescent="0.3">
      <c r="B5" s="162"/>
      <c r="C5" s="27" t="s">
        <v>20</v>
      </c>
      <c r="D5" s="12">
        <f t="shared" ref="D5:D8" si="0">D4+1000</f>
        <v>151103001</v>
      </c>
      <c r="E5" s="10"/>
      <c r="F5" s="167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155"/>
      <c r="R5" s="31" t="s">
        <v>2</v>
      </c>
      <c r="S5" s="25">
        <v>155101008</v>
      </c>
      <c r="T5" s="25">
        <v>155101002</v>
      </c>
      <c r="U5" s="25">
        <v>155101005</v>
      </c>
      <c r="V5" s="25">
        <v>155101001</v>
      </c>
      <c r="W5" s="25">
        <v>155104005</v>
      </c>
      <c r="X5" s="25">
        <v>155102001</v>
      </c>
      <c r="Y5" s="25">
        <v>155102002</v>
      </c>
      <c r="Z5" s="25">
        <v>155101004</v>
      </c>
    </row>
    <row r="6" spans="2:26" x14ac:dyDescent="0.3">
      <c r="B6" s="162"/>
      <c r="C6" s="27" t="s">
        <v>19</v>
      </c>
      <c r="D6" s="12">
        <f>D5+2000</f>
        <v>151105001</v>
      </c>
      <c r="E6" s="10"/>
      <c r="F6" s="167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155"/>
      <c r="R6" s="31" t="s">
        <v>3</v>
      </c>
      <c r="S6" s="25">
        <v>155101001</v>
      </c>
      <c r="T6" s="25">
        <v>155101005</v>
      </c>
      <c r="U6" s="25">
        <v>155101009</v>
      </c>
      <c r="V6" s="26">
        <v>155101008</v>
      </c>
      <c r="W6" s="25">
        <v>155104006</v>
      </c>
      <c r="X6" s="25">
        <v>155101004</v>
      </c>
      <c r="Y6" s="25">
        <v>155103001</v>
      </c>
      <c r="Z6" s="25">
        <v>155102002</v>
      </c>
    </row>
    <row r="7" spans="2:26" x14ac:dyDescent="0.3">
      <c r="B7" s="162"/>
      <c r="C7" s="27" t="s">
        <v>18</v>
      </c>
      <c r="D7" s="12">
        <f t="shared" si="0"/>
        <v>151106001</v>
      </c>
      <c r="E7" s="10"/>
      <c r="F7" s="167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155"/>
      <c r="R7" s="31" t="s">
        <v>98</v>
      </c>
      <c r="S7" s="23">
        <v>155101004</v>
      </c>
      <c r="T7" s="23">
        <v>155101003</v>
      </c>
      <c r="U7" s="23">
        <v>155101008</v>
      </c>
      <c r="V7" s="23">
        <v>155104005</v>
      </c>
      <c r="W7" s="23">
        <v>155101002</v>
      </c>
      <c r="X7" s="23">
        <v>155102002</v>
      </c>
      <c r="Y7" s="23">
        <v>155104006</v>
      </c>
      <c r="Z7" s="23">
        <v>155101007</v>
      </c>
    </row>
    <row r="8" spans="2:26" x14ac:dyDescent="0.3">
      <c r="B8" s="162"/>
      <c r="C8" s="27" t="s">
        <v>17</v>
      </c>
      <c r="D8" s="12">
        <f t="shared" si="0"/>
        <v>151107001</v>
      </c>
      <c r="E8" s="10"/>
      <c r="F8" s="167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155"/>
      <c r="R8" s="31" t="s">
        <v>4</v>
      </c>
      <c r="S8" s="23">
        <v>155101006</v>
      </c>
      <c r="T8" s="23">
        <v>155101001</v>
      </c>
      <c r="U8" s="23">
        <v>155102001</v>
      </c>
      <c r="V8" s="23">
        <v>155102002</v>
      </c>
      <c r="W8" s="23">
        <v>155101009</v>
      </c>
      <c r="X8" s="23">
        <v>155101005</v>
      </c>
      <c r="Y8" s="23">
        <v>155104007</v>
      </c>
      <c r="Z8" s="23">
        <v>155101002</v>
      </c>
    </row>
    <row r="9" spans="2:26" x14ac:dyDescent="0.3">
      <c r="B9" s="10"/>
      <c r="C9" s="4"/>
      <c r="D9" s="4"/>
      <c r="E9" s="10"/>
      <c r="F9" s="167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155"/>
      <c r="R9" s="31" t="s">
        <v>5</v>
      </c>
      <c r="S9" s="25">
        <v>155102001</v>
      </c>
      <c r="T9" s="25">
        <v>155101004</v>
      </c>
      <c r="U9" s="25">
        <v>155101002</v>
      </c>
      <c r="V9" s="25">
        <v>155101005</v>
      </c>
      <c r="W9" s="25">
        <v>155101008</v>
      </c>
      <c r="X9" s="25">
        <v>155101001</v>
      </c>
      <c r="Y9" s="25">
        <v>155101007</v>
      </c>
      <c r="Z9" s="25">
        <v>155103002</v>
      </c>
    </row>
    <row r="10" spans="2:26" x14ac:dyDescent="0.3">
      <c r="B10" s="162" t="s">
        <v>139</v>
      </c>
      <c r="C10" s="27" t="s">
        <v>22</v>
      </c>
      <c r="D10" s="7">
        <f>D3+1000000</f>
        <v>152101001</v>
      </c>
      <c r="E10" s="10"/>
      <c r="F10" s="167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155"/>
      <c r="R10" s="31" t="s">
        <v>6</v>
      </c>
      <c r="S10" s="25">
        <v>155101007</v>
      </c>
      <c r="T10" s="25">
        <v>155101006</v>
      </c>
      <c r="U10" s="25">
        <v>155104005</v>
      </c>
      <c r="V10" s="25">
        <v>155101009</v>
      </c>
      <c r="W10" s="25">
        <v>155101003</v>
      </c>
      <c r="X10" s="25">
        <v>155104007</v>
      </c>
      <c r="Y10" s="25">
        <v>155101002</v>
      </c>
      <c r="Z10" s="25">
        <v>155101005</v>
      </c>
    </row>
    <row r="11" spans="2:26" x14ac:dyDescent="0.3">
      <c r="B11" s="162"/>
      <c r="C11" s="27" t="s">
        <v>21</v>
      </c>
      <c r="D11" s="12">
        <f t="shared" ref="D11:D15" si="1">D10+1000</f>
        <v>152102001</v>
      </c>
      <c r="E11" s="10"/>
      <c r="F11" s="167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155"/>
      <c r="R11" s="31" t="s">
        <v>149</v>
      </c>
      <c r="S11" s="23">
        <v>155104005</v>
      </c>
      <c r="T11" s="23">
        <v>155102001</v>
      </c>
      <c r="U11" s="23">
        <v>155101004</v>
      </c>
      <c r="V11" s="23">
        <v>155102001</v>
      </c>
      <c r="W11" s="23">
        <v>155101005</v>
      </c>
      <c r="X11" s="23">
        <v>155101008</v>
      </c>
      <c r="Y11" s="23">
        <v>155101001</v>
      </c>
      <c r="Z11" s="23">
        <v>155103001</v>
      </c>
    </row>
    <row r="12" spans="2:26" x14ac:dyDescent="0.3">
      <c r="B12" s="162"/>
      <c r="C12" s="27" t="s">
        <v>20</v>
      </c>
      <c r="D12" s="12">
        <f t="shared" si="1"/>
        <v>152103001</v>
      </c>
      <c r="E12" s="10"/>
      <c r="F12" s="167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155"/>
      <c r="R12" s="31" t="s">
        <v>7</v>
      </c>
      <c r="S12" s="23">
        <v>155101003</v>
      </c>
      <c r="T12" s="23">
        <v>155104005</v>
      </c>
      <c r="U12" s="23">
        <v>155101006</v>
      </c>
      <c r="V12" s="23">
        <v>155101002</v>
      </c>
      <c r="W12" s="23">
        <v>155102001</v>
      </c>
      <c r="X12" s="23">
        <v>155104006</v>
      </c>
      <c r="Y12" s="23">
        <v>155101005</v>
      </c>
      <c r="Z12" s="23">
        <v>155101008</v>
      </c>
    </row>
    <row r="13" spans="2:26" x14ac:dyDescent="0.3">
      <c r="B13" s="162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 x14ac:dyDescent="0.3">
      <c r="B14" s="162"/>
      <c r="C14" s="27" t="s">
        <v>18</v>
      </c>
      <c r="D14" s="12">
        <f t="shared" si="1"/>
        <v>152105001</v>
      </c>
      <c r="E14" s="10"/>
      <c r="F14" s="8" t="s">
        <v>108</v>
      </c>
      <c r="G14" s="8" t="s">
        <v>109</v>
      </c>
      <c r="H14" s="8" t="s">
        <v>110</v>
      </c>
      <c r="I14" s="9" t="s">
        <v>111</v>
      </c>
      <c r="J14" s="9" t="s">
        <v>112</v>
      </c>
      <c r="K14" s="9" t="s">
        <v>113</v>
      </c>
      <c r="L14" s="9" t="s">
        <v>114</v>
      </c>
      <c r="M14" s="9" t="s">
        <v>115</v>
      </c>
      <c r="Q14" s="165" t="s">
        <v>99</v>
      </c>
      <c r="R14" s="165"/>
      <c r="S14" s="165"/>
      <c r="T14" s="165"/>
      <c r="U14" s="22" t="s">
        <v>100</v>
      </c>
    </row>
    <row r="15" spans="2:26" ht="16.5" customHeight="1" x14ac:dyDescent="0.3">
      <c r="B15" s="162"/>
      <c r="C15" s="27" t="s">
        <v>17</v>
      </c>
      <c r="D15" s="12">
        <f t="shared" si="1"/>
        <v>152106001</v>
      </c>
      <c r="E15" s="10"/>
      <c r="F15" s="159" t="s">
        <v>103</v>
      </c>
      <c r="G15" s="13" t="s">
        <v>0</v>
      </c>
      <c r="H15" s="17" t="s">
        <v>8</v>
      </c>
      <c r="I15" s="13"/>
      <c r="J15" s="13"/>
      <c r="K15" s="13"/>
      <c r="L15" s="13"/>
      <c r="M15" s="17" t="s">
        <v>8</v>
      </c>
      <c r="Q15" s="157" t="s">
        <v>131</v>
      </c>
      <c r="R15" s="157"/>
      <c r="S15" s="157"/>
      <c r="T15" s="157"/>
      <c r="U15" s="24">
        <v>155101001</v>
      </c>
    </row>
    <row r="16" spans="2:26" x14ac:dyDescent="0.3">
      <c r="B16" s="10"/>
      <c r="C16" s="4"/>
      <c r="D16" s="4"/>
      <c r="E16" s="10"/>
      <c r="F16" s="163"/>
      <c r="G16" s="13" t="s">
        <v>1</v>
      </c>
      <c r="H16" s="13"/>
      <c r="I16" s="17" t="s">
        <v>8</v>
      </c>
      <c r="J16" s="17" t="s">
        <v>8</v>
      </c>
      <c r="K16" s="15"/>
      <c r="L16" s="13"/>
      <c r="M16" s="13"/>
      <c r="Q16" s="157" t="s">
        <v>132</v>
      </c>
      <c r="R16" s="157"/>
      <c r="S16" s="157"/>
      <c r="T16" s="157"/>
      <c r="U16" s="24">
        <v>155101002</v>
      </c>
    </row>
    <row r="17" spans="2:21" x14ac:dyDescent="0.3">
      <c r="B17" s="162" t="s">
        <v>104</v>
      </c>
      <c r="C17" s="27" t="s">
        <v>22</v>
      </c>
      <c r="D17" s="7">
        <f>D10+1000000</f>
        <v>153101001</v>
      </c>
      <c r="E17" s="10"/>
      <c r="F17" s="163"/>
      <c r="G17" s="18" t="s">
        <v>2</v>
      </c>
      <c r="H17" s="18"/>
      <c r="I17" s="18"/>
      <c r="J17" s="19"/>
      <c r="K17" s="17" t="s">
        <v>8</v>
      </c>
      <c r="L17" s="17" t="s">
        <v>8</v>
      </c>
      <c r="M17" s="18"/>
      <c r="Q17" s="157" t="s">
        <v>123</v>
      </c>
      <c r="R17" s="157"/>
      <c r="S17" s="157"/>
      <c r="T17" s="157"/>
      <c r="U17" s="24">
        <v>155101003</v>
      </c>
    </row>
    <row r="18" spans="2:21" x14ac:dyDescent="0.3">
      <c r="B18" s="162"/>
      <c r="C18" s="27" t="s">
        <v>21</v>
      </c>
      <c r="D18" s="12">
        <f t="shared" ref="D18:D22" si="2">D17+1000</f>
        <v>153102001</v>
      </c>
      <c r="E18" s="10"/>
      <c r="F18" s="163"/>
      <c r="G18" s="18" t="s">
        <v>3</v>
      </c>
      <c r="H18" s="17" t="s">
        <v>8</v>
      </c>
      <c r="I18" s="18"/>
      <c r="J18" s="17" t="s">
        <v>8</v>
      </c>
      <c r="K18" s="18"/>
      <c r="L18" s="18"/>
      <c r="M18" s="18"/>
      <c r="Q18" s="158" t="s">
        <v>133</v>
      </c>
      <c r="R18" s="158"/>
      <c r="S18" s="158"/>
      <c r="T18" s="158"/>
      <c r="U18" s="26">
        <v>155101004</v>
      </c>
    </row>
    <row r="19" spans="2:21" x14ac:dyDescent="0.3">
      <c r="B19" s="162"/>
      <c r="C19" s="27" t="s">
        <v>20</v>
      </c>
      <c r="D19" s="12">
        <f t="shared" si="2"/>
        <v>153103001</v>
      </c>
      <c r="E19" s="10"/>
      <c r="F19" s="163"/>
      <c r="G19" s="13" t="s">
        <v>23</v>
      </c>
      <c r="H19" s="13"/>
      <c r="I19" s="17" t="s">
        <v>8</v>
      </c>
      <c r="J19" s="13"/>
      <c r="K19" s="17" t="s">
        <v>8</v>
      </c>
      <c r="L19" s="13"/>
      <c r="M19" s="13"/>
      <c r="Q19" s="158" t="s">
        <v>134</v>
      </c>
      <c r="R19" s="158"/>
      <c r="S19" s="158"/>
      <c r="T19" s="158"/>
      <c r="U19" s="26">
        <v>155101005</v>
      </c>
    </row>
    <row r="20" spans="2:21" x14ac:dyDescent="0.3">
      <c r="B20" s="162"/>
      <c r="C20" s="27" t="s">
        <v>19</v>
      </c>
      <c r="D20" s="12">
        <f t="shared" si="2"/>
        <v>153104001</v>
      </c>
      <c r="E20" s="10"/>
      <c r="F20" s="163"/>
      <c r="G20" s="13" t="s">
        <v>4</v>
      </c>
      <c r="H20" s="13"/>
      <c r="I20" s="13"/>
      <c r="J20" s="13"/>
      <c r="K20" s="15"/>
      <c r="L20" s="17" t="s">
        <v>8</v>
      </c>
      <c r="M20" s="17" t="s">
        <v>8</v>
      </c>
      <c r="Q20" s="158" t="s">
        <v>135</v>
      </c>
      <c r="R20" s="158"/>
      <c r="S20" s="158"/>
      <c r="T20" s="158"/>
      <c r="U20" s="26">
        <v>155101006</v>
      </c>
    </row>
    <row r="21" spans="2:21" x14ac:dyDescent="0.3">
      <c r="B21" s="162"/>
      <c r="C21" s="27" t="s">
        <v>18</v>
      </c>
      <c r="D21" s="12">
        <f t="shared" si="2"/>
        <v>153105001</v>
      </c>
      <c r="E21" s="10"/>
      <c r="F21" s="163"/>
      <c r="G21" s="18" t="s">
        <v>5</v>
      </c>
      <c r="H21" s="17" t="s">
        <v>8</v>
      </c>
      <c r="I21" s="18"/>
      <c r="J21" s="19"/>
      <c r="K21" s="18"/>
      <c r="L21" s="17" t="s">
        <v>8</v>
      </c>
      <c r="M21" s="18"/>
      <c r="Q21" s="157" t="s">
        <v>136</v>
      </c>
      <c r="R21" s="157"/>
      <c r="S21" s="157"/>
      <c r="T21" s="157"/>
      <c r="U21" s="24">
        <v>155101007</v>
      </c>
    </row>
    <row r="22" spans="2:21" x14ac:dyDescent="0.3">
      <c r="B22" s="162"/>
      <c r="C22" s="27" t="s">
        <v>17</v>
      </c>
      <c r="D22" s="12">
        <f t="shared" si="2"/>
        <v>153106001</v>
      </c>
      <c r="E22" s="10"/>
      <c r="F22" s="164"/>
      <c r="G22" s="18" t="s">
        <v>6</v>
      </c>
      <c r="H22" s="18"/>
      <c r="I22" s="17" t="s">
        <v>8</v>
      </c>
      <c r="J22" s="18"/>
      <c r="K22" s="18"/>
      <c r="L22" s="18"/>
      <c r="M22" s="17" t="s">
        <v>8</v>
      </c>
      <c r="Q22" s="157" t="s">
        <v>137</v>
      </c>
      <c r="R22" s="157"/>
      <c r="S22" s="157"/>
      <c r="T22" s="157"/>
      <c r="U22" s="24">
        <v>155101008</v>
      </c>
    </row>
    <row r="23" spans="2:21" x14ac:dyDescent="0.3">
      <c r="B23" s="10"/>
      <c r="C23" s="4"/>
      <c r="D23" s="4"/>
      <c r="E23" s="10"/>
      <c r="Q23" s="157" t="s">
        <v>124</v>
      </c>
      <c r="R23" s="157"/>
      <c r="S23" s="157"/>
      <c r="T23" s="157"/>
      <c r="U23" s="24">
        <v>155101009</v>
      </c>
    </row>
    <row r="24" spans="2:21" ht="16.5" customHeight="1" x14ac:dyDescent="0.3">
      <c r="B24" s="162" t="s">
        <v>105</v>
      </c>
      <c r="C24" s="27" t="s">
        <v>22</v>
      </c>
      <c r="D24" s="7">
        <f>D17+1000000</f>
        <v>154101001</v>
      </c>
      <c r="E24" s="10"/>
      <c r="F24" s="8" t="s">
        <v>108</v>
      </c>
      <c r="G24" s="8" t="s">
        <v>109</v>
      </c>
      <c r="H24" s="5" t="s">
        <v>9</v>
      </c>
      <c r="I24" s="5" t="s">
        <v>10</v>
      </c>
      <c r="J24" s="5" t="s">
        <v>11</v>
      </c>
      <c r="K24" s="5" t="s">
        <v>12</v>
      </c>
      <c r="L24" s="5" t="s">
        <v>13</v>
      </c>
      <c r="M24" s="5" t="s">
        <v>14</v>
      </c>
      <c r="N24" s="5" t="s">
        <v>15</v>
      </c>
      <c r="O24" s="5" t="s">
        <v>16</v>
      </c>
      <c r="Q24" s="158" t="s">
        <v>125</v>
      </c>
      <c r="R24" s="158"/>
      <c r="S24" s="158"/>
      <c r="T24" s="158"/>
      <c r="U24" s="26">
        <v>155102001</v>
      </c>
    </row>
    <row r="25" spans="2:21" ht="16.5" customHeight="1" x14ac:dyDescent="0.3">
      <c r="B25" s="162"/>
      <c r="C25" s="27" t="s">
        <v>21</v>
      </c>
      <c r="D25" s="12">
        <f>D24+1000</f>
        <v>154102001</v>
      </c>
      <c r="E25" s="10"/>
      <c r="F25" s="159" t="s">
        <v>97</v>
      </c>
      <c r="G25" s="14" t="s">
        <v>116</v>
      </c>
      <c r="H25" s="17" t="s">
        <v>8</v>
      </c>
      <c r="I25" s="17" t="s">
        <v>8</v>
      </c>
      <c r="J25" s="17" t="s">
        <v>8</v>
      </c>
      <c r="K25" s="17" t="s">
        <v>8</v>
      </c>
      <c r="L25" s="6"/>
      <c r="M25" s="6"/>
      <c r="N25" s="6"/>
      <c r="O25" s="6"/>
      <c r="Q25" s="158" t="s">
        <v>126</v>
      </c>
      <c r="R25" s="158"/>
      <c r="S25" s="158"/>
      <c r="T25" s="158"/>
      <c r="U25" s="26">
        <v>155102002</v>
      </c>
    </row>
    <row r="26" spans="2:21" ht="16.5" customHeight="1" x14ac:dyDescent="0.3">
      <c r="B26" s="162"/>
      <c r="C26" s="27" t="s">
        <v>20</v>
      </c>
      <c r="D26" s="12">
        <f t="shared" ref="D26:D29" si="3">D25+1000</f>
        <v>154103001</v>
      </c>
      <c r="E26" s="10"/>
      <c r="F26" s="160"/>
      <c r="G26" s="14" t="s">
        <v>117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6"/>
      <c r="O26" s="6"/>
      <c r="Q26" s="157" t="s">
        <v>127</v>
      </c>
      <c r="R26" s="157"/>
      <c r="S26" s="157"/>
      <c r="T26" s="157"/>
      <c r="U26" s="24">
        <v>155104005</v>
      </c>
    </row>
    <row r="27" spans="2:21" ht="16.5" customHeight="1" x14ac:dyDescent="0.3">
      <c r="B27" s="162"/>
      <c r="C27" s="27" t="s">
        <v>19</v>
      </c>
      <c r="D27" s="12">
        <f t="shared" si="3"/>
        <v>154104001</v>
      </c>
      <c r="E27" s="10"/>
      <c r="F27" s="160"/>
      <c r="G27" s="18" t="s">
        <v>118</v>
      </c>
      <c r="H27" s="18"/>
      <c r="I27" s="18"/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Q27" s="157" t="s">
        <v>138</v>
      </c>
      <c r="R27" s="157"/>
      <c r="S27" s="157"/>
      <c r="T27" s="157"/>
      <c r="U27" s="24">
        <v>155104006</v>
      </c>
    </row>
    <row r="28" spans="2:21" ht="16.5" customHeight="1" x14ac:dyDescent="0.3">
      <c r="B28" s="162"/>
      <c r="C28" s="27" t="s">
        <v>18</v>
      </c>
      <c r="D28" s="12">
        <f t="shared" si="3"/>
        <v>154105001</v>
      </c>
      <c r="E28" s="10"/>
      <c r="F28" s="160"/>
      <c r="G28" s="18" t="s">
        <v>119</v>
      </c>
      <c r="H28" s="18"/>
      <c r="I28" s="18"/>
      <c r="J28" s="18"/>
      <c r="K28" s="18"/>
      <c r="L28" s="17" t="s">
        <v>8</v>
      </c>
      <c r="M28" s="17" t="s">
        <v>8</v>
      </c>
      <c r="N28" s="17" t="s">
        <v>8</v>
      </c>
      <c r="O28" s="17" t="s">
        <v>8</v>
      </c>
      <c r="Q28" s="158" t="s">
        <v>128</v>
      </c>
      <c r="R28" s="158"/>
      <c r="S28" s="158"/>
      <c r="T28" s="158"/>
      <c r="U28" s="26">
        <v>155104007</v>
      </c>
    </row>
    <row r="29" spans="2:21" ht="16.5" customHeight="1" x14ac:dyDescent="0.3">
      <c r="B29" s="162"/>
      <c r="C29" s="27" t="s">
        <v>17</v>
      </c>
      <c r="D29" s="12">
        <f t="shared" si="3"/>
        <v>154106001</v>
      </c>
      <c r="E29" s="10"/>
      <c r="F29" s="160"/>
      <c r="G29" s="6" t="s">
        <v>120</v>
      </c>
      <c r="H29" s="6"/>
      <c r="I29" s="6"/>
      <c r="J29" s="6"/>
      <c r="K29" s="6"/>
      <c r="L29" s="6"/>
      <c r="M29" s="6"/>
      <c r="N29" s="6"/>
      <c r="O29" s="6"/>
      <c r="Q29" s="157" t="s">
        <v>129</v>
      </c>
      <c r="R29" s="157"/>
      <c r="S29" s="157"/>
      <c r="T29" s="157"/>
      <c r="U29" s="24">
        <v>155103001</v>
      </c>
    </row>
    <row r="30" spans="2:21" ht="16.5" customHeight="1" x14ac:dyDescent="0.3">
      <c r="B30" s="10"/>
      <c r="C30" s="10"/>
      <c r="D30" s="10"/>
      <c r="E30" s="10"/>
      <c r="F30" s="160"/>
      <c r="G30" s="6" t="s">
        <v>121</v>
      </c>
      <c r="H30" s="6"/>
      <c r="I30" s="6"/>
      <c r="J30" s="6"/>
      <c r="K30" s="6"/>
      <c r="L30" s="6"/>
      <c r="M30" s="6"/>
      <c r="N30" s="6"/>
      <c r="O30" s="6"/>
      <c r="Q30" s="158" t="s">
        <v>130</v>
      </c>
      <c r="R30" s="158"/>
      <c r="S30" s="158"/>
      <c r="T30" s="158"/>
      <c r="U30" s="26">
        <v>155103002</v>
      </c>
    </row>
    <row r="31" spans="2:21" ht="16.5" customHeight="1" x14ac:dyDescent="0.3">
      <c r="B31" s="10"/>
      <c r="C31" s="10"/>
      <c r="D31" s="10"/>
      <c r="E31" s="10"/>
      <c r="F31" s="161"/>
      <c r="G31" s="20" t="s">
        <v>122</v>
      </c>
      <c r="H31" s="20"/>
      <c r="I31" s="20"/>
      <c r="J31" s="20"/>
      <c r="K31" s="20"/>
      <c r="L31" s="20"/>
      <c r="M31" s="20"/>
      <c r="N31" s="20"/>
      <c r="O31" s="20"/>
    </row>
    <row r="32" spans="2:21" x14ac:dyDescent="0.3">
      <c r="P32" s="16"/>
    </row>
    <row r="33" spans="6:15" x14ac:dyDescent="0.3">
      <c r="F33" s="21" t="s">
        <v>108</v>
      </c>
      <c r="G33" s="21" t="s">
        <v>109</v>
      </c>
      <c r="H33" s="22" t="s">
        <v>9</v>
      </c>
      <c r="I33" s="22" t="s">
        <v>10</v>
      </c>
      <c r="J33" s="22" t="s">
        <v>11</v>
      </c>
      <c r="K33" s="22" t="s">
        <v>12</v>
      </c>
      <c r="L33" s="22" t="s">
        <v>13</v>
      </c>
      <c r="M33" s="22" t="s">
        <v>14</v>
      </c>
      <c r="N33" s="22" t="s">
        <v>15</v>
      </c>
      <c r="O33" s="22" t="s">
        <v>16</v>
      </c>
    </row>
    <row r="34" spans="6:15" ht="16.5" customHeight="1" x14ac:dyDescent="0.3">
      <c r="F34" s="155" t="s">
        <v>147</v>
      </c>
      <c r="G34" s="23" t="s">
        <v>140</v>
      </c>
      <c r="H34" s="17" t="s">
        <v>8</v>
      </c>
      <c r="I34" s="28"/>
      <c r="J34" s="17" t="s">
        <v>8</v>
      </c>
      <c r="K34" s="28"/>
      <c r="L34" s="17" t="s">
        <v>8</v>
      </c>
      <c r="M34" s="28"/>
      <c r="N34" s="17" t="s">
        <v>8</v>
      </c>
      <c r="O34" s="28"/>
    </row>
    <row r="35" spans="6:15" x14ac:dyDescent="0.3">
      <c r="F35" s="155"/>
      <c r="G35" s="23" t="s">
        <v>141</v>
      </c>
      <c r="H35" s="17" t="s">
        <v>8</v>
      </c>
      <c r="I35" s="28"/>
      <c r="J35" s="17" t="s">
        <v>8</v>
      </c>
      <c r="K35" s="28"/>
      <c r="L35" s="17" t="s">
        <v>8</v>
      </c>
      <c r="M35" s="28"/>
      <c r="N35" s="17" t="s">
        <v>8</v>
      </c>
      <c r="O35" s="28"/>
    </row>
    <row r="36" spans="6:15" x14ac:dyDescent="0.3">
      <c r="F36" s="155"/>
      <c r="G36" s="25" t="s">
        <v>142</v>
      </c>
      <c r="H36" s="17" t="s">
        <v>8</v>
      </c>
      <c r="I36" s="25"/>
      <c r="J36" s="17" t="s">
        <v>8</v>
      </c>
      <c r="K36" s="25"/>
      <c r="L36" s="17" t="s">
        <v>8</v>
      </c>
      <c r="M36" s="25"/>
      <c r="N36" s="17" t="s">
        <v>8</v>
      </c>
      <c r="O36" s="25"/>
    </row>
    <row r="37" spans="6:15" x14ac:dyDescent="0.3">
      <c r="F37" s="155"/>
      <c r="G37" s="25" t="s">
        <v>143</v>
      </c>
      <c r="H37" s="25"/>
      <c r="I37" s="17" t="s">
        <v>8</v>
      </c>
      <c r="J37" s="25"/>
      <c r="K37" s="17" t="s">
        <v>8</v>
      </c>
      <c r="L37" s="25"/>
      <c r="M37" s="17" t="s">
        <v>8</v>
      </c>
      <c r="N37" s="25"/>
      <c r="O37" s="17" t="s">
        <v>8</v>
      </c>
    </row>
    <row r="38" spans="6:15" x14ac:dyDescent="0.3">
      <c r="F38" s="155"/>
      <c r="G38" s="23" t="s">
        <v>144</v>
      </c>
      <c r="H38" s="28"/>
      <c r="I38" s="17" t="s">
        <v>8</v>
      </c>
      <c r="J38" s="28"/>
      <c r="K38" s="17" t="s">
        <v>8</v>
      </c>
      <c r="L38" s="28"/>
      <c r="M38" s="17" t="s">
        <v>8</v>
      </c>
      <c r="N38" s="28"/>
      <c r="O38" s="17" t="s">
        <v>8</v>
      </c>
    </row>
    <row r="39" spans="6:15" x14ac:dyDescent="0.3">
      <c r="F39" s="155"/>
      <c r="G39" s="23" t="s">
        <v>145</v>
      </c>
      <c r="H39" s="28"/>
      <c r="I39" s="17" t="s">
        <v>8</v>
      </c>
      <c r="J39" s="28"/>
      <c r="K39" s="17" t="s">
        <v>8</v>
      </c>
      <c r="L39" s="28"/>
      <c r="M39" s="17" t="s">
        <v>8</v>
      </c>
      <c r="N39" s="28"/>
      <c r="O39" s="17" t="s">
        <v>8</v>
      </c>
    </row>
    <row r="40" spans="6:15" x14ac:dyDescent="0.3">
      <c r="F40" s="156" t="s">
        <v>146</v>
      </c>
      <c r="G40" s="29" t="s">
        <v>140</v>
      </c>
      <c r="H40" s="17" t="s">
        <v>8</v>
      </c>
      <c r="I40" s="17" t="s">
        <v>8</v>
      </c>
      <c r="J40" s="17" t="s">
        <v>8</v>
      </c>
      <c r="K40" s="17" t="s">
        <v>8</v>
      </c>
      <c r="L40" s="30"/>
      <c r="M40" s="17" t="s">
        <v>8</v>
      </c>
      <c r="N40" s="17" t="s">
        <v>8</v>
      </c>
      <c r="O40" s="17" t="s">
        <v>8</v>
      </c>
    </row>
    <row r="41" spans="6:15" x14ac:dyDescent="0.3">
      <c r="F41" s="156"/>
      <c r="G41" s="29" t="s">
        <v>141</v>
      </c>
      <c r="H41" s="17" t="s">
        <v>8</v>
      </c>
      <c r="I41" s="17" t="s">
        <v>8</v>
      </c>
      <c r="J41" s="17" t="s">
        <v>8</v>
      </c>
      <c r="K41" s="30"/>
      <c r="L41" s="17" t="s">
        <v>8</v>
      </c>
      <c r="M41" s="17" t="s">
        <v>8</v>
      </c>
      <c r="N41" s="17" t="s">
        <v>8</v>
      </c>
      <c r="O41" s="17" t="s">
        <v>8</v>
      </c>
    </row>
    <row r="42" spans="6:15" x14ac:dyDescent="0.3">
      <c r="F42" s="156"/>
      <c r="G42" s="25" t="s">
        <v>142</v>
      </c>
      <c r="H42" s="17" t="s">
        <v>8</v>
      </c>
      <c r="I42" s="17" t="s">
        <v>8</v>
      </c>
      <c r="J42" s="25"/>
      <c r="K42" s="17" t="s">
        <v>8</v>
      </c>
      <c r="L42" s="17" t="s">
        <v>8</v>
      </c>
      <c r="M42" s="17" t="s">
        <v>8</v>
      </c>
      <c r="N42" s="17" t="s">
        <v>8</v>
      </c>
      <c r="O42" s="25"/>
    </row>
    <row r="43" spans="6:15" x14ac:dyDescent="0.3">
      <c r="F43" s="156"/>
      <c r="G43" s="25" t="s">
        <v>143</v>
      </c>
      <c r="H43" s="17" t="s">
        <v>8</v>
      </c>
      <c r="I43" s="25"/>
      <c r="J43" s="17" t="s">
        <v>8</v>
      </c>
      <c r="K43" s="17" t="s">
        <v>8</v>
      </c>
      <c r="L43" s="17" t="s">
        <v>8</v>
      </c>
      <c r="M43" s="17" t="s">
        <v>8</v>
      </c>
      <c r="N43" s="25"/>
      <c r="O43" s="17" t="s">
        <v>8</v>
      </c>
    </row>
    <row r="44" spans="6:15" x14ac:dyDescent="0.3">
      <c r="F44" s="156"/>
      <c r="G44" s="29" t="s">
        <v>144</v>
      </c>
      <c r="H44" s="30"/>
      <c r="I44" s="17" t="s">
        <v>8</v>
      </c>
      <c r="J44" s="17" t="s">
        <v>8</v>
      </c>
      <c r="K44" s="17" t="s">
        <v>8</v>
      </c>
      <c r="L44" s="17" t="s">
        <v>8</v>
      </c>
      <c r="M44" s="30"/>
      <c r="N44" s="17" t="s">
        <v>8</v>
      </c>
      <c r="O44" s="17" t="s">
        <v>8</v>
      </c>
    </row>
    <row r="45" spans="6:15" x14ac:dyDescent="0.3">
      <c r="F45" s="155" t="s">
        <v>148</v>
      </c>
      <c r="G45" s="31" t="s">
        <v>140</v>
      </c>
      <c r="H45" s="17" t="s">
        <v>8</v>
      </c>
      <c r="I45" s="17" t="s">
        <v>8</v>
      </c>
      <c r="J45" s="32"/>
      <c r="K45" s="17" t="s">
        <v>8</v>
      </c>
      <c r="L45" s="32"/>
      <c r="M45" s="17" t="s">
        <v>8</v>
      </c>
      <c r="N45" s="17" t="s">
        <v>8</v>
      </c>
      <c r="O45" s="32"/>
    </row>
    <row r="46" spans="6:15" x14ac:dyDescent="0.3">
      <c r="F46" s="155"/>
      <c r="G46" s="31" t="s">
        <v>141</v>
      </c>
      <c r="H46" s="17" t="s">
        <v>8</v>
      </c>
      <c r="I46" s="32"/>
      <c r="J46" s="17" t="s">
        <v>8</v>
      </c>
      <c r="K46" s="17" t="s">
        <v>8</v>
      </c>
      <c r="L46" s="32"/>
      <c r="M46" s="17" t="s">
        <v>8</v>
      </c>
      <c r="N46" s="32"/>
      <c r="O46" s="17" t="s">
        <v>8</v>
      </c>
    </row>
    <row r="47" spans="6:15" x14ac:dyDescent="0.3">
      <c r="F47" s="155"/>
      <c r="G47" s="25" t="s">
        <v>142</v>
      </c>
      <c r="H47" s="17" t="s">
        <v>8</v>
      </c>
      <c r="I47" s="25"/>
      <c r="J47" s="17" t="s">
        <v>8</v>
      </c>
      <c r="K47" s="25"/>
      <c r="L47" s="17" t="s">
        <v>8</v>
      </c>
      <c r="M47" s="17" t="s">
        <v>8</v>
      </c>
      <c r="N47" s="25"/>
      <c r="O47" s="17" t="s">
        <v>8</v>
      </c>
    </row>
    <row r="48" spans="6:15" x14ac:dyDescent="0.3">
      <c r="F48" s="155"/>
      <c r="G48" s="25" t="s">
        <v>143</v>
      </c>
      <c r="H48" s="25"/>
      <c r="I48" s="17" t="s">
        <v>8</v>
      </c>
      <c r="J48" s="17" t="s">
        <v>8</v>
      </c>
      <c r="K48" s="25"/>
      <c r="L48" s="17" t="s">
        <v>8</v>
      </c>
      <c r="M48" s="25"/>
      <c r="N48" s="17" t="s">
        <v>8</v>
      </c>
      <c r="O48" s="17" t="s">
        <v>8</v>
      </c>
    </row>
    <row r="49" spans="6:15" x14ac:dyDescent="0.3">
      <c r="F49" s="155"/>
      <c r="G49" s="31" t="s">
        <v>144</v>
      </c>
      <c r="H49" s="32"/>
      <c r="I49" s="17" t="s">
        <v>8</v>
      </c>
      <c r="J49" s="32"/>
      <c r="K49" s="17" t="s">
        <v>8</v>
      </c>
      <c r="L49" s="17" t="s">
        <v>8</v>
      </c>
      <c r="M49" s="32"/>
      <c r="N49" s="17" t="s">
        <v>8</v>
      </c>
      <c r="O49" s="32"/>
    </row>
  </sheetData>
  <mergeCells count="28">
    <mergeCell ref="B3:B8"/>
    <mergeCell ref="B10:B15"/>
    <mergeCell ref="B17:B22"/>
    <mergeCell ref="B24:B29"/>
    <mergeCell ref="Q3:Q12"/>
    <mergeCell ref="F15:F2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34:F39"/>
    <mergeCell ref="F40:F44"/>
    <mergeCell ref="F45:F49"/>
    <mergeCell ref="Q23:T23"/>
    <mergeCell ref="Q24:T24"/>
    <mergeCell ref="Q30:T30"/>
    <mergeCell ref="Q25:T25"/>
    <mergeCell ref="Q26:T26"/>
    <mergeCell ref="Q27:T27"/>
    <mergeCell ref="Q28:T28"/>
    <mergeCell ref="Q29:T29"/>
    <mergeCell ref="F25:F3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workbookViewId="0">
      <selection activeCell="D9" sqref="D9:D16"/>
    </sheetView>
  </sheetViews>
  <sheetFormatPr defaultColWidth="3.625" defaultRowHeight="16.5" x14ac:dyDescent="0.3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 x14ac:dyDescent="0.3">
      <c r="B2" s="33" t="s">
        <v>197</v>
      </c>
      <c r="C2" s="33" t="s">
        <v>198</v>
      </c>
      <c r="D2" s="33" t="s">
        <v>195</v>
      </c>
      <c r="E2" s="33" t="s">
        <v>193</v>
      </c>
      <c r="F2" s="33" t="s">
        <v>194</v>
      </c>
      <c r="G2" s="33" t="s">
        <v>196</v>
      </c>
      <c r="I2" s="33" t="s">
        <v>197</v>
      </c>
      <c r="J2" s="33" t="s">
        <v>198</v>
      </c>
      <c r="K2" s="33" t="s">
        <v>195</v>
      </c>
      <c r="L2" s="33" t="s">
        <v>193</v>
      </c>
      <c r="M2" s="33" t="s">
        <v>194</v>
      </c>
      <c r="N2" s="33" t="s">
        <v>196</v>
      </c>
    </row>
    <row r="3" spans="2:14" x14ac:dyDescent="0.3">
      <c r="B3" s="168" t="s">
        <v>186</v>
      </c>
      <c r="C3" s="34" t="s">
        <v>162</v>
      </c>
      <c r="D3" s="40" t="s">
        <v>203</v>
      </c>
      <c r="E3" s="35">
        <v>2</v>
      </c>
      <c r="F3" s="35">
        <f t="shared" ref="F3:F8" si="0">E3+1</f>
        <v>3</v>
      </c>
      <c r="G3" s="35">
        <v>100</v>
      </c>
      <c r="I3" s="168" t="s">
        <v>189</v>
      </c>
      <c r="J3" s="36" t="s">
        <v>150</v>
      </c>
      <c r="K3" s="40" t="s">
        <v>203</v>
      </c>
      <c r="L3" s="138">
        <v>12000</v>
      </c>
      <c r="M3" s="138">
        <v>13000</v>
      </c>
      <c r="N3" s="35">
        <v>100</v>
      </c>
    </row>
    <row r="4" spans="2:14" x14ac:dyDescent="0.3">
      <c r="B4" s="168"/>
      <c r="C4" s="34" t="s">
        <v>163</v>
      </c>
      <c r="D4" s="40" t="s">
        <v>203</v>
      </c>
      <c r="E4" s="35">
        <f>E3+E$3</f>
        <v>4</v>
      </c>
      <c r="F4" s="35">
        <f t="shared" si="0"/>
        <v>5</v>
      </c>
      <c r="G4" s="35">
        <v>100</v>
      </c>
      <c r="I4" s="168"/>
      <c r="J4" s="36" t="s">
        <v>151</v>
      </c>
      <c r="K4" s="40" t="s">
        <v>203</v>
      </c>
      <c r="L4" s="138">
        <v>24000</v>
      </c>
      <c r="M4" s="138">
        <v>26000</v>
      </c>
      <c r="N4" s="35">
        <v>100</v>
      </c>
    </row>
    <row r="5" spans="2:14" x14ac:dyDescent="0.3">
      <c r="B5" s="168"/>
      <c r="C5" s="34" t="s">
        <v>164</v>
      </c>
      <c r="D5" s="40" t="s">
        <v>203</v>
      </c>
      <c r="E5" s="35">
        <f t="shared" ref="E5:E8" si="1">E4+E$3</f>
        <v>6</v>
      </c>
      <c r="F5" s="35">
        <f t="shared" si="0"/>
        <v>7</v>
      </c>
      <c r="G5" s="35">
        <v>100</v>
      </c>
      <c r="I5" s="168"/>
      <c r="J5" s="36" t="s">
        <v>152</v>
      </c>
      <c r="K5" s="40" t="s">
        <v>203</v>
      </c>
      <c r="L5" s="138">
        <v>36000</v>
      </c>
      <c r="M5" s="138">
        <v>39000</v>
      </c>
      <c r="N5" s="35">
        <v>100</v>
      </c>
    </row>
    <row r="6" spans="2:14" x14ac:dyDescent="0.3">
      <c r="B6" s="168"/>
      <c r="C6" s="34" t="s">
        <v>165</v>
      </c>
      <c r="D6" s="40" t="s">
        <v>203</v>
      </c>
      <c r="E6" s="35">
        <f t="shared" si="1"/>
        <v>8</v>
      </c>
      <c r="F6" s="35">
        <f t="shared" si="0"/>
        <v>9</v>
      </c>
      <c r="G6" s="35">
        <v>100</v>
      </c>
      <c r="I6" s="168"/>
      <c r="J6" s="36" t="s">
        <v>153</v>
      </c>
      <c r="K6" s="40" t="s">
        <v>203</v>
      </c>
      <c r="L6" s="138">
        <v>48000</v>
      </c>
      <c r="M6" s="138">
        <v>52000</v>
      </c>
      <c r="N6" s="35">
        <v>100</v>
      </c>
    </row>
    <row r="7" spans="2:14" x14ac:dyDescent="0.3">
      <c r="B7" s="168"/>
      <c r="C7" s="34" t="s">
        <v>166</v>
      </c>
      <c r="D7" s="40" t="s">
        <v>203</v>
      </c>
      <c r="E7" s="35">
        <f t="shared" si="1"/>
        <v>10</v>
      </c>
      <c r="F7" s="35">
        <f t="shared" si="0"/>
        <v>11</v>
      </c>
      <c r="G7" s="35">
        <v>100</v>
      </c>
      <c r="I7" s="168"/>
      <c r="J7" s="36" t="s">
        <v>154</v>
      </c>
      <c r="K7" s="40" t="s">
        <v>203</v>
      </c>
      <c r="L7" s="138">
        <v>60000</v>
      </c>
      <c r="M7" s="138">
        <v>65000</v>
      </c>
      <c r="N7" s="35">
        <v>100</v>
      </c>
    </row>
    <row r="8" spans="2:14" x14ac:dyDescent="0.3">
      <c r="B8" s="168"/>
      <c r="C8" s="34" t="s">
        <v>167</v>
      </c>
      <c r="D8" s="40" t="s">
        <v>203</v>
      </c>
      <c r="E8" s="35">
        <f t="shared" si="1"/>
        <v>12</v>
      </c>
      <c r="F8" s="35">
        <f t="shared" si="0"/>
        <v>13</v>
      </c>
      <c r="G8" s="35">
        <v>100</v>
      </c>
      <c r="I8" s="168"/>
      <c r="J8" s="36" t="s">
        <v>155</v>
      </c>
      <c r="K8" s="40" t="s">
        <v>203</v>
      </c>
      <c r="L8" s="138">
        <v>72000</v>
      </c>
      <c r="M8" s="138">
        <v>78000</v>
      </c>
      <c r="N8" s="35">
        <v>100</v>
      </c>
    </row>
    <row r="9" spans="2:14" x14ac:dyDescent="0.3">
      <c r="B9" s="169" t="s">
        <v>187</v>
      </c>
      <c r="C9" s="37" t="s">
        <v>174</v>
      </c>
      <c r="D9" s="38" t="s">
        <v>202</v>
      </c>
      <c r="E9" s="38">
        <v>1</v>
      </c>
      <c r="F9" s="38">
        <v>1</v>
      </c>
      <c r="G9" s="38">
        <v>100</v>
      </c>
      <c r="I9" s="169" t="s">
        <v>190</v>
      </c>
      <c r="J9" s="39" t="s">
        <v>162</v>
      </c>
      <c r="K9" s="41" t="s">
        <v>203</v>
      </c>
      <c r="L9" s="38">
        <v>2</v>
      </c>
      <c r="M9" s="38">
        <f t="shared" ref="M9:M14" si="2">L9+1</f>
        <v>3</v>
      </c>
      <c r="N9" s="38">
        <v>100</v>
      </c>
    </row>
    <row r="10" spans="2:14" x14ac:dyDescent="0.3">
      <c r="B10" s="169"/>
      <c r="C10" s="170" t="s">
        <v>175</v>
      </c>
      <c r="D10" s="38" t="s">
        <v>202</v>
      </c>
      <c r="E10" s="38">
        <v>1</v>
      </c>
      <c r="F10" s="38">
        <v>1</v>
      </c>
      <c r="G10" s="38">
        <v>72</v>
      </c>
      <c r="I10" s="169"/>
      <c r="J10" s="39" t="s">
        <v>163</v>
      </c>
      <c r="K10" s="41" t="s">
        <v>203</v>
      </c>
      <c r="L10" s="38">
        <f>L9+L$9</f>
        <v>4</v>
      </c>
      <c r="M10" s="38">
        <f t="shared" si="2"/>
        <v>5</v>
      </c>
      <c r="N10" s="38">
        <v>100</v>
      </c>
    </row>
    <row r="11" spans="2:14" x14ac:dyDescent="0.3">
      <c r="B11" s="169"/>
      <c r="C11" s="170"/>
      <c r="D11" s="38" t="s">
        <v>199</v>
      </c>
      <c r="E11" s="38">
        <v>1</v>
      </c>
      <c r="F11" s="38">
        <v>1</v>
      </c>
      <c r="G11" s="38">
        <v>28</v>
      </c>
      <c r="I11" s="169"/>
      <c r="J11" s="39" t="s">
        <v>164</v>
      </c>
      <c r="K11" s="41" t="s">
        <v>203</v>
      </c>
      <c r="L11" s="38">
        <f t="shared" ref="L11:L14" si="3">L10+L$9</f>
        <v>6</v>
      </c>
      <c r="M11" s="38">
        <f t="shared" si="2"/>
        <v>7</v>
      </c>
      <c r="N11" s="38">
        <v>100</v>
      </c>
    </row>
    <row r="12" spans="2:14" x14ac:dyDescent="0.3">
      <c r="B12" s="169"/>
      <c r="C12" s="170" t="s">
        <v>176</v>
      </c>
      <c r="D12" s="38" t="s">
        <v>202</v>
      </c>
      <c r="E12" s="38">
        <v>1</v>
      </c>
      <c r="F12" s="38">
        <v>2</v>
      </c>
      <c r="G12" s="38">
        <v>40</v>
      </c>
      <c r="I12" s="169"/>
      <c r="J12" s="39" t="s">
        <v>165</v>
      </c>
      <c r="K12" s="41" t="s">
        <v>203</v>
      </c>
      <c r="L12" s="38">
        <f t="shared" si="3"/>
        <v>8</v>
      </c>
      <c r="M12" s="38">
        <f t="shared" si="2"/>
        <v>9</v>
      </c>
      <c r="N12" s="38">
        <v>100</v>
      </c>
    </row>
    <row r="13" spans="2:14" x14ac:dyDescent="0.3">
      <c r="B13" s="169"/>
      <c r="C13" s="170"/>
      <c r="D13" s="38" t="s">
        <v>199</v>
      </c>
      <c r="E13" s="38">
        <v>1</v>
      </c>
      <c r="F13" s="38">
        <v>1</v>
      </c>
      <c r="G13" s="38">
        <v>60</v>
      </c>
      <c r="I13" s="169"/>
      <c r="J13" s="39" t="s">
        <v>166</v>
      </c>
      <c r="K13" s="41" t="s">
        <v>203</v>
      </c>
      <c r="L13" s="38">
        <f t="shared" si="3"/>
        <v>10</v>
      </c>
      <c r="M13" s="38">
        <f t="shared" si="2"/>
        <v>11</v>
      </c>
      <c r="N13" s="38">
        <v>100</v>
      </c>
    </row>
    <row r="14" spans="2:14" x14ac:dyDescent="0.3">
      <c r="B14" s="169"/>
      <c r="C14" s="170" t="s">
        <v>177</v>
      </c>
      <c r="D14" s="38" t="s">
        <v>199</v>
      </c>
      <c r="E14" s="38">
        <v>1</v>
      </c>
      <c r="F14" s="38">
        <v>3</v>
      </c>
      <c r="G14" s="38">
        <v>32</v>
      </c>
      <c r="I14" s="169"/>
      <c r="J14" s="39" t="s">
        <v>167</v>
      </c>
      <c r="K14" s="41" t="s">
        <v>203</v>
      </c>
      <c r="L14" s="38">
        <f t="shared" si="3"/>
        <v>12</v>
      </c>
      <c r="M14" s="38">
        <f t="shared" si="2"/>
        <v>13</v>
      </c>
      <c r="N14" s="38">
        <v>100</v>
      </c>
    </row>
    <row r="15" spans="2:14" x14ac:dyDescent="0.3">
      <c r="B15" s="169"/>
      <c r="C15" s="170"/>
      <c r="D15" s="38" t="s">
        <v>200</v>
      </c>
      <c r="E15" s="38">
        <v>1</v>
      </c>
      <c r="F15" s="38">
        <v>2</v>
      </c>
      <c r="G15" s="38">
        <v>52</v>
      </c>
      <c r="I15" s="168" t="s">
        <v>191</v>
      </c>
      <c r="J15" s="36" t="s">
        <v>180</v>
      </c>
      <c r="K15" s="35" t="s">
        <v>203</v>
      </c>
      <c r="L15" s="35">
        <v>4</v>
      </c>
      <c r="M15" s="35">
        <v>6</v>
      </c>
      <c r="N15" s="35">
        <v>100</v>
      </c>
    </row>
    <row r="16" spans="2:14" x14ac:dyDescent="0.3">
      <c r="B16" s="169"/>
      <c r="C16" s="170"/>
      <c r="D16" s="38" t="s">
        <v>201</v>
      </c>
      <c r="E16" s="38">
        <v>1</v>
      </c>
      <c r="F16" s="38">
        <v>1</v>
      </c>
      <c r="G16" s="38">
        <v>16</v>
      </c>
      <c r="I16" s="168"/>
      <c r="J16" s="36" t="s">
        <v>181</v>
      </c>
      <c r="K16" s="35" t="s">
        <v>203</v>
      </c>
      <c r="L16" s="35">
        <v>9</v>
      </c>
      <c r="M16" s="35">
        <v>11</v>
      </c>
      <c r="N16" s="35">
        <v>100</v>
      </c>
    </row>
    <row r="17" spans="2:14" x14ac:dyDescent="0.3">
      <c r="B17" s="169"/>
      <c r="C17" s="170" t="s">
        <v>178</v>
      </c>
      <c r="D17" s="38" t="s">
        <v>199</v>
      </c>
      <c r="E17" s="38">
        <v>1</v>
      </c>
      <c r="F17" s="38">
        <v>3</v>
      </c>
      <c r="G17" s="38">
        <v>32</v>
      </c>
      <c r="I17" s="168"/>
      <c r="J17" s="36" t="s">
        <v>182</v>
      </c>
      <c r="K17" s="35" t="s">
        <v>203</v>
      </c>
      <c r="L17" s="35">
        <v>14</v>
      </c>
      <c r="M17" s="35">
        <v>16</v>
      </c>
      <c r="N17" s="35">
        <v>100</v>
      </c>
    </row>
    <row r="18" spans="2:14" x14ac:dyDescent="0.3">
      <c r="B18" s="169"/>
      <c r="C18" s="170"/>
      <c r="D18" s="38" t="s">
        <v>200</v>
      </c>
      <c r="E18" s="38">
        <v>1</v>
      </c>
      <c r="F18" s="38">
        <v>2</v>
      </c>
      <c r="G18" s="38">
        <v>52</v>
      </c>
      <c r="I18" s="168"/>
      <c r="J18" s="36" t="s">
        <v>183</v>
      </c>
      <c r="K18" s="35" t="s">
        <v>203</v>
      </c>
      <c r="L18" s="35">
        <v>19</v>
      </c>
      <c r="M18" s="35">
        <v>21</v>
      </c>
      <c r="N18" s="35">
        <v>100</v>
      </c>
    </row>
    <row r="19" spans="2:14" x14ac:dyDescent="0.3">
      <c r="B19" s="169"/>
      <c r="C19" s="170"/>
      <c r="D19" s="38" t="s">
        <v>201</v>
      </c>
      <c r="E19" s="38">
        <v>1</v>
      </c>
      <c r="F19" s="38">
        <v>2</v>
      </c>
      <c r="G19" s="38">
        <v>16</v>
      </c>
      <c r="I19" s="168"/>
      <c r="J19" s="36" t="s">
        <v>184</v>
      </c>
      <c r="K19" s="35" t="s">
        <v>203</v>
      </c>
      <c r="L19" s="35">
        <v>24</v>
      </c>
      <c r="M19" s="35">
        <v>26</v>
      </c>
      <c r="N19" s="35">
        <v>100</v>
      </c>
    </row>
    <row r="20" spans="2:14" x14ac:dyDescent="0.3">
      <c r="B20" s="169"/>
      <c r="C20" s="170" t="s">
        <v>179</v>
      </c>
      <c r="D20" s="38" t="s">
        <v>199</v>
      </c>
      <c r="E20" s="38">
        <v>1</v>
      </c>
      <c r="F20" s="38">
        <v>4</v>
      </c>
      <c r="G20" s="38">
        <v>16</v>
      </c>
      <c r="I20" s="168"/>
      <c r="J20" s="36" t="s">
        <v>185</v>
      </c>
      <c r="K20" s="35" t="s">
        <v>203</v>
      </c>
      <c r="L20" s="35">
        <v>29</v>
      </c>
      <c r="M20" s="35">
        <v>31</v>
      </c>
      <c r="N20" s="35">
        <v>100</v>
      </c>
    </row>
    <row r="21" spans="2:14" x14ac:dyDescent="0.3">
      <c r="B21" s="169"/>
      <c r="C21" s="170"/>
      <c r="D21" s="38" t="s">
        <v>200</v>
      </c>
      <c r="E21" s="38">
        <v>1</v>
      </c>
      <c r="F21" s="38">
        <v>3</v>
      </c>
      <c r="G21" s="38">
        <v>52</v>
      </c>
      <c r="I21" s="169" t="s">
        <v>192</v>
      </c>
      <c r="J21" s="39" t="s">
        <v>156</v>
      </c>
      <c r="K21" s="41" t="s">
        <v>203</v>
      </c>
      <c r="L21" s="38">
        <v>2</v>
      </c>
      <c r="M21" s="38">
        <f t="shared" ref="M21:M26" si="4">L21+1</f>
        <v>3</v>
      </c>
      <c r="N21" s="38">
        <v>100</v>
      </c>
    </row>
    <row r="22" spans="2:14" x14ac:dyDescent="0.3">
      <c r="B22" s="169"/>
      <c r="C22" s="170"/>
      <c r="D22" s="38" t="s">
        <v>201</v>
      </c>
      <c r="E22" s="38">
        <v>1</v>
      </c>
      <c r="F22" s="38">
        <v>2</v>
      </c>
      <c r="G22" s="38">
        <v>32</v>
      </c>
      <c r="I22" s="169"/>
      <c r="J22" s="39" t="s">
        <v>157</v>
      </c>
      <c r="K22" s="41" t="s">
        <v>203</v>
      </c>
      <c r="L22" s="38">
        <f>L21+L$21</f>
        <v>4</v>
      </c>
      <c r="M22" s="38">
        <f t="shared" si="4"/>
        <v>5</v>
      </c>
      <c r="N22" s="38">
        <v>100</v>
      </c>
    </row>
    <row r="23" spans="2:14" x14ac:dyDescent="0.3">
      <c r="B23" s="168" t="s">
        <v>188</v>
      </c>
      <c r="C23" s="34" t="s">
        <v>168</v>
      </c>
      <c r="D23" s="40" t="s">
        <v>203</v>
      </c>
      <c r="E23" s="35">
        <v>2</v>
      </c>
      <c r="F23" s="35">
        <f t="shared" ref="F23:F28" si="5">E23+1</f>
        <v>3</v>
      </c>
      <c r="G23" s="35">
        <v>100</v>
      </c>
      <c r="I23" s="169"/>
      <c r="J23" s="39" t="s">
        <v>158</v>
      </c>
      <c r="K23" s="41" t="s">
        <v>203</v>
      </c>
      <c r="L23" s="38">
        <f>L22+L$21</f>
        <v>6</v>
      </c>
      <c r="M23" s="38">
        <f t="shared" si="4"/>
        <v>7</v>
      </c>
      <c r="N23" s="38">
        <v>100</v>
      </c>
    </row>
    <row r="24" spans="2:14" x14ac:dyDescent="0.3">
      <c r="B24" s="168"/>
      <c r="C24" s="34" t="s">
        <v>169</v>
      </c>
      <c r="D24" s="40" t="s">
        <v>203</v>
      </c>
      <c r="E24" s="35">
        <f>E23+E$3</f>
        <v>4</v>
      </c>
      <c r="F24" s="35">
        <f t="shared" si="5"/>
        <v>5</v>
      </c>
      <c r="G24" s="35">
        <v>100</v>
      </c>
      <c r="I24" s="169"/>
      <c r="J24" s="39" t="s">
        <v>159</v>
      </c>
      <c r="K24" s="41" t="s">
        <v>203</v>
      </c>
      <c r="L24" s="38">
        <f>L23+L$21</f>
        <v>8</v>
      </c>
      <c r="M24" s="38">
        <f t="shared" si="4"/>
        <v>9</v>
      </c>
      <c r="N24" s="38">
        <v>100</v>
      </c>
    </row>
    <row r="25" spans="2:14" x14ac:dyDescent="0.3">
      <c r="B25" s="168"/>
      <c r="C25" s="34" t="s">
        <v>170</v>
      </c>
      <c r="D25" s="40" t="s">
        <v>203</v>
      </c>
      <c r="E25" s="35">
        <f t="shared" ref="E25:E28" si="6">E24+E$3</f>
        <v>6</v>
      </c>
      <c r="F25" s="35">
        <f t="shared" si="5"/>
        <v>7</v>
      </c>
      <c r="G25" s="35">
        <v>100</v>
      </c>
      <c r="I25" s="169"/>
      <c r="J25" s="39" t="s">
        <v>160</v>
      </c>
      <c r="K25" s="41" t="s">
        <v>203</v>
      </c>
      <c r="L25" s="38">
        <f>L24+L$21</f>
        <v>10</v>
      </c>
      <c r="M25" s="38">
        <f t="shared" si="4"/>
        <v>11</v>
      </c>
      <c r="N25" s="38">
        <v>100</v>
      </c>
    </row>
    <row r="26" spans="2:14" x14ac:dyDescent="0.3">
      <c r="B26" s="168"/>
      <c r="C26" s="34" t="s">
        <v>171</v>
      </c>
      <c r="D26" s="40" t="s">
        <v>203</v>
      </c>
      <c r="E26" s="35">
        <f t="shared" si="6"/>
        <v>8</v>
      </c>
      <c r="F26" s="35">
        <f t="shared" si="5"/>
        <v>9</v>
      </c>
      <c r="G26" s="35">
        <v>100</v>
      </c>
      <c r="I26" s="169"/>
      <c r="J26" s="39" t="s">
        <v>161</v>
      </c>
      <c r="K26" s="41" t="s">
        <v>203</v>
      </c>
      <c r="L26" s="38">
        <f>L25+L$21</f>
        <v>12</v>
      </c>
      <c r="M26" s="38">
        <f t="shared" si="4"/>
        <v>13</v>
      </c>
      <c r="N26" s="38">
        <v>100</v>
      </c>
    </row>
    <row r="27" spans="2:14" x14ac:dyDescent="0.3">
      <c r="B27" s="168"/>
      <c r="C27" s="34" t="s">
        <v>172</v>
      </c>
      <c r="D27" s="40" t="s">
        <v>203</v>
      </c>
      <c r="E27" s="35">
        <f t="shared" si="6"/>
        <v>10</v>
      </c>
      <c r="F27" s="35">
        <f t="shared" si="5"/>
        <v>11</v>
      </c>
      <c r="G27" s="35">
        <v>100</v>
      </c>
    </row>
    <row r="28" spans="2:14" x14ac:dyDescent="0.3">
      <c r="B28" s="168"/>
      <c r="C28" s="34" t="s">
        <v>173</v>
      </c>
      <c r="D28" s="40" t="s">
        <v>203</v>
      </c>
      <c r="E28" s="35">
        <f t="shared" si="6"/>
        <v>12</v>
      </c>
      <c r="F28" s="35">
        <f t="shared" si="5"/>
        <v>13</v>
      </c>
      <c r="G28" s="35">
        <v>100</v>
      </c>
      <c r="I28" s="11" t="s">
        <v>322</v>
      </c>
    </row>
  </sheetData>
  <mergeCells count="12">
    <mergeCell ref="B3:B8"/>
    <mergeCell ref="B9:B22"/>
    <mergeCell ref="B23:B28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D44"/>
  <sheetViews>
    <sheetView workbookViewId="0">
      <pane ySplit="4" topLeftCell="A5" activePane="bottomLeft" state="frozen"/>
      <selection pane="bottomLeft" activeCell="F9" sqref="F9"/>
    </sheetView>
  </sheetViews>
  <sheetFormatPr defaultRowHeight="16.5" x14ac:dyDescent="0.3"/>
  <cols>
    <col min="1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8" width="9.125" style="11" customWidth="1"/>
    <col min="9" max="9" width="3.625" style="11" customWidth="1"/>
    <col min="10" max="13" width="9.125" style="11" customWidth="1"/>
    <col min="14" max="14" width="3.625" style="11" customWidth="1"/>
    <col min="15" max="24" width="7" style="16" bestFit="1" customWidth="1"/>
    <col min="25" max="25" width="3.625" style="11" customWidth="1"/>
    <col min="26" max="30" width="7" style="16" bestFit="1" customWidth="1"/>
    <col min="31" max="16384" width="9" style="11"/>
  </cols>
  <sheetData>
    <row r="1" spans="3:30" ht="17.25" thickBot="1" x14ac:dyDescent="0.35"/>
    <row r="2" spans="3:30" ht="16.5" customHeight="1" x14ac:dyDescent="0.3">
      <c r="C2" s="191" t="s">
        <v>317</v>
      </c>
      <c r="D2" s="192"/>
      <c r="E2" s="184" t="s">
        <v>318</v>
      </c>
      <c r="F2" s="185"/>
      <c r="G2" s="184" t="s">
        <v>321</v>
      </c>
      <c r="H2" s="194"/>
      <c r="J2" s="177" t="s">
        <v>257</v>
      </c>
      <c r="K2" s="178"/>
      <c r="L2" s="178"/>
      <c r="M2" s="179"/>
      <c r="O2" s="188" t="s">
        <v>255</v>
      </c>
      <c r="P2" s="189"/>
      <c r="Q2" s="189"/>
      <c r="R2" s="189"/>
      <c r="S2" s="189"/>
      <c r="T2" s="189"/>
      <c r="U2" s="189"/>
      <c r="V2" s="189"/>
      <c r="W2" s="189"/>
      <c r="X2" s="190"/>
      <c r="Z2" s="171" t="s">
        <v>256</v>
      </c>
      <c r="AA2" s="172"/>
      <c r="AB2" s="172"/>
      <c r="AC2" s="172"/>
      <c r="AD2" s="173"/>
    </row>
    <row r="3" spans="3:30" ht="16.5" customHeight="1" thickBot="1" x14ac:dyDescent="0.35">
      <c r="C3" s="182"/>
      <c r="D3" s="193"/>
      <c r="E3" s="186"/>
      <c r="F3" s="187"/>
      <c r="G3" s="186"/>
      <c r="H3" s="195"/>
      <c r="J3" s="180"/>
      <c r="K3" s="165"/>
      <c r="L3" s="165"/>
      <c r="M3" s="181"/>
      <c r="O3" s="182" t="s">
        <v>248</v>
      </c>
      <c r="P3" s="183"/>
      <c r="Q3" s="182" t="s">
        <v>249</v>
      </c>
      <c r="R3" s="183"/>
      <c r="S3" s="182" t="s">
        <v>250</v>
      </c>
      <c r="T3" s="183"/>
      <c r="U3" s="182" t="s">
        <v>251</v>
      </c>
      <c r="V3" s="183"/>
      <c r="W3" s="182" t="s">
        <v>252</v>
      </c>
      <c r="X3" s="183"/>
      <c r="Z3" s="174"/>
      <c r="AA3" s="175"/>
      <c r="AB3" s="175"/>
      <c r="AC3" s="175"/>
      <c r="AD3" s="176"/>
    </row>
    <row r="4" spans="3:30" ht="17.25" thickBot="1" x14ac:dyDescent="0.35">
      <c r="C4" s="115" t="s">
        <v>253</v>
      </c>
      <c r="D4" s="133" t="s">
        <v>254</v>
      </c>
      <c r="E4" s="116" t="s">
        <v>241</v>
      </c>
      <c r="F4" s="133" t="s">
        <v>242</v>
      </c>
      <c r="G4" s="116" t="s">
        <v>200</v>
      </c>
      <c r="H4" s="117" t="s">
        <v>201</v>
      </c>
      <c r="J4" s="102" t="s">
        <v>243</v>
      </c>
      <c r="K4" s="21" t="s">
        <v>244</v>
      </c>
      <c r="L4" s="21" t="s">
        <v>200</v>
      </c>
      <c r="M4" s="103" t="s">
        <v>201</v>
      </c>
      <c r="O4" s="94" t="s">
        <v>241</v>
      </c>
      <c r="P4" s="94" t="s">
        <v>242</v>
      </c>
      <c r="Q4" s="94" t="s">
        <v>241</v>
      </c>
      <c r="R4" s="94" t="s">
        <v>242</v>
      </c>
      <c r="S4" s="94" t="s">
        <v>241</v>
      </c>
      <c r="T4" s="94" t="s">
        <v>242</v>
      </c>
      <c r="U4" s="94" t="s">
        <v>241</v>
      </c>
      <c r="V4" s="94" t="s">
        <v>242</v>
      </c>
      <c r="W4" s="94" t="s">
        <v>241</v>
      </c>
      <c r="X4" s="94" t="s">
        <v>242</v>
      </c>
      <c r="Z4" s="102" t="s">
        <v>248</v>
      </c>
      <c r="AA4" s="21" t="s">
        <v>249</v>
      </c>
      <c r="AB4" s="21" t="s">
        <v>250</v>
      </c>
      <c r="AC4" s="21" t="s">
        <v>251</v>
      </c>
      <c r="AD4" s="103" t="s">
        <v>252</v>
      </c>
    </row>
    <row r="5" spans="3:30" ht="16.5" customHeight="1" x14ac:dyDescent="0.3">
      <c r="C5" s="113" t="s">
        <v>204</v>
      </c>
      <c r="D5" s="130">
        <v>1</v>
      </c>
      <c r="E5" s="114">
        <v>1</v>
      </c>
      <c r="F5" s="134">
        <v>1</v>
      </c>
      <c r="G5" s="96">
        <v>80</v>
      </c>
      <c r="H5" s="99"/>
      <c r="J5" s="96">
        <v>17</v>
      </c>
      <c r="K5" s="44">
        <v>3</v>
      </c>
      <c r="L5" s="100"/>
      <c r="M5" s="99"/>
      <c r="O5" s="90">
        <v>1</v>
      </c>
      <c r="P5" s="43">
        <v>1</v>
      </c>
      <c r="Q5" s="29">
        <v>1</v>
      </c>
      <c r="R5" s="29">
        <v>1</v>
      </c>
      <c r="S5" s="43">
        <v>1</v>
      </c>
      <c r="T5" s="43">
        <v>1</v>
      </c>
      <c r="U5" s="29">
        <v>1</v>
      </c>
      <c r="V5" s="29">
        <v>1</v>
      </c>
      <c r="W5" s="89">
        <v>1</v>
      </c>
      <c r="X5" s="95">
        <v>2</v>
      </c>
      <c r="Z5" s="96">
        <v>10</v>
      </c>
      <c r="AA5" s="44">
        <v>30</v>
      </c>
      <c r="AB5" s="44">
        <v>50</v>
      </c>
      <c r="AC5" s="44">
        <v>70</v>
      </c>
      <c r="AD5" s="92">
        <v>90</v>
      </c>
    </row>
    <row r="6" spans="3:30" x14ac:dyDescent="0.3">
      <c r="C6" s="113" t="s">
        <v>205</v>
      </c>
      <c r="D6" s="130">
        <v>2</v>
      </c>
      <c r="E6" s="114">
        <f t="shared" ref="E6:E9" si="0">E5</f>
        <v>1</v>
      </c>
      <c r="F6" s="134">
        <f t="shared" ref="F6:F8" si="1">F5</f>
        <v>1</v>
      </c>
      <c r="G6" s="114">
        <f>G5</f>
        <v>80</v>
      </c>
      <c r="H6" s="99"/>
      <c r="J6" s="97">
        <f>J5-0.5</f>
        <v>16.5</v>
      </c>
      <c r="K6" s="29">
        <f>K5+0.5</f>
        <v>3.5</v>
      </c>
      <c r="L6" s="100"/>
      <c r="M6" s="99"/>
      <c r="O6" s="90">
        <f t="shared" ref="O6:X6" si="2">O5</f>
        <v>1</v>
      </c>
      <c r="P6" s="43">
        <f t="shared" si="2"/>
        <v>1</v>
      </c>
      <c r="Q6" s="29">
        <f t="shared" si="2"/>
        <v>1</v>
      </c>
      <c r="R6" s="29">
        <f t="shared" si="2"/>
        <v>1</v>
      </c>
      <c r="S6" s="43">
        <f t="shared" si="2"/>
        <v>1</v>
      </c>
      <c r="T6" s="43">
        <f t="shared" si="2"/>
        <v>1</v>
      </c>
      <c r="U6" s="29">
        <f t="shared" si="2"/>
        <v>1</v>
      </c>
      <c r="V6" s="29">
        <f t="shared" si="2"/>
        <v>1</v>
      </c>
      <c r="W6" s="43">
        <f t="shared" si="2"/>
        <v>1</v>
      </c>
      <c r="X6" s="84">
        <f t="shared" si="2"/>
        <v>2</v>
      </c>
      <c r="Z6" s="97">
        <f>Z5+0.5</f>
        <v>10.5</v>
      </c>
      <c r="AA6" s="29">
        <f t="shared" ref="AA6:AA44" si="3">AA5+0.5</f>
        <v>30.5</v>
      </c>
      <c r="AB6" s="29">
        <f t="shared" ref="AB6:AB44" si="4">AB5+0.5</f>
        <v>50.5</v>
      </c>
      <c r="AC6" s="29">
        <f t="shared" ref="AC6:AC44" si="5">AC5+0.5</f>
        <v>70.5</v>
      </c>
      <c r="AD6" s="98">
        <f t="shared" ref="AD6:AD25" si="6">AD5+0.5</f>
        <v>90.5</v>
      </c>
    </row>
    <row r="7" spans="3:30" x14ac:dyDescent="0.3">
      <c r="C7" s="113" t="s">
        <v>206</v>
      </c>
      <c r="D7" s="130">
        <v>3</v>
      </c>
      <c r="E7" s="114">
        <f t="shared" si="0"/>
        <v>1</v>
      </c>
      <c r="F7" s="134">
        <f t="shared" si="1"/>
        <v>1</v>
      </c>
      <c r="G7" s="114">
        <f t="shared" ref="G7:G19" si="7">G6</f>
        <v>80</v>
      </c>
      <c r="H7" s="99"/>
      <c r="J7" s="97">
        <f t="shared" ref="J7:J19" si="8">J6-0.5</f>
        <v>16</v>
      </c>
      <c r="K7" s="29">
        <f t="shared" ref="K7:K19" si="9">K6+0.5</f>
        <v>4</v>
      </c>
      <c r="L7" s="100"/>
      <c r="M7" s="99"/>
      <c r="O7" s="90">
        <f t="shared" ref="O7:O9" si="10">O6</f>
        <v>1</v>
      </c>
      <c r="P7" s="43">
        <f t="shared" ref="P7:P19" si="11">P6</f>
        <v>1</v>
      </c>
      <c r="Q7" s="29">
        <f t="shared" ref="Q7:Q9" si="12">Q6</f>
        <v>1</v>
      </c>
      <c r="R7" s="29">
        <f t="shared" ref="R7:R44" si="13">R6</f>
        <v>1</v>
      </c>
      <c r="S7" s="43">
        <f t="shared" ref="S7:S9" si="14">S6</f>
        <v>1</v>
      </c>
      <c r="T7" s="43">
        <f t="shared" ref="T7:T44" si="15">T6</f>
        <v>1</v>
      </c>
      <c r="U7" s="29">
        <f t="shared" ref="U7:U9" si="16">U6</f>
        <v>1</v>
      </c>
      <c r="V7" s="29">
        <f t="shared" ref="V7:V44" si="17">V6</f>
        <v>1</v>
      </c>
      <c r="W7" s="43">
        <f t="shared" ref="W7:W9" si="18">W6</f>
        <v>1</v>
      </c>
      <c r="X7" s="84">
        <f t="shared" ref="X7:X44" si="19">X6</f>
        <v>2</v>
      </c>
      <c r="Z7" s="97">
        <f t="shared" ref="Z7:Z44" si="20">Z6+0.5</f>
        <v>11</v>
      </c>
      <c r="AA7" s="29">
        <f t="shared" si="3"/>
        <v>31</v>
      </c>
      <c r="AB7" s="29">
        <f t="shared" si="4"/>
        <v>51</v>
      </c>
      <c r="AC7" s="29">
        <f t="shared" si="5"/>
        <v>71</v>
      </c>
      <c r="AD7" s="98">
        <f t="shared" si="6"/>
        <v>91</v>
      </c>
    </row>
    <row r="8" spans="3:30" x14ac:dyDescent="0.3">
      <c r="C8" s="113" t="s">
        <v>207</v>
      </c>
      <c r="D8" s="130">
        <v>4</v>
      </c>
      <c r="E8" s="114">
        <f t="shared" si="0"/>
        <v>1</v>
      </c>
      <c r="F8" s="134">
        <f t="shared" si="1"/>
        <v>1</v>
      </c>
      <c r="G8" s="114">
        <f t="shared" si="7"/>
        <v>80</v>
      </c>
      <c r="H8" s="99"/>
      <c r="J8" s="97">
        <f t="shared" si="8"/>
        <v>15.5</v>
      </c>
      <c r="K8" s="29">
        <f t="shared" si="9"/>
        <v>4.5</v>
      </c>
      <c r="L8" s="100"/>
      <c r="M8" s="99"/>
      <c r="O8" s="90">
        <f t="shared" si="10"/>
        <v>1</v>
      </c>
      <c r="P8" s="43">
        <f t="shared" si="11"/>
        <v>1</v>
      </c>
      <c r="Q8" s="29">
        <f t="shared" si="12"/>
        <v>1</v>
      </c>
      <c r="R8" s="29">
        <f t="shared" si="13"/>
        <v>1</v>
      </c>
      <c r="S8" s="43">
        <f t="shared" si="14"/>
        <v>1</v>
      </c>
      <c r="T8" s="43">
        <f t="shared" si="15"/>
        <v>1</v>
      </c>
      <c r="U8" s="29">
        <f t="shared" si="16"/>
        <v>1</v>
      </c>
      <c r="V8" s="29">
        <f t="shared" si="17"/>
        <v>1</v>
      </c>
      <c r="W8" s="43">
        <f t="shared" si="18"/>
        <v>1</v>
      </c>
      <c r="X8" s="84">
        <f t="shared" si="19"/>
        <v>2</v>
      </c>
      <c r="Z8" s="97">
        <f t="shared" si="20"/>
        <v>11.5</v>
      </c>
      <c r="AA8" s="29">
        <f t="shared" si="3"/>
        <v>31.5</v>
      </c>
      <c r="AB8" s="29">
        <f t="shared" si="4"/>
        <v>51.5</v>
      </c>
      <c r="AC8" s="29">
        <f t="shared" si="5"/>
        <v>71.5</v>
      </c>
      <c r="AD8" s="98">
        <f t="shared" si="6"/>
        <v>91.5</v>
      </c>
    </row>
    <row r="9" spans="3:30" x14ac:dyDescent="0.3">
      <c r="C9" s="113" t="s">
        <v>208</v>
      </c>
      <c r="D9" s="130">
        <v>5</v>
      </c>
      <c r="E9" s="114">
        <f t="shared" si="0"/>
        <v>1</v>
      </c>
      <c r="F9" s="137">
        <v>2</v>
      </c>
      <c r="G9" s="114">
        <f t="shared" si="7"/>
        <v>80</v>
      </c>
      <c r="H9" s="99"/>
      <c r="J9" s="97">
        <f t="shared" si="8"/>
        <v>15</v>
      </c>
      <c r="K9" s="29">
        <f t="shared" si="9"/>
        <v>5</v>
      </c>
      <c r="L9" s="100"/>
      <c r="M9" s="99"/>
      <c r="O9" s="90">
        <f t="shared" si="10"/>
        <v>1</v>
      </c>
      <c r="P9" s="43">
        <f t="shared" si="11"/>
        <v>1</v>
      </c>
      <c r="Q9" s="29">
        <f t="shared" si="12"/>
        <v>1</v>
      </c>
      <c r="R9" s="29">
        <f t="shared" si="13"/>
        <v>1</v>
      </c>
      <c r="S9" s="43">
        <f t="shared" si="14"/>
        <v>1</v>
      </c>
      <c r="T9" s="43">
        <f t="shared" si="15"/>
        <v>1</v>
      </c>
      <c r="U9" s="29">
        <f t="shared" si="16"/>
        <v>1</v>
      </c>
      <c r="V9" s="29">
        <f t="shared" si="17"/>
        <v>1</v>
      </c>
      <c r="W9" s="43">
        <f t="shared" si="18"/>
        <v>1</v>
      </c>
      <c r="X9" s="84">
        <f t="shared" si="19"/>
        <v>2</v>
      </c>
      <c r="Z9" s="97">
        <f t="shared" si="20"/>
        <v>12</v>
      </c>
      <c r="AA9" s="29">
        <f t="shared" si="3"/>
        <v>32</v>
      </c>
      <c r="AB9" s="29">
        <f t="shared" si="4"/>
        <v>52</v>
      </c>
      <c r="AC9" s="29">
        <f t="shared" si="5"/>
        <v>72</v>
      </c>
      <c r="AD9" s="98">
        <f t="shared" si="6"/>
        <v>92</v>
      </c>
    </row>
    <row r="10" spans="3:30" x14ac:dyDescent="0.3">
      <c r="C10" s="91" t="s">
        <v>209</v>
      </c>
      <c r="D10" s="131">
        <v>6</v>
      </c>
      <c r="E10" s="87">
        <v>1</v>
      </c>
      <c r="F10" s="135">
        <v>1</v>
      </c>
      <c r="G10" s="87">
        <f t="shared" si="7"/>
        <v>80</v>
      </c>
      <c r="H10" s="99"/>
      <c r="J10" s="87">
        <f t="shared" si="8"/>
        <v>14.5</v>
      </c>
      <c r="K10" s="31">
        <f t="shared" si="9"/>
        <v>5.5</v>
      </c>
      <c r="L10" s="100"/>
      <c r="M10" s="99"/>
      <c r="O10" s="91">
        <f>O9</f>
        <v>1</v>
      </c>
      <c r="P10" s="42">
        <f t="shared" si="11"/>
        <v>1</v>
      </c>
      <c r="Q10" s="31">
        <f>Q9</f>
        <v>1</v>
      </c>
      <c r="R10" s="31">
        <f t="shared" si="13"/>
        <v>1</v>
      </c>
      <c r="S10" s="42">
        <f>S9</f>
        <v>1</v>
      </c>
      <c r="T10" s="42">
        <f t="shared" si="15"/>
        <v>1</v>
      </c>
      <c r="U10" s="31">
        <f>U9</f>
        <v>1</v>
      </c>
      <c r="V10" s="31">
        <f t="shared" si="17"/>
        <v>1</v>
      </c>
      <c r="W10" s="42">
        <f>W9</f>
        <v>1</v>
      </c>
      <c r="X10" s="85">
        <f t="shared" si="19"/>
        <v>2</v>
      </c>
      <c r="Z10" s="87">
        <f t="shared" si="20"/>
        <v>12.5</v>
      </c>
      <c r="AA10" s="31">
        <f t="shared" si="3"/>
        <v>32.5</v>
      </c>
      <c r="AB10" s="31">
        <f t="shared" si="4"/>
        <v>52.5</v>
      </c>
      <c r="AC10" s="31">
        <f t="shared" si="5"/>
        <v>72.5</v>
      </c>
      <c r="AD10" s="81">
        <f t="shared" si="6"/>
        <v>92.5</v>
      </c>
    </row>
    <row r="11" spans="3:30" x14ac:dyDescent="0.3">
      <c r="C11" s="91" t="s">
        <v>210</v>
      </c>
      <c r="D11" s="131">
        <v>7</v>
      </c>
      <c r="E11" s="87">
        <v>1</v>
      </c>
      <c r="F11" s="135">
        <v>1</v>
      </c>
      <c r="G11" s="87">
        <f t="shared" si="7"/>
        <v>80</v>
      </c>
      <c r="H11" s="99"/>
      <c r="J11" s="87">
        <f t="shared" si="8"/>
        <v>14</v>
      </c>
      <c r="K11" s="31">
        <f t="shared" si="9"/>
        <v>6</v>
      </c>
      <c r="L11" s="100"/>
      <c r="M11" s="99"/>
      <c r="O11" s="91">
        <f t="shared" ref="O11:O19" si="21">O10</f>
        <v>1</v>
      </c>
      <c r="P11" s="42">
        <f t="shared" si="11"/>
        <v>1</v>
      </c>
      <c r="Q11" s="31">
        <f t="shared" ref="Q11:Q19" si="22">Q10</f>
        <v>1</v>
      </c>
      <c r="R11" s="31">
        <f t="shared" si="13"/>
        <v>1</v>
      </c>
      <c r="S11" s="42">
        <f t="shared" ref="S11:S19" si="23">S10</f>
        <v>1</v>
      </c>
      <c r="T11" s="42">
        <f t="shared" si="15"/>
        <v>1</v>
      </c>
      <c r="U11" s="31">
        <f t="shared" ref="U11:U19" si="24">U10</f>
        <v>1</v>
      </c>
      <c r="V11" s="31">
        <f t="shared" si="17"/>
        <v>1</v>
      </c>
      <c r="W11" s="42">
        <f t="shared" ref="W11:W19" si="25">W10</f>
        <v>1</v>
      </c>
      <c r="X11" s="85">
        <f t="shared" si="19"/>
        <v>2</v>
      </c>
      <c r="Z11" s="87">
        <f t="shared" si="20"/>
        <v>13</v>
      </c>
      <c r="AA11" s="31">
        <f t="shared" si="3"/>
        <v>33</v>
      </c>
      <c r="AB11" s="31">
        <f t="shared" si="4"/>
        <v>53</v>
      </c>
      <c r="AC11" s="31">
        <f t="shared" si="5"/>
        <v>73</v>
      </c>
      <c r="AD11" s="81">
        <f t="shared" si="6"/>
        <v>93</v>
      </c>
    </row>
    <row r="12" spans="3:30" x14ac:dyDescent="0.3">
      <c r="C12" s="91" t="s">
        <v>211</v>
      </c>
      <c r="D12" s="131">
        <v>8</v>
      </c>
      <c r="E12" s="87">
        <v>1</v>
      </c>
      <c r="F12" s="135">
        <v>1</v>
      </c>
      <c r="G12" s="87">
        <f t="shared" si="7"/>
        <v>80</v>
      </c>
      <c r="H12" s="99"/>
      <c r="J12" s="87">
        <f t="shared" si="8"/>
        <v>13.5</v>
      </c>
      <c r="K12" s="31">
        <f t="shared" si="9"/>
        <v>6.5</v>
      </c>
      <c r="L12" s="100"/>
      <c r="M12" s="99"/>
      <c r="O12" s="91">
        <f t="shared" si="21"/>
        <v>1</v>
      </c>
      <c r="P12" s="42">
        <f t="shared" si="11"/>
        <v>1</v>
      </c>
      <c r="Q12" s="31">
        <f t="shared" si="22"/>
        <v>1</v>
      </c>
      <c r="R12" s="31">
        <f t="shared" si="13"/>
        <v>1</v>
      </c>
      <c r="S12" s="42">
        <f t="shared" si="23"/>
        <v>1</v>
      </c>
      <c r="T12" s="42">
        <f t="shared" si="15"/>
        <v>1</v>
      </c>
      <c r="U12" s="31">
        <f t="shared" si="24"/>
        <v>1</v>
      </c>
      <c r="V12" s="31">
        <f t="shared" si="17"/>
        <v>1</v>
      </c>
      <c r="W12" s="42">
        <f t="shared" si="25"/>
        <v>1</v>
      </c>
      <c r="X12" s="85">
        <f t="shared" si="19"/>
        <v>2</v>
      </c>
      <c r="Z12" s="87">
        <f t="shared" si="20"/>
        <v>13.5</v>
      </c>
      <c r="AA12" s="31">
        <f t="shared" si="3"/>
        <v>33.5</v>
      </c>
      <c r="AB12" s="31">
        <f t="shared" si="4"/>
        <v>53.5</v>
      </c>
      <c r="AC12" s="31">
        <f t="shared" si="5"/>
        <v>73.5</v>
      </c>
      <c r="AD12" s="81">
        <f t="shared" si="6"/>
        <v>93.5</v>
      </c>
    </row>
    <row r="13" spans="3:30" x14ac:dyDescent="0.3">
      <c r="C13" s="91" t="s">
        <v>212</v>
      </c>
      <c r="D13" s="131">
        <v>9</v>
      </c>
      <c r="E13" s="87">
        <v>1</v>
      </c>
      <c r="F13" s="135">
        <v>1</v>
      </c>
      <c r="G13" s="87">
        <f t="shared" si="7"/>
        <v>80</v>
      </c>
      <c r="H13" s="99"/>
      <c r="J13" s="87">
        <f t="shared" si="8"/>
        <v>13</v>
      </c>
      <c r="K13" s="31">
        <f t="shared" si="9"/>
        <v>7</v>
      </c>
      <c r="L13" s="100"/>
      <c r="M13" s="99"/>
      <c r="O13" s="91">
        <f t="shared" si="21"/>
        <v>1</v>
      </c>
      <c r="P13" s="42">
        <f t="shared" si="11"/>
        <v>1</v>
      </c>
      <c r="Q13" s="31">
        <f t="shared" si="22"/>
        <v>1</v>
      </c>
      <c r="R13" s="31">
        <f t="shared" si="13"/>
        <v>1</v>
      </c>
      <c r="S13" s="42">
        <f t="shared" si="23"/>
        <v>1</v>
      </c>
      <c r="T13" s="42">
        <f t="shared" si="15"/>
        <v>1</v>
      </c>
      <c r="U13" s="31">
        <f t="shared" si="24"/>
        <v>1</v>
      </c>
      <c r="V13" s="31">
        <f t="shared" si="17"/>
        <v>1</v>
      </c>
      <c r="W13" s="42">
        <f t="shared" si="25"/>
        <v>1</v>
      </c>
      <c r="X13" s="85">
        <f t="shared" si="19"/>
        <v>2</v>
      </c>
      <c r="Z13" s="87">
        <f t="shared" si="20"/>
        <v>14</v>
      </c>
      <c r="AA13" s="31">
        <f t="shared" si="3"/>
        <v>34</v>
      </c>
      <c r="AB13" s="31">
        <f t="shared" si="4"/>
        <v>54</v>
      </c>
      <c r="AC13" s="31">
        <f t="shared" si="5"/>
        <v>74</v>
      </c>
      <c r="AD13" s="81">
        <f t="shared" si="6"/>
        <v>94</v>
      </c>
    </row>
    <row r="14" spans="3:30" x14ac:dyDescent="0.3">
      <c r="C14" s="91" t="s">
        <v>213</v>
      </c>
      <c r="D14" s="131">
        <v>10</v>
      </c>
      <c r="E14" s="87">
        <v>1</v>
      </c>
      <c r="F14" s="135">
        <v>2</v>
      </c>
      <c r="G14" s="87">
        <f t="shared" si="7"/>
        <v>80</v>
      </c>
      <c r="H14" s="99"/>
      <c r="J14" s="87">
        <f t="shared" si="8"/>
        <v>12.5</v>
      </c>
      <c r="K14" s="31">
        <f t="shared" si="9"/>
        <v>7.5</v>
      </c>
      <c r="L14" s="100"/>
      <c r="M14" s="99"/>
      <c r="O14" s="91">
        <f t="shared" si="21"/>
        <v>1</v>
      </c>
      <c r="P14" s="42">
        <f t="shared" si="11"/>
        <v>1</v>
      </c>
      <c r="Q14" s="31">
        <f t="shared" si="22"/>
        <v>1</v>
      </c>
      <c r="R14" s="31">
        <f t="shared" si="13"/>
        <v>1</v>
      </c>
      <c r="S14" s="42">
        <f t="shared" si="23"/>
        <v>1</v>
      </c>
      <c r="T14" s="42">
        <f t="shared" si="15"/>
        <v>1</v>
      </c>
      <c r="U14" s="31">
        <f t="shared" si="24"/>
        <v>1</v>
      </c>
      <c r="V14" s="31">
        <f t="shared" si="17"/>
        <v>1</v>
      </c>
      <c r="W14" s="42">
        <f t="shared" si="25"/>
        <v>1</v>
      </c>
      <c r="X14" s="85">
        <f t="shared" si="19"/>
        <v>2</v>
      </c>
      <c r="Z14" s="87">
        <f t="shared" si="20"/>
        <v>14.5</v>
      </c>
      <c r="AA14" s="31">
        <f t="shared" si="3"/>
        <v>34.5</v>
      </c>
      <c r="AB14" s="31">
        <f t="shared" si="4"/>
        <v>54.5</v>
      </c>
      <c r="AC14" s="31">
        <f t="shared" si="5"/>
        <v>74.5</v>
      </c>
      <c r="AD14" s="81">
        <f t="shared" si="6"/>
        <v>94.5</v>
      </c>
    </row>
    <row r="15" spans="3:30" x14ac:dyDescent="0.3">
      <c r="C15" s="113" t="s">
        <v>245</v>
      </c>
      <c r="D15" s="130">
        <v>11</v>
      </c>
      <c r="E15" s="114">
        <v>1</v>
      </c>
      <c r="F15" s="134">
        <v>1</v>
      </c>
      <c r="G15" s="114">
        <f t="shared" si="7"/>
        <v>80</v>
      </c>
      <c r="H15" s="99"/>
      <c r="J15" s="97">
        <f t="shared" si="8"/>
        <v>12</v>
      </c>
      <c r="K15" s="29">
        <f t="shared" si="9"/>
        <v>8</v>
      </c>
      <c r="L15" s="100"/>
      <c r="M15" s="99"/>
      <c r="O15" s="90">
        <f t="shared" si="21"/>
        <v>1</v>
      </c>
      <c r="P15" s="43">
        <f t="shared" si="11"/>
        <v>1</v>
      </c>
      <c r="Q15" s="29">
        <f t="shared" si="22"/>
        <v>1</v>
      </c>
      <c r="R15" s="29">
        <f t="shared" si="13"/>
        <v>1</v>
      </c>
      <c r="S15" s="43">
        <f t="shared" si="23"/>
        <v>1</v>
      </c>
      <c r="T15" s="43">
        <f t="shared" si="15"/>
        <v>1</v>
      </c>
      <c r="U15" s="44">
        <v>1</v>
      </c>
      <c r="V15" s="44">
        <v>2</v>
      </c>
      <c r="W15" s="43">
        <f t="shared" si="25"/>
        <v>1</v>
      </c>
      <c r="X15" s="84">
        <f t="shared" si="19"/>
        <v>2</v>
      </c>
      <c r="Z15" s="97">
        <f t="shared" si="20"/>
        <v>15</v>
      </c>
      <c r="AA15" s="29">
        <f t="shared" si="3"/>
        <v>35</v>
      </c>
      <c r="AB15" s="29">
        <f t="shared" si="4"/>
        <v>55</v>
      </c>
      <c r="AC15" s="29">
        <f t="shared" si="5"/>
        <v>75</v>
      </c>
      <c r="AD15" s="98">
        <f t="shared" si="6"/>
        <v>95</v>
      </c>
    </row>
    <row r="16" spans="3:30" x14ac:dyDescent="0.3">
      <c r="C16" s="113" t="s">
        <v>214</v>
      </c>
      <c r="D16" s="130">
        <v>12</v>
      </c>
      <c r="E16" s="114">
        <v>1</v>
      </c>
      <c r="F16" s="134">
        <v>1</v>
      </c>
      <c r="G16" s="114">
        <f t="shared" si="7"/>
        <v>80</v>
      </c>
      <c r="H16" s="99"/>
      <c r="J16" s="97">
        <f t="shared" si="8"/>
        <v>11.5</v>
      </c>
      <c r="K16" s="29">
        <f t="shared" si="9"/>
        <v>8.5</v>
      </c>
      <c r="L16" s="100"/>
      <c r="M16" s="99"/>
      <c r="O16" s="90">
        <f t="shared" si="21"/>
        <v>1</v>
      </c>
      <c r="P16" s="43">
        <f t="shared" si="11"/>
        <v>1</v>
      </c>
      <c r="Q16" s="29">
        <f t="shared" si="22"/>
        <v>1</v>
      </c>
      <c r="R16" s="29">
        <f t="shared" si="13"/>
        <v>1</v>
      </c>
      <c r="S16" s="43">
        <f t="shared" si="23"/>
        <v>1</v>
      </c>
      <c r="T16" s="43">
        <f t="shared" si="15"/>
        <v>1</v>
      </c>
      <c r="U16" s="29">
        <f t="shared" si="24"/>
        <v>1</v>
      </c>
      <c r="V16" s="29">
        <f t="shared" si="17"/>
        <v>2</v>
      </c>
      <c r="W16" s="43">
        <f t="shared" si="25"/>
        <v>1</v>
      </c>
      <c r="X16" s="84">
        <f t="shared" si="19"/>
        <v>2</v>
      </c>
      <c r="Z16" s="97">
        <f t="shared" si="20"/>
        <v>15.5</v>
      </c>
      <c r="AA16" s="29">
        <f t="shared" si="3"/>
        <v>35.5</v>
      </c>
      <c r="AB16" s="29">
        <f t="shared" si="4"/>
        <v>55.5</v>
      </c>
      <c r="AC16" s="29">
        <f t="shared" si="5"/>
        <v>75.5</v>
      </c>
      <c r="AD16" s="98">
        <f t="shared" si="6"/>
        <v>95.5</v>
      </c>
    </row>
    <row r="17" spans="3:30" x14ac:dyDescent="0.3">
      <c r="C17" s="113" t="s">
        <v>215</v>
      </c>
      <c r="D17" s="130">
        <v>13</v>
      </c>
      <c r="E17" s="114">
        <v>1</v>
      </c>
      <c r="F17" s="134">
        <v>1</v>
      </c>
      <c r="G17" s="114">
        <f t="shared" si="7"/>
        <v>80</v>
      </c>
      <c r="H17" s="99"/>
      <c r="J17" s="97">
        <f t="shared" si="8"/>
        <v>11</v>
      </c>
      <c r="K17" s="29">
        <f t="shared" si="9"/>
        <v>9</v>
      </c>
      <c r="L17" s="100"/>
      <c r="M17" s="99"/>
      <c r="O17" s="90">
        <f t="shared" si="21"/>
        <v>1</v>
      </c>
      <c r="P17" s="43">
        <f t="shared" si="11"/>
        <v>1</v>
      </c>
      <c r="Q17" s="29">
        <f t="shared" si="22"/>
        <v>1</v>
      </c>
      <c r="R17" s="29">
        <f t="shared" si="13"/>
        <v>1</v>
      </c>
      <c r="S17" s="43">
        <f t="shared" si="23"/>
        <v>1</v>
      </c>
      <c r="T17" s="43">
        <f t="shared" si="15"/>
        <v>1</v>
      </c>
      <c r="U17" s="29">
        <f t="shared" si="24"/>
        <v>1</v>
      </c>
      <c r="V17" s="29">
        <f t="shared" si="17"/>
        <v>2</v>
      </c>
      <c r="W17" s="43">
        <f t="shared" si="25"/>
        <v>1</v>
      </c>
      <c r="X17" s="84">
        <f t="shared" si="19"/>
        <v>2</v>
      </c>
      <c r="Z17" s="97">
        <f t="shared" si="20"/>
        <v>16</v>
      </c>
      <c r="AA17" s="29">
        <f t="shared" si="3"/>
        <v>36</v>
      </c>
      <c r="AB17" s="29">
        <f t="shared" si="4"/>
        <v>56</v>
      </c>
      <c r="AC17" s="29">
        <f t="shared" si="5"/>
        <v>76</v>
      </c>
      <c r="AD17" s="98">
        <f t="shared" si="6"/>
        <v>96</v>
      </c>
    </row>
    <row r="18" spans="3:30" x14ac:dyDescent="0.3">
      <c r="C18" s="113" t="s">
        <v>216</v>
      </c>
      <c r="D18" s="130">
        <v>14</v>
      </c>
      <c r="E18" s="114">
        <v>1</v>
      </c>
      <c r="F18" s="137">
        <v>2</v>
      </c>
      <c r="G18" s="114">
        <f t="shared" si="7"/>
        <v>80</v>
      </c>
      <c r="H18" s="99"/>
      <c r="J18" s="97">
        <f t="shared" si="8"/>
        <v>10.5</v>
      </c>
      <c r="K18" s="29">
        <f t="shared" si="9"/>
        <v>9.5</v>
      </c>
      <c r="L18" s="100"/>
      <c r="M18" s="99"/>
      <c r="O18" s="90">
        <f t="shared" si="21"/>
        <v>1</v>
      </c>
      <c r="P18" s="43">
        <f t="shared" si="11"/>
        <v>1</v>
      </c>
      <c r="Q18" s="29">
        <f t="shared" si="22"/>
        <v>1</v>
      </c>
      <c r="R18" s="29">
        <f t="shared" si="13"/>
        <v>1</v>
      </c>
      <c r="S18" s="43">
        <f t="shared" si="23"/>
        <v>1</v>
      </c>
      <c r="T18" s="43">
        <f t="shared" si="15"/>
        <v>1</v>
      </c>
      <c r="U18" s="29">
        <f t="shared" si="24"/>
        <v>1</v>
      </c>
      <c r="V18" s="29">
        <f t="shared" si="17"/>
        <v>2</v>
      </c>
      <c r="W18" s="43">
        <f t="shared" si="25"/>
        <v>1</v>
      </c>
      <c r="X18" s="84">
        <f t="shared" si="19"/>
        <v>2</v>
      </c>
      <c r="Z18" s="97">
        <f t="shared" si="20"/>
        <v>16.5</v>
      </c>
      <c r="AA18" s="29">
        <f t="shared" si="3"/>
        <v>36.5</v>
      </c>
      <c r="AB18" s="29">
        <f t="shared" si="4"/>
        <v>56.5</v>
      </c>
      <c r="AC18" s="29">
        <f t="shared" si="5"/>
        <v>76.5</v>
      </c>
      <c r="AD18" s="98">
        <f t="shared" si="6"/>
        <v>96.5</v>
      </c>
    </row>
    <row r="19" spans="3:30" x14ac:dyDescent="0.3">
      <c r="C19" s="113" t="s">
        <v>217</v>
      </c>
      <c r="D19" s="130">
        <v>15</v>
      </c>
      <c r="E19" s="114">
        <v>1</v>
      </c>
      <c r="F19" s="134">
        <v>2</v>
      </c>
      <c r="G19" s="114">
        <f t="shared" si="7"/>
        <v>80</v>
      </c>
      <c r="H19" s="99"/>
      <c r="J19" s="97">
        <f t="shared" si="8"/>
        <v>10</v>
      </c>
      <c r="K19" s="29">
        <f t="shared" si="9"/>
        <v>10</v>
      </c>
      <c r="L19" s="100"/>
      <c r="M19" s="99"/>
      <c r="O19" s="90">
        <f t="shared" si="21"/>
        <v>1</v>
      </c>
      <c r="P19" s="43">
        <f t="shared" si="11"/>
        <v>1</v>
      </c>
      <c r="Q19" s="29">
        <f t="shared" si="22"/>
        <v>1</v>
      </c>
      <c r="R19" s="29">
        <f t="shared" si="13"/>
        <v>1</v>
      </c>
      <c r="S19" s="43">
        <f t="shared" si="23"/>
        <v>1</v>
      </c>
      <c r="T19" s="43">
        <f t="shared" si="15"/>
        <v>1</v>
      </c>
      <c r="U19" s="29">
        <f t="shared" si="24"/>
        <v>1</v>
      </c>
      <c r="V19" s="29">
        <f t="shared" si="17"/>
        <v>2</v>
      </c>
      <c r="W19" s="43">
        <f t="shared" si="25"/>
        <v>1</v>
      </c>
      <c r="X19" s="84">
        <f t="shared" si="19"/>
        <v>2</v>
      </c>
      <c r="Z19" s="97">
        <f t="shared" si="20"/>
        <v>17</v>
      </c>
      <c r="AA19" s="29">
        <f t="shared" si="3"/>
        <v>37</v>
      </c>
      <c r="AB19" s="29">
        <f t="shared" si="4"/>
        <v>57</v>
      </c>
      <c r="AC19" s="29">
        <f t="shared" si="5"/>
        <v>77</v>
      </c>
      <c r="AD19" s="98">
        <f t="shared" si="6"/>
        <v>97</v>
      </c>
    </row>
    <row r="20" spans="3:30" x14ac:dyDescent="0.3">
      <c r="C20" s="91" t="s">
        <v>218</v>
      </c>
      <c r="D20" s="131">
        <v>16</v>
      </c>
      <c r="E20" s="87">
        <v>1</v>
      </c>
      <c r="F20" s="135">
        <v>1</v>
      </c>
      <c r="G20" s="96">
        <v>79</v>
      </c>
      <c r="H20" s="92">
        <v>1</v>
      </c>
      <c r="J20" s="96">
        <v>10</v>
      </c>
      <c r="K20" s="44">
        <v>9</v>
      </c>
      <c r="L20" s="44">
        <v>1</v>
      </c>
      <c r="M20" s="99"/>
      <c r="O20" s="91">
        <f>O19</f>
        <v>1</v>
      </c>
      <c r="P20" s="42">
        <f t="shared" ref="P20:P39" si="26">P19</f>
        <v>1</v>
      </c>
      <c r="Q20" s="31">
        <f>Q19</f>
        <v>1</v>
      </c>
      <c r="R20" s="31">
        <f t="shared" si="13"/>
        <v>1</v>
      </c>
      <c r="S20" s="42">
        <f>S19</f>
        <v>1</v>
      </c>
      <c r="T20" s="42">
        <f t="shared" si="15"/>
        <v>1</v>
      </c>
      <c r="U20" s="31">
        <f>U19</f>
        <v>1</v>
      </c>
      <c r="V20" s="31">
        <f t="shared" si="17"/>
        <v>2</v>
      </c>
      <c r="W20" s="42">
        <f>W19</f>
        <v>1</v>
      </c>
      <c r="X20" s="85">
        <f t="shared" si="19"/>
        <v>2</v>
      </c>
      <c r="Z20" s="87">
        <f t="shared" si="20"/>
        <v>17.5</v>
      </c>
      <c r="AA20" s="31">
        <f t="shared" si="3"/>
        <v>37.5</v>
      </c>
      <c r="AB20" s="31">
        <f t="shared" si="4"/>
        <v>57.5</v>
      </c>
      <c r="AC20" s="31">
        <f t="shared" si="5"/>
        <v>77.5</v>
      </c>
      <c r="AD20" s="81">
        <f t="shared" si="6"/>
        <v>97.5</v>
      </c>
    </row>
    <row r="21" spans="3:30" x14ac:dyDescent="0.3">
      <c r="C21" s="91" t="s">
        <v>219</v>
      </c>
      <c r="D21" s="131">
        <v>17</v>
      </c>
      <c r="E21" s="87">
        <v>1</v>
      </c>
      <c r="F21" s="135">
        <v>1</v>
      </c>
      <c r="G21" s="87">
        <f>G20-2</f>
        <v>77</v>
      </c>
      <c r="H21" s="81">
        <f t="shared" ref="H21:H25" si="27">H20+1</f>
        <v>2</v>
      </c>
      <c r="J21" s="87">
        <f>J20</f>
        <v>10</v>
      </c>
      <c r="K21" s="31">
        <f>K20+0.5</f>
        <v>9.5</v>
      </c>
      <c r="L21" s="31">
        <f>L20+0.5</f>
        <v>1.5</v>
      </c>
      <c r="M21" s="99"/>
      <c r="O21" s="91">
        <f t="shared" ref="O21:O29" si="28">O20</f>
        <v>1</v>
      </c>
      <c r="P21" s="42">
        <f t="shared" si="26"/>
        <v>1</v>
      </c>
      <c r="Q21" s="31">
        <f t="shared" ref="Q21:Q29" si="29">Q20</f>
        <v>1</v>
      </c>
      <c r="R21" s="31">
        <f t="shared" si="13"/>
        <v>1</v>
      </c>
      <c r="S21" s="42">
        <f t="shared" ref="S21:S29" si="30">S20</f>
        <v>1</v>
      </c>
      <c r="T21" s="42">
        <f t="shared" si="15"/>
        <v>1</v>
      </c>
      <c r="U21" s="31">
        <f t="shared" ref="U21:U29" si="31">U20</f>
        <v>1</v>
      </c>
      <c r="V21" s="31">
        <f t="shared" si="17"/>
        <v>2</v>
      </c>
      <c r="W21" s="42">
        <f t="shared" ref="W21:W29" si="32">W20</f>
        <v>1</v>
      </c>
      <c r="X21" s="85">
        <f t="shared" si="19"/>
        <v>2</v>
      </c>
      <c r="Z21" s="87">
        <f t="shared" si="20"/>
        <v>18</v>
      </c>
      <c r="AA21" s="31">
        <f t="shared" si="3"/>
        <v>38</v>
      </c>
      <c r="AB21" s="31">
        <f t="shared" si="4"/>
        <v>58</v>
      </c>
      <c r="AC21" s="31">
        <f t="shared" si="5"/>
        <v>78</v>
      </c>
      <c r="AD21" s="81">
        <f t="shared" si="6"/>
        <v>98</v>
      </c>
    </row>
    <row r="22" spans="3:30" x14ac:dyDescent="0.3">
      <c r="C22" s="91" t="s">
        <v>220</v>
      </c>
      <c r="D22" s="131">
        <v>18</v>
      </c>
      <c r="E22" s="87">
        <v>1</v>
      </c>
      <c r="F22" s="135">
        <v>1</v>
      </c>
      <c r="G22" s="87">
        <f t="shared" ref="G22:G39" si="33">G21-2</f>
        <v>75</v>
      </c>
      <c r="H22" s="81">
        <f t="shared" si="27"/>
        <v>3</v>
      </c>
      <c r="J22" s="87">
        <f t="shared" ref="J22:K44" si="34">J21</f>
        <v>10</v>
      </c>
      <c r="K22" s="31">
        <f t="shared" ref="K22:K29" si="35">K21+0.5</f>
        <v>10</v>
      </c>
      <c r="L22" s="31">
        <f t="shared" ref="L22:L29" si="36">L21+0.5</f>
        <v>2</v>
      </c>
      <c r="M22" s="99"/>
      <c r="O22" s="91">
        <f t="shared" si="28"/>
        <v>1</v>
      </c>
      <c r="P22" s="42">
        <f t="shared" si="26"/>
        <v>1</v>
      </c>
      <c r="Q22" s="31">
        <f t="shared" si="29"/>
        <v>1</v>
      </c>
      <c r="R22" s="31">
        <f t="shared" si="13"/>
        <v>1</v>
      </c>
      <c r="S22" s="42">
        <f t="shared" si="30"/>
        <v>1</v>
      </c>
      <c r="T22" s="42">
        <f t="shared" si="15"/>
        <v>1</v>
      </c>
      <c r="U22" s="31">
        <f t="shared" si="31"/>
        <v>1</v>
      </c>
      <c r="V22" s="31">
        <f t="shared" si="17"/>
        <v>2</v>
      </c>
      <c r="W22" s="42">
        <f t="shared" si="32"/>
        <v>1</v>
      </c>
      <c r="X22" s="85">
        <f t="shared" si="19"/>
        <v>2</v>
      </c>
      <c r="Z22" s="87">
        <f t="shared" si="20"/>
        <v>18.5</v>
      </c>
      <c r="AA22" s="31">
        <f t="shared" si="3"/>
        <v>38.5</v>
      </c>
      <c r="AB22" s="31">
        <f t="shared" si="4"/>
        <v>58.5</v>
      </c>
      <c r="AC22" s="31">
        <f t="shared" si="5"/>
        <v>78.5</v>
      </c>
      <c r="AD22" s="81">
        <f t="shared" si="6"/>
        <v>98.5</v>
      </c>
    </row>
    <row r="23" spans="3:30" x14ac:dyDescent="0.3">
      <c r="C23" s="91" t="s">
        <v>221</v>
      </c>
      <c r="D23" s="131">
        <v>19</v>
      </c>
      <c r="E23" s="87">
        <v>1</v>
      </c>
      <c r="F23" s="135">
        <v>2</v>
      </c>
      <c r="G23" s="87">
        <f t="shared" si="33"/>
        <v>73</v>
      </c>
      <c r="H23" s="81">
        <f t="shared" si="27"/>
        <v>4</v>
      </c>
      <c r="J23" s="87">
        <f t="shared" si="34"/>
        <v>10</v>
      </c>
      <c r="K23" s="31">
        <f t="shared" si="35"/>
        <v>10.5</v>
      </c>
      <c r="L23" s="31">
        <f t="shared" si="36"/>
        <v>2.5</v>
      </c>
      <c r="M23" s="99"/>
      <c r="O23" s="91">
        <f t="shared" si="28"/>
        <v>1</v>
      </c>
      <c r="P23" s="42">
        <f t="shared" si="26"/>
        <v>1</v>
      </c>
      <c r="Q23" s="31">
        <f t="shared" si="29"/>
        <v>1</v>
      </c>
      <c r="R23" s="31">
        <f t="shared" si="13"/>
        <v>1</v>
      </c>
      <c r="S23" s="42">
        <f t="shared" si="30"/>
        <v>1</v>
      </c>
      <c r="T23" s="42">
        <f t="shared" si="15"/>
        <v>1</v>
      </c>
      <c r="U23" s="31">
        <f t="shared" si="31"/>
        <v>1</v>
      </c>
      <c r="V23" s="31">
        <f t="shared" si="17"/>
        <v>2</v>
      </c>
      <c r="W23" s="42">
        <f t="shared" si="32"/>
        <v>1</v>
      </c>
      <c r="X23" s="85">
        <f t="shared" si="19"/>
        <v>2</v>
      </c>
      <c r="Z23" s="87">
        <f t="shared" si="20"/>
        <v>19</v>
      </c>
      <c r="AA23" s="31">
        <f t="shared" si="3"/>
        <v>39</v>
      </c>
      <c r="AB23" s="31">
        <f t="shared" si="4"/>
        <v>59</v>
      </c>
      <c r="AC23" s="31">
        <f t="shared" si="5"/>
        <v>79</v>
      </c>
      <c r="AD23" s="81">
        <f t="shared" si="6"/>
        <v>99</v>
      </c>
    </row>
    <row r="24" spans="3:30" x14ac:dyDescent="0.3">
      <c r="C24" s="91" t="s">
        <v>222</v>
      </c>
      <c r="D24" s="131">
        <v>20</v>
      </c>
      <c r="E24" s="87">
        <v>1</v>
      </c>
      <c r="F24" s="135">
        <v>2</v>
      </c>
      <c r="G24" s="87">
        <f t="shared" si="33"/>
        <v>71</v>
      </c>
      <c r="H24" s="81">
        <f t="shared" si="27"/>
        <v>5</v>
      </c>
      <c r="J24" s="87">
        <f t="shared" si="34"/>
        <v>10</v>
      </c>
      <c r="K24" s="31">
        <f t="shared" si="35"/>
        <v>11</v>
      </c>
      <c r="L24" s="31">
        <f t="shared" si="36"/>
        <v>3</v>
      </c>
      <c r="M24" s="99"/>
      <c r="O24" s="91">
        <f t="shared" si="28"/>
        <v>1</v>
      </c>
      <c r="P24" s="42">
        <f t="shared" si="26"/>
        <v>1</v>
      </c>
      <c r="Q24" s="31">
        <f t="shared" si="29"/>
        <v>1</v>
      </c>
      <c r="R24" s="31">
        <f t="shared" si="13"/>
        <v>1</v>
      </c>
      <c r="S24" s="42">
        <f t="shared" si="30"/>
        <v>1</v>
      </c>
      <c r="T24" s="42">
        <f t="shared" si="15"/>
        <v>1</v>
      </c>
      <c r="U24" s="31">
        <f t="shared" si="31"/>
        <v>1</v>
      </c>
      <c r="V24" s="31">
        <f t="shared" si="17"/>
        <v>2</v>
      </c>
      <c r="W24" s="42">
        <f t="shared" si="32"/>
        <v>1</v>
      </c>
      <c r="X24" s="85">
        <f t="shared" si="19"/>
        <v>2</v>
      </c>
      <c r="Z24" s="87">
        <f t="shared" si="20"/>
        <v>19.5</v>
      </c>
      <c r="AA24" s="31">
        <f t="shared" si="3"/>
        <v>39.5</v>
      </c>
      <c r="AB24" s="31">
        <f t="shared" si="4"/>
        <v>59.5</v>
      </c>
      <c r="AC24" s="31">
        <f t="shared" si="5"/>
        <v>79.5</v>
      </c>
      <c r="AD24" s="81">
        <f t="shared" si="6"/>
        <v>99.5</v>
      </c>
    </row>
    <row r="25" spans="3:30" x14ac:dyDescent="0.3">
      <c r="C25" s="113" t="s">
        <v>246</v>
      </c>
      <c r="D25" s="130">
        <v>21</v>
      </c>
      <c r="E25" s="114">
        <v>1</v>
      </c>
      <c r="F25" s="134">
        <v>1</v>
      </c>
      <c r="G25" s="114">
        <f t="shared" si="33"/>
        <v>69</v>
      </c>
      <c r="H25" s="98">
        <f t="shared" si="27"/>
        <v>6</v>
      </c>
      <c r="J25" s="97">
        <f t="shared" si="34"/>
        <v>10</v>
      </c>
      <c r="K25" s="29">
        <f t="shared" si="35"/>
        <v>11.5</v>
      </c>
      <c r="L25" s="29">
        <f t="shared" si="36"/>
        <v>3.5</v>
      </c>
      <c r="M25" s="99"/>
      <c r="O25" s="90">
        <f t="shared" si="28"/>
        <v>1</v>
      </c>
      <c r="P25" s="43">
        <f t="shared" si="26"/>
        <v>1</v>
      </c>
      <c r="Q25" s="29">
        <f t="shared" si="29"/>
        <v>1</v>
      </c>
      <c r="R25" s="29">
        <f t="shared" si="13"/>
        <v>1</v>
      </c>
      <c r="S25" s="44">
        <v>1</v>
      </c>
      <c r="T25" s="44">
        <v>2</v>
      </c>
      <c r="U25" s="29">
        <f t="shared" si="31"/>
        <v>1</v>
      </c>
      <c r="V25" s="29">
        <f t="shared" si="17"/>
        <v>2</v>
      </c>
      <c r="W25" s="43">
        <f t="shared" ref="W25" si="37">W24</f>
        <v>1</v>
      </c>
      <c r="X25" s="84">
        <f t="shared" ref="X25" si="38">X24</f>
        <v>2</v>
      </c>
      <c r="Z25" s="97">
        <f t="shared" si="20"/>
        <v>20</v>
      </c>
      <c r="AA25" s="29">
        <f t="shared" si="3"/>
        <v>40</v>
      </c>
      <c r="AB25" s="29">
        <f t="shared" si="4"/>
        <v>60</v>
      </c>
      <c r="AC25" s="29">
        <f t="shared" si="5"/>
        <v>80</v>
      </c>
      <c r="AD25" s="92">
        <f t="shared" si="6"/>
        <v>100</v>
      </c>
    </row>
    <row r="26" spans="3:30" x14ac:dyDescent="0.3">
      <c r="C26" s="113" t="s">
        <v>223</v>
      </c>
      <c r="D26" s="130">
        <v>22</v>
      </c>
      <c r="E26" s="114">
        <v>1</v>
      </c>
      <c r="F26" s="134">
        <v>1</v>
      </c>
      <c r="G26" s="114">
        <f t="shared" si="33"/>
        <v>67</v>
      </c>
      <c r="H26" s="98">
        <f>H25+1</f>
        <v>7</v>
      </c>
      <c r="J26" s="97">
        <f t="shared" si="34"/>
        <v>10</v>
      </c>
      <c r="K26" s="29">
        <f t="shared" si="35"/>
        <v>12</v>
      </c>
      <c r="L26" s="29">
        <f t="shared" si="36"/>
        <v>4</v>
      </c>
      <c r="M26" s="99"/>
      <c r="O26" s="90">
        <f t="shared" si="28"/>
        <v>1</v>
      </c>
      <c r="P26" s="43">
        <f t="shared" si="26"/>
        <v>1</v>
      </c>
      <c r="Q26" s="29">
        <f t="shared" si="29"/>
        <v>1</v>
      </c>
      <c r="R26" s="29">
        <f t="shared" si="13"/>
        <v>1</v>
      </c>
      <c r="S26" s="43">
        <f t="shared" si="30"/>
        <v>1</v>
      </c>
      <c r="T26" s="43">
        <f t="shared" si="15"/>
        <v>2</v>
      </c>
      <c r="U26" s="29">
        <f t="shared" si="31"/>
        <v>1</v>
      </c>
      <c r="V26" s="29">
        <f t="shared" si="17"/>
        <v>2</v>
      </c>
      <c r="W26" s="43">
        <f t="shared" si="32"/>
        <v>1</v>
      </c>
      <c r="X26" s="84">
        <f t="shared" si="19"/>
        <v>2</v>
      </c>
      <c r="Z26" s="97">
        <f t="shared" si="20"/>
        <v>20.5</v>
      </c>
      <c r="AA26" s="29">
        <f t="shared" si="3"/>
        <v>40.5</v>
      </c>
      <c r="AB26" s="29">
        <f t="shared" si="4"/>
        <v>60.5</v>
      </c>
      <c r="AC26" s="29">
        <f t="shared" si="5"/>
        <v>80.5</v>
      </c>
      <c r="AD26" s="92">
        <f>AD25</f>
        <v>100</v>
      </c>
    </row>
    <row r="27" spans="3:30" x14ac:dyDescent="0.3">
      <c r="C27" s="113" t="s">
        <v>224</v>
      </c>
      <c r="D27" s="130">
        <v>23</v>
      </c>
      <c r="E27" s="114">
        <v>1</v>
      </c>
      <c r="F27" s="134">
        <v>1</v>
      </c>
      <c r="G27" s="114">
        <f t="shared" si="33"/>
        <v>65</v>
      </c>
      <c r="H27" s="98">
        <f t="shared" ref="H27:H29" si="39">H26+1</f>
        <v>8</v>
      </c>
      <c r="J27" s="97">
        <f t="shared" si="34"/>
        <v>10</v>
      </c>
      <c r="K27" s="29">
        <f t="shared" si="35"/>
        <v>12.5</v>
      </c>
      <c r="L27" s="29">
        <f t="shared" si="36"/>
        <v>4.5</v>
      </c>
      <c r="M27" s="99"/>
      <c r="O27" s="90">
        <f t="shared" si="28"/>
        <v>1</v>
      </c>
      <c r="P27" s="43">
        <f t="shared" si="26"/>
        <v>1</v>
      </c>
      <c r="Q27" s="29">
        <f t="shared" si="29"/>
        <v>1</v>
      </c>
      <c r="R27" s="29">
        <f t="shared" si="13"/>
        <v>1</v>
      </c>
      <c r="S27" s="43">
        <f t="shared" si="30"/>
        <v>1</v>
      </c>
      <c r="T27" s="43">
        <f t="shared" si="15"/>
        <v>2</v>
      </c>
      <c r="U27" s="29">
        <f t="shared" si="31"/>
        <v>1</v>
      </c>
      <c r="V27" s="29">
        <f t="shared" si="17"/>
        <v>2</v>
      </c>
      <c r="W27" s="43">
        <f t="shared" si="32"/>
        <v>1</v>
      </c>
      <c r="X27" s="84">
        <f t="shared" si="19"/>
        <v>2</v>
      </c>
      <c r="Z27" s="97">
        <f t="shared" si="20"/>
        <v>21</v>
      </c>
      <c r="AA27" s="29">
        <f t="shared" si="3"/>
        <v>41</v>
      </c>
      <c r="AB27" s="29">
        <f t="shared" si="4"/>
        <v>61</v>
      </c>
      <c r="AC27" s="29">
        <f t="shared" si="5"/>
        <v>81</v>
      </c>
      <c r="AD27" s="92">
        <f t="shared" ref="AD27:AD44" si="40">AD26</f>
        <v>100</v>
      </c>
    </row>
    <row r="28" spans="3:30" x14ac:dyDescent="0.3">
      <c r="C28" s="113" t="s">
        <v>225</v>
      </c>
      <c r="D28" s="130">
        <v>24</v>
      </c>
      <c r="E28" s="114">
        <v>1</v>
      </c>
      <c r="F28" s="134">
        <v>2</v>
      </c>
      <c r="G28" s="114">
        <f t="shared" si="33"/>
        <v>63</v>
      </c>
      <c r="H28" s="98">
        <f t="shared" si="39"/>
        <v>9</v>
      </c>
      <c r="J28" s="97">
        <f t="shared" si="34"/>
        <v>10</v>
      </c>
      <c r="K28" s="29">
        <f t="shared" si="35"/>
        <v>13</v>
      </c>
      <c r="L28" s="29">
        <f t="shared" si="36"/>
        <v>5</v>
      </c>
      <c r="M28" s="99"/>
      <c r="O28" s="90">
        <f t="shared" si="28"/>
        <v>1</v>
      </c>
      <c r="P28" s="43">
        <f t="shared" si="26"/>
        <v>1</v>
      </c>
      <c r="Q28" s="29">
        <f t="shared" si="29"/>
        <v>1</v>
      </c>
      <c r="R28" s="29">
        <f t="shared" si="13"/>
        <v>1</v>
      </c>
      <c r="S28" s="43">
        <f t="shared" si="30"/>
        <v>1</v>
      </c>
      <c r="T28" s="43">
        <f t="shared" si="15"/>
        <v>2</v>
      </c>
      <c r="U28" s="29">
        <f t="shared" si="31"/>
        <v>1</v>
      </c>
      <c r="V28" s="29">
        <f t="shared" si="17"/>
        <v>2</v>
      </c>
      <c r="W28" s="43">
        <f t="shared" si="32"/>
        <v>1</v>
      </c>
      <c r="X28" s="84">
        <f t="shared" si="19"/>
        <v>2</v>
      </c>
      <c r="Z28" s="97">
        <f t="shared" si="20"/>
        <v>21.5</v>
      </c>
      <c r="AA28" s="29">
        <f t="shared" si="3"/>
        <v>41.5</v>
      </c>
      <c r="AB28" s="29">
        <f t="shared" si="4"/>
        <v>61.5</v>
      </c>
      <c r="AC28" s="29">
        <f t="shared" si="5"/>
        <v>81.5</v>
      </c>
      <c r="AD28" s="92">
        <f t="shared" si="40"/>
        <v>100</v>
      </c>
    </row>
    <row r="29" spans="3:30" x14ac:dyDescent="0.3">
      <c r="C29" s="113" t="s">
        <v>226</v>
      </c>
      <c r="D29" s="130">
        <v>25</v>
      </c>
      <c r="E29" s="114">
        <v>1</v>
      </c>
      <c r="F29" s="134">
        <v>2</v>
      </c>
      <c r="G29" s="114">
        <f t="shared" si="33"/>
        <v>61</v>
      </c>
      <c r="H29" s="98">
        <f t="shared" si="39"/>
        <v>10</v>
      </c>
      <c r="J29" s="97">
        <f t="shared" si="34"/>
        <v>10</v>
      </c>
      <c r="K29" s="29">
        <f t="shared" si="35"/>
        <v>13.5</v>
      </c>
      <c r="L29" s="29">
        <f t="shared" si="36"/>
        <v>5.5</v>
      </c>
      <c r="M29" s="99"/>
      <c r="O29" s="90">
        <f t="shared" si="28"/>
        <v>1</v>
      </c>
      <c r="P29" s="43">
        <f t="shared" si="26"/>
        <v>1</v>
      </c>
      <c r="Q29" s="29">
        <f t="shared" si="29"/>
        <v>1</v>
      </c>
      <c r="R29" s="29">
        <f t="shared" si="13"/>
        <v>1</v>
      </c>
      <c r="S29" s="43">
        <f t="shared" si="30"/>
        <v>1</v>
      </c>
      <c r="T29" s="43">
        <f t="shared" si="15"/>
        <v>2</v>
      </c>
      <c r="U29" s="29">
        <f t="shared" si="31"/>
        <v>1</v>
      </c>
      <c r="V29" s="29">
        <f t="shared" si="17"/>
        <v>2</v>
      </c>
      <c r="W29" s="43">
        <f t="shared" si="32"/>
        <v>1</v>
      </c>
      <c r="X29" s="84">
        <f t="shared" si="19"/>
        <v>2</v>
      </c>
      <c r="Z29" s="97">
        <f t="shared" si="20"/>
        <v>22</v>
      </c>
      <c r="AA29" s="29">
        <f t="shared" si="3"/>
        <v>42</v>
      </c>
      <c r="AB29" s="29">
        <f t="shared" si="4"/>
        <v>62</v>
      </c>
      <c r="AC29" s="29">
        <f t="shared" si="5"/>
        <v>82</v>
      </c>
      <c r="AD29" s="92">
        <f t="shared" si="40"/>
        <v>100</v>
      </c>
    </row>
    <row r="30" spans="3:30" x14ac:dyDescent="0.3">
      <c r="C30" s="91" t="s">
        <v>227</v>
      </c>
      <c r="D30" s="131">
        <v>26</v>
      </c>
      <c r="E30" s="87">
        <v>1</v>
      </c>
      <c r="F30" s="135">
        <v>1</v>
      </c>
      <c r="G30" s="87">
        <f t="shared" si="33"/>
        <v>59</v>
      </c>
      <c r="H30" s="81">
        <f>H29+1</f>
        <v>11</v>
      </c>
      <c r="J30" s="87">
        <f t="shared" si="34"/>
        <v>10</v>
      </c>
      <c r="K30" s="44">
        <v>14</v>
      </c>
      <c r="L30" s="44">
        <v>6</v>
      </c>
      <c r="M30" s="99"/>
      <c r="O30" s="91">
        <f>O29</f>
        <v>1</v>
      </c>
      <c r="P30" s="42">
        <f t="shared" si="26"/>
        <v>1</v>
      </c>
      <c r="Q30" s="31">
        <f>Q29</f>
        <v>1</v>
      </c>
      <c r="R30" s="31">
        <f t="shared" si="13"/>
        <v>1</v>
      </c>
      <c r="S30" s="42">
        <f>S29</f>
        <v>1</v>
      </c>
      <c r="T30" s="42">
        <f t="shared" si="15"/>
        <v>2</v>
      </c>
      <c r="U30" s="31">
        <f>U29</f>
        <v>1</v>
      </c>
      <c r="V30" s="31">
        <f t="shared" si="17"/>
        <v>2</v>
      </c>
      <c r="W30" s="42">
        <f>W29</f>
        <v>1</v>
      </c>
      <c r="X30" s="85">
        <f t="shared" si="19"/>
        <v>2</v>
      </c>
      <c r="Z30" s="87">
        <f t="shared" si="20"/>
        <v>22.5</v>
      </c>
      <c r="AA30" s="31">
        <f t="shared" si="3"/>
        <v>42.5</v>
      </c>
      <c r="AB30" s="31">
        <f t="shared" si="4"/>
        <v>62.5</v>
      </c>
      <c r="AC30" s="31">
        <f t="shared" si="5"/>
        <v>82.5</v>
      </c>
      <c r="AD30" s="92">
        <f t="shared" si="40"/>
        <v>100</v>
      </c>
    </row>
    <row r="31" spans="3:30" x14ac:dyDescent="0.3">
      <c r="C31" s="91" t="s">
        <v>228</v>
      </c>
      <c r="D31" s="131">
        <v>27</v>
      </c>
      <c r="E31" s="87">
        <v>1</v>
      </c>
      <c r="F31" s="135">
        <v>1</v>
      </c>
      <c r="G31" s="87">
        <f t="shared" si="33"/>
        <v>57</v>
      </c>
      <c r="H31" s="81">
        <f>H30+1</f>
        <v>12</v>
      </c>
      <c r="J31" s="87">
        <f t="shared" si="34"/>
        <v>10</v>
      </c>
      <c r="K31" s="31">
        <f t="shared" si="34"/>
        <v>14</v>
      </c>
      <c r="L31" s="31">
        <f>L30+1</f>
        <v>7</v>
      </c>
      <c r="M31" s="99"/>
      <c r="O31" s="91">
        <f t="shared" ref="O31:O39" si="41">O30</f>
        <v>1</v>
      </c>
      <c r="P31" s="42">
        <f t="shared" si="26"/>
        <v>1</v>
      </c>
      <c r="Q31" s="31">
        <f t="shared" ref="Q31:Q39" si="42">Q30</f>
        <v>1</v>
      </c>
      <c r="R31" s="31">
        <f t="shared" si="13"/>
        <v>1</v>
      </c>
      <c r="S31" s="42">
        <f t="shared" ref="S31:S39" si="43">S30</f>
        <v>1</v>
      </c>
      <c r="T31" s="42">
        <f t="shared" si="15"/>
        <v>2</v>
      </c>
      <c r="U31" s="31">
        <f t="shared" ref="U31:U39" si="44">U30</f>
        <v>1</v>
      </c>
      <c r="V31" s="31">
        <f t="shared" si="17"/>
        <v>2</v>
      </c>
      <c r="W31" s="42">
        <f t="shared" ref="W31:W39" si="45">W30</f>
        <v>1</v>
      </c>
      <c r="X31" s="85">
        <f t="shared" si="19"/>
        <v>2</v>
      </c>
      <c r="Z31" s="87">
        <f t="shared" si="20"/>
        <v>23</v>
      </c>
      <c r="AA31" s="31">
        <f t="shared" si="3"/>
        <v>43</v>
      </c>
      <c r="AB31" s="31">
        <f t="shared" si="4"/>
        <v>63</v>
      </c>
      <c r="AC31" s="31">
        <f t="shared" si="5"/>
        <v>83</v>
      </c>
      <c r="AD31" s="92">
        <f t="shared" si="40"/>
        <v>100</v>
      </c>
    </row>
    <row r="32" spans="3:30" x14ac:dyDescent="0.3">
      <c r="C32" s="91" t="s">
        <v>229</v>
      </c>
      <c r="D32" s="131">
        <v>28</v>
      </c>
      <c r="E32" s="87">
        <v>1</v>
      </c>
      <c r="F32" s="135">
        <v>1</v>
      </c>
      <c r="G32" s="87">
        <f t="shared" si="33"/>
        <v>55</v>
      </c>
      <c r="H32" s="81">
        <f t="shared" ref="H32:H44" si="46">H31+1</f>
        <v>13</v>
      </c>
      <c r="J32" s="87">
        <f t="shared" si="34"/>
        <v>10</v>
      </c>
      <c r="K32" s="31">
        <f t="shared" si="34"/>
        <v>14</v>
      </c>
      <c r="L32" s="31">
        <f t="shared" ref="L32:L39" si="47">L31+1</f>
        <v>8</v>
      </c>
      <c r="M32" s="99"/>
      <c r="O32" s="91">
        <f t="shared" si="41"/>
        <v>1</v>
      </c>
      <c r="P32" s="42">
        <f t="shared" si="26"/>
        <v>1</v>
      </c>
      <c r="Q32" s="31">
        <f t="shared" si="42"/>
        <v>1</v>
      </c>
      <c r="R32" s="31">
        <f t="shared" si="13"/>
        <v>1</v>
      </c>
      <c r="S32" s="42">
        <f t="shared" si="43"/>
        <v>1</v>
      </c>
      <c r="T32" s="42">
        <f t="shared" si="15"/>
        <v>2</v>
      </c>
      <c r="U32" s="31">
        <f t="shared" si="44"/>
        <v>1</v>
      </c>
      <c r="V32" s="31">
        <f t="shared" si="17"/>
        <v>2</v>
      </c>
      <c r="W32" s="42">
        <f t="shared" si="45"/>
        <v>1</v>
      </c>
      <c r="X32" s="85">
        <f t="shared" si="19"/>
        <v>2</v>
      </c>
      <c r="Z32" s="87">
        <f t="shared" si="20"/>
        <v>23.5</v>
      </c>
      <c r="AA32" s="31">
        <f t="shared" si="3"/>
        <v>43.5</v>
      </c>
      <c r="AB32" s="31">
        <f t="shared" si="4"/>
        <v>63.5</v>
      </c>
      <c r="AC32" s="31">
        <f t="shared" si="5"/>
        <v>83.5</v>
      </c>
      <c r="AD32" s="92">
        <f t="shared" si="40"/>
        <v>100</v>
      </c>
    </row>
    <row r="33" spans="3:30" x14ac:dyDescent="0.3">
      <c r="C33" s="91" t="s">
        <v>230</v>
      </c>
      <c r="D33" s="131">
        <v>29</v>
      </c>
      <c r="E33" s="87">
        <v>1</v>
      </c>
      <c r="F33" s="135">
        <v>2</v>
      </c>
      <c r="G33" s="87">
        <f t="shared" si="33"/>
        <v>53</v>
      </c>
      <c r="H33" s="81">
        <f t="shared" si="46"/>
        <v>14</v>
      </c>
      <c r="J33" s="87">
        <f t="shared" si="34"/>
        <v>10</v>
      </c>
      <c r="K33" s="31">
        <f t="shared" si="34"/>
        <v>14</v>
      </c>
      <c r="L33" s="31">
        <f t="shared" si="47"/>
        <v>9</v>
      </c>
      <c r="M33" s="99"/>
      <c r="O33" s="91">
        <f t="shared" si="41"/>
        <v>1</v>
      </c>
      <c r="P33" s="42">
        <f t="shared" si="26"/>
        <v>1</v>
      </c>
      <c r="Q33" s="31">
        <f t="shared" si="42"/>
        <v>1</v>
      </c>
      <c r="R33" s="31">
        <f t="shared" si="13"/>
        <v>1</v>
      </c>
      <c r="S33" s="42">
        <f t="shared" si="43"/>
        <v>1</v>
      </c>
      <c r="T33" s="42">
        <f t="shared" si="15"/>
        <v>2</v>
      </c>
      <c r="U33" s="31">
        <f t="shared" si="44"/>
        <v>1</v>
      </c>
      <c r="V33" s="31">
        <f t="shared" si="17"/>
        <v>2</v>
      </c>
      <c r="W33" s="42">
        <f t="shared" si="45"/>
        <v>1</v>
      </c>
      <c r="X33" s="85">
        <f t="shared" si="19"/>
        <v>2</v>
      </c>
      <c r="Z33" s="87">
        <f t="shared" si="20"/>
        <v>24</v>
      </c>
      <c r="AA33" s="31">
        <f t="shared" si="3"/>
        <v>44</v>
      </c>
      <c r="AB33" s="31">
        <f t="shared" si="4"/>
        <v>64</v>
      </c>
      <c r="AC33" s="31">
        <f t="shared" si="5"/>
        <v>84</v>
      </c>
      <c r="AD33" s="92">
        <f t="shared" si="40"/>
        <v>100</v>
      </c>
    </row>
    <row r="34" spans="3:30" x14ac:dyDescent="0.3">
      <c r="C34" s="91" t="s">
        <v>231</v>
      </c>
      <c r="D34" s="131">
        <v>30</v>
      </c>
      <c r="E34" s="87">
        <v>1</v>
      </c>
      <c r="F34" s="137">
        <v>3</v>
      </c>
      <c r="G34" s="87">
        <f t="shared" si="33"/>
        <v>51</v>
      </c>
      <c r="H34" s="81">
        <f t="shared" si="46"/>
        <v>15</v>
      </c>
      <c r="J34" s="87">
        <f t="shared" si="34"/>
        <v>10</v>
      </c>
      <c r="K34" s="31">
        <f t="shared" si="34"/>
        <v>14</v>
      </c>
      <c r="L34" s="31">
        <f t="shared" si="47"/>
        <v>10</v>
      </c>
      <c r="M34" s="99"/>
      <c r="O34" s="91">
        <f t="shared" si="41"/>
        <v>1</v>
      </c>
      <c r="P34" s="42">
        <f t="shared" si="26"/>
        <v>1</v>
      </c>
      <c r="Q34" s="31">
        <f t="shared" si="42"/>
        <v>1</v>
      </c>
      <c r="R34" s="31">
        <f t="shared" si="13"/>
        <v>1</v>
      </c>
      <c r="S34" s="42">
        <f t="shared" si="43"/>
        <v>1</v>
      </c>
      <c r="T34" s="42">
        <f t="shared" si="15"/>
        <v>2</v>
      </c>
      <c r="U34" s="31">
        <f t="shared" si="44"/>
        <v>1</v>
      </c>
      <c r="V34" s="31">
        <f t="shared" si="17"/>
        <v>2</v>
      </c>
      <c r="W34" s="42">
        <f t="shared" si="45"/>
        <v>1</v>
      </c>
      <c r="X34" s="85">
        <f t="shared" si="19"/>
        <v>2</v>
      </c>
      <c r="Z34" s="87">
        <f t="shared" si="20"/>
        <v>24.5</v>
      </c>
      <c r="AA34" s="31">
        <f t="shared" si="3"/>
        <v>44.5</v>
      </c>
      <c r="AB34" s="31">
        <f t="shared" si="4"/>
        <v>64.5</v>
      </c>
      <c r="AC34" s="31">
        <f t="shared" si="5"/>
        <v>84.5</v>
      </c>
      <c r="AD34" s="92">
        <f t="shared" si="40"/>
        <v>100</v>
      </c>
    </row>
    <row r="35" spans="3:30" x14ac:dyDescent="0.3">
      <c r="C35" s="113" t="s">
        <v>247</v>
      </c>
      <c r="D35" s="130">
        <v>31</v>
      </c>
      <c r="E35" s="114">
        <v>1</v>
      </c>
      <c r="F35" s="134">
        <v>1</v>
      </c>
      <c r="G35" s="114">
        <f t="shared" si="33"/>
        <v>49</v>
      </c>
      <c r="H35" s="98">
        <f t="shared" si="46"/>
        <v>16</v>
      </c>
      <c r="J35" s="97">
        <f t="shared" si="34"/>
        <v>10</v>
      </c>
      <c r="K35" s="29">
        <f t="shared" si="34"/>
        <v>14</v>
      </c>
      <c r="L35" s="29">
        <f t="shared" si="47"/>
        <v>11</v>
      </c>
      <c r="M35" s="99"/>
      <c r="O35" s="90">
        <f t="shared" si="41"/>
        <v>1</v>
      </c>
      <c r="P35" s="43">
        <f t="shared" si="26"/>
        <v>1</v>
      </c>
      <c r="Q35" s="29">
        <f t="shared" si="42"/>
        <v>1</v>
      </c>
      <c r="R35" s="29">
        <f t="shared" si="13"/>
        <v>1</v>
      </c>
      <c r="S35" s="43">
        <f t="shared" si="43"/>
        <v>1</v>
      </c>
      <c r="T35" s="43">
        <f t="shared" si="15"/>
        <v>2</v>
      </c>
      <c r="U35" s="29">
        <f t="shared" si="44"/>
        <v>1</v>
      </c>
      <c r="V35" s="29">
        <f t="shared" si="17"/>
        <v>2</v>
      </c>
      <c r="W35" s="44">
        <v>1</v>
      </c>
      <c r="X35" s="92">
        <v>3</v>
      </c>
      <c r="Z35" s="97">
        <f t="shared" si="20"/>
        <v>25</v>
      </c>
      <c r="AA35" s="29">
        <f t="shared" si="3"/>
        <v>45</v>
      </c>
      <c r="AB35" s="29">
        <f t="shared" si="4"/>
        <v>65</v>
      </c>
      <c r="AC35" s="29">
        <f t="shared" si="5"/>
        <v>85</v>
      </c>
      <c r="AD35" s="92">
        <f t="shared" si="40"/>
        <v>100</v>
      </c>
    </row>
    <row r="36" spans="3:30" x14ac:dyDescent="0.3">
      <c r="C36" s="113" t="s">
        <v>232</v>
      </c>
      <c r="D36" s="130">
        <v>32</v>
      </c>
      <c r="E36" s="114">
        <v>1</v>
      </c>
      <c r="F36" s="134">
        <v>1</v>
      </c>
      <c r="G36" s="114">
        <f t="shared" si="33"/>
        <v>47</v>
      </c>
      <c r="H36" s="98">
        <f t="shared" si="46"/>
        <v>17</v>
      </c>
      <c r="J36" s="97">
        <f t="shared" si="34"/>
        <v>10</v>
      </c>
      <c r="K36" s="29">
        <f t="shared" si="34"/>
        <v>14</v>
      </c>
      <c r="L36" s="29">
        <f t="shared" si="47"/>
        <v>12</v>
      </c>
      <c r="M36" s="99"/>
      <c r="O36" s="90">
        <f t="shared" si="41"/>
        <v>1</v>
      </c>
      <c r="P36" s="43">
        <f t="shared" si="26"/>
        <v>1</v>
      </c>
      <c r="Q36" s="29">
        <f t="shared" si="42"/>
        <v>1</v>
      </c>
      <c r="R36" s="29">
        <f t="shared" si="13"/>
        <v>1</v>
      </c>
      <c r="S36" s="43">
        <f t="shared" si="43"/>
        <v>1</v>
      </c>
      <c r="T36" s="43">
        <f t="shared" si="15"/>
        <v>2</v>
      </c>
      <c r="U36" s="29">
        <f t="shared" si="44"/>
        <v>1</v>
      </c>
      <c r="V36" s="29">
        <f t="shared" si="17"/>
        <v>2</v>
      </c>
      <c r="W36" s="43">
        <f t="shared" si="45"/>
        <v>1</v>
      </c>
      <c r="X36" s="84">
        <f t="shared" si="19"/>
        <v>3</v>
      </c>
      <c r="Z36" s="97">
        <f t="shared" si="20"/>
        <v>25.5</v>
      </c>
      <c r="AA36" s="29">
        <f t="shared" si="3"/>
        <v>45.5</v>
      </c>
      <c r="AB36" s="29">
        <f t="shared" si="4"/>
        <v>65.5</v>
      </c>
      <c r="AC36" s="29">
        <f t="shared" si="5"/>
        <v>85.5</v>
      </c>
      <c r="AD36" s="92">
        <f t="shared" si="40"/>
        <v>100</v>
      </c>
    </row>
    <row r="37" spans="3:30" x14ac:dyDescent="0.3">
      <c r="C37" s="113" t="s">
        <v>233</v>
      </c>
      <c r="D37" s="130">
        <v>33</v>
      </c>
      <c r="E37" s="114">
        <v>1</v>
      </c>
      <c r="F37" s="134">
        <v>1</v>
      </c>
      <c r="G37" s="114">
        <f t="shared" si="33"/>
        <v>45</v>
      </c>
      <c r="H37" s="98">
        <f t="shared" si="46"/>
        <v>18</v>
      </c>
      <c r="J37" s="97">
        <f t="shared" si="34"/>
        <v>10</v>
      </c>
      <c r="K37" s="29">
        <f t="shared" si="34"/>
        <v>14</v>
      </c>
      <c r="L37" s="29">
        <f t="shared" si="47"/>
        <v>13</v>
      </c>
      <c r="M37" s="99"/>
      <c r="O37" s="90">
        <f t="shared" si="41"/>
        <v>1</v>
      </c>
      <c r="P37" s="43">
        <f t="shared" si="26"/>
        <v>1</v>
      </c>
      <c r="Q37" s="29">
        <f t="shared" si="42"/>
        <v>1</v>
      </c>
      <c r="R37" s="29">
        <f t="shared" si="13"/>
        <v>1</v>
      </c>
      <c r="S37" s="43">
        <f t="shared" si="43"/>
        <v>1</v>
      </c>
      <c r="T37" s="43">
        <f t="shared" si="15"/>
        <v>2</v>
      </c>
      <c r="U37" s="29">
        <f t="shared" si="44"/>
        <v>1</v>
      </c>
      <c r="V37" s="29">
        <f t="shared" si="17"/>
        <v>2</v>
      </c>
      <c r="W37" s="43">
        <f t="shared" si="45"/>
        <v>1</v>
      </c>
      <c r="X37" s="84">
        <f t="shared" si="19"/>
        <v>3</v>
      </c>
      <c r="Z37" s="97">
        <f t="shared" si="20"/>
        <v>26</v>
      </c>
      <c r="AA37" s="29">
        <f t="shared" si="3"/>
        <v>46</v>
      </c>
      <c r="AB37" s="29">
        <f t="shared" si="4"/>
        <v>66</v>
      </c>
      <c r="AC37" s="29">
        <f t="shared" si="5"/>
        <v>86</v>
      </c>
      <c r="AD37" s="92">
        <f t="shared" si="40"/>
        <v>100</v>
      </c>
    </row>
    <row r="38" spans="3:30" x14ac:dyDescent="0.3">
      <c r="C38" s="113" t="s">
        <v>234</v>
      </c>
      <c r="D38" s="130">
        <v>34</v>
      </c>
      <c r="E38" s="114">
        <v>1</v>
      </c>
      <c r="F38" s="134">
        <v>2</v>
      </c>
      <c r="G38" s="114">
        <f t="shared" si="33"/>
        <v>43</v>
      </c>
      <c r="H38" s="98">
        <f t="shared" si="46"/>
        <v>19</v>
      </c>
      <c r="J38" s="97">
        <f t="shared" si="34"/>
        <v>10</v>
      </c>
      <c r="K38" s="29">
        <f t="shared" si="34"/>
        <v>14</v>
      </c>
      <c r="L38" s="29">
        <f t="shared" si="47"/>
        <v>14</v>
      </c>
      <c r="M38" s="99"/>
      <c r="O38" s="90">
        <f t="shared" si="41"/>
        <v>1</v>
      </c>
      <c r="P38" s="43">
        <f t="shared" si="26"/>
        <v>1</v>
      </c>
      <c r="Q38" s="29">
        <f t="shared" si="42"/>
        <v>1</v>
      </c>
      <c r="R38" s="29">
        <f t="shared" si="13"/>
        <v>1</v>
      </c>
      <c r="S38" s="43">
        <f t="shared" si="43"/>
        <v>1</v>
      </c>
      <c r="T38" s="43">
        <f t="shared" si="15"/>
        <v>2</v>
      </c>
      <c r="U38" s="29">
        <f t="shared" si="44"/>
        <v>1</v>
      </c>
      <c r="V38" s="29">
        <f t="shared" si="17"/>
        <v>2</v>
      </c>
      <c r="W38" s="43">
        <f t="shared" si="45"/>
        <v>1</v>
      </c>
      <c r="X38" s="84">
        <f t="shared" si="19"/>
        <v>3</v>
      </c>
      <c r="Z38" s="97">
        <f t="shared" si="20"/>
        <v>26.5</v>
      </c>
      <c r="AA38" s="29">
        <f t="shared" si="3"/>
        <v>46.5</v>
      </c>
      <c r="AB38" s="29">
        <f t="shared" si="4"/>
        <v>66.5</v>
      </c>
      <c r="AC38" s="29">
        <f t="shared" si="5"/>
        <v>86.5</v>
      </c>
      <c r="AD38" s="92">
        <f t="shared" si="40"/>
        <v>100</v>
      </c>
    </row>
    <row r="39" spans="3:30" x14ac:dyDescent="0.3">
      <c r="C39" s="113" t="s">
        <v>235</v>
      </c>
      <c r="D39" s="130">
        <v>35</v>
      </c>
      <c r="E39" s="114">
        <v>1</v>
      </c>
      <c r="F39" s="134">
        <v>3</v>
      </c>
      <c r="G39" s="114">
        <f t="shared" si="33"/>
        <v>41</v>
      </c>
      <c r="H39" s="98">
        <f t="shared" si="46"/>
        <v>20</v>
      </c>
      <c r="J39" s="97">
        <f t="shared" si="34"/>
        <v>10</v>
      </c>
      <c r="K39" s="29">
        <f t="shared" si="34"/>
        <v>14</v>
      </c>
      <c r="L39" s="29">
        <f t="shared" si="47"/>
        <v>15</v>
      </c>
      <c r="M39" s="99"/>
      <c r="O39" s="90">
        <f t="shared" si="41"/>
        <v>1</v>
      </c>
      <c r="P39" s="43">
        <f t="shared" si="26"/>
        <v>1</v>
      </c>
      <c r="Q39" s="29">
        <f t="shared" si="42"/>
        <v>1</v>
      </c>
      <c r="R39" s="29">
        <f t="shared" si="13"/>
        <v>1</v>
      </c>
      <c r="S39" s="43">
        <f t="shared" si="43"/>
        <v>1</v>
      </c>
      <c r="T39" s="43">
        <f t="shared" si="15"/>
        <v>2</v>
      </c>
      <c r="U39" s="29">
        <f t="shared" si="44"/>
        <v>1</v>
      </c>
      <c r="V39" s="29">
        <f t="shared" si="17"/>
        <v>2</v>
      </c>
      <c r="W39" s="43">
        <f t="shared" si="45"/>
        <v>1</v>
      </c>
      <c r="X39" s="84">
        <f t="shared" si="19"/>
        <v>3</v>
      </c>
      <c r="Z39" s="97">
        <f t="shared" si="20"/>
        <v>27</v>
      </c>
      <c r="AA39" s="29">
        <f t="shared" si="3"/>
        <v>47</v>
      </c>
      <c r="AB39" s="29">
        <f t="shared" si="4"/>
        <v>67</v>
      </c>
      <c r="AC39" s="29">
        <f t="shared" si="5"/>
        <v>87</v>
      </c>
      <c r="AD39" s="92">
        <f t="shared" si="40"/>
        <v>100</v>
      </c>
    </row>
    <row r="40" spans="3:30" x14ac:dyDescent="0.3">
      <c r="C40" s="91" t="s">
        <v>236</v>
      </c>
      <c r="D40" s="131">
        <v>36</v>
      </c>
      <c r="E40" s="87">
        <v>1</v>
      </c>
      <c r="F40" s="135">
        <v>1</v>
      </c>
      <c r="G40" s="87">
        <f>G39-3</f>
        <v>38</v>
      </c>
      <c r="H40" s="81">
        <f t="shared" si="46"/>
        <v>21</v>
      </c>
      <c r="J40" s="87">
        <f t="shared" si="34"/>
        <v>10</v>
      </c>
      <c r="K40" s="31">
        <f t="shared" si="34"/>
        <v>14</v>
      </c>
      <c r="L40" s="44">
        <v>16</v>
      </c>
      <c r="M40" s="92">
        <v>1</v>
      </c>
      <c r="O40" s="91">
        <f>O39</f>
        <v>1</v>
      </c>
      <c r="P40" s="42">
        <f t="shared" ref="P40:P44" si="48">P39</f>
        <v>1</v>
      </c>
      <c r="Q40" s="31">
        <f>Q39</f>
        <v>1</v>
      </c>
      <c r="R40" s="31">
        <f t="shared" si="13"/>
        <v>1</v>
      </c>
      <c r="S40" s="42">
        <f>S39</f>
        <v>1</v>
      </c>
      <c r="T40" s="42">
        <f t="shared" si="15"/>
        <v>2</v>
      </c>
      <c r="U40" s="31">
        <f>U39</f>
        <v>1</v>
      </c>
      <c r="V40" s="31">
        <f t="shared" si="17"/>
        <v>2</v>
      </c>
      <c r="W40" s="42">
        <f>W39</f>
        <v>1</v>
      </c>
      <c r="X40" s="85">
        <f t="shared" si="19"/>
        <v>3</v>
      </c>
      <c r="Z40" s="87">
        <f t="shared" si="20"/>
        <v>27.5</v>
      </c>
      <c r="AA40" s="31">
        <f t="shared" si="3"/>
        <v>47.5</v>
      </c>
      <c r="AB40" s="31">
        <f t="shared" si="4"/>
        <v>67.5</v>
      </c>
      <c r="AC40" s="31">
        <f t="shared" si="5"/>
        <v>87.5</v>
      </c>
      <c r="AD40" s="92">
        <f t="shared" si="40"/>
        <v>100</v>
      </c>
    </row>
    <row r="41" spans="3:30" x14ac:dyDescent="0.3">
      <c r="C41" s="91" t="s">
        <v>237</v>
      </c>
      <c r="D41" s="131">
        <v>37</v>
      </c>
      <c r="E41" s="87">
        <v>1</v>
      </c>
      <c r="F41" s="135">
        <v>1</v>
      </c>
      <c r="G41" s="87">
        <f>G40-2</f>
        <v>36</v>
      </c>
      <c r="H41" s="81">
        <f t="shared" si="46"/>
        <v>22</v>
      </c>
      <c r="J41" s="87">
        <f t="shared" si="34"/>
        <v>10</v>
      </c>
      <c r="K41" s="31">
        <f t="shared" si="34"/>
        <v>14</v>
      </c>
      <c r="L41" s="31">
        <f>L40</f>
        <v>16</v>
      </c>
      <c r="M41" s="81">
        <f>M40+1</f>
        <v>2</v>
      </c>
      <c r="O41" s="91">
        <f t="shared" ref="O41:O44" si="49">O40</f>
        <v>1</v>
      </c>
      <c r="P41" s="42">
        <f t="shared" si="48"/>
        <v>1</v>
      </c>
      <c r="Q41" s="31">
        <f t="shared" ref="Q41:Q44" si="50">Q40</f>
        <v>1</v>
      </c>
      <c r="R41" s="31">
        <f t="shared" si="13"/>
        <v>1</v>
      </c>
      <c r="S41" s="42">
        <f t="shared" ref="S41:S44" si="51">S40</f>
        <v>1</v>
      </c>
      <c r="T41" s="42">
        <f t="shared" si="15"/>
        <v>2</v>
      </c>
      <c r="U41" s="31">
        <f t="shared" ref="U41:U44" si="52">U40</f>
        <v>1</v>
      </c>
      <c r="V41" s="31">
        <f t="shared" si="17"/>
        <v>2</v>
      </c>
      <c r="W41" s="42">
        <f t="shared" ref="W41:W44" si="53">W40</f>
        <v>1</v>
      </c>
      <c r="X41" s="85">
        <f t="shared" si="19"/>
        <v>3</v>
      </c>
      <c r="Z41" s="87">
        <f t="shared" si="20"/>
        <v>28</v>
      </c>
      <c r="AA41" s="31">
        <f t="shared" si="3"/>
        <v>48</v>
      </c>
      <c r="AB41" s="31">
        <f t="shared" si="4"/>
        <v>68</v>
      </c>
      <c r="AC41" s="31">
        <f t="shared" si="5"/>
        <v>88</v>
      </c>
      <c r="AD41" s="92">
        <f t="shared" si="40"/>
        <v>100</v>
      </c>
    </row>
    <row r="42" spans="3:30" x14ac:dyDescent="0.3">
      <c r="C42" s="91" t="s">
        <v>238</v>
      </c>
      <c r="D42" s="131">
        <v>38</v>
      </c>
      <c r="E42" s="87">
        <v>1</v>
      </c>
      <c r="F42" s="135">
        <v>1</v>
      </c>
      <c r="G42" s="87">
        <f t="shared" ref="G42:G44" si="54">G41-2</f>
        <v>34</v>
      </c>
      <c r="H42" s="81">
        <f t="shared" si="46"/>
        <v>23</v>
      </c>
      <c r="J42" s="87">
        <f t="shared" si="34"/>
        <v>10</v>
      </c>
      <c r="K42" s="31">
        <f t="shared" si="34"/>
        <v>14</v>
      </c>
      <c r="L42" s="31">
        <f t="shared" ref="L42:L44" si="55">L41</f>
        <v>16</v>
      </c>
      <c r="M42" s="81">
        <f t="shared" ref="M42:M44" si="56">M41+1</f>
        <v>3</v>
      </c>
      <c r="O42" s="91">
        <f t="shared" si="49"/>
        <v>1</v>
      </c>
      <c r="P42" s="42">
        <f t="shared" si="48"/>
        <v>1</v>
      </c>
      <c r="Q42" s="31">
        <f t="shared" si="50"/>
        <v>1</v>
      </c>
      <c r="R42" s="31">
        <f t="shared" si="13"/>
        <v>1</v>
      </c>
      <c r="S42" s="42">
        <f t="shared" si="51"/>
        <v>1</v>
      </c>
      <c r="T42" s="42">
        <f t="shared" si="15"/>
        <v>2</v>
      </c>
      <c r="U42" s="31">
        <f t="shared" si="52"/>
        <v>1</v>
      </c>
      <c r="V42" s="31">
        <f t="shared" si="17"/>
        <v>2</v>
      </c>
      <c r="W42" s="42">
        <f t="shared" si="53"/>
        <v>1</v>
      </c>
      <c r="X42" s="85">
        <f t="shared" si="19"/>
        <v>3</v>
      </c>
      <c r="Z42" s="87">
        <f t="shared" si="20"/>
        <v>28.5</v>
      </c>
      <c r="AA42" s="31">
        <f t="shared" si="3"/>
        <v>48.5</v>
      </c>
      <c r="AB42" s="31">
        <f t="shared" si="4"/>
        <v>68.5</v>
      </c>
      <c r="AC42" s="31">
        <f t="shared" si="5"/>
        <v>88.5</v>
      </c>
      <c r="AD42" s="92">
        <f t="shared" si="40"/>
        <v>100</v>
      </c>
    </row>
    <row r="43" spans="3:30" x14ac:dyDescent="0.3">
      <c r="C43" s="91" t="s">
        <v>239</v>
      </c>
      <c r="D43" s="131">
        <v>39</v>
      </c>
      <c r="E43" s="87">
        <v>1</v>
      </c>
      <c r="F43" s="135">
        <v>2</v>
      </c>
      <c r="G43" s="87">
        <f t="shared" si="54"/>
        <v>32</v>
      </c>
      <c r="H43" s="81">
        <f t="shared" si="46"/>
        <v>24</v>
      </c>
      <c r="J43" s="87">
        <f t="shared" si="34"/>
        <v>10</v>
      </c>
      <c r="K43" s="31">
        <f t="shared" si="34"/>
        <v>14</v>
      </c>
      <c r="L43" s="31">
        <f t="shared" si="55"/>
        <v>16</v>
      </c>
      <c r="M43" s="81">
        <f t="shared" si="56"/>
        <v>4</v>
      </c>
      <c r="O43" s="91">
        <f t="shared" si="49"/>
        <v>1</v>
      </c>
      <c r="P43" s="42">
        <f t="shared" si="48"/>
        <v>1</v>
      </c>
      <c r="Q43" s="31">
        <f t="shared" si="50"/>
        <v>1</v>
      </c>
      <c r="R43" s="31">
        <f t="shared" si="13"/>
        <v>1</v>
      </c>
      <c r="S43" s="42">
        <f t="shared" si="51"/>
        <v>1</v>
      </c>
      <c r="T43" s="42">
        <f t="shared" si="15"/>
        <v>2</v>
      </c>
      <c r="U43" s="31">
        <f t="shared" si="52"/>
        <v>1</v>
      </c>
      <c r="V43" s="31">
        <f t="shared" si="17"/>
        <v>2</v>
      </c>
      <c r="W43" s="42">
        <f t="shared" si="53"/>
        <v>1</v>
      </c>
      <c r="X43" s="85">
        <f t="shared" si="19"/>
        <v>3</v>
      </c>
      <c r="Z43" s="87">
        <f t="shared" si="20"/>
        <v>29</v>
      </c>
      <c r="AA43" s="31">
        <f t="shared" si="3"/>
        <v>49</v>
      </c>
      <c r="AB43" s="31">
        <f t="shared" si="4"/>
        <v>69</v>
      </c>
      <c r="AC43" s="31">
        <f t="shared" si="5"/>
        <v>89</v>
      </c>
      <c r="AD43" s="92">
        <f t="shared" si="40"/>
        <v>100</v>
      </c>
    </row>
    <row r="44" spans="3:30" ht="17.25" thickBot="1" x14ac:dyDescent="0.35">
      <c r="C44" s="93" t="s">
        <v>240</v>
      </c>
      <c r="D44" s="132">
        <v>40</v>
      </c>
      <c r="E44" s="88">
        <v>1</v>
      </c>
      <c r="F44" s="136">
        <v>3</v>
      </c>
      <c r="G44" s="88">
        <f t="shared" si="54"/>
        <v>30</v>
      </c>
      <c r="H44" s="101">
        <f t="shared" si="46"/>
        <v>25</v>
      </c>
      <c r="J44" s="88">
        <f t="shared" si="34"/>
        <v>10</v>
      </c>
      <c r="K44" s="83">
        <f t="shared" si="34"/>
        <v>14</v>
      </c>
      <c r="L44" s="83">
        <f t="shared" si="55"/>
        <v>16</v>
      </c>
      <c r="M44" s="101">
        <f t="shared" si="56"/>
        <v>5</v>
      </c>
      <c r="O44" s="93">
        <f t="shared" si="49"/>
        <v>1</v>
      </c>
      <c r="P44" s="82">
        <f t="shared" si="48"/>
        <v>1</v>
      </c>
      <c r="Q44" s="83">
        <f t="shared" si="50"/>
        <v>1</v>
      </c>
      <c r="R44" s="83">
        <f t="shared" si="13"/>
        <v>1</v>
      </c>
      <c r="S44" s="82">
        <f t="shared" si="51"/>
        <v>1</v>
      </c>
      <c r="T44" s="82">
        <f t="shared" si="15"/>
        <v>2</v>
      </c>
      <c r="U44" s="83">
        <f t="shared" si="52"/>
        <v>1</v>
      </c>
      <c r="V44" s="83">
        <f t="shared" si="17"/>
        <v>2</v>
      </c>
      <c r="W44" s="82">
        <f t="shared" si="53"/>
        <v>1</v>
      </c>
      <c r="X44" s="86">
        <f t="shared" si="19"/>
        <v>3</v>
      </c>
      <c r="Z44" s="88">
        <f t="shared" si="20"/>
        <v>29.5</v>
      </c>
      <c r="AA44" s="83">
        <f t="shared" si="3"/>
        <v>49.5</v>
      </c>
      <c r="AB44" s="83">
        <f t="shared" si="4"/>
        <v>69.5</v>
      </c>
      <c r="AC44" s="83">
        <f t="shared" si="5"/>
        <v>89.5</v>
      </c>
      <c r="AD44" s="104">
        <f t="shared" si="40"/>
        <v>100</v>
      </c>
    </row>
  </sheetData>
  <mergeCells count="11">
    <mergeCell ref="E2:F3"/>
    <mergeCell ref="U3:V3"/>
    <mergeCell ref="W3:X3"/>
    <mergeCell ref="O2:X2"/>
    <mergeCell ref="C2:D3"/>
    <mergeCell ref="G2:H3"/>
    <mergeCell ref="Z2:AD3"/>
    <mergeCell ref="J2:M3"/>
    <mergeCell ref="O3:P3"/>
    <mergeCell ref="Q3:R3"/>
    <mergeCell ref="S3:T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workbookViewId="0">
      <pane ySplit="4" topLeftCell="A14" activePane="bottomLeft" state="frozen"/>
      <selection pane="bottomLeft" activeCell="J8" sqref="J8"/>
    </sheetView>
  </sheetViews>
  <sheetFormatPr defaultRowHeight="16.5" x14ac:dyDescent="0.3"/>
  <cols>
    <col min="1" max="1" width="3.625" style="11" customWidth="1"/>
    <col min="2" max="2" width="8.5" style="11" bestFit="1" customWidth="1"/>
    <col min="3" max="5" width="8.5" style="11" customWidth="1"/>
    <col min="6" max="7" width="9.125" style="11" customWidth="1"/>
    <col min="8" max="8" width="3.625" style="11" customWidth="1"/>
    <col min="9" max="12" width="9.125" style="11" customWidth="1"/>
    <col min="13" max="13" width="3.625" style="11" customWidth="1"/>
    <col min="14" max="14" width="12.875" style="16" bestFit="1" customWidth="1"/>
    <col min="15" max="16" width="12.875" style="16" customWidth="1"/>
    <col min="17" max="17" width="8" style="16" bestFit="1" customWidth="1"/>
    <col min="18" max="16384" width="9" style="11"/>
  </cols>
  <sheetData>
    <row r="1" spans="2:17" ht="17.25" thickBot="1" x14ac:dyDescent="0.35"/>
    <row r="2" spans="2:17" ht="16.5" customHeight="1" x14ac:dyDescent="0.3">
      <c r="B2" s="191" t="s">
        <v>317</v>
      </c>
      <c r="C2" s="192"/>
      <c r="D2" s="184" t="s">
        <v>318</v>
      </c>
      <c r="E2" s="198"/>
      <c r="F2" s="184" t="s">
        <v>319</v>
      </c>
      <c r="G2" s="194"/>
      <c r="I2" s="177" t="s">
        <v>320</v>
      </c>
      <c r="J2" s="178"/>
      <c r="K2" s="178"/>
      <c r="L2" s="179"/>
      <c r="N2" s="184" t="s">
        <v>260</v>
      </c>
      <c r="O2" s="204"/>
      <c r="P2" s="204"/>
      <c r="Q2" s="198"/>
    </row>
    <row r="3" spans="2:17" ht="16.5" customHeight="1" x14ac:dyDescent="0.3">
      <c r="B3" s="196"/>
      <c r="C3" s="197"/>
      <c r="D3" s="199"/>
      <c r="E3" s="200"/>
      <c r="F3" s="186"/>
      <c r="G3" s="195"/>
      <c r="I3" s="180"/>
      <c r="J3" s="165"/>
      <c r="K3" s="165"/>
      <c r="L3" s="181"/>
      <c r="N3" s="199"/>
      <c r="O3" s="205"/>
      <c r="P3" s="205"/>
      <c r="Q3" s="200"/>
    </row>
    <row r="4" spans="2:17" ht="17.25" thickBot="1" x14ac:dyDescent="0.35">
      <c r="B4" s="106" t="s">
        <v>258</v>
      </c>
      <c r="C4" s="128" t="s">
        <v>259</v>
      </c>
      <c r="D4" s="116" t="s">
        <v>241</v>
      </c>
      <c r="E4" s="117" t="s">
        <v>242</v>
      </c>
      <c r="F4" s="116" t="s">
        <v>200</v>
      </c>
      <c r="G4" s="117" t="s">
        <v>201</v>
      </c>
      <c r="I4" s="102" t="s">
        <v>243</v>
      </c>
      <c r="J4" s="21" t="s">
        <v>244</v>
      </c>
      <c r="K4" s="21" t="s">
        <v>200</v>
      </c>
      <c r="L4" s="103" t="s">
        <v>201</v>
      </c>
      <c r="N4" s="102" t="s">
        <v>261</v>
      </c>
      <c r="O4" s="21"/>
      <c r="P4" s="21" t="s">
        <v>282</v>
      </c>
      <c r="Q4" s="103" t="s">
        <v>249</v>
      </c>
    </row>
    <row r="5" spans="2:17" ht="16.5" customHeight="1" x14ac:dyDescent="0.3">
      <c r="B5" s="107">
        <v>1</v>
      </c>
      <c r="C5" s="129">
        <v>3</v>
      </c>
      <c r="D5" s="114">
        <v>1</v>
      </c>
      <c r="E5" s="98">
        <v>2</v>
      </c>
      <c r="F5" s="96">
        <v>80</v>
      </c>
      <c r="G5" s="99"/>
      <c r="I5" s="96">
        <v>17</v>
      </c>
      <c r="J5" s="44">
        <v>3</v>
      </c>
      <c r="K5" s="100"/>
      <c r="L5" s="99"/>
      <c r="N5" s="201" t="s">
        <v>262</v>
      </c>
      <c r="O5" s="43" t="s">
        <v>263</v>
      </c>
      <c r="P5" s="43">
        <v>100</v>
      </c>
      <c r="Q5" s="92" t="s">
        <v>284</v>
      </c>
    </row>
    <row r="6" spans="2:17" x14ac:dyDescent="0.3">
      <c r="B6" s="90">
        <f>B5+3</f>
        <v>4</v>
      </c>
      <c r="C6" s="130">
        <f>C5+3</f>
        <v>6</v>
      </c>
      <c r="D6" s="114">
        <f t="shared" ref="D6:D9" si="0">D5</f>
        <v>1</v>
      </c>
      <c r="E6" s="98">
        <v>2</v>
      </c>
      <c r="F6" s="114">
        <f>F5</f>
        <v>80</v>
      </c>
      <c r="G6" s="99"/>
      <c r="I6" s="97">
        <f>I5-0.5</f>
        <v>16.5</v>
      </c>
      <c r="J6" s="29">
        <f>J5+0.5</f>
        <v>3.5</v>
      </c>
      <c r="K6" s="100"/>
      <c r="L6" s="99"/>
      <c r="N6" s="201"/>
      <c r="O6" s="43" t="s">
        <v>268</v>
      </c>
      <c r="P6" s="43">
        <v>5</v>
      </c>
      <c r="Q6" s="84"/>
    </row>
    <row r="7" spans="2:17" x14ac:dyDescent="0.3">
      <c r="B7" s="90">
        <f t="shared" ref="B7:B44" si="1">B6+3</f>
        <v>7</v>
      </c>
      <c r="C7" s="130">
        <f t="shared" ref="C7:C44" si="2">C6+3</f>
        <v>9</v>
      </c>
      <c r="D7" s="114">
        <f t="shared" si="0"/>
        <v>1</v>
      </c>
      <c r="E7" s="98">
        <v>2</v>
      </c>
      <c r="F7" s="114">
        <f t="shared" ref="F7:F19" si="3">F6</f>
        <v>80</v>
      </c>
      <c r="G7" s="99"/>
      <c r="I7" s="97">
        <f t="shared" ref="I7:I19" si="4">I6-0.5</f>
        <v>16</v>
      </c>
      <c r="J7" s="29">
        <f t="shared" ref="J7:J19" si="5">J6+0.5</f>
        <v>4</v>
      </c>
      <c r="K7" s="100"/>
      <c r="L7" s="99"/>
      <c r="N7" s="201"/>
      <c r="O7" s="43" t="s">
        <v>264</v>
      </c>
      <c r="P7" s="43">
        <v>5</v>
      </c>
      <c r="Q7" s="84"/>
    </row>
    <row r="8" spans="2:17" x14ac:dyDescent="0.3">
      <c r="B8" s="90">
        <f t="shared" si="1"/>
        <v>10</v>
      </c>
      <c r="C8" s="130">
        <f t="shared" si="2"/>
        <v>12</v>
      </c>
      <c r="D8" s="114">
        <f t="shared" si="0"/>
        <v>1</v>
      </c>
      <c r="E8" s="98">
        <v>2</v>
      </c>
      <c r="F8" s="114">
        <f t="shared" si="3"/>
        <v>80</v>
      </c>
      <c r="G8" s="99"/>
      <c r="I8" s="97">
        <f t="shared" si="4"/>
        <v>15.5</v>
      </c>
      <c r="J8" s="29">
        <f t="shared" si="5"/>
        <v>4.5</v>
      </c>
      <c r="K8" s="100"/>
      <c r="L8" s="99"/>
      <c r="N8" s="201"/>
      <c r="O8" s="43" t="s">
        <v>265</v>
      </c>
      <c r="P8" s="43">
        <v>5</v>
      </c>
      <c r="Q8" s="84"/>
    </row>
    <row r="9" spans="2:17" x14ac:dyDescent="0.3">
      <c r="B9" s="90">
        <f t="shared" si="1"/>
        <v>13</v>
      </c>
      <c r="C9" s="130">
        <f t="shared" si="2"/>
        <v>15</v>
      </c>
      <c r="D9" s="114">
        <f t="shared" si="0"/>
        <v>1</v>
      </c>
      <c r="E9" s="98">
        <v>2</v>
      </c>
      <c r="F9" s="114">
        <f t="shared" si="3"/>
        <v>80</v>
      </c>
      <c r="G9" s="99"/>
      <c r="I9" s="97">
        <f t="shared" si="4"/>
        <v>15</v>
      </c>
      <c r="J9" s="29">
        <f t="shared" si="5"/>
        <v>5</v>
      </c>
      <c r="K9" s="100"/>
      <c r="L9" s="99"/>
      <c r="N9" s="201"/>
      <c r="O9" s="43" t="s">
        <v>266</v>
      </c>
      <c r="P9" s="43">
        <v>5</v>
      </c>
      <c r="Q9" s="92" t="s">
        <v>283</v>
      </c>
    </row>
    <row r="10" spans="2:17" x14ac:dyDescent="0.3">
      <c r="B10" s="91">
        <f t="shared" si="1"/>
        <v>16</v>
      </c>
      <c r="C10" s="131">
        <f t="shared" si="2"/>
        <v>18</v>
      </c>
      <c r="D10" s="87">
        <v>1</v>
      </c>
      <c r="E10" s="81">
        <v>2</v>
      </c>
      <c r="F10" s="87">
        <f t="shared" si="3"/>
        <v>80</v>
      </c>
      <c r="G10" s="99"/>
      <c r="I10" s="87">
        <f t="shared" si="4"/>
        <v>14.5</v>
      </c>
      <c r="J10" s="31">
        <f t="shared" si="5"/>
        <v>5.5</v>
      </c>
      <c r="K10" s="100"/>
      <c r="L10" s="99"/>
      <c r="N10" s="201"/>
      <c r="O10" s="43" t="s">
        <v>267</v>
      </c>
      <c r="P10" s="43">
        <v>5</v>
      </c>
      <c r="Q10" s="92" t="s">
        <v>283</v>
      </c>
    </row>
    <row r="11" spans="2:17" x14ac:dyDescent="0.3">
      <c r="B11" s="91">
        <f t="shared" si="1"/>
        <v>19</v>
      </c>
      <c r="C11" s="131">
        <f t="shared" si="2"/>
        <v>21</v>
      </c>
      <c r="D11" s="87">
        <v>1</v>
      </c>
      <c r="E11" s="81">
        <v>2</v>
      </c>
      <c r="F11" s="87">
        <f t="shared" si="3"/>
        <v>80</v>
      </c>
      <c r="G11" s="99"/>
      <c r="I11" s="87">
        <f t="shared" si="4"/>
        <v>14</v>
      </c>
      <c r="J11" s="31">
        <f t="shared" si="5"/>
        <v>6</v>
      </c>
      <c r="K11" s="100"/>
      <c r="L11" s="99"/>
      <c r="N11" s="202" t="s">
        <v>269</v>
      </c>
      <c r="O11" s="29" t="s">
        <v>270</v>
      </c>
      <c r="P11" s="29">
        <v>5</v>
      </c>
      <c r="Q11" s="98"/>
    </row>
    <row r="12" spans="2:17" x14ac:dyDescent="0.3">
      <c r="B12" s="91">
        <f t="shared" si="1"/>
        <v>22</v>
      </c>
      <c r="C12" s="131">
        <f t="shared" si="2"/>
        <v>24</v>
      </c>
      <c r="D12" s="87">
        <v>1</v>
      </c>
      <c r="E12" s="81">
        <v>2</v>
      </c>
      <c r="F12" s="87">
        <f t="shared" si="3"/>
        <v>80</v>
      </c>
      <c r="G12" s="99"/>
      <c r="I12" s="87">
        <f t="shared" si="4"/>
        <v>13.5</v>
      </c>
      <c r="J12" s="31">
        <f t="shared" si="5"/>
        <v>6.5</v>
      </c>
      <c r="K12" s="100"/>
      <c r="L12" s="99"/>
      <c r="N12" s="202"/>
      <c r="O12" s="29" t="s">
        <v>271</v>
      </c>
      <c r="P12" s="29">
        <v>5</v>
      </c>
      <c r="Q12" s="98"/>
    </row>
    <row r="13" spans="2:17" x14ac:dyDescent="0.3">
      <c r="B13" s="91">
        <f t="shared" si="1"/>
        <v>25</v>
      </c>
      <c r="C13" s="131">
        <f t="shared" si="2"/>
        <v>27</v>
      </c>
      <c r="D13" s="87">
        <v>1</v>
      </c>
      <c r="E13" s="81">
        <v>2</v>
      </c>
      <c r="F13" s="87">
        <f t="shared" si="3"/>
        <v>80</v>
      </c>
      <c r="G13" s="99"/>
      <c r="I13" s="87">
        <f t="shared" si="4"/>
        <v>13</v>
      </c>
      <c r="J13" s="31">
        <f t="shared" si="5"/>
        <v>7</v>
      </c>
      <c r="K13" s="100"/>
      <c r="L13" s="99"/>
      <c r="N13" s="202"/>
      <c r="O13" s="29" t="s">
        <v>272</v>
      </c>
      <c r="P13" s="29">
        <v>5</v>
      </c>
      <c r="Q13" s="98"/>
    </row>
    <row r="14" spans="2:17" x14ac:dyDescent="0.3">
      <c r="B14" s="91">
        <f t="shared" si="1"/>
        <v>28</v>
      </c>
      <c r="C14" s="131">
        <f t="shared" si="2"/>
        <v>30</v>
      </c>
      <c r="D14" s="87">
        <v>1</v>
      </c>
      <c r="E14" s="81">
        <v>2</v>
      </c>
      <c r="F14" s="87">
        <f t="shared" si="3"/>
        <v>80</v>
      </c>
      <c r="G14" s="99"/>
      <c r="I14" s="87">
        <f t="shared" si="4"/>
        <v>12.5</v>
      </c>
      <c r="J14" s="31">
        <f t="shared" si="5"/>
        <v>7.5</v>
      </c>
      <c r="K14" s="100"/>
      <c r="L14" s="99"/>
      <c r="N14" s="202"/>
      <c r="O14" s="29" t="s">
        <v>273</v>
      </c>
      <c r="P14" s="29">
        <v>5</v>
      </c>
      <c r="Q14" s="98"/>
    </row>
    <row r="15" spans="2:17" x14ac:dyDescent="0.3">
      <c r="B15" s="90">
        <f t="shared" si="1"/>
        <v>31</v>
      </c>
      <c r="C15" s="130">
        <f t="shared" si="2"/>
        <v>33</v>
      </c>
      <c r="D15" s="114">
        <v>1</v>
      </c>
      <c r="E15" s="98">
        <v>2</v>
      </c>
      <c r="F15" s="114">
        <f t="shared" si="3"/>
        <v>80</v>
      </c>
      <c r="G15" s="99"/>
      <c r="I15" s="97">
        <f t="shared" si="4"/>
        <v>12</v>
      </c>
      <c r="J15" s="29">
        <f t="shared" si="5"/>
        <v>8</v>
      </c>
      <c r="K15" s="100"/>
      <c r="L15" s="99"/>
      <c r="N15" s="202"/>
      <c r="O15" s="29" t="s">
        <v>274</v>
      </c>
      <c r="P15" s="29">
        <v>5</v>
      </c>
      <c r="Q15" s="92" t="s">
        <v>283</v>
      </c>
    </row>
    <row r="16" spans="2:17" x14ac:dyDescent="0.3">
      <c r="B16" s="90">
        <f t="shared" si="1"/>
        <v>34</v>
      </c>
      <c r="C16" s="130">
        <f t="shared" si="2"/>
        <v>36</v>
      </c>
      <c r="D16" s="114">
        <v>1</v>
      </c>
      <c r="E16" s="98">
        <v>2</v>
      </c>
      <c r="F16" s="114">
        <f t="shared" si="3"/>
        <v>80</v>
      </c>
      <c r="G16" s="99"/>
      <c r="I16" s="97">
        <f t="shared" si="4"/>
        <v>11.5</v>
      </c>
      <c r="J16" s="29">
        <f t="shared" si="5"/>
        <v>8.5</v>
      </c>
      <c r="K16" s="100"/>
      <c r="L16" s="99"/>
      <c r="N16" s="202"/>
      <c r="O16" s="29" t="s">
        <v>275</v>
      </c>
      <c r="P16" s="29">
        <v>5</v>
      </c>
      <c r="Q16" s="92" t="s">
        <v>283</v>
      </c>
    </row>
    <row r="17" spans="2:17" x14ac:dyDescent="0.3">
      <c r="B17" s="90">
        <f t="shared" si="1"/>
        <v>37</v>
      </c>
      <c r="C17" s="130">
        <f t="shared" si="2"/>
        <v>39</v>
      </c>
      <c r="D17" s="114">
        <v>1</v>
      </c>
      <c r="E17" s="98">
        <v>2</v>
      </c>
      <c r="F17" s="114">
        <f t="shared" si="3"/>
        <v>80</v>
      </c>
      <c r="G17" s="99"/>
      <c r="I17" s="97">
        <f t="shared" si="4"/>
        <v>11</v>
      </c>
      <c r="J17" s="29">
        <f t="shared" si="5"/>
        <v>9</v>
      </c>
      <c r="K17" s="100"/>
      <c r="L17" s="99"/>
      <c r="N17" s="201" t="s">
        <v>262</v>
      </c>
      <c r="O17" s="43" t="s">
        <v>276</v>
      </c>
      <c r="P17" s="43">
        <v>5</v>
      </c>
      <c r="Q17" s="84"/>
    </row>
    <row r="18" spans="2:17" x14ac:dyDescent="0.3">
      <c r="B18" s="90">
        <f t="shared" si="1"/>
        <v>40</v>
      </c>
      <c r="C18" s="130">
        <f t="shared" si="2"/>
        <v>42</v>
      </c>
      <c r="D18" s="114">
        <v>1</v>
      </c>
      <c r="E18" s="98">
        <v>2</v>
      </c>
      <c r="F18" s="114">
        <f t="shared" si="3"/>
        <v>80</v>
      </c>
      <c r="G18" s="99"/>
      <c r="I18" s="97">
        <f t="shared" si="4"/>
        <v>10.5</v>
      </c>
      <c r="J18" s="29">
        <f t="shared" si="5"/>
        <v>9.5</v>
      </c>
      <c r="K18" s="100"/>
      <c r="L18" s="99"/>
      <c r="N18" s="201"/>
      <c r="O18" s="43" t="s">
        <v>281</v>
      </c>
      <c r="P18" s="43">
        <v>5</v>
      </c>
      <c r="Q18" s="84"/>
    </row>
    <row r="19" spans="2:17" x14ac:dyDescent="0.3">
      <c r="B19" s="90">
        <f t="shared" si="1"/>
        <v>43</v>
      </c>
      <c r="C19" s="130">
        <f t="shared" si="2"/>
        <v>45</v>
      </c>
      <c r="D19" s="114">
        <v>1</v>
      </c>
      <c r="E19" s="98">
        <v>2</v>
      </c>
      <c r="F19" s="114">
        <f t="shared" si="3"/>
        <v>80</v>
      </c>
      <c r="G19" s="99"/>
      <c r="I19" s="97">
        <f t="shared" si="4"/>
        <v>10</v>
      </c>
      <c r="J19" s="29">
        <f t="shared" si="5"/>
        <v>10</v>
      </c>
      <c r="K19" s="100"/>
      <c r="L19" s="99"/>
      <c r="N19" s="201"/>
      <c r="O19" s="43" t="s">
        <v>277</v>
      </c>
      <c r="P19" s="43">
        <v>5</v>
      </c>
      <c r="Q19" s="84"/>
    </row>
    <row r="20" spans="2:17" x14ac:dyDescent="0.3">
      <c r="B20" s="91">
        <f t="shared" si="1"/>
        <v>46</v>
      </c>
      <c r="C20" s="131">
        <f t="shared" si="2"/>
        <v>48</v>
      </c>
      <c r="D20" s="87">
        <v>1</v>
      </c>
      <c r="E20" s="81">
        <v>2</v>
      </c>
      <c r="F20" s="96">
        <v>79</v>
      </c>
      <c r="G20" s="92">
        <v>1</v>
      </c>
      <c r="I20" s="96">
        <v>10</v>
      </c>
      <c r="J20" s="44">
        <v>9</v>
      </c>
      <c r="K20" s="44">
        <v>1</v>
      </c>
      <c r="L20" s="99"/>
      <c r="N20" s="201"/>
      <c r="O20" s="43" t="s">
        <v>278</v>
      </c>
      <c r="P20" s="43">
        <v>5</v>
      </c>
      <c r="Q20" s="84"/>
    </row>
    <row r="21" spans="2:17" x14ac:dyDescent="0.3">
      <c r="B21" s="91">
        <f t="shared" si="1"/>
        <v>49</v>
      </c>
      <c r="C21" s="131">
        <f t="shared" si="2"/>
        <v>51</v>
      </c>
      <c r="D21" s="87">
        <v>1</v>
      </c>
      <c r="E21" s="81">
        <v>2</v>
      </c>
      <c r="F21" s="87">
        <f>F20-2</f>
        <v>77</v>
      </c>
      <c r="G21" s="81">
        <f t="shared" ref="G21:G25" si="6">G20+1</f>
        <v>2</v>
      </c>
      <c r="I21" s="87">
        <f>I20</f>
        <v>10</v>
      </c>
      <c r="J21" s="31">
        <f>J20+0.5</f>
        <v>9.5</v>
      </c>
      <c r="K21" s="31">
        <f>K20+0.5</f>
        <v>1.5</v>
      </c>
      <c r="L21" s="99"/>
      <c r="N21" s="201"/>
      <c r="O21" s="43" t="s">
        <v>279</v>
      </c>
      <c r="P21" s="43">
        <v>5</v>
      </c>
      <c r="Q21" s="92" t="s">
        <v>283</v>
      </c>
    </row>
    <row r="22" spans="2:17" ht="17.25" thickBot="1" x14ac:dyDescent="0.35">
      <c r="B22" s="91">
        <f t="shared" si="1"/>
        <v>52</v>
      </c>
      <c r="C22" s="131">
        <f t="shared" si="2"/>
        <v>54</v>
      </c>
      <c r="D22" s="87">
        <v>1</v>
      </c>
      <c r="E22" s="81">
        <v>2</v>
      </c>
      <c r="F22" s="87">
        <f t="shared" ref="F22:F39" si="7">F21-2</f>
        <v>75</v>
      </c>
      <c r="G22" s="81">
        <f t="shared" si="6"/>
        <v>3</v>
      </c>
      <c r="I22" s="87">
        <f t="shared" ref="I22:K44" si="8">I21</f>
        <v>10</v>
      </c>
      <c r="J22" s="31">
        <f t="shared" ref="J22:K29" si="9">J21+0.5</f>
        <v>10</v>
      </c>
      <c r="K22" s="31">
        <f t="shared" si="9"/>
        <v>2</v>
      </c>
      <c r="L22" s="99"/>
      <c r="N22" s="203"/>
      <c r="O22" s="105" t="s">
        <v>280</v>
      </c>
      <c r="P22" s="105">
        <v>5</v>
      </c>
      <c r="Q22" s="104" t="s">
        <v>283</v>
      </c>
    </row>
    <row r="23" spans="2:17" x14ac:dyDescent="0.3">
      <c r="B23" s="91">
        <f t="shared" si="1"/>
        <v>55</v>
      </c>
      <c r="C23" s="131">
        <f t="shared" si="2"/>
        <v>57</v>
      </c>
      <c r="D23" s="87">
        <v>1</v>
      </c>
      <c r="E23" s="81">
        <v>2</v>
      </c>
      <c r="F23" s="87">
        <f t="shared" si="7"/>
        <v>73</v>
      </c>
      <c r="G23" s="81">
        <f t="shared" si="6"/>
        <v>4</v>
      </c>
      <c r="I23" s="87">
        <f t="shared" si="8"/>
        <v>10</v>
      </c>
      <c r="J23" s="31">
        <f t="shared" si="9"/>
        <v>10.5</v>
      </c>
      <c r="K23" s="31">
        <f t="shared" si="9"/>
        <v>2.5</v>
      </c>
      <c r="L23" s="99"/>
      <c r="N23" s="11"/>
      <c r="O23" s="11"/>
      <c r="P23" s="11"/>
      <c r="Q23" s="11"/>
    </row>
    <row r="24" spans="2:17" x14ac:dyDescent="0.3">
      <c r="B24" s="91">
        <f t="shared" si="1"/>
        <v>58</v>
      </c>
      <c r="C24" s="131">
        <f t="shared" si="2"/>
        <v>60</v>
      </c>
      <c r="D24" s="87">
        <v>1</v>
      </c>
      <c r="E24" s="81">
        <v>2</v>
      </c>
      <c r="F24" s="87">
        <f t="shared" si="7"/>
        <v>71</v>
      </c>
      <c r="G24" s="81">
        <f t="shared" si="6"/>
        <v>5</v>
      </c>
      <c r="I24" s="87">
        <f t="shared" si="8"/>
        <v>10</v>
      </c>
      <c r="J24" s="31">
        <f t="shared" si="9"/>
        <v>11</v>
      </c>
      <c r="K24" s="31">
        <f t="shared" si="9"/>
        <v>3</v>
      </c>
      <c r="L24" s="99"/>
      <c r="N24" s="11"/>
      <c r="O24" s="11"/>
      <c r="P24" s="11"/>
      <c r="Q24" s="11"/>
    </row>
    <row r="25" spans="2:17" x14ac:dyDescent="0.3">
      <c r="B25" s="90">
        <f t="shared" si="1"/>
        <v>61</v>
      </c>
      <c r="C25" s="130">
        <f t="shared" si="2"/>
        <v>63</v>
      </c>
      <c r="D25" s="114">
        <v>1</v>
      </c>
      <c r="E25" s="92">
        <v>3</v>
      </c>
      <c r="F25" s="114">
        <f t="shared" si="7"/>
        <v>69</v>
      </c>
      <c r="G25" s="98">
        <f t="shared" si="6"/>
        <v>6</v>
      </c>
      <c r="I25" s="97">
        <f t="shared" si="8"/>
        <v>10</v>
      </c>
      <c r="J25" s="29">
        <f t="shared" si="9"/>
        <v>11.5</v>
      </c>
      <c r="K25" s="29">
        <f t="shared" si="9"/>
        <v>3.5</v>
      </c>
      <c r="L25" s="99"/>
      <c r="N25" s="11"/>
      <c r="O25" s="11"/>
      <c r="P25" s="11"/>
      <c r="Q25" s="11"/>
    </row>
    <row r="26" spans="2:17" x14ac:dyDescent="0.3">
      <c r="B26" s="90">
        <f t="shared" si="1"/>
        <v>64</v>
      </c>
      <c r="C26" s="130">
        <f t="shared" si="2"/>
        <v>66</v>
      </c>
      <c r="D26" s="114">
        <v>1</v>
      </c>
      <c r="E26" s="98">
        <v>3</v>
      </c>
      <c r="F26" s="114">
        <f t="shared" si="7"/>
        <v>67</v>
      </c>
      <c r="G26" s="98">
        <f>G25+1</f>
        <v>7</v>
      </c>
      <c r="I26" s="97">
        <f t="shared" si="8"/>
        <v>10</v>
      </c>
      <c r="J26" s="29">
        <f t="shared" si="9"/>
        <v>12</v>
      </c>
      <c r="K26" s="29">
        <f t="shared" si="9"/>
        <v>4</v>
      </c>
      <c r="L26" s="99"/>
      <c r="N26" s="11"/>
      <c r="O26" s="11"/>
      <c r="P26" s="11"/>
      <c r="Q26" s="11"/>
    </row>
    <row r="27" spans="2:17" x14ac:dyDescent="0.3">
      <c r="B27" s="90">
        <f t="shared" si="1"/>
        <v>67</v>
      </c>
      <c r="C27" s="130">
        <f t="shared" si="2"/>
        <v>69</v>
      </c>
      <c r="D27" s="114">
        <v>1</v>
      </c>
      <c r="E27" s="98">
        <v>3</v>
      </c>
      <c r="F27" s="114">
        <f t="shared" si="7"/>
        <v>65</v>
      </c>
      <c r="G27" s="98">
        <f t="shared" ref="G27:G29" si="10">G26+1</f>
        <v>8</v>
      </c>
      <c r="I27" s="97">
        <f t="shared" si="8"/>
        <v>10</v>
      </c>
      <c r="J27" s="29">
        <f t="shared" si="9"/>
        <v>12.5</v>
      </c>
      <c r="K27" s="29">
        <f t="shared" si="9"/>
        <v>4.5</v>
      </c>
      <c r="L27" s="99"/>
      <c r="N27" s="11"/>
      <c r="O27" s="11"/>
      <c r="P27" s="11"/>
      <c r="Q27" s="11"/>
    </row>
    <row r="28" spans="2:17" x14ac:dyDescent="0.3">
      <c r="B28" s="90">
        <f t="shared" si="1"/>
        <v>70</v>
      </c>
      <c r="C28" s="130">
        <f t="shared" si="2"/>
        <v>72</v>
      </c>
      <c r="D28" s="114">
        <v>1</v>
      </c>
      <c r="E28" s="98">
        <v>3</v>
      </c>
      <c r="F28" s="114">
        <f t="shared" si="7"/>
        <v>63</v>
      </c>
      <c r="G28" s="98">
        <f t="shared" si="10"/>
        <v>9</v>
      </c>
      <c r="I28" s="97">
        <f t="shared" si="8"/>
        <v>10</v>
      </c>
      <c r="J28" s="29">
        <f t="shared" si="9"/>
        <v>13</v>
      </c>
      <c r="K28" s="29">
        <f t="shared" si="9"/>
        <v>5</v>
      </c>
      <c r="L28" s="99"/>
      <c r="N28" s="11"/>
      <c r="O28" s="11"/>
      <c r="P28" s="11"/>
      <c r="Q28" s="11"/>
    </row>
    <row r="29" spans="2:17" x14ac:dyDescent="0.3">
      <c r="B29" s="90">
        <f t="shared" si="1"/>
        <v>73</v>
      </c>
      <c r="C29" s="130">
        <f t="shared" si="2"/>
        <v>75</v>
      </c>
      <c r="D29" s="114">
        <v>1</v>
      </c>
      <c r="E29" s="98">
        <v>3</v>
      </c>
      <c r="F29" s="114">
        <f t="shared" si="7"/>
        <v>61</v>
      </c>
      <c r="G29" s="98">
        <f t="shared" si="10"/>
        <v>10</v>
      </c>
      <c r="I29" s="97">
        <f t="shared" si="8"/>
        <v>10</v>
      </c>
      <c r="J29" s="29">
        <f t="shared" si="9"/>
        <v>13.5</v>
      </c>
      <c r="K29" s="29">
        <f t="shared" si="9"/>
        <v>5.5</v>
      </c>
      <c r="L29" s="99"/>
      <c r="N29" s="11"/>
      <c r="O29" s="11"/>
      <c r="P29" s="11"/>
      <c r="Q29" s="11"/>
    </row>
    <row r="30" spans="2:17" x14ac:dyDescent="0.3">
      <c r="B30" s="91">
        <f t="shared" si="1"/>
        <v>76</v>
      </c>
      <c r="C30" s="131">
        <f t="shared" si="2"/>
        <v>78</v>
      </c>
      <c r="D30" s="87">
        <v>1</v>
      </c>
      <c r="E30" s="81">
        <v>3</v>
      </c>
      <c r="F30" s="87">
        <f t="shared" si="7"/>
        <v>59</v>
      </c>
      <c r="G30" s="81">
        <f>G29+1</f>
        <v>11</v>
      </c>
      <c r="I30" s="87">
        <f t="shared" si="8"/>
        <v>10</v>
      </c>
      <c r="J30" s="44">
        <v>14</v>
      </c>
      <c r="K30" s="44">
        <v>6</v>
      </c>
      <c r="L30" s="99"/>
      <c r="N30" s="11"/>
      <c r="O30" s="11"/>
      <c r="P30" s="11"/>
      <c r="Q30" s="11"/>
    </row>
    <row r="31" spans="2:17" x14ac:dyDescent="0.3">
      <c r="B31" s="91">
        <f t="shared" si="1"/>
        <v>79</v>
      </c>
      <c r="C31" s="131">
        <f t="shared" si="2"/>
        <v>81</v>
      </c>
      <c r="D31" s="87">
        <v>1</v>
      </c>
      <c r="E31" s="81">
        <v>3</v>
      </c>
      <c r="F31" s="87">
        <f t="shared" si="7"/>
        <v>57</v>
      </c>
      <c r="G31" s="81">
        <f>G30+1</f>
        <v>12</v>
      </c>
      <c r="I31" s="87">
        <f t="shared" si="8"/>
        <v>10</v>
      </c>
      <c r="J31" s="31">
        <f t="shared" si="8"/>
        <v>14</v>
      </c>
      <c r="K31" s="31">
        <f>K30+1</f>
        <v>7</v>
      </c>
      <c r="L31" s="99"/>
      <c r="N31" s="11"/>
      <c r="O31" s="11"/>
      <c r="P31" s="11"/>
      <c r="Q31" s="11"/>
    </row>
    <row r="32" spans="2:17" x14ac:dyDescent="0.3">
      <c r="B32" s="91">
        <f t="shared" si="1"/>
        <v>82</v>
      </c>
      <c r="C32" s="131">
        <f t="shared" si="2"/>
        <v>84</v>
      </c>
      <c r="D32" s="87">
        <v>1</v>
      </c>
      <c r="E32" s="81">
        <v>3</v>
      </c>
      <c r="F32" s="87">
        <f t="shared" si="7"/>
        <v>55</v>
      </c>
      <c r="G32" s="81">
        <f t="shared" ref="G32:G44" si="11">G31+1</f>
        <v>13</v>
      </c>
      <c r="I32" s="87">
        <f t="shared" si="8"/>
        <v>10</v>
      </c>
      <c r="J32" s="31">
        <f t="shared" si="8"/>
        <v>14</v>
      </c>
      <c r="K32" s="31">
        <f t="shared" ref="K32:K39" si="12">K31+1</f>
        <v>8</v>
      </c>
      <c r="L32" s="99"/>
      <c r="N32" s="11"/>
      <c r="O32" s="11"/>
      <c r="P32" s="11"/>
      <c r="Q32" s="11"/>
    </row>
    <row r="33" spans="2:17" x14ac:dyDescent="0.3">
      <c r="B33" s="91">
        <f t="shared" si="1"/>
        <v>85</v>
      </c>
      <c r="C33" s="131">
        <f t="shared" si="2"/>
        <v>87</v>
      </c>
      <c r="D33" s="87">
        <v>1</v>
      </c>
      <c r="E33" s="81">
        <v>3</v>
      </c>
      <c r="F33" s="87">
        <f t="shared" si="7"/>
        <v>53</v>
      </c>
      <c r="G33" s="81">
        <f t="shared" si="11"/>
        <v>14</v>
      </c>
      <c r="I33" s="87">
        <f t="shared" si="8"/>
        <v>10</v>
      </c>
      <c r="J33" s="31">
        <f t="shared" si="8"/>
        <v>14</v>
      </c>
      <c r="K33" s="31">
        <f t="shared" si="12"/>
        <v>9</v>
      </c>
      <c r="L33" s="99"/>
      <c r="N33" s="11"/>
      <c r="O33" s="11"/>
      <c r="P33" s="11"/>
      <c r="Q33" s="11"/>
    </row>
    <row r="34" spans="2:17" x14ac:dyDescent="0.3">
      <c r="B34" s="91">
        <f t="shared" si="1"/>
        <v>88</v>
      </c>
      <c r="C34" s="131">
        <f t="shared" si="2"/>
        <v>90</v>
      </c>
      <c r="D34" s="87">
        <v>1</v>
      </c>
      <c r="E34" s="81">
        <v>3</v>
      </c>
      <c r="F34" s="87">
        <f t="shared" si="7"/>
        <v>51</v>
      </c>
      <c r="G34" s="81">
        <f t="shared" si="11"/>
        <v>15</v>
      </c>
      <c r="I34" s="87">
        <f t="shared" si="8"/>
        <v>10</v>
      </c>
      <c r="J34" s="31">
        <f t="shared" si="8"/>
        <v>14</v>
      </c>
      <c r="K34" s="31">
        <f t="shared" si="12"/>
        <v>10</v>
      </c>
      <c r="L34" s="99"/>
      <c r="N34" s="11"/>
      <c r="O34" s="11"/>
      <c r="P34" s="11"/>
      <c r="Q34" s="11"/>
    </row>
    <row r="35" spans="2:17" x14ac:dyDescent="0.3">
      <c r="B35" s="90">
        <f t="shared" si="1"/>
        <v>91</v>
      </c>
      <c r="C35" s="130">
        <f t="shared" si="2"/>
        <v>93</v>
      </c>
      <c r="D35" s="114">
        <v>1</v>
      </c>
      <c r="E35" s="98">
        <v>3</v>
      </c>
      <c r="F35" s="114">
        <f t="shared" si="7"/>
        <v>49</v>
      </c>
      <c r="G35" s="98">
        <f t="shared" si="11"/>
        <v>16</v>
      </c>
      <c r="I35" s="97">
        <f t="shared" si="8"/>
        <v>10</v>
      </c>
      <c r="J35" s="29">
        <f t="shared" si="8"/>
        <v>14</v>
      </c>
      <c r="K35" s="29">
        <f t="shared" si="12"/>
        <v>11</v>
      </c>
      <c r="L35" s="99"/>
      <c r="N35" s="11"/>
      <c r="O35" s="11"/>
      <c r="P35" s="11"/>
      <c r="Q35" s="11"/>
    </row>
    <row r="36" spans="2:17" x14ac:dyDescent="0.3">
      <c r="B36" s="90">
        <f t="shared" si="1"/>
        <v>94</v>
      </c>
      <c r="C36" s="130">
        <f t="shared" si="2"/>
        <v>96</v>
      </c>
      <c r="D36" s="114">
        <v>1</v>
      </c>
      <c r="E36" s="98">
        <v>3</v>
      </c>
      <c r="F36" s="114">
        <f t="shared" si="7"/>
        <v>47</v>
      </c>
      <c r="G36" s="98">
        <f t="shared" si="11"/>
        <v>17</v>
      </c>
      <c r="I36" s="97">
        <f t="shared" si="8"/>
        <v>10</v>
      </c>
      <c r="J36" s="29">
        <f t="shared" si="8"/>
        <v>14</v>
      </c>
      <c r="K36" s="29">
        <f t="shared" si="12"/>
        <v>12</v>
      </c>
      <c r="L36" s="99"/>
      <c r="N36" s="11"/>
      <c r="O36" s="11"/>
      <c r="P36" s="11"/>
      <c r="Q36" s="11"/>
    </row>
    <row r="37" spans="2:17" x14ac:dyDescent="0.3">
      <c r="B37" s="90">
        <f t="shared" si="1"/>
        <v>97</v>
      </c>
      <c r="C37" s="130">
        <f t="shared" si="2"/>
        <v>99</v>
      </c>
      <c r="D37" s="114">
        <v>1</v>
      </c>
      <c r="E37" s="98">
        <v>3</v>
      </c>
      <c r="F37" s="114">
        <f t="shared" si="7"/>
        <v>45</v>
      </c>
      <c r="G37" s="98">
        <f t="shared" si="11"/>
        <v>18</v>
      </c>
      <c r="I37" s="97">
        <f t="shared" si="8"/>
        <v>10</v>
      </c>
      <c r="J37" s="29">
        <f t="shared" si="8"/>
        <v>14</v>
      </c>
      <c r="K37" s="29">
        <f t="shared" si="12"/>
        <v>13</v>
      </c>
      <c r="L37" s="99"/>
      <c r="N37" s="11"/>
      <c r="O37" s="11"/>
      <c r="P37" s="11"/>
      <c r="Q37" s="11"/>
    </row>
    <row r="38" spans="2:17" x14ac:dyDescent="0.3">
      <c r="B38" s="90">
        <f t="shared" si="1"/>
        <v>100</v>
      </c>
      <c r="C38" s="130">
        <f t="shared" si="2"/>
        <v>102</v>
      </c>
      <c r="D38" s="114">
        <v>1</v>
      </c>
      <c r="E38" s="98">
        <v>3</v>
      </c>
      <c r="F38" s="114">
        <f t="shared" si="7"/>
        <v>43</v>
      </c>
      <c r="G38" s="98">
        <f t="shared" si="11"/>
        <v>19</v>
      </c>
      <c r="I38" s="97">
        <f t="shared" si="8"/>
        <v>10</v>
      </c>
      <c r="J38" s="29">
        <f t="shared" si="8"/>
        <v>14</v>
      </c>
      <c r="K38" s="29">
        <f t="shared" si="12"/>
        <v>14</v>
      </c>
      <c r="L38" s="99"/>
      <c r="N38" s="11"/>
      <c r="O38" s="11"/>
      <c r="P38" s="11"/>
      <c r="Q38" s="11"/>
    </row>
    <row r="39" spans="2:17" x14ac:dyDescent="0.3">
      <c r="B39" s="90">
        <f t="shared" si="1"/>
        <v>103</v>
      </c>
      <c r="C39" s="130">
        <f t="shared" si="2"/>
        <v>105</v>
      </c>
      <c r="D39" s="114">
        <v>1</v>
      </c>
      <c r="E39" s="98">
        <v>3</v>
      </c>
      <c r="F39" s="114">
        <f t="shared" si="7"/>
        <v>41</v>
      </c>
      <c r="G39" s="98">
        <f t="shared" si="11"/>
        <v>20</v>
      </c>
      <c r="I39" s="97">
        <f t="shared" si="8"/>
        <v>10</v>
      </c>
      <c r="J39" s="29">
        <f t="shared" si="8"/>
        <v>14</v>
      </c>
      <c r="K39" s="29">
        <f t="shared" si="12"/>
        <v>15</v>
      </c>
      <c r="L39" s="99"/>
      <c r="N39" s="11"/>
      <c r="O39" s="11"/>
      <c r="P39" s="11"/>
      <c r="Q39" s="11"/>
    </row>
    <row r="40" spans="2:17" x14ac:dyDescent="0.3">
      <c r="B40" s="91">
        <f t="shared" si="1"/>
        <v>106</v>
      </c>
      <c r="C40" s="131">
        <f t="shared" si="2"/>
        <v>108</v>
      </c>
      <c r="D40" s="87">
        <v>1</v>
      </c>
      <c r="E40" s="81">
        <v>3</v>
      </c>
      <c r="F40" s="87">
        <f>F39-3</f>
        <v>38</v>
      </c>
      <c r="G40" s="81">
        <f t="shared" si="11"/>
        <v>21</v>
      </c>
      <c r="I40" s="87">
        <f t="shared" si="8"/>
        <v>10</v>
      </c>
      <c r="J40" s="31">
        <f t="shared" si="8"/>
        <v>14</v>
      </c>
      <c r="K40" s="44">
        <v>16</v>
      </c>
      <c r="L40" s="92">
        <v>1</v>
      </c>
      <c r="N40" s="11"/>
      <c r="O40" s="11"/>
      <c r="P40" s="11"/>
      <c r="Q40" s="11"/>
    </row>
    <row r="41" spans="2:17" x14ac:dyDescent="0.3">
      <c r="B41" s="91">
        <f t="shared" si="1"/>
        <v>109</v>
      </c>
      <c r="C41" s="131">
        <f t="shared" si="2"/>
        <v>111</v>
      </c>
      <c r="D41" s="87">
        <v>1</v>
      </c>
      <c r="E41" s="81">
        <v>3</v>
      </c>
      <c r="F41" s="87">
        <f>F40-2</f>
        <v>36</v>
      </c>
      <c r="G41" s="81">
        <f t="shared" si="11"/>
        <v>22</v>
      </c>
      <c r="I41" s="87">
        <f t="shared" si="8"/>
        <v>10</v>
      </c>
      <c r="J41" s="31">
        <f t="shared" si="8"/>
        <v>14</v>
      </c>
      <c r="K41" s="31">
        <f>K40</f>
        <v>16</v>
      </c>
      <c r="L41" s="81">
        <f>L40+1</f>
        <v>2</v>
      </c>
      <c r="N41" s="11"/>
      <c r="O41" s="11"/>
      <c r="P41" s="11"/>
      <c r="Q41" s="11"/>
    </row>
    <row r="42" spans="2:17" x14ac:dyDescent="0.3">
      <c r="B42" s="91">
        <f t="shared" si="1"/>
        <v>112</v>
      </c>
      <c r="C42" s="131">
        <f t="shared" si="2"/>
        <v>114</v>
      </c>
      <c r="D42" s="87">
        <v>1</v>
      </c>
      <c r="E42" s="81">
        <v>3</v>
      </c>
      <c r="F42" s="87">
        <f t="shared" ref="F42:F44" si="13">F41-2</f>
        <v>34</v>
      </c>
      <c r="G42" s="81">
        <f t="shared" si="11"/>
        <v>23</v>
      </c>
      <c r="I42" s="87">
        <f t="shared" si="8"/>
        <v>10</v>
      </c>
      <c r="J42" s="31">
        <f t="shared" si="8"/>
        <v>14</v>
      </c>
      <c r="K42" s="31">
        <f t="shared" si="8"/>
        <v>16</v>
      </c>
      <c r="L42" s="81">
        <f t="shared" ref="L42:L44" si="14">L41+1</f>
        <v>3</v>
      </c>
      <c r="N42" s="11"/>
      <c r="O42" s="11"/>
      <c r="P42" s="11"/>
      <c r="Q42" s="11"/>
    </row>
    <row r="43" spans="2:17" x14ac:dyDescent="0.3">
      <c r="B43" s="91">
        <f t="shared" si="1"/>
        <v>115</v>
      </c>
      <c r="C43" s="131">
        <f t="shared" si="2"/>
        <v>117</v>
      </c>
      <c r="D43" s="87">
        <v>1</v>
      </c>
      <c r="E43" s="81">
        <v>3</v>
      </c>
      <c r="F43" s="87">
        <f t="shared" si="13"/>
        <v>32</v>
      </c>
      <c r="G43" s="81">
        <f t="shared" si="11"/>
        <v>24</v>
      </c>
      <c r="I43" s="87">
        <f t="shared" si="8"/>
        <v>10</v>
      </c>
      <c r="J43" s="31">
        <f t="shared" si="8"/>
        <v>14</v>
      </c>
      <c r="K43" s="31">
        <f t="shared" si="8"/>
        <v>16</v>
      </c>
      <c r="L43" s="81">
        <f t="shared" si="14"/>
        <v>4</v>
      </c>
      <c r="N43" s="11"/>
      <c r="O43" s="11"/>
      <c r="P43" s="11"/>
      <c r="Q43" s="11"/>
    </row>
    <row r="44" spans="2:17" ht="17.25" thickBot="1" x14ac:dyDescent="0.35">
      <c r="B44" s="93">
        <f t="shared" si="1"/>
        <v>118</v>
      </c>
      <c r="C44" s="132">
        <f t="shared" si="2"/>
        <v>120</v>
      </c>
      <c r="D44" s="88">
        <v>1</v>
      </c>
      <c r="E44" s="101">
        <v>3</v>
      </c>
      <c r="F44" s="88">
        <f t="shared" si="13"/>
        <v>30</v>
      </c>
      <c r="G44" s="101">
        <f t="shared" si="11"/>
        <v>25</v>
      </c>
      <c r="I44" s="88">
        <f t="shared" si="8"/>
        <v>10</v>
      </c>
      <c r="J44" s="83">
        <f t="shared" si="8"/>
        <v>14</v>
      </c>
      <c r="K44" s="83">
        <f t="shared" si="8"/>
        <v>16</v>
      </c>
      <c r="L44" s="101">
        <f t="shared" si="14"/>
        <v>5</v>
      </c>
      <c r="N44" s="11"/>
      <c r="O44" s="11"/>
      <c r="P44" s="11"/>
      <c r="Q44" s="11"/>
    </row>
  </sheetData>
  <mergeCells count="8">
    <mergeCell ref="N17:N22"/>
    <mergeCell ref="I2:L3"/>
    <mergeCell ref="N2:Q3"/>
    <mergeCell ref="B2:C3"/>
    <mergeCell ref="D2:E3"/>
    <mergeCell ref="F2:G3"/>
    <mergeCell ref="N5:N10"/>
    <mergeCell ref="N11:N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G34" sqref="G34"/>
    </sheetView>
  </sheetViews>
  <sheetFormatPr defaultColWidth="3.625" defaultRowHeight="16.5" x14ac:dyDescent="0.3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 x14ac:dyDescent="0.3">
      <c r="B2" s="33" t="s">
        <v>285</v>
      </c>
      <c r="C2" s="33" t="s">
        <v>287</v>
      </c>
      <c r="D2" s="33" t="s">
        <v>303</v>
      </c>
      <c r="E2" s="33" t="s">
        <v>296</v>
      </c>
      <c r="F2" s="33" t="s">
        <v>297</v>
      </c>
      <c r="G2" s="33" t="s">
        <v>304</v>
      </c>
      <c r="H2" s="33" t="s">
        <v>299</v>
      </c>
      <c r="I2" s="33" t="s">
        <v>300</v>
      </c>
    </row>
    <row r="3" spans="2:9" x14ac:dyDescent="0.3">
      <c r="B3" s="168" t="s">
        <v>286</v>
      </c>
      <c r="C3" s="40" t="s">
        <v>288</v>
      </c>
      <c r="D3" s="7">
        <v>1</v>
      </c>
      <c r="E3" s="40" t="s">
        <v>298</v>
      </c>
      <c r="F3" s="7">
        <v>30</v>
      </c>
      <c r="G3" s="7">
        <v>5</v>
      </c>
      <c r="H3" s="108" t="s">
        <v>302</v>
      </c>
      <c r="I3" s="7">
        <v>1000</v>
      </c>
    </row>
    <row r="4" spans="2:9" x14ac:dyDescent="0.3">
      <c r="B4" s="168"/>
      <c r="C4" s="40" t="s">
        <v>289</v>
      </c>
      <c r="D4" s="108">
        <f t="shared" ref="D4:D10" si="0">D3</f>
        <v>1</v>
      </c>
      <c r="E4" s="35" t="str">
        <f t="shared" ref="E4:E10" si="1">E3</f>
        <v>Gem</v>
      </c>
      <c r="F4" s="35">
        <f>F3</f>
        <v>30</v>
      </c>
      <c r="G4" s="108">
        <f t="shared" ref="G4:G10" si="2">G3</f>
        <v>5</v>
      </c>
      <c r="H4" s="108" t="str">
        <f t="shared" ref="H4:I10" si="3">H3</f>
        <v>Gold</v>
      </c>
      <c r="I4" s="108">
        <f>I3+500</f>
        <v>1500</v>
      </c>
    </row>
    <row r="5" spans="2:9" x14ac:dyDescent="0.3">
      <c r="B5" s="168"/>
      <c r="C5" s="40" t="s">
        <v>290</v>
      </c>
      <c r="D5" s="108">
        <f t="shared" si="0"/>
        <v>1</v>
      </c>
      <c r="E5" s="35" t="str">
        <f t="shared" si="1"/>
        <v>Gem</v>
      </c>
      <c r="F5" s="35">
        <f t="shared" ref="F5:F10" si="4">F4</f>
        <v>30</v>
      </c>
      <c r="G5" s="108">
        <f t="shared" si="2"/>
        <v>5</v>
      </c>
      <c r="H5" s="108" t="str">
        <f t="shared" si="3"/>
        <v>Gold</v>
      </c>
      <c r="I5" s="108">
        <f t="shared" si="3"/>
        <v>1500</v>
      </c>
    </row>
    <row r="6" spans="2:9" x14ac:dyDescent="0.3">
      <c r="B6" s="168"/>
      <c r="C6" s="40" t="s">
        <v>291</v>
      </c>
      <c r="D6" s="108">
        <f t="shared" si="0"/>
        <v>1</v>
      </c>
      <c r="E6" s="35" t="str">
        <f t="shared" si="1"/>
        <v>Gem</v>
      </c>
      <c r="F6" s="35">
        <f t="shared" si="4"/>
        <v>30</v>
      </c>
      <c r="G6" s="108">
        <f t="shared" si="2"/>
        <v>5</v>
      </c>
      <c r="H6" s="108" t="str">
        <f t="shared" si="3"/>
        <v>Gold</v>
      </c>
      <c r="I6" s="108">
        <f t="shared" ref="I6:I10" si="5">I5+500</f>
        <v>2000</v>
      </c>
    </row>
    <row r="7" spans="2:9" x14ac:dyDescent="0.3">
      <c r="B7" s="168"/>
      <c r="C7" s="40" t="s">
        <v>292</v>
      </c>
      <c r="D7" s="108">
        <f t="shared" si="0"/>
        <v>1</v>
      </c>
      <c r="E7" s="35" t="str">
        <f t="shared" si="1"/>
        <v>Gem</v>
      </c>
      <c r="F7" s="35">
        <f t="shared" si="4"/>
        <v>30</v>
      </c>
      <c r="G7" s="108">
        <f t="shared" si="2"/>
        <v>5</v>
      </c>
      <c r="H7" s="108" t="str">
        <f t="shared" si="3"/>
        <v>Gold</v>
      </c>
      <c r="I7" s="108">
        <f t="shared" si="3"/>
        <v>2000</v>
      </c>
    </row>
    <row r="8" spans="2:9" x14ac:dyDescent="0.3">
      <c r="B8" s="168"/>
      <c r="C8" s="40" t="s">
        <v>293</v>
      </c>
      <c r="D8" s="108">
        <f t="shared" si="0"/>
        <v>1</v>
      </c>
      <c r="E8" s="35" t="str">
        <f t="shared" si="1"/>
        <v>Gem</v>
      </c>
      <c r="F8" s="35">
        <f t="shared" si="4"/>
        <v>30</v>
      </c>
      <c r="G8" s="108">
        <f t="shared" si="2"/>
        <v>5</v>
      </c>
      <c r="H8" s="108" t="str">
        <f t="shared" si="3"/>
        <v>Gold</v>
      </c>
      <c r="I8" s="108">
        <f t="shared" si="5"/>
        <v>2500</v>
      </c>
    </row>
    <row r="9" spans="2:9" x14ac:dyDescent="0.3">
      <c r="B9" s="168"/>
      <c r="C9" s="40" t="s">
        <v>294</v>
      </c>
      <c r="D9" s="108">
        <f t="shared" si="0"/>
        <v>1</v>
      </c>
      <c r="E9" s="35" t="str">
        <f t="shared" si="1"/>
        <v>Gem</v>
      </c>
      <c r="F9" s="35">
        <f t="shared" si="4"/>
        <v>30</v>
      </c>
      <c r="G9" s="108">
        <f t="shared" si="2"/>
        <v>5</v>
      </c>
      <c r="H9" s="108" t="str">
        <f t="shared" si="3"/>
        <v>Gold</v>
      </c>
      <c r="I9" s="108">
        <f t="shared" si="3"/>
        <v>2500</v>
      </c>
    </row>
    <row r="10" spans="2:9" x14ac:dyDescent="0.3">
      <c r="B10" s="168"/>
      <c r="C10" s="40" t="s">
        <v>295</v>
      </c>
      <c r="D10" s="108">
        <f t="shared" si="0"/>
        <v>1</v>
      </c>
      <c r="E10" s="35" t="str">
        <f t="shared" si="1"/>
        <v>Gem</v>
      </c>
      <c r="F10" s="35">
        <f t="shared" si="4"/>
        <v>30</v>
      </c>
      <c r="G10" s="108">
        <f t="shared" si="2"/>
        <v>5</v>
      </c>
      <c r="H10" s="108" t="str">
        <f t="shared" si="3"/>
        <v>Gold</v>
      </c>
      <c r="I10" s="108">
        <f t="shared" si="5"/>
        <v>3000</v>
      </c>
    </row>
    <row r="12" spans="2:9" x14ac:dyDescent="0.3">
      <c r="B12" s="206" t="s">
        <v>301</v>
      </c>
      <c r="C12" s="109" t="s">
        <v>288</v>
      </c>
      <c r="D12" s="7">
        <v>1</v>
      </c>
      <c r="E12" s="109" t="s">
        <v>298</v>
      </c>
      <c r="F12" s="7">
        <v>50</v>
      </c>
      <c r="G12" s="7">
        <v>3</v>
      </c>
      <c r="H12" s="111" t="s">
        <v>302</v>
      </c>
      <c r="I12" s="7">
        <v>2000</v>
      </c>
    </row>
    <row r="13" spans="2:9" x14ac:dyDescent="0.3">
      <c r="B13" s="206"/>
      <c r="C13" s="109" t="s">
        <v>289</v>
      </c>
      <c r="D13" s="111">
        <f t="shared" ref="D13:D19" si="6">D12</f>
        <v>1</v>
      </c>
      <c r="E13" s="110" t="str">
        <f t="shared" ref="E13:E19" si="7">E12</f>
        <v>Gem</v>
      </c>
      <c r="F13" s="110">
        <f>F12</f>
        <v>50</v>
      </c>
      <c r="G13" s="111">
        <f t="shared" ref="G13:G19" si="8">G12</f>
        <v>3</v>
      </c>
      <c r="H13" s="111" t="str">
        <f t="shared" ref="H13:I19" si="9">H12</f>
        <v>Gold</v>
      </c>
      <c r="I13" s="111">
        <f>I12+500</f>
        <v>2500</v>
      </c>
    </row>
    <row r="14" spans="2:9" x14ac:dyDescent="0.3">
      <c r="B14" s="206"/>
      <c r="C14" s="109" t="s">
        <v>290</v>
      </c>
      <c r="D14" s="111">
        <f t="shared" si="6"/>
        <v>1</v>
      </c>
      <c r="E14" s="110" t="str">
        <f t="shared" si="7"/>
        <v>Gem</v>
      </c>
      <c r="F14" s="110">
        <f t="shared" ref="F14:F19" si="10">F13</f>
        <v>50</v>
      </c>
      <c r="G14" s="111">
        <f t="shared" si="8"/>
        <v>3</v>
      </c>
      <c r="H14" s="111" t="str">
        <f t="shared" si="9"/>
        <v>Gold</v>
      </c>
      <c r="I14" s="111">
        <f t="shared" si="9"/>
        <v>2500</v>
      </c>
    </row>
    <row r="15" spans="2:9" x14ac:dyDescent="0.3">
      <c r="B15" s="206"/>
      <c r="C15" s="109" t="s">
        <v>291</v>
      </c>
      <c r="D15" s="111">
        <f t="shared" si="6"/>
        <v>1</v>
      </c>
      <c r="E15" s="110" t="str">
        <f t="shared" si="7"/>
        <v>Gem</v>
      </c>
      <c r="F15" s="110">
        <f t="shared" si="10"/>
        <v>50</v>
      </c>
      <c r="G15" s="111">
        <f t="shared" si="8"/>
        <v>3</v>
      </c>
      <c r="H15" s="111" t="str">
        <f t="shared" si="9"/>
        <v>Gold</v>
      </c>
      <c r="I15" s="111">
        <f t="shared" ref="I15:I19" si="11">I14+500</f>
        <v>3000</v>
      </c>
    </row>
    <row r="16" spans="2:9" x14ac:dyDescent="0.3">
      <c r="B16" s="206"/>
      <c r="C16" s="109" t="s">
        <v>292</v>
      </c>
      <c r="D16" s="111">
        <f t="shared" si="6"/>
        <v>1</v>
      </c>
      <c r="E16" s="110" t="str">
        <f t="shared" si="7"/>
        <v>Gem</v>
      </c>
      <c r="F16" s="110">
        <f t="shared" si="10"/>
        <v>50</v>
      </c>
      <c r="G16" s="111">
        <f t="shared" si="8"/>
        <v>3</v>
      </c>
      <c r="H16" s="111" t="str">
        <f t="shared" si="9"/>
        <v>Gold</v>
      </c>
      <c r="I16" s="111">
        <f t="shared" si="9"/>
        <v>3000</v>
      </c>
    </row>
    <row r="17" spans="2:9" x14ac:dyDescent="0.3">
      <c r="B17" s="206"/>
      <c r="C17" s="109" t="s">
        <v>293</v>
      </c>
      <c r="D17" s="111">
        <f t="shared" si="6"/>
        <v>1</v>
      </c>
      <c r="E17" s="110" t="str">
        <f t="shared" si="7"/>
        <v>Gem</v>
      </c>
      <c r="F17" s="110">
        <f t="shared" si="10"/>
        <v>50</v>
      </c>
      <c r="G17" s="111">
        <f t="shared" si="8"/>
        <v>3</v>
      </c>
      <c r="H17" s="111" t="str">
        <f t="shared" si="9"/>
        <v>Gold</v>
      </c>
      <c r="I17" s="111">
        <f t="shared" si="11"/>
        <v>3500</v>
      </c>
    </row>
    <row r="18" spans="2:9" x14ac:dyDescent="0.3">
      <c r="B18" s="206"/>
      <c r="C18" s="109" t="s">
        <v>294</v>
      </c>
      <c r="D18" s="111">
        <f t="shared" si="6"/>
        <v>1</v>
      </c>
      <c r="E18" s="110" t="str">
        <f t="shared" si="7"/>
        <v>Gem</v>
      </c>
      <c r="F18" s="110">
        <f t="shared" si="10"/>
        <v>50</v>
      </c>
      <c r="G18" s="111">
        <f t="shared" si="8"/>
        <v>3</v>
      </c>
      <c r="H18" s="111" t="str">
        <f t="shared" si="9"/>
        <v>Gold</v>
      </c>
      <c r="I18" s="111">
        <f t="shared" si="9"/>
        <v>3500</v>
      </c>
    </row>
    <row r="19" spans="2:9" x14ac:dyDescent="0.3">
      <c r="B19" s="206"/>
      <c r="C19" s="109" t="s">
        <v>295</v>
      </c>
      <c r="D19" s="111">
        <f t="shared" si="6"/>
        <v>1</v>
      </c>
      <c r="E19" s="110" t="str">
        <f t="shared" si="7"/>
        <v>Gem</v>
      </c>
      <c r="F19" s="110">
        <f t="shared" si="10"/>
        <v>50</v>
      </c>
      <c r="G19" s="111">
        <f t="shared" si="8"/>
        <v>3</v>
      </c>
      <c r="H19" s="111" t="str">
        <f t="shared" si="9"/>
        <v>Gold</v>
      </c>
      <c r="I19" s="111">
        <f t="shared" si="11"/>
        <v>4000</v>
      </c>
    </row>
  </sheetData>
  <mergeCells count="2">
    <mergeCell ref="B3:B10"/>
    <mergeCell ref="B12:B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G23" sqref="G23"/>
    </sheetView>
  </sheetViews>
  <sheetFormatPr defaultRowHeight="16.5" x14ac:dyDescent="0.3"/>
  <cols>
    <col min="1" max="1" width="9" style="11"/>
    <col min="2" max="8" width="10.625" style="11" customWidth="1"/>
    <col min="9" max="9" width="9" style="11"/>
    <col min="10" max="19" width="10.625" style="11" customWidth="1"/>
    <col min="20" max="16384" width="9" style="11"/>
  </cols>
  <sheetData>
    <row r="2" spans="2:19" x14ac:dyDescent="0.3">
      <c r="B2" s="207" t="s">
        <v>313</v>
      </c>
      <c r="C2" s="208"/>
      <c r="D2" s="208"/>
      <c r="J2" s="207" t="s">
        <v>315</v>
      </c>
      <c r="K2" s="208"/>
      <c r="L2" s="208"/>
      <c r="M2" s="11" t="s">
        <v>323</v>
      </c>
    </row>
    <row r="3" spans="2:19" x14ac:dyDescent="0.3">
      <c r="B3" s="127">
        <v>1</v>
      </c>
      <c r="C3" s="127">
        <v>2</v>
      </c>
      <c r="D3" s="127">
        <v>3</v>
      </c>
      <c r="E3" s="127">
        <v>4</v>
      </c>
      <c r="F3" s="127">
        <v>5</v>
      </c>
      <c r="G3" s="127">
        <v>6</v>
      </c>
      <c r="H3" s="127">
        <v>7</v>
      </c>
      <c r="J3" s="127">
        <v>1</v>
      </c>
      <c r="K3" s="127">
        <v>2</v>
      </c>
      <c r="L3" s="127">
        <v>3</v>
      </c>
      <c r="M3" s="127">
        <v>4</v>
      </c>
      <c r="N3" s="127">
        <v>5</v>
      </c>
      <c r="O3" s="127">
        <v>6</v>
      </c>
      <c r="P3" s="127">
        <v>7</v>
      </c>
    </row>
    <row r="4" spans="2:19" ht="65.099999999999994" customHeight="1" x14ac:dyDescent="0.3">
      <c r="B4" s="124"/>
      <c r="C4" s="124"/>
      <c r="D4" s="124"/>
      <c r="E4" s="124"/>
      <c r="F4" s="124"/>
      <c r="G4" s="124"/>
      <c r="H4" s="124"/>
      <c r="J4" s="124"/>
      <c r="K4" s="124"/>
      <c r="L4" s="124"/>
      <c r="M4" s="124"/>
      <c r="N4" s="124"/>
      <c r="O4" s="124"/>
      <c r="P4" s="124"/>
    </row>
    <row r="5" spans="2:19" x14ac:dyDescent="0.3">
      <c r="B5" s="126">
        <v>5000</v>
      </c>
      <c r="C5" s="125">
        <v>50</v>
      </c>
      <c r="D5" s="125" t="s">
        <v>305</v>
      </c>
      <c r="E5" s="125">
        <v>20</v>
      </c>
      <c r="F5" s="126">
        <v>5000</v>
      </c>
      <c r="G5" s="125">
        <v>50</v>
      </c>
      <c r="H5" s="125" t="s">
        <v>306</v>
      </c>
      <c r="J5" s="126">
        <v>10</v>
      </c>
      <c r="K5" s="126">
        <v>1000</v>
      </c>
      <c r="L5" s="126">
        <f>J5+10</f>
        <v>20</v>
      </c>
      <c r="M5" s="126">
        <f>K5+1000</f>
        <v>2000</v>
      </c>
      <c r="N5" s="126">
        <f>L5+10</f>
        <v>30</v>
      </c>
      <c r="O5" s="126">
        <f>M5+1000</f>
        <v>3000</v>
      </c>
      <c r="P5" s="126">
        <f>N5+10</f>
        <v>40</v>
      </c>
    </row>
    <row r="6" spans="2:19" x14ac:dyDescent="0.3">
      <c r="B6" s="127">
        <v>8</v>
      </c>
      <c r="C6" s="127">
        <v>9</v>
      </c>
      <c r="D6" s="127">
        <v>10</v>
      </c>
      <c r="E6" s="127">
        <v>11</v>
      </c>
      <c r="F6" s="127">
        <v>12</v>
      </c>
      <c r="G6" s="127">
        <v>13</v>
      </c>
      <c r="H6" s="127">
        <v>14</v>
      </c>
      <c r="J6" s="127">
        <v>8</v>
      </c>
      <c r="K6" s="127">
        <v>9</v>
      </c>
      <c r="L6" s="127">
        <v>10</v>
      </c>
      <c r="M6" s="127">
        <v>11</v>
      </c>
      <c r="N6" s="127">
        <v>12</v>
      </c>
      <c r="O6" s="127">
        <v>13</v>
      </c>
      <c r="P6" s="127">
        <v>14</v>
      </c>
    </row>
    <row r="7" spans="2:19" ht="65.099999999999994" customHeight="1" x14ac:dyDescent="0.3">
      <c r="B7" s="124"/>
      <c r="C7" s="124"/>
      <c r="D7" s="124"/>
      <c r="E7" s="124"/>
      <c r="F7" s="124"/>
      <c r="G7" s="124"/>
      <c r="H7" s="124"/>
      <c r="J7" s="124"/>
      <c r="K7" s="124"/>
      <c r="L7" s="124"/>
      <c r="M7" s="124"/>
      <c r="N7" s="124"/>
      <c r="O7" s="124"/>
      <c r="P7" s="124"/>
    </row>
    <row r="8" spans="2:19" x14ac:dyDescent="0.3">
      <c r="B8" s="126">
        <v>10000</v>
      </c>
      <c r="C8" s="125">
        <v>100</v>
      </c>
      <c r="D8" s="125" t="s">
        <v>308</v>
      </c>
      <c r="E8" s="125">
        <v>30</v>
      </c>
      <c r="F8" s="126">
        <v>10000</v>
      </c>
      <c r="G8" s="125">
        <v>100</v>
      </c>
      <c r="H8" s="125" t="s">
        <v>307</v>
      </c>
      <c r="J8" s="126">
        <f>O5+1000</f>
        <v>4000</v>
      </c>
      <c r="K8" s="126">
        <f>P5+10</f>
        <v>50</v>
      </c>
      <c r="L8" s="126">
        <f>J8+1000</f>
        <v>5000</v>
      </c>
      <c r="M8" s="126">
        <f>K8+10</f>
        <v>60</v>
      </c>
      <c r="N8" s="126">
        <f>L8+2000</f>
        <v>7000</v>
      </c>
      <c r="O8" s="126">
        <f>M8+10</f>
        <v>70</v>
      </c>
      <c r="P8" s="126">
        <f>N8+2000</f>
        <v>9000</v>
      </c>
    </row>
    <row r="9" spans="2:19" x14ac:dyDescent="0.3">
      <c r="B9" s="127">
        <v>15</v>
      </c>
      <c r="C9" s="127">
        <v>16</v>
      </c>
      <c r="D9" s="127">
        <v>17</v>
      </c>
      <c r="E9" s="127">
        <v>18</v>
      </c>
      <c r="F9" s="127">
        <v>19</v>
      </c>
      <c r="G9" s="127">
        <v>20</v>
      </c>
      <c r="H9" s="127">
        <v>21</v>
      </c>
      <c r="J9" s="127">
        <v>15</v>
      </c>
      <c r="K9" s="127">
        <v>16</v>
      </c>
      <c r="L9" s="127">
        <v>17</v>
      </c>
      <c r="M9" s="127">
        <v>18</v>
      </c>
      <c r="N9" s="127">
        <v>19</v>
      </c>
      <c r="O9" s="127">
        <v>20</v>
      </c>
      <c r="P9" s="127">
        <v>21</v>
      </c>
    </row>
    <row r="10" spans="2:19" ht="65.099999999999994" customHeight="1" x14ac:dyDescent="0.3">
      <c r="B10" s="124"/>
      <c r="C10" s="124"/>
      <c r="D10" s="124"/>
      <c r="E10" s="124"/>
      <c r="F10" s="124"/>
      <c r="G10" s="124"/>
      <c r="H10" s="124"/>
      <c r="J10" s="124"/>
      <c r="K10" s="124"/>
      <c r="L10" s="124"/>
      <c r="M10" s="124"/>
      <c r="N10" s="124"/>
      <c r="O10" s="124"/>
      <c r="P10" s="124"/>
    </row>
    <row r="11" spans="2:19" x14ac:dyDescent="0.3">
      <c r="B11" s="126">
        <v>20000</v>
      </c>
      <c r="C11" s="125">
        <v>200</v>
      </c>
      <c r="D11" s="125" t="s">
        <v>305</v>
      </c>
      <c r="E11" s="125">
        <v>40</v>
      </c>
      <c r="F11" s="126">
        <v>20000</v>
      </c>
      <c r="G11" s="125">
        <v>200</v>
      </c>
      <c r="H11" s="125" t="s">
        <v>306</v>
      </c>
      <c r="J11" s="126">
        <f>O8+10</f>
        <v>80</v>
      </c>
      <c r="K11" s="126">
        <f>P8+2000</f>
        <v>11000</v>
      </c>
      <c r="L11" s="126">
        <f>J11+10</f>
        <v>90</v>
      </c>
      <c r="M11" s="126">
        <f>K11+2000</f>
        <v>13000</v>
      </c>
      <c r="N11" s="126">
        <f>L11+10</f>
        <v>100</v>
      </c>
      <c r="O11" s="126">
        <f>M11+2000</f>
        <v>15000</v>
      </c>
      <c r="P11" s="126">
        <f>N11+10</f>
        <v>110</v>
      </c>
    </row>
    <row r="12" spans="2:19" x14ac:dyDescent="0.3">
      <c r="B12" s="127">
        <v>22</v>
      </c>
      <c r="C12" s="127">
        <v>23</v>
      </c>
      <c r="D12" s="127">
        <v>24</v>
      </c>
      <c r="E12" s="127">
        <v>25</v>
      </c>
      <c r="F12" s="127">
        <v>26</v>
      </c>
      <c r="G12" s="127">
        <v>27</v>
      </c>
      <c r="H12" s="127">
        <v>28</v>
      </c>
      <c r="J12" s="127">
        <v>22</v>
      </c>
      <c r="K12" s="127">
        <v>23</v>
      </c>
      <c r="L12" s="127">
        <v>24</v>
      </c>
      <c r="M12" s="127">
        <v>25</v>
      </c>
      <c r="N12" s="127">
        <v>26</v>
      </c>
      <c r="O12" s="127">
        <v>27</v>
      </c>
      <c r="P12" s="127">
        <v>28</v>
      </c>
      <c r="Q12" s="127">
        <v>29</v>
      </c>
      <c r="R12" s="127">
        <v>30</v>
      </c>
      <c r="S12" s="127">
        <v>31</v>
      </c>
    </row>
    <row r="13" spans="2:19" ht="65.099999999999994" customHeight="1" x14ac:dyDescent="0.3">
      <c r="B13" s="124"/>
      <c r="C13" s="124"/>
      <c r="D13" s="124"/>
      <c r="E13" s="124"/>
      <c r="F13" s="124"/>
      <c r="G13" s="124"/>
      <c r="H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 x14ac:dyDescent="0.3">
      <c r="B14" s="126">
        <v>30000</v>
      </c>
      <c r="C14" s="125">
        <v>300</v>
      </c>
      <c r="D14" s="125" t="s">
        <v>308</v>
      </c>
      <c r="E14" s="125">
        <v>50</v>
      </c>
      <c r="F14" s="126">
        <v>30000</v>
      </c>
      <c r="G14" s="125">
        <v>300</v>
      </c>
      <c r="H14" s="125" t="s">
        <v>307</v>
      </c>
      <c r="J14" s="126">
        <f>O11+3000</f>
        <v>18000</v>
      </c>
      <c r="K14" s="126">
        <f>P11+10</f>
        <v>120</v>
      </c>
      <c r="L14" s="126">
        <f>J14+3000</f>
        <v>21000</v>
      </c>
      <c r="M14" s="126">
        <f>K14+10</f>
        <v>130</v>
      </c>
      <c r="N14" s="126">
        <f>L14+3000</f>
        <v>24000</v>
      </c>
      <c r="O14" s="126">
        <f>M14+10</f>
        <v>140</v>
      </c>
      <c r="P14" s="126">
        <f>N14+3000</f>
        <v>27000</v>
      </c>
      <c r="Q14" s="126">
        <f>O14+10</f>
        <v>150</v>
      </c>
      <c r="R14" s="126">
        <f>P14+3000</f>
        <v>30000</v>
      </c>
      <c r="S14" s="126">
        <f>Q14+10</f>
        <v>160</v>
      </c>
    </row>
    <row r="16" spans="2:19" x14ac:dyDescent="0.3">
      <c r="B16" s="207" t="s">
        <v>314</v>
      </c>
      <c r="C16" s="208"/>
      <c r="D16" s="208"/>
      <c r="J16" s="207" t="s">
        <v>316</v>
      </c>
      <c r="K16" s="208"/>
      <c r="L16" s="208"/>
    </row>
    <row r="17" spans="2:11" x14ac:dyDescent="0.3">
      <c r="B17" s="127" t="s">
        <v>309</v>
      </c>
      <c r="C17" s="127" t="s">
        <v>310</v>
      </c>
      <c r="D17" s="127" t="s">
        <v>311</v>
      </c>
      <c r="E17" s="127" t="s">
        <v>312</v>
      </c>
      <c r="F17" s="127" t="s">
        <v>308</v>
      </c>
      <c r="G17" s="127" t="s">
        <v>307</v>
      </c>
      <c r="H17" s="127" t="s">
        <v>306</v>
      </c>
      <c r="J17" s="127" t="s">
        <v>309</v>
      </c>
      <c r="K17" s="127" t="s">
        <v>310</v>
      </c>
    </row>
    <row r="18" spans="2:11" ht="65.099999999999994" customHeight="1" x14ac:dyDescent="0.3">
      <c r="B18" s="124"/>
      <c r="C18" s="124"/>
      <c r="D18" s="124"/>
      <c r="E18" s="124"/>
      <c r="F18" s="124"/>
      <c r="G18" s="124"/>
      <c r="H18" s="124"/>
      <c r="J18" s="124"/>
      <c r="K18" s="124"/>
    </row>
    <row r="19" spans="2:11" x14ac:dyDescent="0.3">
      <c r="B19" s="126">
        <f>SUM(B14,B11,B8,B5,F5,F8,F11,F14)</f>
        <v>130000</v>
      </c>
      <c r="C19" s="126">
        <f>SUM(C14,C11,C8,C5,G5,G8,G11,G14)</f>
        <v>1300</v>
      </c>
      <c r="D19" s="125">
        <f>SUM(E14,E11,E8,E5)</f>
        <v>140</v>
      </c>
      <c r="E19" s="125">
        <v>2</v>
      </c>
      <c r="F19" s="125">
        <v>2</v>
      </c>
      <c r="G19" s="125">
        <v>2</v>
      </c>
      <c r="H19" s="125">
        <v>2</v>
      </c>
      <c r="J19" s="126">
        <f>SUM(K5,M5,O5,J8,L8,N8,P8,K11,M11,O11,J14,L14,N14,P14,R14)</f>
        <v>190000</v>
      </c>
      <c r="K19" s="126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개요</vt:lpstr>
      <vt:lpstr>일반&amp;정예 던전</vt:lpstr>
      <vt:lpstr>요일 던전</vt:lpstr>
      <vt:lpstr>균열</vt:lpstr>
      <vt:lpstr>초월</vt:lpstr>
      <vt:lpstr>반복완료</vt:lpstr>
      <vt:lpstr>출석보상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taekhoon</cp:lastModifiedBy>
  <dcterms:created xsi:type="dcterms:W3CDTF">2016-03-07T10:36:00Z</dcterms:created>
  <dcterms:modified xsi:type="dcterms:W3CDTF">2016-06-01T06:57:09Z</dcterms:modified>
</cp:coreProperties>
</file>