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G\Design\100.Renewal\1)DesignDoc\"/>
    </mc:Choice>
  </mc:AlternateContent>
  <bookViews>
    <workbookView xWindow="0" yWindow="0" windowWidth="26730" windowHeight="11805"/>
  </bookViews>
  <sheets>
    <sheet name="20150518_분해강화수정" sheetId="2" r:id="rId1"/>
    <sheet name="20150519_아이템강화단계증가비" sheetId="3" r:id="rId2"/>
    <sheet name="아이템 클래스별 무기 성능 비" sheetId="4" r:id="rId3"/>
    <sheet name="Before" sheetId="1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D16" i="2"/>
  <c r="C16" i="2"/>
  <c r="C77" i="2" l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L21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P52" i="2"/>
  <c r="N52" i="2"/>
  <c r="L52" i="2"/>
  <c r="J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5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4" i="4" l="1"/>
  <c r="E4" i="4"/>
  <c r="F4" i="4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C10" i="4"/>
  <c r="C9" i="4"/>
  <c r="C8" i="4"/>
  <c r="C7" i="4"/>
  <c r="C6" i="4"/>
  <c r="C5" i="4"/>
  <c r="C4" i="4"/>
  <c r="E31" i="3"/>
  <c r="E4" i="3"/>
  <c r="C33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S5" i="3"/>
  <c r="T5" i="3"/>
  <c r="U5" i="3"/>
  <c r="V5" i="3"/>
  <c r="W5" i="3"/>
  <c r="X5" i="3"/>
  <c r="R5" i="3"/>
  <c r="E32" i="3" l="1"/>
  <c r="E5" i="3"/>
  <c r="E33" i="3"/>
  <c r="C34" i="3"/>
  <c r="E34" i="3" s="1"/>
  <c r="C35" i="3" l="1"/>
  <c r="E35" i="3" s="1"/>
  <c r="C36" i="3" l="1"/>
  <c r="E36" i="3" s="1"/>
  <c r="C37" i="3" l="1"/>
  <c r="E37" i="3" s="1"/>
  <c r="C38" i="3" l="1"/>
  <c r="E38" i="3" s="1"/>
  <c r="C39" i="3" l="1"/>
  <c r="E39" i="3" s="1"/>
  <c r="C40" i="3" l="1"/>
  <c r="E40" i="3" s="1"/>
  <c r="C41" i="3" l="1"/>
  <c r="E41" i="3" s="1"/>
  <c r="C42" i="3" l="1"/>
  <c r="E42" i="3" s="1"/>
  <c r="C43" i="3" l="1"/>
  <c r="E43" i="3" s="1"/>
  <c r="C44" i="3" l="1"/>
  <c r="E44" i="3" s="1"/>
  <c r="C45" i="3" l="1"/>
  <c r="E45" i="3" s="1"/>
  <c r="C46" i="3" l="1"/>
  <c r="E46" i="3" s="1"/>
  <c r="C47" i="3" l="1"/>
  <c r="E47" i="3" s="1"/>
  <c r="C48" i="3" l="1"/>
  <c r="E48" i="3" s="1"/>
  <c r="C49" i="3" l="1"/>
  <c r="E49" i="3" s="1"/>
  <c r="C50" i="3" l="1"/>
  <c r="E50" i="3" s="1"/>
  <c r="C51" i="3" l="1"/>
  <c r="E51" i="3" l="1"/>
  <c r="E52" i="3" s="1"/>
  <c r="F31" i="3" s="1"/>
  <c r="F43" i="3" l="1"/>
  <c r="F32" i="3"/>
  <c r="F48" i="3"/>
  <c r="F42" i="3"/>
  <c r="F45" i="3"/>
  <c r="F35" i="3"/>
  <c r="F51" i="3"/>
  <c r="F52" i="3" s="1"/>
  <c r="G31" i="3" s="1"/>
  <c r="G33" i="3" s="1"/>
  <c r="F40" i="3"/>
  <c r="F34" i="3"/>
  <c r="F50" i="3"/>
  <c r="F46" i="3"/>
  <c r="F39" i="3"/>
  <c r="F41" i="3"/>
  <c r="F44" i="3"/>
  <c r="F38" i="3"/>
  <c r="F37" i="3"/>
  <c r="F47" i="3"/>
  <c r="F36" i="3"/>
  <c r="F33" i="3"/>
  <c r="F49" i="3"/>
  <c r="G35" i="3"/>
  <c r="G37" i="3"/>
  <c r="G39" i="3"/>
  <c r="G43" i="3"/>
  <c r="G45" i="3"/>
  <c r="G47" i="3"/>
  <c r="G51" i="3"/>
  <c r="G52" i="3" s="1"/>
  <c r="G32" i="3"/>
  <c r="G34" i="3"/>
  <c r="G38" i="3"/>
  <c r="G40" i="3"/>
  <c r="G42" i="3"/>
  <c r="G46" i="3"/>
  <c r="G48" i="3"/>
  <c r="G50" i="3"/>
  <c r="G44" i="3" l="1"/>
  <c r="G36" i="3"/>
  <c r="G49" i="3"/>
  <c r="G41" i="3"/>
  <c r="H31" i="3"/>
  <c r="H33" i="3" l="1"/>
  <c r="H35" i="3"/>
  <c r="H37" i="3"/>
  <c r="H39" i="3"/>
  <c r="H41" i="3"/>
  <c r="H43" i="3"/>
  <c r="H45" i="3"/>
  <c r="H47" i="3"/>
  <c r="H49" i="3"/>
  <c r="H51" i="3"/>
  <c r="H52" i="3" s="1"/>
  <c r="H32" i="3"/>
  <c r="H34" i="3"/>
  <c r="H36" i="3"/>
  <c r="H38" i="3"/>
  <c r="H40" i="3"/>
  <c r="H42" i="3"/>
  <c r="H44" i="3"/>
  <c r="H46" i="3"/>
  <c r="H48" i="3"/>
  <c r="H50" i="3"/>
  <c r="I31" i="3" l="1"/>
  <c r="I32" i="3" l="1"/>
  <c r="I34" i="3"/>
  <c r="I36" i="3"/>
  <c r="I38" i="3"/>
  <c r="I40" i="3"/>
  <c r="I42" i="3"/>
  <c r="I44" i="3"/>
  <c r="I46" i="3"/>
  <c r="I48" i="3"/>
  <c r="I50" i="3"/>
  <c r="I33" i="3"/>
  <c r="I35" i="3"/>
  <c r="I37" i="3"/>
  <c r="I39" i="3"/>
  <c r="I41" i="3"/>
  <c r="I43" i="3"/>
  <c r="I45" i="3"/>
  <c r="I47" i="3"/>
  <c r="I49" i="3"/>
  <c r="I51" i="3"/>
  <c r="I52" i="3" s="1"/>
  <c r="J31" i="3" l="1"/>
  <c r="J32" i="3" l="1"/>
  <c r="J34" i="3"/>
  <c r="J36" i="3"/>
  <c r="J38" i="3"/>
  <c r="J40" i="3"/>
  <c r="J42" i="3"/>
  <c r="J44" i="3"/>
  <c r="J46" i="3"/>
  <c r="J48" i="3"/>
  <c r="J50" i="3"/>
  <c r="J33" i="3"/>
  <c r="J35" i="3"/>
  <c r="J37" i="3"/>
  <c r="J39" i="3"/>
  <c r="J41" i="3"/>
  <c r="J43" i="3"/>
  <c r="J45" i="3"/>
  <c r="J47" i="3"/>
  <c r="J49" i="3"/>
  <c r="J51" i="3"/>
  <c r="J52" i="3" s="1"/>
  <c r="K31" i="3" l="1"/>
  <c r="K33" i="3" l="1"/>
  <c r="K35" i="3"/>
  <c r="K37" i="3"/>
  <c r="K39" i="3"/>
  <c r="K41" i="3"/>
  <c r="K43" i="3"/>
  <c r="K45" i="3"/>
  <c r="K47" i="3"/>
  <c r="K49" i="3"/>
  <c r="K51" i="3"/>
  <c r="K32" i="3"/>
  <c r="K34" i="3"/>
  <c r="K36" i="3"/>
  <c r="K38" i="3"/>
  <c r="K40" i="3"/>
  <c r="K42" i="3"/>
  <c r="K44" i="3"/>
  <c r="K46" i="3"/>
  <c r="K48" i="3"/>
  <c r="K50" i="3"/>
  <c r="C6" i="3" l="1"/>
  <c r="E6" i="3" s="1"/>
  <c r="C7" i="3" l="1"/>
  <c r="E7" i="3" s="1"/>
  <c r="L18" i="2"/>
  <c r="L19" i="2"/>
  <c r="L20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17" i="2"/>
  <c r="M16" i="2"/>
  <c r="M21" i="2" s="1"/>
  <c r="H10" i="2"/>
  <c r="H9" i="2" s="1"/>
  <c r="H8" i="2" s="1"/>
  <c r="H7" i="2" s="1"/>
  <c r="H6" i="2" s="1"/>
  <c r="H5" i="2" s="1"/>
  <c r="E77" i="2" l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D77" i="2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C18" i="2"/>
  <c r="C22" i="2"/>
  <c r="C26" i="2"/>
  <c r="C30" i="2"/>
  <c r="C34" i="2"/>
  <c r="E51" i="2"/>
  <c r="C21" i="2"/>
  <c r="C25" i="2"/>
  <c r="C29" i="2"/>
  <c r="C33" i="2"/>
  <c r="C20" i="2"/>
  <c r="C24" i="2"/>
  <c r="C28" i="2"/>
  <c r="C32" i="2"/>
  <c r="C36" i="2"/>
  <c r="C19" i="2"/>
  <c r="C23" i="2"/>
  <c r="C27" i="2"/>
  <c r="C31" i="2"/>
  <c r="C35" i="2"/>
  <c r="C17" i="2"/>
  <c r="E52" i="2" s="1"/>
  <c r="C8" i="3"/>
  <c r="E8" i="3" s="1"/>
  <c r="M24" i="2"/>
  <c r="M34" i="2"/>
  <c r="M30" i="2"/>
  <c r="M26" i="2"/>
  <c r="M22" i="2"/>
  <c r="M18" i="2"/>
  <c r="M32" i="2"/>
  <c r="M28" i="2"/>
  <c r="M20" i="2"/>
  <c r="M35" i="2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31" i="2"/>
  <c r="M27" i="2"/>
  <c r="M23" i="2"/>
  <c r="M19" i="2"/>
  <c r="N16" i="2"/>
  <c r="M17" i="2"/>
  <c r="M33" i="2"/>
  <c r="M29" i="2"/>
  <c r="M25" i="2"/>
  <c r="L36" i="2"/>
  <c r="I11" i="2"/>
  <c r="F77" i="2" l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D19" i="2"/>
  <c r="D23" i="2"/>
  <c r="D27" i="2"/>
  <c r="D31" i="2"/>
  <c r="D35" i="2"/>
  <c r="D18" i="2"/>
  <c r="D22" i="2"/>
  <c r="D26" i="2"/>
  <c r="D30" i="2"/>
  <c r="D34" i="2"/>
  <c r="D21" i="2"/>
  <c r="D25" i="2"/>
  <c r="D29" i="2"/>
  <c r="D33" i="2"/>
  <c r="D17" i="2"/>
  <c r="D20" i="2"/>
  <c r="D24" i="2"/>
  <c r="D28" i="2"/>
  <c r="D32" i="2"/>
  <c r="D36" i="2"/>
  <c r="G51" i="2"/>
  <c r="E20" i="2"/>
  <c r="E24" i="2"/>
  <c r="E28" i="2"/>
  <c r="E32" i="2"/>
  <c r="E36" i="2"/>
  <c r="E19" i="2"/>
  <c r="E23" i="2"/>
  <c r="E27" i="2"/>
  <c r="E31" i="2"/>
  <c r="E35" i="2"/>
  <c r="E17" i="2"/>
  <c r="I52" i="2" s="1"/>
  <c r="I51" i="2"/>
  <c r="E18" i="2"/>
  <c r="E22" i="2"/>
  <c r="E26" i="2"/>
  <c r="E30" i="2"/>
  <c r="E34" i="2"/>
  <c r="E21" i="2"/>
  <c r="E25" i="2"/>
  <c r="E29" i="2"/>
  <c r="E33" i="2"/>
  <c r="G52" i="2"/>
  <c r="E53" i="2"/>
  <c r="C9" i="3"/>
  <c r="E9" i="3" s="1"/>
  <c r="N19" i="2"/>
  <c r="N23" i="2"/>
  <c r="N27" i="2"/>
  <c r="N31" i="2"/>
  <c r="N35" i="2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21" i="2"/>
  <c r="N25" i="2"/>
  <c r="N29" i="2"/>
  <c r="N33" i="2"/>
  <c r="N18" i="2"/>
  <c r="N22" i="2"/>
  <c r="N30" i="2"/>
  <c r="N17" i="2"/>
  <c r="N20" i="2"/>
  <c r="N24" i="2"/>
  <c r="N28" i="2"/>
  <c r="N32" i="2"/>
  <c r="O16" i="2"/>
  <c r="N26" i="2"/>
  <c r="N34" i="2"/>
  <c r="G77" i="2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M36" i="2"/>
  <c r="I10" i="2"/>
  <c r="I9" i="2"/>
  <c r="N36" i="2" l="1"/>
  <c r="F21" i="2"/>
  <c r="F25" i="2"/>
  <c r="F29" i="2"/>
  <c r="F33" i="2"/>
  <c r="F17" i="2"/>
  <c r="K52" i="2" s="1"/>
  <c r="F20" i="2"/>
  <c r="F24" i="2"/>
  <c r="F28" i="2"/>
  <c r="F32" i="2"/>
  <c r="F36" i="2"/>
  <c r="K51" i="2"/>
  <c r="F19" i="2"/>
  <c r="F23" i="2"/>
  <c r="F27" i="2"/>
  <c r="F31" i="2"/>
  <c r="F35" i="2"/>
  <c r="F18" i="2"/>
  <c r="K53" i="2" s="1"/>
  <c r="F22" i="2"/>
  <c r="F26" i="2"/>
  <c r="F30" i="2"/>
  <c r="F34" i="2"/>
  <c r="I53" i="2"/>
  <c r="G53" i="2"/>
  <c r="E54" i="2"/>
  <c r="C10" i="3"/>
  <c r="E10" i="3" s="1"/>
  <c r="O21" i="2"/>
  <c r="O25" i="2"/>
  <c r="O29" i="2"/>
  <c r="O33" i="2"/>
  <c r="O19" i="2"/>
  <c r="O23" i="2"/>
  <c r="O27" i="2"/>
  <c r="O31" i="2"/>
  <c r="O35" i="2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17" i="2"/>
  <c r="O20" i="2"/>
  <c r="O24" i="2"/>
  <c r="O28" i="2"/>
  <c r="O18" i="2"/>
  <c r="O22" i="2"/>
  <c r="O26" i="2"/>
  <c r="O30" i="2"/>
  <c r="O34" i="2"/>
  <c r="P16" i="2"/>
  <c r="O32" i="2"/>
  <c r="H77" i="2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I8" i="2"/>
  <c r="I7" i="2"/>
  <c r="I6" i="2"/>
  <c r="G18" i="2" l="1"/>
  <c r="G22" i="2"/>
  <c r="G26" i="2"/>
  <c r="G30" i="2"/>
  <c r="G34" i="2"/>
  <c r="M51" i="2"/>
  <c r="G21" i="2"/>
  <c r="G25" i="2"/>
  <c r="G29" i="2"/>
  <c r="G33" i="2"/>
  <c r="G20" i="2"/>
  <c r="G24" i="2"/>
  <c r="G28" i="2"/>
  <c r="G32" i="2"/>
  <c r="G36" i="2"/>
  <c r="G19" i="2"/>
  <c r="G23" i="2"/>
  <c r="G27" i="2"/>
  <c r="G31" i="2"/>
  <c r="G35" i="2"/>
  <c r="G17" i="2"/>
  <c r="M52" i="2" s="1"/>
  <c r="G54" i="2"/>
  <c r="K54" i="2"/>
  <c r="I54" i="2"/>
  <c r="E55" i="2"/>
  <c r="C11" i="3"/>
  <c r="E11" i="3" s="1"/>
  <c r="O36" i="2"/>
  <c r="Q16" i="2"/>
  <c r="P19" i="2"/>
  <c r="P23" i="2"/>
  <c r="P27" i="2"/>
  <c r="P31" i="2"/>
  <c r="P35" i="2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21" i="2"/>
  <c r="P25" i="2"/>
  <c r="P29" i="2"/>
  <c r="P33" i="2"/>
  <c r="P18" i="2"/>
  <c r="P22" i="2"/>
  <c r="P26" i="2"/>
  <c r="P30" i="2"/>
  <c r="P34" i="2"/>
  <c r="P20" i="2"/>
  <c r="P24" i="2"/>
  <c r="P28" i="2"/>
  <c r="P32" i="2"/>
  <c r="P17" i="2"/>
  <c r="P36" i="2" s="1"/>
  <c r="I77" i="2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H17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D26" i="1" s="1"/>
  <c r="L27" i="1"/>
  <c r="O27" i="1" s="1"/>
  <c r="L28" i="1"/>
  <c r="S28" i="1" s="1"/>
  <c r="L29" i="1"/>
  <c r="U29" i="1" s="1"/>
  <c r="L30" i="1"/>
  <c r="L31" i="1"/>
  <c r="T31" i="1" s="1"/>
  <c r="L32" i="1"/>
  <c r="U32" i="1" s="1"/>
  <c r="L33" i="1"/>
  <c r="P33" i="1" s="1"/>
  <c r="L34" i="1"/>
  <c r="D34" i="1" s="1"/>
  <c r="O23" i="1" l="1"/>
  <c r="F23" i="1"/>
  <c r="C23" i="1"/>
  <c r="G23" i="1"/>
  <c r="E23" i="1"/>
  <c r="D23" i="1"/>
  <c r="H23" i="1"/>
  <c r="I23" i="1"/>
  <c r="T19" i="1"/>
  <c r="I19" i="1"/>
  <c r="C19" i="1"/>
  <c r="G19" i="1"/>
  <c r="F19" i="1"/>
  <c r="D19" i="1"/>
  <c r="H19" i="1"/>
  <c r="E19" i="1"/>
  <c r="S15" i="1"/>
  <c r="E15" i="1"/>
  <c r="I15" i="1"/>
  <c r="C15" i="1"/>
  <c r="G15" i="1"/>
  <c r="F15" i="1"/>
  <c r="D15" i="1"/>
  <c r="H15" i="1"/>
  <c r="P11" i="1"/>
  <c r="E11" i="1"/>
  <c r="I11" i="1"/>
  <c r="C11" i="1"/>
  <c r="G11" i="1"/>
  <c r="F11" i="1"/>
  <c r="D11" i="1"/>
  <c r="H11" i="1"/>
  <c r="U7" i="1"/>
  <c r="E7" i="1"/>
  <c r="I7" i="1"/>
  <c r="C7" i="1"/>
  <c r="G7" i="1"/>
  <c r="F7" i="1"/>
  <c r="D7" i="1"/>
  <c r="H7" i="1"/>
  <c r="O25" i="1"/>
  <c r="H25" i="1"/>
  <c r="E25" i="1"/>
  <c r="I25" i="1"/>
  <c r="C25" i="1"/>
  <c r="D25" i="1"/>
  <c r="F25" i="1"/>
  <c r="G25" i="1"/>
  <c r="S13" i="1"/>
  <c r="C13" i="1"/>
  <c r="G13" i="1"/>
  <c r="E13" i="1"/>
  <c r="I13" i="1"/>
  <c r="D13" i="1"/>
  <c r="H13" i="1"/>
  <c r="F13" i="1"/>
  <c r="C5" i="1"/>
  <c r="F5" i="1"/>
  <c r="R37" i="1" s="1"/>
  <c r="H5" i="1"/>
  <c r="D5" i="1"/>
  <c r="I5" i="1"/>
  <c r="E5" i="1"/>
  <c r="G5" i="1"/>
  <c r="R21" i="1"/>
  <c r="G21" i="1"/>
  <c r="D21" i="1"/>
  <c r="E21" i="1"/>
  <c r="I21" i="1"/>
  <c r="H21" i="1"/>
  <c r="F21" i="1"/>
  <c r="C21" i="1"/>
  <c r="P17" i="1"/>
  <c r="C17" i="1"/>
  <c r="G17" i="1"/>
  <c r="H17" i="1"/>
  <c r="E17" i="1"/>
  <c r="I17" i="1"/>
  <c r="D17" i="1"/>
  <c r="F17" i="1"/>
  <c r="Q9" i="1"/>
  <c r="C9" i="1"/>
  <c r="G9" i="1"/>
  <c r="E9" i="1"/>
  <c r="I9" i="1"/>
  <c r="D9" i="1"/>
  <c r="H9" i="1"/>
  <c r="F9" i="1"/>
  <c r="U24" i="1"/>
  <c r="F24" i="1"/>
  <c r="G24" i="1"/>
  <c r="D24" i="1"/>
  <c r="H24" i="1"/>
  <c r="C24" i="1"/>
  <c r="E24" i="1"/>
  <c r="I24" i="1"/>
  <c r="O20" i="1"/>
  <c r="C20" i="1"/>
  <c r="D20" i="1"/>
  <c r="H20" i="1"/>
  <c r="F20" i="1"/>
  <c r="G20" i="1"/>
  <c r="E20" i="1"/>
  <c r="I20" i="1"/>
  <c r="U16" i="1"/>
  <c r="F16" i="1"/>
  <c r="D16" i="1"/>
  <c r="H16" i="1"/>
  <c r="C16" i="1"/>
  <c r="G16" i="1"/>
  <c r="E16" i="1"/>
  <c r="I16" i="1"/>
  <c r="U12" i="1"/>
  <c r="F12" i="1"/>
  <c r="D12" i="1"/>
  <c r="H12" i="1"/>
  <c r="C12" i="1"/>
  <c r="G12" i="1"/>
  <c r="E12" i="1"/>
  <c r="I12" i="1"/>
  <c r="F8" i="1"/>
  <c r="D8" i="1"/>
  <c r="H8" i="1"/>
  <c r="C8" i="1"/>
  <c r="G8" i="1"/>
  <c r="E8" i="1"/>
  <c r="I8" i="1"/>
  <c r="H19" i="2"/>
  <c r="H23" i="2"/>
  <c r="H27" i="2"/>
  <c r="H31" i="2"/>
  <c r="H35" i="2"/>
  <c r="H18" i="2"/>
  <c r="H22" i="2"/>
  <c r="H26" i="2"/>
  <c r="H30" i="2"/>
  <c r="H34" i="2"/>
  <c r="H21" i="2"/>
  <c r="H25" i="2"/>
  <c r="H29" i="2"/>
  <c r="H33" i="2"/>
  <c r="H20" i="2"/>
  <c r="H24" i="2"/>
  <c r="H28" i="2"/>
  <c r="H32" i="2"/>
  <c r="H36" i="2"/>
  <c r="O51" i="2"/>
  <c r="E22" i="1"/>
  <c r="F22" i="1"/>
  <c r="D22" i="1"/>
  <c r="I22" i="1"/>
  <c r="C22" i="1"/>
  <c r="G22" i="1"/>
  <c r="H22" i="1"/>
  <c r="D18" i="1"/>
  <c r="H18" i="1"/>
  <c r="F18" i="1"/>
  <c r="E18" i="1"/>
  <c r="I18" i="1"/>
  <c r="C18" i="1"/>
  <c r="G18" i="1"/>
  <c r="AJ14" i="1"/>
  <c r="D14" i="1"/>
  <c r="H14" i="1"/>
  <c r="F14" i="1"/>
  <c r="E14" i="1"/>
  <c r="I14" i="1"/>
  <c r="C14" i="1"/>
  <c r="G14" i="1"/>
  <c r="D10" i="1"/>
  <c r="H10" i="1"/>
  <c r="F10" i="1"/>
  <c r="E10" i="1"/>
  <c r="I10" i="1"/>
  <c r="C10" i="1"/>
  <c r="G10" i="1"/>
  <c r="D6" i="1"/>
  <c r="H6" i="1"/>
  <c r="F6" i="1"/>
  <c r="E6" i="1"/>
  <c r="I6" i="1"/>
  <c r="C6" i="1"/>
  <c r="G6" i="1"/>
  <c r="K55" i="2"/>
  <c r="G55" i="2"/>
  <c r="O52" i="2"/>
  <c r="I55" i="2"/>
  <c r="M53" i="2"/>
  <c r="E56" i="2"/>
  <c r="C12" i="3"/>
  <c r="E12" i="3" s="1"/>
  <c r="R16" i="2"/>
  <c r="Q21" i="2"/>
  <c r="Q25" i="2"/>
  <c r="Q29" i="2"/>
  <c r="Q33" i="2"/>
  <c r="Q17" i="2"/>
  <c r="Q19" i="2"/>
  <c r="Q23" i="2"/>
  <c r="Q27" i="2"/>
  <c r="Q31" i="2"/>
  <c r="Q35" i="2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20" i="2"/>
  <c r="Q24" i="2"/>
  <c r="Q28" i="2"/>
  <c r="Q32" i="2"/>
  <c r="Q18" i="2"/>
  <c r="Q22" i="2"/>
  <c r="Q26" i="2"/>
  <c r="Q30" i="2"/>
  <c r="Q34" i="2"/>
  <c r="I5" i="2"/>
  <c r="AI5" i="1"/>
  <c r="Q37" i="1"/>
  <c r="S37" i="1"/>
  <c r="O37" i="1"/>
  <c r="X7" i="1"/>
  <c r="AD11" i="1"/>
  <c r="X21" i="1"/>
  <c r="Z15" i="1"/>
  <c r="X11" i="1"/>
  <c r="AK21" i="1"/>
  <c r="AD7" i="1"/>
  <c r="AB17" i="1"/>
  <c r="AI19" i="1"/>
  <c r="AK5" i="1"/>
  <c r="AG25" i="1"/>
  <c r="AG9" i="1"/>
  <c r="AB7" i="1"/>
  <c r="AB9" i="1"/>
  <c r="AB11" i="1"/>
  <c r="AB13" i="1"/>
  <c r="X17" i="1"/>
  <c r="AA20" i="1"/>
  <c r="AD23" i="1"/>
  <c r="AG5" i="1"/>
  <c r="AJ8" i="1"/>
  <c r="AF12" i="1"/>
  <c r="AI15" i="1"/>
  <c r="AK17" i="1"/>
  <c r="AG21" i="1"/>
  <c r="AJ24" i="1"/>
  <c r="AA24" i="1"/>
  <c r="AF16" i="1"/>
  <c r="Z7" i="1"/>
  <c r="AA8" i="1"/>
  <c r="Z11" i="1"/>
  <c r="AA12" i="1"/>
  <c r="AD15" i="1"/>
  <c r="Z19" i="1"/>
  <c r="AB21" i="1"/>
  <c r="X25" i="1"/>
  <c r="AI7" i="1"/>
  <c r="AK9" i="1"/>
  <c r="AG13" i="1"/>
  <c r="AJ16" i="1"/>
  <c r="AF20" i="1"/>
  <c r="AI23" i="1"/>
  <c r="AK25" i="1"/>
  <c r="AJ12" i="1"/>
  <c r="AA7" i="1"/>
  <c r="X9" i="1"/>
  <c r="AA11" i="1"/>
  <c r="X13" i="1"/>
  <c r="AA16" i="1"/>
  <c r="AD19" i="1"/>
  <c r="Z23" i="1"/>
  <c r="AB25" i="1"/>
  <c r="AF8" i="1"/>
  <c r="AI11" i="1"/>
  <c r="AK13" i="1"/>
  <c r="AG17" i="1"/>
  <c r="AJ20" i="1"/>
  <c r="AF24" i="1"/>
  <c r="AC6" i="1"/>
  <c r="Y10" i="1"/>
  <c r="Y14" i="1"/>
  <c r="AC18" i="1"/>
  <c r="AH6" i="1"/>
  <c r="AL10" i="1"/>
  <c r="AH18" i="1"/>
  <c r="AL18" i="1"/>
  <c r="AH22" i="1"/>
  <c r="X6" i="1"/>
  <c r="AB6" i="1"/>
  <c r="Y7" i="1"/>
  <c r="AC7" i="1"/>
  <c r="Z8" i="1"/>
  <c r="AD8" i="1"/>
  <c r="AA9" i="1"/>
  <c r="X10" i="1"/>
  <c r="AB10" i="1"/>
  <c r="Y11" i="1"/>
  <c r="AC11" i="1"/>
  <c r="Z12" i="1"/>
  <c r="AD12" i="1"/>
  <c r="AA13" i="1"/>
  <c r="X14" i="1"/>
  <c r="AB14" i="1"/>
  <c r="Y15" i="1"/>
  <c r="AC15" i="1"/>
  <c r="Z16" i="1"/>
  <c r="AD16" i="1"/>
  <c r="AA17" i="1"/>
  <c r="X18" i="1"/>
  <c r="AB18" i="1"/>
  <c r="Y19" i="1"/>
  <c r="AC19" i="1"/>
  <c r="Z20" i="1"/>
  <c r="AD20" i="1"/>
  <c r="AA21" i="1"/>
  <c r="X22" i="1"/>
  <c r="AB22" i="1"/>
  <c r="Y23" i="1"/>
  <c r="AC23" i="1"/>
  <c r="Z24" i="1"/>
  <c r="AD24" i="1"/>
  <c r="AA25" i="1"/>
  <c r="AF5" i="1"/>
  <c r="AJ5" i="1"/>
  <c r="AG6" i="1"/>
  <c r="AK6" i="1"/>
  <c r="AH7" i="1"/>
  <c r="AL7" i="1"/>
  <c r="AI8" i="1"/>
  <c r="AF9" i="1"/>
  <c r="AJ9" i="1"/>
  <c r="AG10" i="1"/>
  <c r="AK10" i="1"/>
  <c r="AH11" i="1"/>
  <c r="AL11" i="1"/>
  <c r="AI12" i="1"/>
  <c r="AF13" i="1"/>
  <c r="AJ13" i="1"/>
  <c r="AG14" i="1"/>
  <c r="AK14" i="1"/>
  <c r="AH15" i="1"/>
  <c r="AL15" i="1"/>
  <c r="AI16" i="1"/>
  <c r="AF17" i="1"/>
  <c r="AJ17" i="1"/>
  <c r="AG18" i="1"/>
  <c r="AK18" i="1"/>
  <c r="AH19" i="1"/>
  <c r="AL19" i="1"/>
  <c r="AI20" i="1"/>
  <c r="AF21" i="1"/>
  <c r="AJ21" i="1"/>
  <c r="AG22" i="1"/>
  <c r="AK22" i="1"/>
  <c r="AH23" i="1"/>
  <c r="AL23" i="1"/>
  <c r="AI24" i="1"/>
  <c r="AF25" i="1"/>
  <c r="AJ25" i="1"/>
  <c r="Y6" i="1"/>
  <c r="AC10" i="1"/>
  <c r="AC14" i="1"/>
  <c r="Y18" i="1"/>
  <c r="AC22" i="1"/>
  <c r="AH10" i="1"/>
  <c r="AH14" i="1"/>
  <c r="P5" i="1"/>
  <c r="Z6" i="1"/>
  <c r="AD6" i="1"/>
  <c r="X8" i="1"/>
  <c r="AB8" i="1"/>
  <c r="Y9" i="1"/>
  <c r="AC9" i="1"/>
  <c r="Z10" i="1"/>
  <c r="AD10" i="1"/>
  <c r="X12" i="1"/>
  <c r="AB12" i="1"/>
  <c r="Y13" i="1"/>
  <c r="AC13" i="1"/>
  <c r="Z14" i="1"/>
  <c r="AD14" i="1"/>
  <c r="AA15" i="1"/>
  <c r="X16" i="1"/>
  <c r="AB16" i="1"/>
  <c r="Y17" i="1"/>
  <c r="AC17" i="1"/>
  <c r="Z18" i="1"/>
  <c r="AD18" i="1"/>
  <c r="AA19" i="1"/>
  <c r="X20" i="1"/>
  <c r="AB20" i="1"/>
  <c r="Y21" i="1"/>
  <c r="AC21" i="1"/>
  <c r="Z22" i="1"/>
  <c r="AD22" i="1"/>
  <c r="AA23" i="1"/>
  <c r="X24" i="1"/>
  <c r="AB24" i="1"/>
  <c r="Y25" i="1"/>
  <c r="AC25" i="1"/>
  <c r="AH5" i="1"/>
  <c r="AL5" i="1"/>
  <c r="AI6" i="1"/>
  <c r="AF7" i="1"/>
  <c r="AJ7" i="1"/>
  <c r="AG8" i="1"/>
  <c r="AK8" i="1"/>
  <c r="AH9" i="1"/>
  <c r="AL9" i="1"/>
  <c r="AI10" i="1"/>
  <c r="AF11" i="1"/>
  <c r="AJ11" i="1"/>
  <c r="AG12" i="1"/>
  <c r="AK12" i="1"/>
  <c r="AH13" i="1"/>
  <c r="AL13" i="1"/>
  <c r="AI14" i="1"/>
  <c r="AF15" i="1"/>
  <c r="AJ15" i="1"/>
  <c r="AG16" i="1"/>
  <c r="AK16" i="1"/>
  <c r="AH17" i="1"/>
  <c r="AL17" i="1"/>
  <c r="AI18" i="1"/>
  <c r="AF19" i="1"/>
  <c r="AJ19" i="1"/>
  <c r="AG20" i="1"/>
  <c r="AK20" i="1"/>
  <c r="AH21" i="1"/>
  <c r="AL21" i="1"/>
  <c r="AI22" i="1"/>
  <c r="AF23" i="1"/>
  <c r="AJ23" i="1"/>
  <c r="AG24" i="1"/>
  <c r="AK24" i="1"/>
  <c r="AH25" i="1"/>
  <c r="AL25" i="1"/>
  <c r="Y22" i="1"/>
  <c r="AL6" i="1"/>
  <c r="AL14" i="1"/>
  <c r="AL22" i="1"/>
  <c r="AA6" i="1"/>
  <c r="Y8" i="1"/>
  <c r="AC8" i="1"/>
  <c r="Z9" i="1"/>
  <c r="AD9" i="1"/>
  <c r="AA10" i="1"/>
  <c r="Y12" i="1"/>
  <c r="AC12" i="1"/>
  <c r="Z13" i="1"/>
  <c r="AD13" i="1"/>
  <c r="AA14" i="1"/>
  <c r="X15" i="1"/>
  <c r="AB15" i="1"/>
  <c r="Y16" i="1"/>
  <c r="AC16" i="1"/>
  <c r="Z17" i="1"/>
  <c r="AD17" i="1"/>
  <c r="AA18" i="1"/>
  <c r="X19" i="1"/>
  <c r="AB19" i="1"/>
  <c r="Y20" i="1"/>
  <c r="AC20" i="1"/>
  <c r="Z21" i="1"/>
  <c r="AD21" i="1"/>
  <c r="AA22" i="1"/>
  <c r="X23" i="1"/>
  <c r="AB23" i="1"/>
  <c r="Y24" i="1"/>
  <c r="AC24" i="1"/>
  <c r="Z25" i="1"/>
  <c r="AD25" i="1"/>
  <c r="AF6" i="1"/>
  <c r="AJ6" i="1"/>
  <c r="AG7" i="1"/>
  <c r="AK7" i="1"/>
  <c r="AH8" i="1"/>
  <c r="AL8" i="1"/>
  <c r="AI9" i="1"/>
  <c r="AF10" i="1"/>
  <c r="AJ10" i="1"/>
  <c r="AG11" i="1"/>
  <c r="AK11" i="1"/>
  <c r="AH12" i="1"/>
  <c r="AL12" i="1"/>
  <c r="AI13" i="1"/>
  <c r="AF14" i="1"/>
  <c r="AG15" i="1"/>
  <c r="AK15" i="1"/>
  <c r="AH16" i="1"/>
  <c r="AL16" i="1"/>
  <c r="AI17" i="1"/>
  <c r="AF18" i="1"/>
  <c r="AJ18" i="1"/>
  <c r="AG19" i="1"/>
  <c r="AK19" i="1"/>
  <c r="AH20" i="1"/>
  <c r="AL20" i="1"/>
  <c r="AI21" i="1"/>
  <c r="AF22" i="1"/>
  <c r="AJ22" i="1"/>
  <c r="AG23" i="1"/>
  <c r="AK23" i="1"/>
  <c r="AH24" i="1"/>
  <c r="AL24" i="1"/>
  <c r="AI25" i="1"/>
  <c r="O8" i="1"/>
  <c r="O6" i="1"/>
  <c r="S6" i="1"/>
  <c r="Q25" i="1"/>
  <c r="I27" i="1"/>
  <c r="C33" i="1"/>
  <c r="H27" i="1"/>
  <c r="C28" i="1"/>
  <c r="F29" i="1"/>
  <c r="G34" i="1"/>
  <c r="I28" i="1"/>
  <c r="F28" i="1"/>
  <c r="C32" i="1"/>
  <c r="E28" i="1"/>
  <c r="F33" i="1"/>
  <c r="E32" i="1"/>
  <c r="C29" i="1"/>
  <c r="E27" i="1"/>
  <c r="F32" i="1"/>
  <c r="I32" i="1"/>
  <c r="S14" i="1"/>
  <c r="S30" i="1"/>
  <c r="I30" i="1"/>
  <c r="E30" i="1"/>
  <c r="H30" i="1"/>
  <c r="F30" i="1"/>
  <c r="C30" i="1"/>
  <c r="S22" i="1"/>
  <c r="G30" i="1"/>
  <c r="U34" i="1"/>
  <c r="I34" i="1"/>
  <c r="E34" i="1"/>
  <c r="H34" i="1"/>
  <c r="F34" i="1"/>
  <c r="C34" i="1"/>
  <c r="S26" i="1"/>
  <c r="I26" i="1"/>
  <c r="E26" i="1"/>
  <c r="H26" i="1"/>
  <c r="F26" i="1"/>
  <c r="C26" i="1"/>
  <c r="U18" i="1"/>
  <c r="R10" i="1"/>
  <c r="D30" i="1"/>
  <c r="G26" i="1"/>
  <c r="D31" i="1"/>
  <c r="D27" i="1"/>
  <c r="E33" i="1"/>
  <c r="E29" i="1"/>
  <c r="G31" i="1"/>
  <c r="G27" i="1"/>
  <c r="H32" i="1"/>
  <c r="H28" i="1"/>
  <c r="I33" i="1"/>
  <c r="I29" i="1"/>
  <c r="H31" i="1"/>
  <c r="T37" i="1"/>
  <c r="D33" i="1"/>
  <c r="D29" i="1"/>
  <c r="E31" i="1"/>
  <c r="G33" i="1"/>
  <c r="G29" i="1"/>
  <c r="I31" i="1"/>
  <c r="C31" i="1"/>
  <c r="C27" i="1"/>
  <c r="D32" i="1"/>
  <c r="D28" i="1"/>
  <c r="F31" i="1"/>
  <c r="F27" i="1"/>
  <c r="G32" i="1"/>
  <c r="G28" i="1"/>
  <c r="H33" i="1"/>
  <c r="H29" i="1"/>
  <c r="O22" i="1"/>
  <c r="Q22" i="1"/>
  <c r="S25" i="1"/>
  <c r="U25" i="1"/>
  <c r="V25" i="1" s="1"/>
  <c r="R22" i="1"/>
  <c r="P13" i="1"/>
  <c r="T9" i="1"/>
  <c r="S17" i="1"/>
  <c r="U9" i="1"/>
  <c r="P29" i="1"/>
  <c r="Q21" i="1"/>
  <c r="T25" i="1"/>
  <c r="U13" i="1"/>
  <c r="V13" i="1" s="1"/>
  <c r="O29" i="1"/>
  <c r="R33" i="1"/>
  <c r="U19" i="1"/>
  <c r="T15" i="1"/>
  <c r="S27" i="1"/>
  <c r="O26" i="1"/>
  <c r="P23" i="1"/>
  <c r="S10" i="1"/>
  <c r="O34" i="1"/>
  <c r="R15" i="1"/>
  <c r="U31" i="1"/>
  <c r="U23" i="1"/>
  <c r="O21" i="1"/>
  <c r="P25" i="1"/>
  <c r="P9" i="1"/>
  <c r="R29" i="1"/>
  <c r="R13" i="1"/>
  <c r="S21" i="1"/>
  <c r="S9" i="1"/>
  <c r="T21" i="1"/>
  <c r="U33" i="1"/>
  <c r="U21" i="1"/>
  <c r="Q33" i="1"/>
  <c r="R25" i="1"/>
  <c r="T33" i="1"/>
  <c r="S33" i="1"/>
  <c r="O33" i="1"/>
  <c r="P21" i="1"/>
  <c r="Q29" i="1"/>
  <c r="Q17" i="1"/>
  <c r="S29" i="1"/>
  <c r="T29" i="1"/>
  <c r="T27" i="1"/>
  <c r="O15" i="1"/>
  <c r="P18" i="1"/>
  <c r="R27" i="1"/>
  <c r="U6" i="1"/>
  <c r="V7" i="1" s="1"/>
  <c r="O7" i="1"/>
  <c r="Q27" i="1"/>
  <c r="U22" i="1"/>
  <c r="Q6" i="1"/>
  <c r="R6" i="1"/>
  <c r="O30" i="1"/>
  <c r="O18" i="1"/>
  <c r="P6" i="1"/>
  <c r="Q26" i="1"/>
  <c r="U26" i="1"/>
  <c r="Q11" i="1"/>
  <c r="U28" i="1"/>
  <c r="O19" i="1"/>
  <c r="P19" i="1"/>
  <c r="R19" i="1"/>
  <c r="U8" i="1"/>
  <c r="S16" i="1"/>
  <c r="O31" i="1"/>
  <c r="P31" i="1"/>
  <c r="Q31" i="1"/>
  <c r="O32" i="1"/>
  <c r="O28" i="1"/>
  <c r="O24" i="1"/>
  <c r="O12" i="1"/>
  <c r="S20" i="1"/>
  <c r="S12" i="1"/>
  <c r="U27" i="1"/>
  <c r="R30" i="1"/>
  <c r="U20" i="1"/>
  <c r="Q14" i="1"/>
  <c r="O16" i="1"/>
  <c r="S32" i="1"/>
  <c r="S24" i="1"/>
  <c r="S8" i="1"/>
  <c r="P27" i="1"/>
  <c r="P22" i="1"/>
  <c r="P14" i="1"/>
  <c r="Q30" i="1"/>
  <c r="Q19" i="1"/>
  <c r="R31" i="1"/>
  <c r="R23" i="1"/>
  <c r="S31" i="1"/>
  <c r="S23" i="1"/>
  <c r="S19" i="1"/>
  <c r="T23" i="1"/>
  <c r="U30" i="1"/>
  <c r="R34" i="1"/>
  <c r="R26" i="1"/>
  <c r="R18" i="1"/>
  <c r="P26" i="1"/>
  <c r="Q34" i="1"/>
  <c r="Q23" i="1"/>
  <c r="Q18" i="1"/>
  <c r="S34" i="1"/>
  <c r="S18" i="1"/>
  <c r="P15" i="1"/>
  <c r="T11" i="1"/>
  <c r="U15" i="1"/>
  <c r="O11" i="1"/>
  <c r="P7" i="1"/>
  <c r="Q15" i="1"/>
  <c r="R11" i="1"/>
  <c r="S11" i="1"/>
  <c r="U11" i="1"/>
  <c r="T17" i="1"/>
  <c r="T7" i="1"/>
  <c r="U10" i="1"/>
  <c r="Q10" i="1"/>
  <c r="O14" i="1"/>
  <c r="O10" i="1"/>
  <c r="O17" i="1"/>
  <c r="O13" i="1"/>
  <c r="O9" i="1"/>
  <c r="P10" i="1"/>
  <c r="Q13" i="1"/>
  <c r="R17" i="1"/>
  <c r="R9" i="1"/>
  <c r="U17" i="1"/>
  <c r="V17" i="1" s="1"/>
  <c r="U14" i="1"/>
  <c r="V14" i="1" s="1"/>
  <c r="R14" i="1"/>
  <c r="T13" i="1"/>
  <c r="Q7" i="1"/>
  <c r="R7" i="1"/>
  <c r="S7" i="1"/>
  <c r="Q32" i="1"/>
  <c r="Q28" i="1"/>
  <c r="Q20" i="1"/>
  <c r="Q16" i="1"/>
  <c r="Q8" i="1"/>
  <c r="P34" i="1"/>
  <c r="P30" i="1"/>
  <c r="R32" i="1"/>
  <c r="R28" i="1"/>
  <c r="R24" i="1"/>
  <c r="R20" i="1"/>
  <c r="R16" i="1"/>
  <c r="R12" i="1"/>
  <c r="R8" i="1"/>
  <c r="T34" i="1"/>
  <c r="T30" i="1"/>
  <c r="T26" i="1"/>
  <c r="T22" i="1"/>
  <c r="T18" i="1"/>
  <c r="T14" i="1"/>
  <c r="T10" i="1"/>
  <c r="T6" i="1"/>
  <c r="P32" i="1"/>
  <c r="P28" i="1"/>
  <c r="P24" i="1"/>
  <c r="P20" i="1"/>
  <c r="P16" i="1"/>
  <c r="P12" i="1"/>
  <c r="P8" i="1"/>
  <c r="T32" i="1"/>
  <c r="T28" i="1"/>
  <c r="T24" i="1"/>
  <c r="T20" i="1"/>
  <c r="T16" i="1"/>
  <c r="T12" i="1"/>
  <c r="T8" i="1"/>
  <c r="Q24" i="1"/>
  <c r="Q12" i="1"/>
  <c r="T5" i="1"/>
  <c r="U5" i="1"/>
  <c r="R5" i="1"/>
  <c r="Q5" i="1"/>
  <c r="S5" i="1"/>
  <c r="O5" i="1"/>
  <c r="Q36" i="2" l="1"/>
  <c r="I20" i="2"/>
  <c r="I24" i="2"/>
  <c r="I28" i="2"/>
  <c r="I32" i="2"/>
  <c r="I36" i="2"/>
  <c r="I19" i="2"/>
  <c r="I23" i="2"/>
  <c r="I27" i="2"/>
  <c r="I31" i="2"/>
  <c r="I35" i="2"/>
  <c r="I17" i="2"/>
  <c r="Q52" i="2" s="1"/>
  <c r="I18" i="2"/>
  <c r="I22" i="2"/>
  <c r="I26" i="2"/>
  <c r="I30" i="2"/>
  <c r="I34" i="2"/>
  <c r="I21" i="2"/>
  <c r="I25" i="2"/>
  <c r="I29" i="2"/>
  <c r="I33" i="2"/>
  <c r="Q51" i="2"/>
  <c r="I56" i="2"/>
  <c r="G56" i="2"/>
  <c r="M54" i="2"/>
  <c r="O53" i="2"/>
  <c r="K56" i="2"/>
  <c r="E57" i="2"/>
  <c r="C13" i="3"/>
  <c r="E13" i="3" s="1"/>
  <c r="R19" i="2"/>
  <c r="R23" i="2"/>
  <c r="R27" i="2"/>
  <c r="R31" i="2"/>
  <c r="R35" i="2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21" i="2"/>
  <c r="R29" i="2"/>
  <c r="R33" i="2"/>
  <c r="R22" i="2"/>
  <c r="R26" i="2"/>
  <c r="R30" i="2"/>
  <c r="R34" i="2"/>
  <c r="R20" i="2"/>
  <c r="R24" i="2"/>
  <c r="R28" i="2"/>
  <c r="R32" i="2"/>
  <c r="R25" i="2"/>
  <c r="R18" i="2"/>
  <c r="R17" i="2"/>
  <c r="V19" i="1"/>
  <c r="X27" i="1"/>
  <c r="Y27" i="1" s="1"/>
  <c r="X26" i="1"/>
  <c r="V34" i="1"/>
  <c r="V26" i="1"/>
  <c r="V10" i="1"/>
  <c r="V23" i="1"/>
  <c r="V31" i="1"/>
  <c r="V18" i="1"/>
  <c r="V22" i="1"/>
  <c r="V21" i="1"/>
  <c r="V6" i="1"/>
  <c r="V27" i="1"/>
  <c r="V11" i="1"/>
  <c r="V15" i="1"/>
  <c r="V30" i="1"/>
  <c r="S35" i="1"/>
  <c r="S36" i="1" s="1"/>
  <c r="S40" i="1" s="1"/>
  <c r="R35" i="1"/>
  <c r="R36" i="1" s="1"/>
  <c r="R40" i="1" s="1"/>
  <c r="O35" i="1"/>
  <c r="O36" i="1" s="1"/>
  <c r="O40" i="1" s="1"/>
  <c r="V12" i="1"/>
  <c r="V9" i="1"/>
  <c r="V8" i="1"/>
  <c r="V16" i="1"/>
  <c r="P35" i="1"/>
  <c r="V24" i="1"/>
  <c r="Q35" i="1"/>
  <c r="Q36" i="1" s="1"/>
  <c r="Q40" i="1" s="1"/>
  <c r="V28" i="1"/>
  <c r="V29" i="1"/>
  <c r="V33" i="1"/>
  <c r="V32" i="1"/>
  <c r="U35" i="1"/>
  <c r="T35" i="1"/>
  <c r="T36" i="1" s="1"/>
  <c r="T40" i="1" s="1"/>
  <c r="V20" i="1"/>
  <c r="U37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4" i="1"/>
  <c r="K57" i="2" l="1"/>
  <c r="M55" i="2"/>
  <c r="G57" i="2"/>
  <c r="O54" i="2"/>
  <c r="Q53" i="2"/>
  <c r="I57" i="2"/>
  <c r="E58" i="2"/>
  <c r="C14" i="3"/>
  <c r="E14" i="3" s="1"/>
  <c r="R36" i="2"/>
  <c r="S41" i="1"/>
  <c r="S42" i="1"/>
  <c r="T41" i="1"/>
  <c r="T42" i="1"/>
  <c r="Q42" i="1"/>
  <c r="Q41" i="1"/>
  <c r="R42" i="1"/>
  <c r="R41" i="1"/>
  <c r="O41" i="1"/>
  <c r="O42" i="1"/>
  <c r="R39" i="1"/>
  <c r="R38" i="1"/>
  <c r="T39" i="1"/>
  <c r="T38" i="1"/>
  <c r="S38" i="1"/>
  <c r="S39" i="1"/>
  <c r="Q38" i="1"/>
  <c r="Q39" i="1"/>
  <c r="O39" i="1"/>
  <c r="O38" i="1"/>
  <c r="U36" i="1"/>
  <c r="U40" i="1" s="1"/>
  <c r="J31" i="1"/>
  <c r="M34" i="1"/>
  <c r="Q54" i="2" l="1"/>
  <c r="G58" i="2"/>
  <c r="I58" i="2"/>
  <c r="O55" i="2"/>
  <c r="M56" i="2"/>
  <c r="K58" i="2"/>
  <c r="E59" i="2"/>
  <c r="C15" i="3"/>
  <c r="E15" i="3" s="1"/>
  <c r="U42" i="1"/>
  <c r="U41" i="1"/>
  <c r="U39" i="1"/>
  <c r="U38" i="1"/>
  <c r="M30" i="1"/>
  <c r="J11" i="1"/>
  <c r="M11" i="1"/>
  <c r="M18" i="1"/>
  <c r="J7" i="1"/>
  <c r="M7" i="1"/>
  <c r="J23" i="1"/>
  <c r="M23" i="1"/>
  <c r="J9" i="1"/>
  <c r="M9" i="1"/>
  <c r="J25" i="1"/>
  <c r="M25" i="1"/>
  <c r="J8" i="1"/>
  <c r="M8" i="1"/>
  <c r="M16" i="1"/>
  <c r="J24" i="1"/>
  <c r="M24" i="1"/>
  <c r="J33" i="1"/>
  <c r="M33" i="1"/>
  <c r="J22" i="1"/>
  <c r="M22" i="1"/>
  <c r="M14" i="1"/>
  <c r="J26" i="1"/>
  <c r="M26" i="1"/>
  <c r="J32" i="1"/>
  <c r="M32" i="1"/>
  <c r="J15" i="1"/>
  <c r="M15" i="1"/>
  <c r="J17" i="1"/>
  <c r="M17" i="1"/>
  <c r="J12" i="1"/>
  <c r="M12" i="1"/>
  <c r="J20" i="1"/>
  <c r="M20" i="1"/>
  <c r="J29" i="1"/>
  <c r="M29" i="1"/>
  <c r="J28" i="1"/>
  <c r="M28" i="1"/>
  <c r="J21" i="1"/>
  <c r="M21" i="1"/>
  <c r="M10" i="1"/>
  <c r="J6" i="1"/>
  <c r="M6" i="1"/>
  <c r="J19" i="1"/>
  <c r="M19" i="1"/>
  <c r="J27" i="1"/>
  <c r="M27" i="1"/>
  <c r="J13" i="1"/>
  <c r="M13" i="1"/>
  <c r="M31" i="1"/>
  <c r="J5" i="1"/>
  <c r="M5" i="1"/>
  <c r="P37" i="1" s="1"/>
  <c r="P36" i="1" s="1"/>
  <c r="J18" i="1"/>
  <c r="J16" i="1"/>
  <c r="J30" i="1"/>
  <c r="J34" i="1"/>
  <c r="J14" i="1"/>
  <c r="J10" i="1"/>
  <c r="O56" i="2" l="1"/>
  <c r="G59" i="2"/>
  <c r="K59" i="2"/>
  <c r="M57" i="2"/>
  <c r="I59" i="2"/>
  <c r="Q55" i="2"/>
  <c r="E60" i="2"/>
  <c r="C16" i="3"/>
  <c r="E16" i="3" s="1"/>
  <c r="P40" i="1"/>
  <c r="P38" i="1"/>
  <c r="P39" i="1"/>
  <c r="I60" i="2" l="1"/>
  <c r="Q56" i="2"/>
  <c r="G60" i="2"/>
  <c r="K60" i="2"/>
  <c r="M58" i="2"/>
  <c r="O57" i="2"/>
  <c r="E61" i="2"/>
  <c r="C17" i="3"/>
  <c r="E17" i="3" s="1"/>
  <c r="P41" i="1"/>
  <c r="P42" i="1"/>
  <c r="E11" i="2"/>
  <c r="S11" i="2" s="1"/>
  <c r="E5" i="2"/>
  <c r="E8" i="2"/>
  <c r="E9" i="2"/>
  <c r="E6" i="2"/>
  <c r="E7" i="2"/>
  <c r="E10" i="2"/>
  <c r="K61" i="2" l="1"/>
  <c r="Q57" i="2"/>
  <c r="O58" i="2"/>
  <c r="M59" i="2"/>
  <c r="G61" i="2"/>
  <c r="I61" i="2"/>
  <c r="E62" i="2"/>
  <c r="C18" i="3"/>
  <c r="E18" i="3" s="1"/>
  <c r="P7" i="2"/>
  <c r="O7" i="2"/>
  <c r="N5" i="2"/>
  <c r="U5" i="2" s="1"/>
  <c r="M5" i="2"/>
  <c r="Q6" i="2"/>
  <c r="N6" i="2"/>
  <c r="R9" i="2"/>
  <c r="Q9" i="2"/>
  <c r="Q8" i="2"/>
  <c r="P8" i="2"/>
  <c r="S10" i="2"/>
  <c r="R10" i="2"/>
  <c r="P6" i="2"/>
  <c r="O6" i="2"/>
  <c r="R6" i="2"/>
  <c r="R7" i="2"/>
  <c r="S7" i="2"/>
  <c r="S9" i="2"/>
  <c r="Q5" i="2"/>
  <c r="X5" i="2" s="1"/>
  <c r="R8" i="2"/>
  <c r="O5" i="2"/>
  <c r="V5" i="2" s="1"/>
  <c r="P5" i="2"/>
  <c r="W5" i="2" s="1"/>
  <c r="S8" i="2"/>
  <c r="R5" i="2"/>
  <c r="Y5" i="2" s="1"/>
  <c r="S5" i="2"/>
  <c r="Z5" i="2" s="1"/>
  <c r="Q7" i="2"/>
  <c r="S6" i="2"/>
  <c r="O59" i="2" l="1"/>
  <c r="K62" i="2"/>
  <c r="I62" i="2"/>
  <c r="M60" i="2"/>
  <c r="Q58" i="2"/>
  <c r="G62" i="2"/>
  <c r="E63" i="2"/>
  <c r="C19" i="3"/>
  <c r="E19" i="3" s="1"/>
  <c r="Q59" i="2" l="1"/>
  <c r="O60" i="2"/>
  <c r="I63" i="2"/>
  <c r="G63" i="2"/>
  <c r="M61" i="2"/>
  <c r="K63" i="2"/>
  <c r="E64" i="2"/>
  <c r="C20" i="3"/>
  <c r="E20" i="3" s="1"/>
  <c r="M62" i="2" l="1"/>
  <c r="Q60" i="2"/>
  <c r="I64" i="2"/>
  <c r="K64" i="2"/>
  <c r="G64" i="2"/>
  <c r="O61" i="2"/>
  <c r="E65" i="2"/>
  <c r="C21" i="3"/>
  <c r="E21" i="3" s="1"/>
  <c r="G65" i="2" l="1"/>
  <c r="M63" i="2"/>
  <c r="I65" i="2"/>
  <c r="O62" i="2"/>
  <c r="K65" i="2"/>
  <c r="Q61" i="2"/>
  <c r="E66" i="2"/>
  <c r="C22" i="3"/>
  <c r="E22" i="3" s="1"/>
  <c r="K66" i="2" l="1"/>
  <c r="G66" i="2"/>
  <c r="I66" i="2"/>
  <c r="Q62" i="2"/>
  <c r="O63" i="2"/>
  <c r="M64" i="2"/>
  <c r="E67" i="2"/>
  <c r="C23" i="3"/>
  <c r="E23" i="3" s="1"/>
  <c r="O64" i="2" l="1"/>
  <c r="K67" i="2"/>
  <c r="I67" i="2"/>
  <c r="M65" i="2"/>
  <c r="Q63" i="2"/>
  <c r="G67" i="2"/>
  <c r="E68" i="2"/>
  <c r="C24" i="3"/>
  <c r="E24" i="3" s="1"/>
  <c r="E25" i="3" s="1"/>
  <c r="Q64" i="2" l="1"/>
  <c r="O65" i="2"/>
  <c r="I68" i="2"/>
  <c r="G68" i="2"/>
  <c r="M66" i="2"/>
  <c r="K68" i="2"/>
  <c r="E69" i="2"/>
  <c r="F4" i="3"/>
  <c r="M67" i="2" l="1"/>
  <c r="I69" i="2"/>
  <c r="Q65" i="2"/>
  <c r="K69" i="2"/>
  <c r="G69" i="2"/>
  <c r="O66" i="2"/>
  <c r="E71" i="2"/>
  <c r="E70" i="2"/>
  <c r="F8" i="3"/>
  <c r="F12" i="3"/>
  <c r="F16" i="3"/>
  <c r="F20" i="3"/>
  <c r="F24" i="3"/>
  <c r="F25" i="3" s="1"/>
  <c r="F5" i="3"/>
  <c r="F9" i="3"/>
  <c r="F13" i="3"/>
  <c r="F17" i="3"/>
  <c r="F21" i="3"/>
  <c r="F6" i="3"/>
  <c r="F10" i="3"/>
  <c r="F14" i="3"/>
  <c r="F18" i="3"/>
  <c r="F22" i="3"/>
  <c r="F7" i="3"/>
  <c r="F11" i="3"/>
  <c r="F15" i="3"/>
  <c r="F19" i="3"/>
  <c r="F23" i="3"/>
  <c r="G4" i="3"/>
  <c r="G71" i="2" l="1"/>
  <c r="G70" i="2"/>
  <c r="Q66" i="2"/>
  <c r="O67" i="2"/>
  <c r="K71" i="2"/>
  <c r="K70" i="2"/>
  <c r="I71" i="2"/>
  <c r="I70" i="2"/>
  <c r="M68" i="2"/>
  <c r="G5" i="3"/>
  <c r="G7" i="3"/>
  <c r="G9" i="3"/>
  <c r="G11" i="3"/>
  <c r="G13" i="3"/>
  <c r="G15" i="3"/>
  <c r="G17" i="3"/>
  <c r="G19" i="3"/>
  <c r="G21" i="3"/>
  <c r="G23" i="3"/>
  <c r="G6" i="3"/>
  <c r="G8" i="3"/>
  <c r="G10" i="3"/>
  <c r="G12" i="3"/>
  <c r="G14" i="3"/>
  <c r="G16" i="3"/>
  <c r="G18" i="3"/>
  <c r="G20" i="3"/>
  <c r="G22" i="3"/>
  <c r="G24" i="3"/>
  <c r="G25" i="3" s="1"/>
  <c r="M69" i="2" l="1"/>
  <c r="Q67" i="2"/>
  <c r="O68" i="2"/>
  <c r="H4" i="3"/>
  <c r="Q68" i="2" l="1"/>
  <c r="O69" i="2"/>
  <c r="M71" i="2"/>
  <c r="M70" i="2"/>
  <c r="H10" i="3"/>
  <c r="H18" i="3"/>
  <c r="H9" i="3"/>
  <c r="H5" i="3"/>
  <c r="H15" i="3"/>
  <c r="H12" i="3"/>
  <c r="H20" i="3"/>
  <c r="H11" i="3"/>
  <c r="H21" i="3"/>
  <c r="H14" i="3"/>
  <c r="H17" i="3"/>
  <c r="H8" i="3"/>
  <c r="H16" i="3"/>
  <c r="H24" i="3"/>
  <c r="H19" i="3"/>
  <c r="H13" i="3"/>
  <c r="H7" i="3"/>
  <c r="H6" i="3"/>
  <c r="H22" i="3"/>
  <c r="H23" i="3"/>
  <c r="O71" i="2" l="1"/>
  <c r="O70" i="2"/>
  <c r="Q69" i="2"/>
  <c r="H25" i="3"/>
  <c r="I4" i="3" s="1"/>
  <c r="Q71" i="2" l="1"/>
  <c r="Q70" i="2"/>
  <c r="I6" i="3"/>
  <c r="I12" i="3"/>
  <c r="I24" i="3"/>
  <c r="I11" i="3"/>
  <c r="I19" i="3"/>
  <c r="I13" i="3"/>
  <c r="I17" i="3"/>
  <c r="I14" i="3"/>
  <c r="I5" i="3"/>
  <c r="I21" i="3"/>
  <c r="I20" i="3"/>
  <c r="I7" i="3"/>
  <c r="I15" i="3"/>
  <c r="I23" i="3"/>
  <c r="I22" i="3"/>
  <c r="I9" i="3"/>
  <c r="I16" i="3"/>
  <c r="I8" i="3"/>
  <c r="I18" i="3"/>
  <c r="I10" i="3"/>
  <c r="I25" i="3" l="1"/>
  <c r="J4" i="3" s="1"/>
  <c r="J9" i="3" l="1"/>
  <c r="J17" i="3"/>
  <c r="J6" i="3"/>
  <c r="J22" i="3"/>
  <c r="J14" i="3"/>
  <c r="J11" i="3"/>
  <c r="J19" i="3"/>
  <c r="J8" i="3"/>
  <c r="J12" i="3"/>
  <c r="J20" i="3"/>
  <c r="J5" i="3"/>
  <c r="J13" i="3"/>
  <c r="J21" i="3"/>
  <c r="J16" i="3"/>
  <c r="J24" i="3"/>
  <c r="J25" i="3" s="1"/>
  <c r="K4" i="3" s="1"/>
  <c r="J7" i="3"/>
  <c r="J15" i="3"/>
  <c r="J23" i="3"/>
  <c r="J18" i="3"/>
  <c r="J10" i="3"/>
  <c r="K6" i="3" l="1"/>
  <c r="K8" i="3"/>
  <c r="K18" i="3"/>
  <c r="K23" i="3"/>
  <c r="K13" i="3"/>
  <c r="K14" i="3"/>
  <c r="K16" i="3"/>
  <c r="K19" i="3"/>
  <c r="K10" i="3"/>
  <c r="K9" i="3"/>
  <c r="K22" i="3"/>
  <c r="K5" i="3"/>
  <c r="K7" i="3"/>
  <c r="K20" i="3"/>
  <c r="K17" i="3"/>
  <c r="K11" i="3"/>
  <c r="K21" i="3"/>
  <c r="K15" i="3"/>
  <c r="K24" i="3"/>
  <c r="K12" i="3"/>
</calcChain>
</file>

<file path=xl/sharedStrings.xml><?xml version="1.0" encoding="utf-8"?>
<sst xmlns="http://schemas.openxmlformats.org/spreadsheetml/2006/main" count="134" uniqueCount="102">
  <si>
    <t>Enchanted Rank</t>
    <phoneticPr fontId="2" type="noConversion"/>
  </si>
  <si>
    <t>재료 개수기준</t>
    <phoneticPr fontId="2" type="noConversion"/>
  </si>
  <si>
    <t>분해/강화</t>
    <phoneticPr fontId="2" type="noConversion"/>
  </si>
  <si>
    <t>Item Grade 에 따른 분해 시 결과물 기준설정값</t>
    <phoneticPr fontId="2" type="noConversion"/>
  </si>
  <si>
    <t>1성</t>
    <phoneticPr fontId="2" type="noConversion"/>
  </si>
  <si>
    <t>2성</t>
    <phoneticPr fontId="2" type="noConversion"/>
  </si>
  <si>
    <t>3성</t>
    <phoneticPr fontId="2" type="noConversion"/>
  </si>
  <si>
    <t>4성</t>
    <phoneticPr fontId="2" type="noConversion"/>
  </si>
  <si>
    <t>5성</t>
    <phoneticPr fontId="2" type="noConversion"/>
  </si>
  <si>
    <t>6성</t>
    <phoneticPr fontId="2" type="noConversion"/>
  </si>
  <si>
    <t>7성</t>
    <phoneticPr fontId="2" type="noConversion"/>
  </si>
  <si>
    <t>아이템등급</t>
    <phoneticPr fontId="2" type="noConversion"/>
  </si>
  <si>
    <t>아이템 강화단계 및 아이템 등급에 따른 분해 결과물 개수</t>
    <phoneticPr fontId="2" type="noConversion"/>
  </si>
  <si>
    <t>* 아이템 분해 시 아이템 등급 및 강화단계에 따른 분해 결과물 개수 설정 Formula</t>
    <phoneticPr fontId="2" type="noConversion"/>
  </si>
  <si>
    <t>분해 아이템의 현재 강화단계</t>
    <phoneticPr fontId="2" type="noConversion"/>
  </si>
  <si>
    <t>아이템 분해 시 강화단계에 따른 결과물 변동량</t>
    <phoneticPr fontId="2" type="noConversion"/>
  </si>
  <si>
    <t>CIEL_Variation</t>
    <phoneticPr fontId="2" type="noConversion"/>
  </si>
  <si>
    <t>CIEL = CurrentItemEnchantLevel =</t>
    <phoneticPr fontId="2" type="noConversion"/>
  </si>
  <si>
    <t>DIC_N = DecomposedItemCount_N</t>
    <phoneticPr fontId="2" type="noConversion"/>
  </si>
  <si>
    <t>ItemDecompose 시트의 아이템 분해 결과물 N종류별 Item_Count_N 기준 설정값</t>
    <phoneticPr fontId="2" type="noConversion"/>
  </si>
  <si>
    <t>아이템 분해 결과물 N종류별 결과물 개수</t>
    <phoneticPr fontId="2" type="noConversion"/>
  </si>
  <si>
    <t>N 개만큼 설정(UI 구성상 최대 6개)</t>
    <phoneticPr fontId="2" type="noConversion"/>
  </si>
  <si>
    <t>이전</t>
    <phoneticPr fontId="2" type="noConversion"/>
  </si>
  <si>
    <t>수정</t>
    <phoneticPr fontId="2" type="noConversion"/>
  </si>
  <si>
    <t>IDRS =ItemDecomposeResults = CIEL_Variation * (DIC_1)</t>
    <phoneticPr fontId="2" type="noConversion"/>
  </si>
  <si>
    <t>각각 DIC_2, DIC_3, DIC_4, DIC_5, DIC_5</t>
    <phoneticPr fontId="2" type="noConversion"/>
  </si>
  <si>
    <t>=INT( ((3+CIEL)/3)^2.5 )</t>
    <phoneticPr fontId="2" type="noConversion"/>
  </si>
  <si>
    <t>=$L5*($O$4*2)</t>
    <phoneticPr fontId="2" type="noConversion"/>
  </si>
  <si>
    <t>이전수식</t>
    <phoneticPr fontId="2" type="noConversion"/>
  </si>
  <si>
    <t>변경수식</t>
    <phoneticPr fontId="2" type="noConversion"/>
  </si>
  <si>
    <t>0~19</t>
    <phoneticPr fontId="2" type="noConversion"/>
  </si>
  <si>
    <t>동일등급 분해 시 정수 개수</t>
    <phoneticPr fontId="2" type="noConversion"/>
  </si>
  <si>
    <t>아이템 20강 누적 정수개수 / 동일등급 분해 시 정수개수</t>
    <phoneticPr fontId="2" type="noConversion"/>
  </si>
  <si>
    <t>1게임 당 1개</t>
    <phoneticPr fontId="2" type="noConversion"/>
  </si>
  <si>
    <t xml:space="preserve">1일 1시간 </t>
    <phoneticPr fontId="2" type="noConversion"/>
  </si>
  <si>
    <t>1일 2시간</t>
    <phoneticPr fontId="2" type="noConversion"/>
  </si>
  <si>
    <t>5분 당 1게임</t>
    <phoneticPr fontId="2" type="noConversion"/>
  </si>
  <si>
    <t>=$L5*($O$4*1.15)</t>
    <phoneticPr fontId="2" type="noConversion"/>
  </si>
  <si>
    <t>무기/방어구 5파츠</t>
    <phoneticPr fontId="2" type="noConversion"/>
  </si>
  <si>
    <t>=INT((($K$3+A5)/3)^$L$3)</t>
    <phoneticPr fontId="2" type="noConversion"/>
  </si>
  <si>
    <t>분해</t>
    <phoneticPr fontId="2" type="noConversion"/>
  </si>
  <si>
    <t>강화</t>
    <phoneticPr fontId="2" type="noConversion"/>
  </si>
  <si>
    <t>=$L5*($I$4*$B$5)</t>
    <phoneticPr fontId="2" type="noConversion"/>
  </si>
  <si>
    <t>레벨업 등급별 기본 설정</t>
    <phoneticPr fontId="2" type="noConversion"/>
  </si>
  <si>
    <t>등급</t>
    <phoneticPr fontId="2" type="noConversion"/>
  </si>
  <si>
    <t>BasicLevelUpCost</t>
    <phoneticPr fontId="2" type="noConversion"/>
  </si>
  <si>
    <t>메인 등급</t>
    <phoneticPr fontId="2" type="noConversion"/>
  </si>
  <si>
    <t>레벨업재료</t>
  </si>
  <si>
    <t>등급 별 20단계 강화 시 동급 아이템 수량</t>
    <phoneticPr fontId="2" type="noConversion"/>
  </si>
  <si>
    <t>Max Enchant Level</t>
    <phoneticPr fontId="2" type="noConversion"/>
  </si>
  <si>
    <t>강화1단계상승시
재료 상승비율</t>
    <phoneticPr fontId="2" type="noConversion"/>
  </si>
  <si>
    <t>등급별
강화20단계의
총 재료수</t>
    <phoneticPr fontId="2" type="noConversion"/>
  </si>
  <si>
    <t>20단계강화시 재료누적</t>
    <phoneticPr fontId="2" type="noConversion"/>
  </si>
  <si>
    <t>* 등급별 강화 단계에 따른 요구 재료 개수</t>
    <phoneticPr fontId="2" type="noConversion"/>
  </si>
  <si>
    <t>Item Grade 에 따른  등급별 강화 단계에 따른 요구 재료 개수</t>
    <phoneticPr fontId="2" type="noConversion"/>
  </si>
  <si>
    <t>등급상승당
분해개수 증가Rate</t>
    <phoneticPr fontId="2" type="noConversion"/>
  </si>
  <si>
    <t>1성</t>
  </si>
  <si>
    <t>2성</t>
  </si>
  <si>
    <t>3성</t>
  </si>
  <si>
    <t>4성</t>
  </si>
  <si>
    <t>5성</t>
  </si>
  <si>
    <t>6성</t>
  </si>
  <si>
    <t>7성</t>
  </si>
  <si>
    <t>Item Grade 에 따른  등급별 강화 단계에 따른 분해 개수</t>
    <phoneticPr fontId="2" type="noConversion"/>
  </si>
  <si>
    <t>0강화단계
등급당 분해개수</t>
    <phoneticPr fontId="2" type="noConversion"/>
  </si>
  <si>
    <t>8종 아이템 강화 시</t>
    <phoneticPr fontId="2" type="noConversion"/>
  </si>
  <si>
    <t>무기 아이템</t>
    <phoneticPr fontId="2" type="noConversion"/>
  </si>
  <si>
    <t>강화단계증가비</t>
    <phoneticPr fontId="2" type="noConversion"/>
  </si>
  <si>
    <t>이전 강화증가비</t>
    <phoneticPr fontId="2" type="noConversion"/>
  </si>
  <si>
    <t>아이템 등급 기본능력 0 강화단계</t>
    <phoneticPr fontId="2" type="noConversion"/>
  </si>
  <si>
    <t>공격력 비율”+- n%”</t>
  </si>
  <si>
    <t>치명타세기비율"+- n%"</t>
  </si>
  <si>
    <t>치명타 확률 비율"+- n%"</t>
  </si>
  <si>
    <t>스킬쿨타임감소비율"+- n%"</t>
    <phoneticPr fontId="2" type="noConversion"/>
  </si>
  <si>
    <t>체력흡수</t>
    <phoneticPr fontId="2" type="noConversion"/>
  </si>
  <si>
    <t>신성력</t>
    <phoneticPr fontId="2" type="noConversion"/>
  </si>
  <si>
    <t>어설트 계열</t>
    <phoneticPr fontId="2" type="noConversion"/>
  </si>
  <si>
    <t>엑그젝트 계열</t>
    <phoneticPr fontId="2" type="noConversion"/>
  </si>
  <si>
    <t>크리티온 계열</t>
    <phoneticPr fontId="2" type="noConversion"/>
  </si>
  <si>
    <t>티메리스 계열</t>
    <phoneticPr fontId="2" type="noConversion"/>
  </si>
  <si>
    <t>뱀파이어 계열</t>
    <phoneticPr fontId="2" type="noConversion"/>
  </si>
  <si>
    <t>세크리드 계열</t>
    <phoneticPr fontId="2" type="noConversion"/>
  </si>
  <si>
    <t>대검</t>
    <phoneticPr fontId="2" type="noConversion"/>
  </si>
  <si>
    <t>한손검</t>
    <phoneticPr fontId="2" type="noConversion"/>
  </si>
  <si>
    <t>듀얼크로스보우</t>
    <phoneticPr fontId="2" type="noConversion"/>
  </si>
  <si>
    <t>차크람</t>
    <phoneticPr fontId="2" type="noConversion"/>
  </si>
  <si>
    <t>버서커</t>
    <phoneticPr fontId="2" type="noConversion"/>
  </si>
  <si>
    <t>데몬헌터</t>
    <phoneticPr fontId="2" type="noConversion"/>
  </si>
  <si>
    <t>아칸</t>
    <phoneticPr fontId="2" type="noConversion"/>
  </si>
  <si>
    <t>나이트</t>
    <phoneticPr fontId="2" type="noConversion"/>
  </si>
  <si>
    <t>2016.05.19 수정</t>
    <phoneticPr fontId="2" type="noConversion"/>
  </si>
  <si>
    <t>버서커</t>
    <phoneticPr fontId="2" type="noConversion"/>
  </si>
  <si>
    <t>데몬헌터</t>
    <phoneticPr fontId="2" type="noConversion"/>
  </si>
  <si>
    <t>아칸</t>
    <phoneticPr fontId="2" type="noConversion"/>
  </si>
  <si>
    <t>나이트</t>
    <phoneticPr fontId="2" type="noConversion"/>
  </si>
  <si>
    <t>방어구 아이템</t>
    <phoneticPr fontId="2" type="noConversion"/>
  </si>
  <si>
    <t>1성 0강 기본 방어력 설정</t>
    <phoneticPr fontId="2" type="noConversion"/>
  </si>
  <si>
    <t>1성 0강 기본공격력 설정</t>
    <phoneticPr fontId="2" type="noConversion"/>
  </si>
  <si>
    <t>이전20강:다음0강 증가비</t>
    <phoneticPr fontId="2" type="noConversion"/>
  </si>
  <si>
    <t>Enchanted Rank</t>
  </si>
  <si>
    <t>비교비</t>
    <phoneticPr fontId="2" type="noConversion"/>
  </si>
  <si>
    <t>INT 0강화단계
등급당 분해개수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</si>
</sst>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_ "/>
    <numFmt numFmtId="178" formatCode="#,##0.0_ "/>
    <numFmt numFmtId="179" formatCode="0_ "/>
    <numFmt numFmtId="180" formatCode="0.000"/>
  </numFmts>
  <fonts count="18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8CBA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1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4" fillId="0" borderId="0" xfId="0" quotePrefix="1" applyFont="1">
      <alignment vertical="center"/>
    </xf>
    <xf numFmtId="0" fontId="0" fillId="5" borderId="0" xfId="0" applyFill="1" applyBorder="1">
      <alignment vertical="center"/>
    </xf>
    <xf numFmtId="1" fontId="0" fillId="5" borderId="0" xfId="0" applyNumberFormat="1" applyFill="1" applyBorder="1">
      <alignment vertical="center"/>
    </xf>
    <xf numFmtId="1" fontId="0" fillId="3" borderId="0" xfId="0" applyNumberFormat="1" applyFill="1" applyBorder="1">
      <alignment vertical="center"/>
    </xf>
    <xf numFmtId="0" fontId="0" fillId="0" borderId="0" xfId="0" quotePrefix="1" applyBorder="1">
      <alignment vertical="center"/>
    </xf>
    <xf numFmtId="2" fontId="0" fillId="0" borderId="0" xfId="0" applyNumberFormat="1">
      <alignment vertical="center"/>
    </xf>
    <xf numFmtId="0" fontId="1" fillId="5" borderId="1" xfId="0" applyFont="1" applyFill="1" applyBorder="1">
      <alignment vertical="center"/>
    </xf>
    <xf numFmtId="1" fontId="0" fillId="0" borderId="0" xfId="0" applyNumberFormat="1">
      <alignment vertical="center"/>
    </xf>
    <xf numFmtId="1" fontId="0" fillId="0" borderId="0" xfId="0" applyNumberFormat="1" applyFill="1" applyBorder="1">
      <alignment vertical="center"/>
    </xf>
    <xf numFmtId="176" fontId="0" fillId="0" borderId="0" xfId="0" applyNumberFormat="1">
      <alignment vertical="center"/>
    </xf>
    <xf numFmtId="0" fontId="0" fillId="7" borderId="0" xfId="0" applyFill="1" applyBorder="1">
      <alignment vertical="center"/>
    </xf>
    <xf numFmtId="2" fontId="0" fillId="0" borderId="0" xfId="0" applyNumberFormat="1" applyFill="1">
      <alignment vertical="center"/>
    </xf>
    <xf numFmtId="2" fontId="0" fillId="0" borderId="0" xfId="0" applyNumberFormat="1" applyBorder="1">
      <alignment vertical="center"/>
    </xf>
    <xf numFmtId="0" fontId="6" fillId="4" borderId="1" xfId="0" applyFont="1" applyFill="1" applyBorder="1">
      <alignment vertical="center"/>
    </xf>
    <xf numFmtId="1" fontId="6" fillId="0" borderId="1" xfId="0" applyNumberFormat="1" applyFont="1" applyBorder="1">
      <alignment vertical="center"/>
    </xf>
    <xf numFmtId="0" fontId="5" fillId="5" borderId="2" xfId="0" applyFont="1" applyFill="1" applyBorder="1">
      <alignment vertical="center"/>
    </xf>
    <xf numFmtId="0" fontId="5" fillId="5" borderId="0" xfId="0" applyFont="1" applyFill="1">
      <alignment vertical="center"/>
    </xf>
    <xf numFmtId="0" fontId="0" fillId="6" borderId="0" xfId="0" applyFill="1">
      <alignment vertical="center"/>
    </xf>
    <xf numFmtId="0" fontId="0" fillId="6" borderId="1" xfId="0" applyFill="1" applyBorder="1">
      <alignment vertical="center"/>
    </xf>
    <xf numFmtId="0" fontId="8" fillId="0" borderId="0" xfId="0" applyFont="1">
      <alignment vertical="center"/>
    </xf>
    <xf numFmtId="0" fontId="8" fillId="8" borderId="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8" fillId="0" borderId="7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177" fontId="8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8" fillId="5" borderId="1" xfId="0" applyNumberFormat="1" applyFont="1" applyFill="1" applyBorder="1">
      <alignment vertical="center"/>
    </xf>
    <xf numFmtId="178" fontId="8" fillId="0" borderId="1" xfId="0" applyNumberFormat="1" applyFont="1" applyFill="1" applyBorder="1">
      <alignment vertical="center"/>
    </xf>
    <xf numFmtId="178" fontId="8" fillId="10" borderId="1" xfId="0" applyNumberFormat="1" applyFont="1" applyFill="1" applyBorder="1">
      <alignment vertical="center"/>
    </xf>
    <xf numFmtId="0" fontId="8" fillId="8" borderId="5" xfId="0" applyFont="1" applyFill="1" applyBorder="1" applyAlignment="1">
      <alignment horizontal="center" vertical="center" wrapText="1"/>
    </xf>
    <xf numFmtId="0" fontId="1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" fontId="0" fillId="2" borderId="13" xfId="0" applyNumberFormat="1" applyFill="1" applyBorder="1">
      <alignment vertical="center"/>
    </xf>
    <xf numFmtId="1" fontId="0" fillId="2" borderId="14" xfId="0" applyNumberFormat="1" applyFill="1" applyBorder="1">
      <alignment vertical="center"/>
    </xf>
    <xf numFmtId="0" fontId="8" fillId="8" borderId="1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8" fillId="8" borderId="6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left" vertical="center"/>
    </xf>
    <xf numFmtId="0" fontId="13" fillId="12" borderId="16" xfId="1" applyFont="1" applyFill="1" applyBorder="1" applyAlignment="1">
      <alignment horizontal="center" vertical="center"/>
    </xf>
    <xf numFmtId="1" fontId="6" fillId="0" borderId="0" xfId="0" applyNumberFormat="1" applyFont="1">
      <alignment vertical="center"/>
    </xf>
    <xf numFmtId="179" fontId="0" fillId="0" borderId="0" xfId="0" applyNumberFormat="1">
      <alignment vertical="center"/>
    </xf>
    <xf numFmtId="1" fontId="14" fillId="12" borderId="16" xfId="1" applyNumberFormat="1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justify" vertical="center" wrapText="1"/>
    </xf>
    <xf numFmtId="0" fontId="15" fillId="14" borderId="4" xfId="0" applyFont="1" applyFill="1" applyBorder="1" applyAlignment="1">
      <alignment horizontal="justify" vertical="center" wrapText="1"/>
    </xf>
    <xf numFmtId="0" fontId="15" fillId="15" borderId="4" xfId="0" applyFont="1" applyFill="1" applyBorder="1" applyAlignment="1">
      <alignment horizontal="justify" vertical="center" wrapText="1"/>
    </xf>
    <xf numFmtId="0" fontId="15" fillId="0" borderId="9" xfId="0" applyFont="1" applyFill="1" applyBorder="1" applyAlignment="1">
      <alignment horizontal="left" vertical="center"/>
    </xf>
    <xf numFmtId="0" fontId="16" fillId="0" borderId="4" xfId="0" applyFont="1" applyBorder="1">
      <alignment vertical="center"/>
    </xf>
    <xf numFmtId="0" fontId="15" fillId="0" borderId="9" xfId="0" applyFont="1" applyBorder="1">
      <alignment vertical="center"/>
    </xf>
    <xf numFmtId="49" fontId="13" fillId="16" borderId="16" xfId="1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19" borderId="1" xfId="0" applyFont="1" applyFill="1" applyBorder="1">
      <alignment vertical="center"/>
    </xf>
    <xf numFmtId="0" fontId="16" fillId="17" borderId="1" xfId="0" applyFont="1" applyFill="1" applyBorder="1">
      <alignment vertical="center"/>
    </xf>
    <xf numFmtId="179" fontId="16" fillId="0" borderId="1" xfId="0" applyNumberFormat="1" applyFont="1" applyBorder="1">
      <alignment vertical="center"/>
    </xf>
    <xf numFmtId="179" fontId="0" fillId="3" borderId="1" xfId="0" applyNumberFormat="1" applyFill="1" applyBorder="1">
      <alignment vertical="center"/>
    </xf>
    <xf numFmtId="179" fontId="5" fillId="4" borderId="12" xfId="0" applyNumberFormat="1" applyFont="1" applyFill="1" applyBorder="1">
      <alignment vertical="center"/>
    </xf>
    <xf numFmtId="0" fontId="0" fillId="18" borderId="13" xfId="0" applyFill="1" applyBorder="1">
      <alignment vertical="center"/>
    </xf>
    <xf numFmtId="0" fontId="0" fillId="18" borderId="14" xfId="0" applyFill="1" applyBorder="1">
      <alignment vertical="center"/>
    </xf>
    <xf numFmtId="0" fontId="0" fillId="15" borderId="0" xfId="0" applyFill="1">
      <alignment vertical="center"/>
    </xf>
    <xf numFmtId="179" fontId="17" fillId="4" borderId="16" xfId="1" applyNumberFormat="1" applyFont="1" applyFill="1" applyBorder="1" applyAlignment="1">
      <alignment horizontal="center" vertical="center"/>
    </xf>
    <xf numFmtId="0" fontId="13" fillId="12" borderId="17" xfId="1" applyFont="1" applyFill="1" applyBorder="1" applyAlignment="1">
      <alignment horizontal="center" vertical="center"/>
    </xf>
    <xf numFmtId="0" fontId="13" fillId="20" borderId="18" xfId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19" borderId="0" xfId="0" applyFill="1">
      <alignment vertical="center"/>
    </xf>
    <xf numFmtId="0" fontId="0" fillId="21" borderId="0" xfId="0" applyFill="1">
      <alignment vertical="center"/>
    </xf>
    <xf numFmtId="0" fontId="0" fillId="22" borderId="0" xfId="0" applyFill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</cellXfs>
  <cellStyles count="2">
    <cellStyle name="20% - 강조색1" xfId="1" builtinId="3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97"/>
  <sheetViews>
    <sheetView tabSelected="1" workbookViewId="0">
      <selection activeCell="K22" sqref="K22"/>
    </sheetView>
  </sheetViews>
  <sheetFormatPr defaultRowHeight="16.5"/>
  <cols>
    <col min="1" max="1" width="5.25" customWidth="1"/>
    <col min="2" max="2" width="15.625" customWidth="1"/>
    <col min="3" max="3" width="14.625" customWidth="1"/>
    <col min="4" max="4" width="12.125" customWidth="1"/>
    <col min="5" max="6" width="13.125" customWidth="1"/>
    <col min="7" max="7" width="14.75" customWidth="1"/>
    <col min="8" max="8" width="13.125" customWidth="1"/>
    <col min="9" max="9" width="10.5" customWidth="1"/>
    <col min="11" max="11" width="14.625" customWidth="1"/>
    <col min="12" max="12" width="9.125" bestFit="1" customWidth="1"/>
    <col min="13" max="13" width="13.125" bestFit="1" customWidth="1"/>
    <col min="14" max="14" width="9.125" bestFit="1" customWidth="1"/>
    <col min="15" max="15" width="13.125" bestFit="1" customWidth="1"/>
    <col min="16" max="16" width="11" bestFit="1" customWidth="1"/>
    <col min="17" max="17" width="13.125" bestFit="1" customWidth="1"/>
    <col min="18" max="18" width="12.125" bestFit="1" customWidth="1"/>
  </cols>
  <sheetData>
    <row r="2" spans="1:26">
      <c r="K2" s="33"/>
      <c r="L2" s="101" t="s">
        <v>48</v>
      </c>
      <c r="M2" s="102"/>
      <c r="N2" s="102"/>
      <c r="O2" s="102"/>
      <c r="P2" s="102"/>
      <c r="Q2" s="102"/>
      <c r="R2" s="102"/>
      <c r="S2" s="103"/>
      <c r="U2">
        <v>8</v>
      </c>
    </row>
    <row r="3" spans="1:26">
      <c r="C3" s="106" t="s">
        <v>43</v>
      </c>
      <c r="D3" s="107"/>
      <c r="E3" s="107"/>
      <c r="F3" s="107"/>
      <c r="G3" s="107"/>
      <c r="H3" s="107"/>
      <c r="I3" s="107"/>
      <c r="J3" s="107"/>
      <c r="K3" s="33"/>
      <c r="L3" s="92" t="s">
        <v>46</v>
      </c>
      <c r="M3" s="94" t="s">
        <v>47</v>
      </c>
      <c r="N3" s="95"/>
      <c r="O3" s="95"/>
      <c r="P3" s="95"/>
      <c r="Q3" s="95"/>
      <c r="R3" s="95"/>
      <c r="S3" s="96"/>
      <c r="U3" s="68" t="s">
        <v>65</v>
      </c>
    </row>
    <row r="4" spans="1:26" ht="40.5">
      <c r="C4" s="34" t="s">
        <v>44</v>
      </c>
      <c r="D4" s="35" t="s">
        <v>49</v>
      </c>
      <c r="E4" s="49" t="s">
        <v>51</v>
      </c>
      <c r="F4" s="49" t="s">
        <v>50</v>
      </c>
      <c r="G4" s="105" t="s">
        <v>101</v>
      </c>
      <c r="H4" s="65" t="s">
        <v>64</v>
      </c>
      <c r="I4" s="36" t="s">
        <v>45</v>
      </c>
      <c r="J4" s="56" t="s">
        <v>55</v>
      </c>
      <c r="K4" s="33"/>
      <c r="L4" s="93"/>
      <c r="M4" s="37">
        <v>7</v>
      </c>
      <c r="N4" s="37">
        <v>6</v>
      </c>
      <c r="O4" s="37">
        <v>5</v>
      </c>
      <c r="P4" s="37">
        <v>4</v>
      </c>
      <c r="Q4" s="37">
        <v>3</v>
      </c>
      <c r="R4" s="37">
        <v>2</v>
      </c>
      <c r="S4" s="37">
        <v>1</v>
      </c>
      <c r="U4" s="67">
        <v>6</v>
      </c>
      <c r="V4" s="67">
        <v>5</v>
      </c>
      <c r="W4" s="67">
        <v>4</v>
      </c>
      <c r="X4" s="67">
        <v>3</v>
      </c>
      <c r="Y4" s="67">
        <v>2</v>
      </c>
      <c r="Z4" s="67">
        <v>1</v>
      </c>
    </row>
    <row r="5" spans="1:26">
      <c r="C5" s="37">
        <v>7</v>
      </c>
      <c r="D5" s="38">
        <v>20</v>
      </c>
      <c r="E5" s="39">
        <f>R36</f>
        <v>11285</v>
      </c>
      <c r="F5" s="39">
        <v>10</v>
      </c>
      <c r="G5" s="23">
        <v>4338</v>
      </c>
      <c r="H5" s="41">
        <f t="shared" ref="H5:H10" si="0">H6*J5</f>
        <v>4337.55</v>
      </c>
      <c r="I5" s="40">
        <f>$H5*18</f>
        <v>78075.900000000009</v>
      </c>
      <c r="J5" s="41">
        <v>1.7</v>
      </c>
      <c r="K5" s="33"/>
      <c r="L5" s="37">
        <v>7</v>
      </c>
      <c r="M5" s="48">
        <f>E5/H5</f>
        <v>2.601699115860336</v>
      </c>
      <c r="N5" s="41">
        <f>$E5/$H6</f>
        <v>4.422888496962571</v>
      </c>
      <c r="O5" s="41">
        <f>$E5/$H7</f>
        <v>7.9611992945326282</v>
      </c>
      <c r="P5" s="41">
        <f>$E5/$H8</f>
        <v>23.883597883597883</v>
      </c>
      <c r="Q5" s="41">
        <f>$E5/$H9</f>
        <v>71.650793650793645</v>
      </c>
      <c r="R5" s="41">
        <f>$E5/$H10</f>
        <v>250.77777777777777</v>
      </c>
      <c r="S5" s="47">
        <f>$E5/$H11</f>
        <v>752.33333333333337</v>
      </c>
      <c r="U5" s="23">
        <f>N5*$U$2</f>
        <v>35.383107975700568</v>
      </c>
      <c r="V5" s="23">
        <f>O5*$U$2</f>
        <v>63.689594356261026</v>
      </c>
      <c r="W5" s="23">
        <f>P5*$U$2</f>
        <v>191.06878306878306</v>
      </c>
      <c r="X5" s="23">
        <f>Q5*$U$2</f>
        <v>573.20634920634916</v>
      </c>
      <c r="Y5" s="23">
        <f>R5*$U$2</f>
        <v>2006.2222222222222</v>
      </c>
      <c r="Z5" s="23">
        <f>S5*$U$2</f>
        <v>6018.666666666667</v>
      </c>
    </row>
    <row r="6" spans="1:26">
      <c r="C6" s="37">
        <v>6</v>
      </c>
      <c r="D6" s="38">
        <v>20</v>
      </c>
      <c r="E6" s="39">
        <f>Q36</f>
        <v>5228</v>
      </c>
      <c r="F6" s="39">
        <v>10</v>
      </c>
      <c r="G6" s="23">
        <v>2552</v>
      </c>
      <c r="H6" s="41">
        <f t="shared" si="0"/>
        <v>2551.5</v>
      </c>
      <c r="I6" s="40">
        <f>$H6*18</f>
        <v>45927</v>
      </c>
      <c r="J6" s="41">
        <v>1.8</v>
      </c>
      <c r="K6" s="33"/>
      <c r="L6" s="37">
        <v>6</v>
      </c>
      <c r="M6" s="46"/>
      <c r="N6" s="48">
        <f>E6/H6</f>
        <v>2.0489907897315303</v>
      </c>
      <c r="O6" s="41">
        <f>$E6/$H7</f>
        <v>3.6881834215167548</v>
      </c>
      <c r="P6" s="41">
        <f>$E6/$H8</f>
        <v>11.064550264550265</v>
      </c>
      <c r="Q6" s="41">
        <f>$E6/$H9</f>
        <v>33.193650793650797</v>
      </c>
      <c r="R6" s="41">
        <f>$E6/$H10</f>
        <v>116.17777777777778</v>
      </c>
      <c r="S6" s="47">
        <f>$E6/$H11</f>
        <v>348.53333333333336</v>
      </c>
    </row>
    <row r="7" spans="1:26">
      <c r="C7" s="37">
        <v>5</v>
      </c>
      <c r="D7" s="42">
        <v>20</v>
      </c>
      <c r="E7" s="39">
        <f>P36</f>
        <v>2489</v>
      </c>
      <c r="F7" s="39">
        <v>10</v>
      </c>
      <c r="G7" s="23">
        <v>1418</v>
      </c>
      <c r="H7" s="41">
        <f t="shared" si="0"/>
        <v>1417.5</v>
      </c>
      <c r="I7" s="40">
        <f>$H7*18</f>
        <v>25515</v>
      </c>
      <c r="J7" s="41">
        <v>3</v>
      </c>
      <c r="K7" s="33"/>
      <c r="L7" s="37">
        <v>5</v>
      </c>
      <c r="M7" s="46"/>
      <c r="N7" s="46"/>
      <c r="O7" s="48">
        <f>E7/H7</f>
        <v>1.7559082892416227</v>
      </c>
      <c r="P7" s="41">
        <f>$E7/$H8</f>
        <v>5.2677248677248674</v>
      </c>
      <c r="Q7" s="41">
        <f>$E7/$H9</f>
        <v>15.803174603174604</v>
      </c>
      <c r="R7" s="41">
        <f>$E7/$H10</f>
        <v>55.31111111111111</v>
      </c>
      <c r="S7" s="41">
        <f>$E7/$H11</f>
        <v>165.93333333333334</v>
      </c>
    </row>
    <row r="8" spans="1:26">
      <c r="C8" s="37">
        <v>4</v>
      </c>
      <c r="D8" s="42">
        <v>20</v>
      </c>
      <c r="E8" s="39">
        <f>O36</f>
        <v>1230</v>
      </c>
      <c r="F8" s="39">
        <v>10</v>
      </c>
      <c r="G8" s="23">
        <v>473</v>
      </c>
      <c r="H8" s="41">
        <f t="shared" si="0"/>
        <v>472.5</v>
      </c>
      <c r="I8" s="40">
        <f>$H8*18</f>
        <v>8505</v>
      </c>
      <c r="J8" s="41">
        <v>3</v>
      </c>
      <c r="K8" s="33"/>
      <c r="L8" s="37">
        <v>4</v>
      </c>
      <c r="M8" s="46"/>
      <c r="N8" s="46"/>
      <c r="O8" s="46"/>
      <c r="P8" s="48">
        <f>E8/H8</f>
        <v>2.6031746031746033</v>
      </c>
      <c r="Q8" s="41">
        <f>$E8/$H9</f>
        <v>7.8095238095238093</v>
      </c>
      <c r="R8" s="41">
        <f>$E8/$H10</f>
        <v>27.333333333333332</v>
      </c>
      <c r="S8" s="41">
        <f>$E8/$H11</f>
        <v>82</v>
      </c>
    </row>
    <row r="9" spans="1:26">
      <c r="C9" s="37">
        <v>3</v>
      </c>
      <c r="D9" s="42">
        <v>20</v>
      </c>
      <c r="E9" s="39">
        <f>N36</f>
        <v>670</v>
      </c>
      <c r="F9" s="39">
        <v>10</v>
      </c>
      <c r="G9" s="23">
        <v>158</v>
      </c>
      <c r="H9" s="41">
        <f t="shared" si="0"/>
        <v>157.5</v>
      </c>
      <c r="I9" s="40">
        <f>$H9*18</f>
        <v>2835</v>
      </c>
      <c r="J9" s="41">
        <v>3.5</v>
      </c>
      <c r="K9" s="33"/>
      <c r="L9" s="37">
        <v>3</v>
      </c>
      <c r="M9" s="46"/>
      <c r="N9" s="46"/>
      <c r="O9" s="46"/>
      <c r="P9" s="46"/>
      <c r="Q9" s="48">
        <f>E9/H9</f>
        <v>4.253968253968254</v>
      </c>
      <c r="R9" s="41">
        <f>$E9/$H10</f>
        <v>14.888888888888889</v>
      </c>
      <c r="S9" s="41">
        <f>$E9/$H11</f>
        <v>44.666666666666664</v>
      </c>
    </row>
    <row r="10" spans="1:26">
      <c r="C10" s="37">
        <v>2</v>
      </c>
      <c r="D10" s="42">
        <v>20</v>
      </c>
      <c r="E10" s="39">
        <f>M36</f>
        <v>410</v>
      </c>
      <c r="F10" s="39">
        <v>10</v>
      </c>
      <c r="G10" s="23">
        <v>45</v>
      </c>
      <c r="H10" s="41">
        <f t="shared" si="0"/>
        <v>45</v>
      </c>
      <c r="I10" s="40">
        <f>$H10*18</f>
        <v>810</v>
      </c>
      <c r="J10" s="41">
        <v>3</v>
      </c>
      <c r="K10" s="33"/>
      <c r="L10" s="37">
        <v>2</v>
      </c>
      <c r="M10" s="46"/>
      <c r="N10" s="46"/>
      <c r="O10" s="46"/>
      <c r="P10" s="46"/>
      <c r="Q10" s="46"/>
      <c r="R10" s="48">
        <f>E10/H10</f>
        <v>9.1111111111111107</v>
      </c>
      <c r="S10" s="41">
        <f>$E10/$H11</f>
        <v>27.333333333333332</v>
      </c>
    </row>
    <row r="11" spans="1:26">
      <c r="C11" s="37">
        <v>1</v>
      </c>
      <c r="D11" s="42">
        <v>20</v>
      </c>
      <c r="E11" s="39">
        <f>L36</f>
        <v>290</v>
      </c>
      <c r="F11" s="39">
        <v>10</v>
      </c>
      <c r="G11" s="23">
        <v>15</v>
      </c>
      <c r="H11" s="41">
        <v>15</v>
      </c>
      <c r="I11" s="40">
        <f>$H11*18</f>
        <v>270</v>
      </c>
      <c r="J11" s="40">
        <v>1</v>
      </c>
      <c r="K11" s="33"/>
      <c r="L11" s="37">
        <v>1</v>
      </c>
      <c r="M11" s="46"/>
      <c r="N11" s="46"/>
      <c r="O11" s="46"/>
      <c r="P11" s="46"/>
      <c r="Q11" s="46"/>
      <c r="R11" s="46"/>
      <c r="S11" s="48">
        <f>E11/H11</f>
        <v>19.333333333333332</v>
      </c>
    </row>
    <row r="12" spans="1:26">
      <c r="C12" s="45"/>
      <c r="D12" s="43"/>
      <c r="E12" s="43"/>
      <c r="F12" s="43"/>
      <c r="G12" s="43"/>
      <c r="H12" s="44"/>
      <c r="I12" s="44"/>
      <c r="J12" s="44"/>
    </row>
    <row r="13" spans="1:26">
      <c r="B13" s="5" t="s">
        <v>11</v>
      </c>
      <c r="C13" s="5" t="s">
        <v>56</v>
      </c>
      <c r="D13" s="5" t="s">
        <v>57</v>
      </c>
      <c r="E13" s="5" t="s">
        <v>58</v>
      </c>
      <c r="F13" s="5" t="s">
        <v>59</v>
      </c>
      <c r="G13" s="5" t="s">
        <v>60</v>
      </c>
      <c r="H13" s="5" t="s">
        <v>61</v>
      </c>
      <c r="I13" s="5" t="s">
        <v>62</v>
      </c>
      <c r="K13" s="5" t="s">
        <v>11</v>
      </c>
      <c r="L13" s="5" t="s">
        <v>4</v>
      </c>
      <c r="M13" s="5" t="s">
        <v>5</v>
      </c>
      <c r="N13" s="5" t="s">
        <v>6</v>
      </c>
      <c r="O13" s="5" t="s">
        <v>7</v>
      </c>
      <c r="P13" s="5" t="s">
        <v>8</v>
      </c>
      <c r="Q13" s="5" t="s">
        <v>9</v>
      </c>
      <c r="R13" s="5" t="s">
        <v>10</v>
      </c>
    </row>
    <row r="14" spans="1:26">
      <c r="B14" s="59"/>
      <c r="C14" s="60" t="s">
        <v>63</v>
      </c>
      <c r="D14" s="60"/>
      <c r="E14" s="60"/>
      <c r="F14" s="60"/>
      <c r="G14" s="60"/>
      <c r="H14" s="60"/>
      <c r="I14" s="61"/>
      <c r="L14" s="5" t="s">
        <v>54</v>
      </c>
      <c r="R14" s="13"/>
    </row>
    <row r="15" spans="1:26">
      <c r="B15" s="6" t="s">
        <v>0</v>
      </c>
      <c r="C15" s="7">
        <v>1</v>
      </c>
      <c r="D15" s="7">
        <v>2</v>
      </c>
      <c r="E15" s="7">
        <v>3</v>
      </c>
      <c r="F15" s="7">
        <v>4</v>
      </c>
      <c r="G15" s="7">
        <v>5</v>
      </c>
      <c r="H15" s="7">
        <v>6</v>
      </c>
      <c r="I15" s="7">
        <v>7</v>
      </c>
      <c r="K15" s="6" t="s">
        <v>0</v>
      </c>
      <c r="L15" s="7">
        <v>1</v>
      </c>
      <c r="M15" s="7">
        <v>2</v>
      </c>
      <c r="N15" s="7">
        <v>3</v>
      </c>
      <c r="O15" s="7">
        <v>4</v>
      </c>
      <c r="P15" s="7">
        <v>5</v>
      </c>
      <c r="Q15" s="7">
        <v>6</v>
      </c>
      <c r="R15" s="7">
        <v>7</v>
      </c>
      <c r="S15" s="66">
        <v>1.2</v>
      </c>
    </row>
    <row r="16" spans="1:26">
      <c r="A16" s="97"/>
      <c r="B16" s="63">
        <v>0</v>
      </c>
      <c r="C16" s="64">
        <f>H11</f>
        <v>15</v>
      </c>
      <c r="D16" s="64">
        <f>G10</f>
        <v>45</v>
      </c>
      <c r="E16" s="104">
        <f>G9</f>
        <v>158</v>
      </c>
      <c r="F16" s="64">
        <f>G8</f>
        <v>473</v>
      </c>
      <c r="G16" s="64">
        <f>G7</f>
        <v>1418</v>
      </c>
      <c r="H16" s="64">
        <f>G6</f>
        <v>2552</v>
      </c>
      <c r="I16" s="64">
        <f>G5</f>
        <v>4338</v>
      </c>
      <c r="J16">
        <v>0.01</v>
      </c>
      <c r="K16" s="8">
        <v>0</v>
      </c>
      <c r="L16" s="21">
        <v>5</v>
      </c>
      <c r="M16" s="21">
        <f>INT(L16+(L16*$S$15))</f>
        <v>11</v>
      </c>
      <c r="N16" s="21">
        <f t="shared" ref="N16:R16" si="1">INT(M16+(M16*$S$15))</f>
        <v>24</v>
      </c>
      <c r="O16" s="21">
        <f t="shared" si="1"/>
        <v>52</v>
      </c>
      <c r="P16" s="21">
        <f t="shared" si="1"/>
        <v>114</v>
      </c>
      <c r="Q16" s="21">
        <f t="shared" si="1"/>
        <v>250</v>
      </c>
      <c r="R16" s="21">
        <f t="shared" si="1"/>
        <v>550</v>
      </c>
    </row>
    <row r="17" spans="2:19">
      <c r="B17" s="10">
        <v>1</v>
      </c>
      <c r="C17" s="21">
        <f>INT($C$16+(($B17)^1.7)*1.25)</f>
        <v>16</v>
      </c>
      <c r="D17" s="21">
        <f>INT($D$16+(($B17)^1.7)*1.25)</f>
        <v>46</v>
      </c>
      <c r="E17" s="21">
        <f>INT($E$16+(($B17)^1.7)*1.25)</f>
        <v>159</v>
      </c>
      <c r="F17" s="21">
        <f>INT($F$16+(($B17)^1.7)*1.25)</f>
        <v>474</v>
      </c>
      <c r="G17" s="21">
        <f>INT($G$16+(($B17)^1.7)*1.25)</f>
        <v>1419</v>
      </c>
      <c r="H17" s="21">
        <f>INT($H$16+(($B17)^1.7)*1.25)</f>
        <v>2553</v>
      </c>
      <c r="I17" s="21">
        <f>INT($I$16+(($B17)^1.7)*1.25)</f>
        <v>4339</v>
      </c>
      <c r="K17" s="10">
        <v>1</v>
      </c>
      <c r="L17" s="21">
        <f>INT($L$16+($L$16*$J$16))+($K16+1)</f>
        <v>6</v>
      </c>
      <c r="M17" s="21">
        <f>INT($M$16+($M$16*$J$16))+($K16+1)</f>
        <v>12</v>
      </c>
      <c r="N17" s="21">
        <f>INT($N$16+($N$16*$J$16))+($K16+1)</f>
        <v>25</v>
      </c>
      <c r="O17" s="21">
        <f>INT($O$16+($O$16*$J$16))+($K16+1)</f>
        <v>53</v>
      </c>
      <c r="P17" s="21">
        <f>INT($P$16+($P$16*$J$16))+($K16+1)</f>
        <v>116</v>
      </c>
      <c r="Q17" s="21">
        <f>INT($Q$16+($Q$16*$J$16))+($K16+1)</f>
        <v>253</v>
      </c>
      <c r="R17" s="21">
        <f>INT($R$16+($R$16*$J$16))+($K16+1)</f>
        <v>556</v>
      </c>
      <c r="S17" s="13"/>
    </row>
    <row r="18" spans="2:19">
      <c r="B18" s="10">
        <v>2</v>
      </c>
      <c r="C18" s="21">
        <f t="shared" ref="C18:C36" si="2">INT($C$16+(($B18)^1.7)*1.25)</f>
        <v>19</v>
      </c>
      <c r="D18" s="21">
        <f t="shared" ref="D18:D36" si="3">INT($D$16+(($B18)^1.7)*1.25)</f>
        <v>49</v>
      </c>
      <c r="E18" s="21">
        <f t="shared" ref="E18:E36" si="4">INT($E$16+(($B18)^1.7)*1.25)</f>
        <v>162</v>
      </c>
      <c r="F18" s="21">
        <f t="shared" ref="F18:F36" si="5">INT($F$16+(($B18)^1.7)*1.25)</f>
        <v>477</v>
      </c>
      <c r="G18" s="21">
        <f t="shared" ref="G18:G36" si="6">INT($G$16+(($B18)^1.7)*1.25)</f>
        <v>1422</v>
      </c>
      <c r="H18" s="21">
        <f t="shared" ref="H18:H36" si="7">INT($H$16+(($B18)^1.7)*1.25)</f>
        <v>2556</v>
      </c>
      <c r="I18" s="21">
        <f t="shared" ref="I18:I36" si="8">INT($I$16+(($B18)^1.7)*1.25)</f>
        <v>4342</v>
      </c>
      <c r="K18" s="10">
        <v>2</v>
      </c>
      <c r="L18" s="21">
        <f t="shared" ref="L18:L35" si="9">INT($L$16+($L$16*$J$16))+($K17+1)</f>
        <v>7</v>
      </c>
      <c r="M18" s="21">
        <f t="shared" ref="M18:M35" si="10">INT($M$16+($M$16*$J$16))+($K17+1)</f>
        <v>13</v>
      </c>
      <c r="N18" s="21">
        <f t="shared" ref="N18:N35" si="11">INT($N$16+($N$16*$J$16))+($K17+1)</f>
        <v>26</v>
      </c>
      <c r="O18" s="21">
        <f t="shared" ref="O18:O35" si="12">INT($O$16+($O$16*$J$16))+($K17+1)</f>
        <v>54</v>
      </c>
      <c r="P18" s="21">
        <f t="shared" ref="P18:P35" si="13">INT($P$16+($P$16*$J$16))+($K17+1)</f>
        <v>117</v>
      </c>
      <c r="Q18" s="21">
        <f t="shared" ref="Q18:Q35" si="14">INT($Q$16+($Q$16*$J$16))+($K17+1)</f>
        <v>254</v>
      </c>
      <c r="R18" s="21">
        <f t="shared" ref="R18:R35" si="15">INT($R$16+($R$16*$J$16))+($K17+1)</f>
        <v>557</v>
      </c>
    </row>
    <row r="19" spans="2:19">
      <c r="B19" s="10">
        <v>3</v>
      </c>
      <c r="C19" s="21">
        <f t="shared" si="2"/>
        <v>23</v>
      </c>
      <c r="D19" s="21">
        <f t="shared" si="3"/>
        <v>53</v>
      </c>
      <c r="E19" s="21">
        <f t="shared" si="4"/>
        <v>166</v>
      </c>
      <c r="F19" s="21">
        <f t="shared" si="5"/>
        <v>481</v>
      </c>
      <c r="G19" s="21">
        <f t="shared" si="6"/>
        <v>1426</v>
      </c>
      <c r="H19" s="21">
        <f t="shared" si="7"/>
        <v>2560</v>
      </c>
      <c r="I19" s="21">
        <f t="shared" si="8"/>
        <v>4346</v>
      </c>
      <c r="K19" s="10">
        <v>3</v>
      </c>
      <c r="L19" s="21">
        <f t="shared" si="9"/>
        <v>8</v>
      </c>
      <c r="M19" s="21">
        <f t="shared" si="10"/>
        <v>14</v>
      </c>
      <c r="N19" s="21">
        <f t="shared" si="11"/>
        <v>27</v>
      </c>
      <c r="O19" s="21">
        <f t="shared" si="12"/>
        <v>55</v>
      </c>
      <c r="P19" s="21">
        <f t="shared" si="13"/>
        <v>118</v>
      </c>
      <c r="Q19" s="21">
        <f t="shared" si="14"/>
        <v>255</v>
      </c>
      <c r="R19" s="21">
        <f t="shared" si="15"/>
        <v>558</v>
      </c>
    </row>
    <row r="20" spans="2:19">
      <c r="B20" s="10">
        <v>4</v>
      </c>
      <c r="C20" s="21">
        <f t="shared" si="2"/>
        <v>28</v>
      </c>
      <c r="D20" s="21">
        <f t="shared" si="3"/>
        <v>58</v>
      </c>
      <c r="E20" s="21">
        <f t="shared" si="4"/>
        <v>171</v>
      </c>
      <c r="F20" s="21">
        <f t="shared" si="5"/>
        <v>486</v>
      </c>
      <c r="G20" s="21">
        <f t="shared" si="6"/>
        <v>1431</v>
      </c>
      <c r="H20" s="21">
        <f t="shared" si="7"/>
        <v>2565</v>
      </c>
      <c r="I20" s="21">
        <f t="shared" si="8"/>
        <v>4351</v>
      </c>
      <c r="K20" s="10">
        <v>4</v>
      </c>
      <c r="L20" s="21">
        <f t="shared" si="9"/>
        <v>9</v>
      </c>
      <c r="M20" s="21">
        <f t="shared" si="10"/>
        <v>15</v>
      </c>
      <c r="N20" s="21">
        <f t="shared" si="11"/>
        <v>28</v>
      </c>
      <c r="O20" s="21">
        <f t="shared" si="12"/>
        <v>56</v>
      </c>
      <c r="P20" s="21">
        <f t="shared" si="13"/>
        <v>119</v>
      </c>
      <c r="Q20" s="21">
        <f t="shared" si="14"/>
        <v>256</v>
      </c>
      <c r="R20" s="21">
        <f t="shared" si="15"/>
        <v>559</v>
      </c>
    </row>
    <row r="21" spans="2:19">
      <c r="B21" s="10">
        <v>5</v>
      </c>
      <c r="C21" s="21">
        <f t="shared" si="2"/>
        <v>34</v>
      </c>
      <c r="D21" s="21">
        <f t="shared" si="3"/>
        <v>64</v>
      </c>
      <c r="E21" s="21">
        <f t="shared" si="4"/>
        <v>177</v>
      </c>
      <c r="F21" s="21">
        <f t="shared" si="5"/>
        <v>492</v>
      </c>
      <c r="G21" s="21">
        <f t="shared" si="6"/>
        <v>1437</v>
      </c>
      <c r="H21" s="21">
        <f t="shared" si="7"/>
        <v>2571</v>
      </c>
      <c r="I21" s="21">
        <f t="shared" si="8"/>
        <v>4357</v>
      </c>
      <c r="K21" s="10">
        <v>5</v>
      </c>
      <c r="L21" s="21">
        <f>INT($L$16+($L$16*$J$16))+($K20+1)</f>
        <v>10</v>
      </c>
      <c r="M21" s="21">
        <f t="shared" si="10"/>
        <v>16</v>
      </c>
      <c r="N21" s="21">
        <f t="shared" si="11"/>
        <v>29</v>
      </c>
      <c r="O21" s="21">
        <f t="shared" si="12"/>
        <v>57</v>
      </c>
      <c r="P21" s="21">
        <f t="shared" si="13"/>
        <v>120</v>
      </c>
      <c r="Q21" s="21">
        <f t="shared" si="14"/>
        <v>257</v>
      </c>
      <c r="R21" s="21">
        <f t="shared" si="15"/>
        <v>560</v>
      </c>
    </row>
    <row r="22" spans="2:19">
      <c r="B22" s="5">
        <v>6</v>
      </c>
      <c r="C22" s="21">
        <f t="shared" si="2"/>
        <v>41</v>
      </c>
      <c r="D22" s="21">
        <f t="shared" si="3"/>
        <v>71</v>
      </c>
      <c r="E22" s="21">
        <f t="shared" si="4"/>
        <v>184</v>
      </c>
      <c r="F22" s="21">
        <f t="shared" si="5"/>
        <v>499</v>
      </c>
      <c r="G22" s="21">
        <f t="shared" si="6"/>
        <v>1444</v>
      </c>
      <c r="H22" s="21">
        <f t="shared" si="7"/>
        <v>2578</v>
      </c>
      <c r="I22" s="21">
        <f t="shared" si="8"/>
        <v>4364</v>
      </c>
      <c r="K22" s="5">
        <v>6</v>
      </c>
      <c r="L22" s="21">
        <f t="shared" si="9"/>
        <v>11</v>
      </c>
      <c r="M22" s="21">
        <f t="shared" si="10"/>
        <v>17</v>
      </c>
      <c r="N22" s="21">
        <f t="shared" si="11"/>
        <v>30</v>
      </c>
      <c r="O22" s="21">
        <f t="shared" si="12"/>
        <v>58</v>
      </c>
      <c r="P22" s="21">
        <f t="shared" si="13"/>
        <v>121</v>
      </c>
      <c r="Q22" s="21">
        <f t="shared" si="14"/>
        <v>258</v>
      </c>
      <c r="R22" s="21">
        <f t="shared" si="15"/>
        <v>561</v>
      </c>
    </row>
    <row r="23" spans="2:19">
      <c r="B23" s="5">
        <v>7</v>
      </c>
      <c r="C23" s="21">
        <f t="shared" si="2"/>
        <v>49</v>
      </c>
      <c r="D23" s="21">
        <f t="shared" si="3"/>
        <v>79</v>
      </c>
      <c r="E23" s="21">
        <f t="shared" si="4"/>
        <v>192</v>
      </c>
      <c r="F23" s="21">
        <f t="shared" si="5"/>
        <v>507</v>
      </c>
      <c r="G23" s="21">
        <f t="shared" si="6"/>
        <v>1452</v>
      </c>
      <c r="H23" s="21">
        <f t="shared" si="7"/>
        <v>2586</v>
      </c>
      <c r="I23" s="21">
        <f t="shared" si="8"/>
        <v>4372</v>
      </c>
      <c r="K23" s="5">
        <v>7</v>
      </c>
      <c r="L23" s="21">
        <f t="shared" si="9"/>
        <v>12</v>
      </c>
      <c r="M23" s="21">
        <f t="shared" si="10"/>
        <v>18</v>
      </c>
      <c r="N23" s="21">
        <f t="shared" si="11"/>
        <v>31</v>
      </c>
      <c r="O23" s="21">
        <f t="shared" si="12"/>
        <v>59</v>
      </c>
      <c r="P23" s="21">
        <f t="shared" si="13"/>
        <v>122</v>
      </c>
      <c r="Q23" s="21">
        <f t="shared" si="14"/>
        <v>259</v>
      </c>
      <c r="R23" s="21">
        <f t="shared" si="15"/>
        <v>562</v>
      </c>
    </row>
    <row r="24" spans="2:19">
      <c r="B24" s="5">
        <v>8</v>
      </c>
      <c r="C24" s="21">
        <f t="shared" si="2"/>
        <v>57</v>
      </c>
      <c r="D24" s="21">
        <f t="shared" si="3"/>
        <v>87</v>
      </c>
      <c r="E24" s="21">
        <f t="shared" si="4"/>
        <v>200</v>
      </c>
      <c r="F24" s="21">
        <f t="shared" si="5"/>
        <v>515</v>
      </c>
      <c r="G24" s="21">
        <f t="shared" si="6"/>
        <v>1460</v>
      </c>
      <c r="H24" s="21">
        <f t="shared" si="7"/>
        <v>2594</v>
      </c>
      <c r="I24" s="21">
        <f t="shared" si="8"/>
        <v>4380</v>
      </c>
      <c r="K24" s="5">
        <v>8</v>
      </c>
      <c r="L24" s="21">
        <f t="shared" si="9"/>
        <v>13</v>
      </c>
      <c r="M24" s="21">
        <f t="shared" si="10"/>
        <v>19</v>
      </c>
      <c r="N24" s="21">
        <f t="shared" si="11"/>
        <v>32</v>
      </c>
      <c r="O24" s="21">
        <f t="shared" si="12"/>
        <v>60</v>
      </c>
      <c r="P24" s="21">
        <f t="shared" si="13"/>
        <v>123</v>
      </c>
      <c r="Q24" s="21">
        <f t="shared" si="14"/>
        <v>260</v>
      </c>
      <c r="R24" s="21">
        <f t="shared" si="15"/>
        <v>563</v>
      </c>
    </row>
    <row r="25" spans="2:19">
      <c r="B25" s="5">
        <v>9</v>
      </c>
      <c r="C25" s="21">
        <f t="shared" si="2"/>
        <v>67</v>
      </c>
      <c r="D25" s="21">
        <f t="shared" si="3"/>
        <v>97</v>
      </c>
      <c r="E25" s="21">
        <f t="shared" si="4"/>
        <v>210</v>
      </c>
      <c r="F25" s="21">
        <f t="shared" si="5"/>
        <v>525</v>
      </c>
      <c r="G25" s="21">
        <f t="shared" si="6"/>
        <v>1470</v>
      </c>
      <c r="H25" s="21">
        <f t="shared" si="7"/>
        <v>2604</v>
      </c>
      <c r="I25" s="21">
        <f t="shared" si="8"/>
        <v>4390</v>
      </c>
      <c r="K25" s="5">
        <v>9</v>
      </c>
      <c r="L25" s="21">
        <f t="shared" si="9"/>
        <v>14</v>
      </c>
      <c r="M25" s="21">
        <f t="shared" si="10"/>
        <v>20</v>
      </c>
      <c r="N25" s="21">
        <f t="shared" si="11"/>
        <v>33</v>
      </c>
      <c r="O25" s="21">
        <f t="shared" si="12"/>
        <v>61</v>
      </c>
      <c r="P25" s="21">
        <f t="shared" si="13"/>
        <v>124</v>
      </c>
      <c r="Q25" s="21">
        <f t="shared" si="14"/>
        <v>261</v>
      </c>
      <c r="R25" s="21">
        <f t="shared" si="15"/>
        <v>564</v>
      </c>
    </row>
    <row r="26" spans="2:19">
      <c r="B26" s="5">
        <v>10</v>
      </c>
      <c r="C26" s="21">
        <f t="shared" si="2"/>
        <v>77</v>
      </c>
      <c r="D26" s="21">
        <f t="shared" si="3"/>
        <v>107</v>
      </c>
      <c r="E26" s="21">
        <f t="shared" si="4"/>
        <v>220</v>
      </c>
      <c r="F26" s="21">
        <f t="shared" si="5"/>
        <v>535</v>
      </c>
      <c r="G26" s="21">
        <f t="shared" si="6"/>
        <v>1480</v>
      </c>
      <c r="H26" s="21">
        <f t="shared" si="7"/>
        <v>2614</v>
      </c>
      <c r="I26" s="21">
        <f t="shared" si="8"/>
        <v>4400</v>
      </c>
      <c r="K26" s="5">
        <v>10</v>
      </c>
      <c r="L26" s="21">
        <f t="shared" si="9"/>
        <v>15</v>
      </c>
      <c r="M26" s="21">
        <f t="shared" si="10"/>
        <v>21</v>
      </c>
      <c r="N26" s="21">
        <f t="shared" si="11"/>
        <v>34</v>
      </c>
      <c r="O26" s="21">
        <f t="shared" si="12"/>
        <v>62</v>
      </c>
      <c r="P26" s="21">
        <f t="shared" si="13"/>
        <v>125</v>
      </c>
      <c r="Q26" s="21">
        <f t="shared" si="14"/>
        <v>262</v>
      </c>
      <c r="R26" s="21">
        <f t="shared" si="15"/>
        <v>565</v>
      </c>
    </row>
    <row r="27" spans="2:19">
      <c r="B27" s="5">
        <v>11</v>
      </c>
      <c r="C27" s="21">
        <f t="shared" si="2"/>
        <v>88</v>
      </c>
      <c r="D27" s="21">
        <f t="shared" si="3"/>
        <v>118</v>
      </c>
      <c r="E27" s="21">
        <f t="shared" si="4"/>
        <v>231</v>
      </c>
      <c r="F27" s="21">
        <f t="shared" si="5"/>
        <v>546</v>
      </c>
      <c r="G27" s="21">
        <f t="shared" si="6"/>
        <v>1491</v>
      </c>
      <c r="H27" s="21">
        <f t="shared" si="7"/>
        <v>2625</v>
      </c>
      <c r="I27" s="21">
        <f t="shared" si="8"/>
        <v>4411</v>
      </c>
      <c r="K27" s="5">
        <v>11</v>
      </c>
      <c r="L27" s="21">
        <f t="shared" si="9"/>
        <v>16</v>
      </c>
      <c r="M27" s="21">
        <f t="shared" si="10"/>
        <v>22</v>
      </c>
      <c r="N27" s="21">
        <f t="shared" si="11"/>
        <v>35</v>
      </c>
      <c r="O27" s="21">
        <f t="shared" si="12"/>
        <v>63</v>
      </c>
      <c r="P27" s="21">
        <f t="shared" si="13"/>
        <v>126</v>
      </c>
      <c r="Q27" s="21">
        <f t="shared" si="14"/>
        <v>263</v>
      </c>
      <c r="R27" s="21">
        <f t="shared" si="15"/>
        <v>566</v>
      </c>
    </row>
    <row r="28" spans="2:19">
      <c r="B28" s="5">
        <v>12</v>
      </c>
      <c r="C28" s="21">
        <f t="shared" si="2"/>
        <v>100</v>
      </c>
      <c r="D28" s="21">
        <f t="shared" si="3"/>
        <v>130</v>
      </c>
      <c r="E28" s="21">
        <f t="shared" si="4"/>
        <v>243</v>
      </c>
      <c r="F28" s="21">
        <f t="shared" si="5"/>
        <v>558</v>
      </c>
      <c r="G28" s="21">
        <f t="shared" si="6"/>
        <v>1503</v>
      </c>
      <c r="H28" s="21">
        <f t="shared" si="7"/>
        <v>2637</v>
      </c>
      <c r="I28" s="21">
        <f t="shared" si="8"/>
        <v>4423</v>
      </c>
      <c r="K28" s="5">
        <v>12</v>
      </c>
      <c r="L28" s="21">
        <f t="shared" si="9"/>
        <v>17</v>
      </c>
      <c r="M28" s="21">
        <f t="shared" si="10"/>
        <v>23</v>
      </c>
      <c r="N28" s="21">
        <f t="shared" si="11"/>
        <v>36</v>
      </c>
      <c r="O28" s="21">
        <f t="shared" si="12"/>
        <v>64</v>
      </c>
      <c r="P28" s="21">
        <f t="shared" si="13"/>
        <v>127</v>
      </c>
      <c r="Q28" s="21">
        <f t="shared" si="14"/>
        <v>264</v>
      </c>
      <c r="R28" s="21">
        <f t="shared" si="15"/>
        <v>567</v>
      </c>
    </row>
    <row r="29" spans="2:19">
      <c r="B29" s="5">
        <v>13</v>
      </c>
      <c r="C29" s="21">
        <f t="shared" si="2"/>
        <v>112</v>
      </c>
      <c r="D29" s="21">
        <f t="shared" si="3"/>
        <v>142</v>
      </c>
      <c r="E29" s="21">
        <f t="shared" si="4"/>
        <v>255</v>
      </c>
      <c r="F29" s="21">
        <f t="shared" si="5"/>
        <v>570</v>
      </c>
      <c r="G29" s="21">
        <f t="shared" si="6"/>
        <v>1515</v>
      </c>
      <c r="H29" s="21">
        <f t="shared" si="7"/>
        <v>2649</v>
      </c>
      <c r="I29" s="21">
        <f t="shared" si="8"/>
        <v>4435</v>
      </c>
      <c r="K29" s="5">
        <v>13</v>
      </c>
      <c r="L29" s="21">
        <f t="shared" si="9"/>
        <v>18</v>
      </c>
      <c r="M29" s="21">
        <f t="shared" si="10"/>
        <v>24</v>
      </c>
      <c r="N29" s="21">
        <f t="shared" si="11"/>
        <v>37</v>
      </c>
      <c r="O29" s="21">
        <f t="shared" si="12"/>
        <v>65</v>
      </c>
      <c r="P29" s="21">
        <f t="shared" si="13"/>
        <v>128</v>
      </c>
      <c r="Q29" s="21">
        <f t="shared" si="14"/>
        <v>265</v>
      </c>
      <c r="R29" s="21">
        <f t="shared" si="15"/>
        <v>568</v>
      </c>
    </row>
    <row r="30" spans="2:19">
      <c r="B30" s="5">
        <v>14</v>
      </c>
      <c r="C30" s="21">
        <f t="shared" si="2"/>
        <v>126</v>
      </c>
      <c r="D30" s="21">
        <f t="shared" si="3"/>
        <v>156</v>
      </c>
      <c r="E30" s="21">
        <f t="shared" si="4"/>
        <v>269</v>
      </c>
      <c r="F30" s="21">
        <f t="shared" si="5"/>
        <v>584</v>
      </c>
      <c r="G30" s="21">
        <f t="shared" si="6"/>
        <v>1529</v>
      </c>
      <c r="H30" s="21">
        <f t="shared" si="7"/>
        <v>2663</v>
      </c>
      <c r="I30" s="21">
        <f t="shared" si="8"/>
        <v>4449</v>
      </c>
      <c r="K30" s="5">
        <v>14</v>
      </c>
      <c r="L30" s="21">
        <f t="shared" si="9"/>
        <v>19</v>
      </c>
      <c r="M30" s="21">
        <f t="shared" si="10"/>
        <v>25</v>
      </c>
      <c r="N30" s="21">
        <f t="shared" si="11"/>
        <v>38</v>
      </c>
      <c r="O30" s="21">
        <f t="shared" si="12"/>
        <v>66</v>
      </c>
      <c r="P30" s="21">
        <f t="shared" si="13"/>
        <v>129</v>
      </c>
      <c r="Q30" s="21">
        <f t="shared" si="14"/>
        <v>266</v>
      </c>
      <c r="R30" s="21">
        <f t="shared" si="15"/>
        <v>569</v>
      </c>
    </row>
    <row r="31" spans="2:19">
      <c r="B31" s="5">
        <v>15</v>
      </c>
      <c r="C31" s="21">
        <f t="shared" si="2"/>
        <v>139</v>
      </c>
      <c r="D31" s="21">
        <f t="shared" si="3"/>
        <v>169</v>
      </c>
      <c r="E31" s="21">
        <f t="shared" si="4"/>
        <v>282</v>
      </c>
      <c r="F31" s="21">
        <f t="shared" si="5"/>
        <v>597</v>
      </c>
      <c r="G31" s="21">
        <f t="shared" si="6"/>
        <v>1542</v>
      </c>
      <c r="H31" s="21">
        <f t="shared" si="7"/>
        <v>2676</v>
      </c>
      <c r="I31" s="21">
        <f t="shared" si="8"/>
        <v>4462</v>
      </c>
      <c r="K31" s="5">
        <v>15</v>
      </c>
      <c r="L31" s="21">
        <f t="shared" si="9"/>
        <v>20</v>
      </c>
      <c r="M31" s="21">
        <f t="shared" si="10"/>
        <v>26</v>
      </c>
      <c r="N31" s="21">
        <f t="shared" si="11"/>
        <v>39</v>
      </c>
      <c r="O31" s="21">
        <f t="shared" si="12"/>
        <v>67</v>
      </c>
      <c r="P31" s="21">
        <f t="shared" si="13"/>
        <v>130</v>
      </c>
      <c r="Q31" s="21">
        <f t="shared" si="14"/>
        <v>267</v>
      </c>
      <c r="R31" s="21">
        <f t="shared" si="15"/>
        <v>570</v>
      </c>
    </row>
    <row r="32" spans="2:19">
      <c r="B32" s="5">
        <v>16</v>
      </c>
      <c r="C32" s="21">
        <f t="shared" si="2"/>
        <v>154</v>
      </c>
      <c r="D32" s="21">
        <f t="shared" si="3"/>
        <v>184</v>
      </c>
      <c r="E32" s="21">
        <f t="shared" si="4"/>
        <v>297</v>
      </c>
      <c r="F32" s="21">
        <f t="shared" si="5"/>
        <v>612</v>
      </c>
      <c r="G32" s="21">
        <f t="shared" si="6"/>
        <v>1557</v>
      </c>
      <c r="H32" s="21">
        <f t="shared" si="7"/>
        <v>2691</v>
      </c>
      <c r="I32" s="21">
        <f t="shared" si="8"/>
        <v>4477</v>
      </c>
      <c r="K32" s="5">
        <v>16</v>
      </c>
      <c r="L32" s="21">
        <f t="shared" si="9"/>
        <v>21</v>
      </c>
      <c r="M32" s="21">
        <f t="shared" si="10"/>
        <v>27</v>
      </c>
      <c r="N32" s="21">
        <f t="shared" si="11"/>
        <v>40</v>
      </c>
      <c r="O32" s="21">
        <f t="shared" si="12"/>
        <v>68</v>
      </c>
      <c r="P32" s="21">
        <f t="shared" si="13"/>
        <v>131</v>
      </c>
      <c r="Q32" s="21">
        <f t="shared" si="14"/>
        <v>268</v>
      </c>
      <c r="R32" s="21">
        <f t="shared" si="15"/>
        <v>571</v>
      </c>
    </row>
    <row r="33" spans="2:18">
      <c r="B33" s="5">
        <v>17</v>
      </c>
      <c r="C33" s="21">
        <f t="shared" si="2"/>
        <v>169</v>
      </c>
      <c r="D33" s="21">
        <f t="shared" si="3"/>
        <v>199</v>
      </c>
      <c r="E33" s="21">
        <f t="shared" si="4"/>
        <v>312</v>
      </c>
      <c r="F33" s="21">
        <f t="shared" si="5"/>
        <v>627</v>
      </c>
      <c r="G33" s="21">
        <f t="shared" si="6"/>
        <v>1572</v>
      </c>
      <c r="H33" s="21">
        <f t="shared" si="7"/>
        <v>2706</v>
      </c>
      <c r="I33" s="21">
        <f t="shared" si="8"/>
        <v>4492</v>
      </c>
      <c r="K33" s="5">
        <v>17</v>
      </c>
      <c r="L33" s="21">
        <f t="shared" si="9"/>
        <v>22</v>
      </c>
      <c r="M33" s="21">
        <f t="shared" si="10"/>
        <v>28</v>
      </c>
      <c r="N33" s="21">
        <f t="shared" si="11"/>
        <v>41</v>
      </c>
      <c r="O33" s="21">
        <f t="shared" si="12"/>
        <v>69</v>
      </c>
      <c r="P33" s="21">
        <f t="shared" si="13"/>
        <v>132</v>
      </c>
      <c r="Q33" s="21">
        <f t="shared" si="14"/>
        <v>269</v>
      </c>
      <c r="R33" s="21">
        <f t="shared" si="15"/>
        <v>572</v>
      </c>
    </row>
    <row r="34" spans="2:18">
      <c r="B34" s="5">
        <v>18</v>
      </c>
      <c r="C34" s="21">
        <f t="shared" si="2"/>
        <v>185</v>
      </c>
      <c r="D34" s="21">
        <f t="shared" si="3"/>
        <v>215</v>
      </c>
      <c r="E34" s="21">
        <f t="shared" si="4"/>
        <v>328</v>
      </c>
      <c r="F34" s="21">
        <f t="shared" si="5"/>
        <v>643</v>
      </c>
      <c r="G34" s="21">
        <f t="shared" si="6"/>
        <v>1588</v>
      </c>
      <c r="H34" s="21">
        <f t="shared" si="7"/>
        <v>2722</v>
      </c>
      <c r="I34" s="21">
        <f t="shared" si="8"/>
        <v>4508</v>
      </c>
      <c r="K34" s="5">
        <v>18</v>
      </c>
      <c r="L34" s="21">
        <f t="shared" si="9"/>
        <v>23</v>
      </c>
      <c r="M34" s="21">
        <f t="shared" si="10"/>
        <v>29</v>
      </c>
      <c r="N34" s="21">
        <f t="shared" si="11"/>
        <v>42</v>
      </c>
      <c r="O34" s="21">
        <f t="shared" si="12"/>
        <v>70</v>
      </c>
      <c r="P34" s="21">
        <f t="shared" si="13"/>
        <v>133</v>
      </c>
      <c r="Q34" s="21">
        <f t="shared" si="14"/>
        <v>270</v>
      </c>
      <c r="R34" s="21">
        <f t="shared" si="15"/>
        <v>573</v>
      </c>
    </row>
    <row r="35" spans="2:18" ht="17.25" thickBot="1">
      <c r="B35" s="62">
        <v>19</v>
      </c>
      <c r="C35" s="21">
        <f t="shared" si="2"/>
        <v>201</v>
      </c>
      <c r="D35" s="21">
        <f t="shared" si="3"/>
        <v>231</v>
      </c>
      <c r="E35" s="21">
        <f t="shared" si="4"/>
        <v>344</v>
      </c>
      <c r="F35" s="21">
        <f t="shared" si="5"/>
        <v>659</v>
      </c>
      <c r="G35" s="21">
        <f t="shared" si="6"/>
        <v>1604</v>
      </c>
      <c r="H35" s="21">
        <f t="shared" si="7"/>
        <v>2738</v>
      </c>
      <c r="I35" s="21">
        <f t="shared" si="8"/>
        <v>4524</v>
      </c>
      <c r="K35" s="50">
        <v>19</v>
      </c>
      <c r="L35" s="21">
        <f t="shared" si="9"/>
        <v>24</v>
      </c>
      <c r="M35" s="21">
        <f t="shared" si="10"/>
        <v>30</v>
      </c>
      <c r="N35" s="21">
        <f t="shared" si="11"/>
        <v>43</v>
      </c>
      <c r="O35" s="21">
        <f t="shared" si="12"/>
        <v>71</v>
      </c>
      <c r="P35" s="21">
        <f t="shared" si="13"/>
        <v>134</v>
      </c>
      <c r="Q35" s="21">
        <f t="shared" si="14"/>
        <v>271</v>
      </c>
      <c r="R35" s="21">
        <f t="shared" si="15"/>
        <v>574</v>
      </c>
    </row>
    <row r="36" spans="2:18" ht="17.25" thickBot="1">
      <c r="B36" s="62">
        <v>20</v>
      </c>
      <c r="C36" s="21">
        <f t="shared" si="2"/>
        <v>218</v>
      </c>
      <c r="D36" s="21">
        <f t="shared" si="3"/>
        <v>248</v>
      </c>
      <c r="E36" s="21">
        <f t="shared" si="4"/>
        <v>361</v>
      </c>
      <c r="F36" s="21">
        <f t="shared" si="5"/>
        <v>676</v>
      </c>
      <c r="G36" s="21">
        <f t="shared" si="6"/>
        <v>1621</v>
      </c>
      <c r="H36" s="21">
        <f t="shared" si="7"/>
        <v>2755</v>
      </c>
      <c r="I36" s="21">
        <f t="shared" si="8"/>
        <v>4541</v>
      </c>
      <c r="J36" s="52" t="s">
        <v>52</v>
      </c>
      <c r="K36" s="58"/>
      <c r="L36" s="54">
        <f>SUM(L16:L35)</f>
        <v>290</v>
      </c>
      <c r="M36" s="54">
        <f t="shared" ref="M36:R36" si="16">SUM(M16:M35)</f>
        <v>410</v>
      </c>
      <c r="N36" s="54">
        <f t="shared" si="16"/>
        <v>670</v>
      </c>
      <c r="O36" s="54">
        <f t="shared" si="16"/>
        <v>1230</v>
      </c>
      <c r="P36" s="54">
        <f t="shared" si="16"/>
        <v>2489</v>
      </c>
      <c r="Q36" s="54">
        <f t="shared" si="16"/>
        <v>5228</v>
      </c>
      <c r="R36" s="55">
        <f t="shared" si="16"/>
        <v>11285</v>
      </c>
    </row>
    <row r="37" spans="2:18">
      <c r="H37" s="21"/>
      <c r="K37" s="57">
        <v>20</v>
      </c>
      <c r="L37" s="21">
        <f>INT(L35+(L35*$J$16))+($K35+1)</f>
        <v>44</v>
      </c>
      <c r="M37" s="21">
        <f t="shared" ref="M37:R37" si="17">INT(M35+(M35*$J$16))+($K35+1)</f>
        <v>50</v>
      </c>
      <c r="N37" s="21">
        <f t="shared" si="17"/>
        <v>63</v>
      </c>
      <c r="O37" s="21">
        <f t="shared" si="17"/>
        <v>91</v>
      </c>
      <c r="P37" s="21">
        <f t="shared" si="17"/>
        <v>155</v>
      </c>
      <c r="Q37" s="21">
        <f t="shared" si="17"/>
        <v>293</v>
      </c>
      <c r="R37" s="21">
        <f t="shared" si="17"/>
        <v>599</v>
      </c>
    </row>
    <row r="38" spans="2:18">
      <c r="H38" s="21"/>
      <c r="K38" s="51">
        <v>21</v>
      </c>
      <c r="L38" s="21">
        <f>INT(L37+(L37*$J$16))+($K37+1)</f>
        <v>65</v>
      </c>
      <c r="M38" s="21">
        <f t="shared" ref="M38:R47" si="18">INT(M37+(M37*$J$16))+($K37+1)</f>
        <v>71</v>
      </c>
      <c r="N38" s="21">
        <f t="shared" si="18"/>
        <v>84</v>
      </c>
      <c r="O38" s="21">
        <f t="shared" si="18"/>
        <v>112</v>
      </c>
      <c r="P38" s="21">
        <f t="shared" si="18"/>
        <v>177</v>
      </c>
      <c r="Q38" s="21">
        <f t="shared" si="18"/>
        <v>316</v>
      </c>
      <c r="R38" s="21">
        <f t="shared" si="18"/>
        <v>625</v>
      </c>
    </row>
    <row r="39" spans="2:18">
      <c r="K39" s="5">
        <v>22</v>
      </c>
      <c r="L39" s="21">
        <f t="shared" ref="L39:L47" si="19">INT(L38+(L38*$J$16))+($K38+1)</f>
        <v>87</v>
      </c>
      <c r="M39" s="21">
        <f t="shared" si="18"/>
        <v>93</v>
      </c>
      <c r="N39" s="21">
        <f t="shared" si="18"/>
        <v>106</v>
      </c>
      <c r="O39" s="21">
        <f t="shared" si="18"/>
        <v>135</v>
      </c>
      <c r="P39" s="21">
        <f t="shared" si="18"/>
        <v>200</v>
      </c>
      <c r="Q39" s="21">
        <f t="shared" si="18"/>
        <v>341</v>
      </c>
      <c r="R39" s="21">
        <f t="shared" si="18"/>
        <v>653</v>
      </c>
    </row>
    <row r="40" spans="2:18">
      <c r="H40" s="21"/>
      <c r="K40" s="5">
        <v>23</v>
      </c>
      <c r="L40" s="21">
        <f t="shared" si="19"/>
        <v>110</v>
      </c>
      <c r="M40" s="21">
        <f t="shared" si="18"/>
        <v>116</v>
      </c>
      <c r="N40" s="21">
        <f t="shared" si="18"/>
        <v>130</v>
      </c>
      <c r="O40" s="21">
        <f t="shared" si="18"/>
        <v>159</v>
      </c>
      <c r="P40" s="21">
        <f t="shared" si="18"/>
        <v>225</v>
      </c>
      <c r="Q40" s="21">
        <f t="shared" si="18"/>
        <v>367</v>
      </c>
      <c r="R40" s="21">
        <f t="shared" si="18"/>
        <v>682</v>
      </c>
    </row>
    <row r="41" spans="2:18">
      <c r="K41" s="5">
        <v>24</v>
      </c>
      <c r="L41" s="21">
        <f t="shared" si="19"/>
        <v>135</v>
      </c>
      <c r="M41" s="21">
        <f t="shared" si="18"/>
        <v>141</v>
      </c>
      <c r="N41" s="21">
        <f t="shared" si="18"/>
        <v>155</v>
      </c>
      <c r="O41" s="21">
        <f t="shared" si="18"/>
        <v>184</v>
      </c>
      <c r="P41" s="21">
        <f t="shared" si="18"/>
        <v>251</v>
      </c>
      <c r="Q41" s="21">
        <f t="shared" si="18"/>
        <v>394</v>
      </c>
      <c r="R41" s="21">
        <f t="shared" si="18"/>
        <v>712</v>
      </c>
    </row>
    <row r="42" spans="2:18">
      <c r="K42" s="5">
        <v>25</v>
      </c>
      <c r="L42" s="21">
        <f t="shared" si="19"/>
        <v>161</v>
      </c>
      <c r="M42" s="21">
        <f t="shared" si="18"/>
        <v>167</v>
      </c>
      <c r="N42" s="21">
        <f t="shared" si="18"/>
        <v>181</v>
      </c>
      <c r="O42" s="21">
        <f t="shared" si="18"/>
        <v>210</v>
      </c>
      <c r="P42" s="21">
        <f t="shared" si="18"/>
        <v>278</v>
      </c>
      <c r="Q42" s="21">
        <f t="shared" si="18"/>
        <v>422</v>
      </c>
      <c r="R42" s="21">
        <f t="shared" si="18"/>
        <v>744</v>
      </c>
    </row>
    <row r="43" spans="2:18">
      <c r="K43" s="5">
        <v>26</v>
      </c>
      <c r="L43" s="21">
        <f t="shared" si="19"/>
        <v>188</v>
      </c>
      <c r="M43" s="21">
        <f t="shared" si="18"/>
        <v>194</v>
      </c>
      <c r="N43" s="21">
        <f t="shared" si="18"/>
        <v>208</v>
      </c>
      <c r="O43" s="21">
        <f t="shared" si="18"/>
        <v>238</v>
      </c>
      <c r="P43" s="21">
        <f t="shared" si="18"/>
        <v>306</v>
      </c>
      <c r="Q43" s="21">
        <f t="shared" si="18"/>
        <v>452</v>
      </c>
      <c r="R43" s="21">
        <f t="shared" si="18"/>
        <v>777</v>
      </c>
    </row>
    <row r="44" spans="2:18">
      <c r="K44" s="5">
        <v>27</v>
      </c>
      <c r="L44" s="21">
        <f t="shared" si="19"/>
        <v>216</v>
      </c>
      <c r="M44" s="21">
        <f t="shared" si="18"/>
        <v>222</v>
      </c>
      <c r="N44" s="21">
        <f t="shared" si="18"/>
        <v>237</v>
      </c>
      <c r="O44" s="21">
        <f t="shared" si="18"/>
        <v>267</v>
      </c>
      <c r="P44" s="21">
        <f t="shared" si="18"/>
        <v>336</v>
      </c>
      <c r="Q44" s="21">
        <f t="shared" si="18"/>
        <v>483</v>
      </c>
      <c r="R44" s="21">
        <f t="shared" si="18"/>
        <v>811</v>
      </c>
    </row>
    <row r="45" spans="2:18">
      <c r="K45" s="5">
        <v>28</v>
      </c>
      <c r="L45" s="21">
        <f t="shared" si="19"/>
        <v>246</v>
      </c>
      <c r="M45" s="21">
        <f t="shared" si="18"/>
        <v>252</v>
      </c>
      <c r="N45" s="21">
        <f t="shared" si="18"/>
        <v>267</v>
      </c>
      <c r="O45" s="21">
        <f t="shared" si="18"/>
        <v>297</v>
      </c>
      <c r="P45" s="21">
        <f t="shared" si="18"/>
        <v>367</v>
      </c>
      <c r="Q45" s="21">
        <f t="shared" si="18"/>
        <v>515</v>
      </c>
      <c r="R45" s="21">
        <f t="shared" si="18"/>
        <v>847</v>
      </c>
    </row>
    <row r="46" spans="2:18">
      <c r="K46" s="5">
        <v>29</v>
      </c>
      <c r="L46" s="21">
        <f t="shared" si="19"/>
        <v>277</v>
      </c>
      <c r="M46" s="21">
        <f t="shared" si="18"/>
        <v>283</v>
      </c>
      <c r="N46" s="21">
        <f t="shared" si="18"/>
        <v>298</v>
      </c>
      <c r="O46" s="21">
        <f t="shared" si="18"/>
        <v>328</v>
      </c>
      <c r="P46" s="21">
        <f t="shared" si="18"/>
        <v>399</v>
      </c>
      <c r="Q46" s="21">
        <f t="shared" si="18"/>
        <v>549</v>
      </c>
      <c r="R46" s="21">
        <f t="shared" si="18"/>
        <v>884</v>
      </c>
    </row>
    <row r="47" spans="2:18">
      <c r="K47" s="5">
        <v>30</v>
      </c>
      <c r="L47" s="21">
        <f t="shared" si="19"/>
        <v>309</v>
      </c>
      <c r="M47" s="21">
        <f t="shared" si="18"/>
        <v>315</v>
      </c>
      <c r="N47" s="21">
        <f t="shared" si="18"/>
        <v>330</v>
      </c>
      <c r="O47" s="21">
        <f t="shared" si="18"/>
        <v>361</v>
      </c>
      <c r="P47" s="21">
        <f t="shared" si="18"/>
        <v>432</v>
      </c>
      <c r="Q47" s="21">
        <f t="shared" si="18"/>
        <v>584</v>
      </c>
      <c r="R47" s="21">
        <f t="shared" si="18"/>
        <v>922</v>
      </c>
    </row>
    <row r="50" spans="2:17">
      <c r="C50" t="s">
        <v>99</v>
      </c>
      <c r="D50" s="99">
        <v>1</v>
      </c>
      <c r="E50" t="s">
        <v>100</v>
      </c>
      <c r="F50" s="99">
        <v>2</v>
      </c>
      <c r="G50" t="s">
        <v>100</v>
      </c>
      <c r="H50" s="99">
        <v>3</v>
      </c>
      <c r="I50" t="s">
        <v>100</v>
      </c>
      <c r="J50" s="99">
        <v>4</v>
      </c>
      <c r="K50" t="s">
        <v>100</v>
      </c>
      <c r="L50" s="99">
        <v>5</v>
      </c>
      <c r="M50" t="s">
        <v>100</v>
      </c>
      <c r="N50" s="99">
        <v>6</v>
      </c>
      <c r="O50" t="s">
        <v>100</v>
      </c>
      <c r="P50" s="99">
        <v>7</v>
      </c>
      <c r="Q50" t="s">
        <v>100</v>
      </c>
    </row>
    <row r="51" spans="2:17">
      <c r="B51">
        <v>0</v>
      </c>
      <c r="C51" s="100">
        <v>0</v>
      </c>
      <c r="D51" s="98">
        <v>15</v>
      </c>
      <c r="E51" s="19">
        <f>D51/C16</f>
        <v>1</v>
      </c>
      <c r="F51" s="98">
        <v>45</v>
      </c>
      <c r="G51" s="19">
        <f>F51/D16</f>
        <v>1</v>
      </c>
      <c r="H51" s="98">
        <v>158</v>
      </c>
      <c r="I51" s="19">
        <f>H51/E16</f>
        <v>1</v>
      </c>
      <c r="J51" s="98">
        <v>473</v>
      </c>
      <c r="K51" s="19">
        <f>J51/F16</f>
        <v>1</v>
      </c>
      <c r="L51" s="98">
        <v>1418</v>
      </c>
      <c r="M51" s="19">
        <f>L51/G16</f>
        <v>1</v>
      </c>
      <c r="N51" s="98">
        <v>2552</v>
      </c>
      <c r="O51" s="19">
        <f>N51/H16</f>
        <v>1</v>
      </c>
      <c r="P51" s="98">
        <v>4338</v>
      </c>
      <c r="Q51" s="19">
        <f>P51/I16</f>
        <v>1</v>
      </c>
    </row>
    <row r="52" spans="2:17">
      <c r="C52" s="100">
        <v>1</v>
      </c>
      <c r="D52" s="21">
        <f>INT($D$51+(($C52)^1.7)*1.25)</f>
        <v>16</v>
      </c>
      <c r="E52" s="19">
        <f t="shared" ref="E52:E71" si="20">D52/C17</f>
        <v>1</v>
      </c>
      <c r="F52" s="21">
        <f>INT($F$51+(($C52)^1.7)*1.25)</f>
        <v>46</v>
      </c>
      <c r="G52" s="19">
        <f t="shared" ref="G52:G71" si="21">F52/D17</f>
        <v>1</v>
      </c>
      <c r="H52" s="21">
        <f>INT($H$51+(($C52)^1.7)*1.25)</f>
        <v>159</v>
      </c>
      <c r="I52" s="19">
        <f t="shared" ref="I52:I71" si="22">H52/E17</f>
        <v>1</v>
      </c>
      <c r="J52" s="21">
        <f>INT($J$51+(($C52)^1.7)*1.25)</f>
        <v>474</v>
      </c>
      <c r="K52" s="19">
        <f t="shared" ref="K52:K71" si="23">J52/F17</f>
        <v>1</v>
      </c>
      <c r="L52" s="21">
        <f>INT($L$51+(($C52)^1.7)*1.25)</f>
        <v>1419</v>
      </c>
      <c r="M52" s="19">
        <f t="shared" ref="M52:M71" si="24">L52/G17</f>
        <v>1</v>
      </c>
      <c r="N52" s="21">
        <f>INT($N$51+(($C52)^1.7)*1.25)</f>
        <v>2553</v>
      </c>
      <c r="O52" s="19">
        <f t="shared" ref="O52:O71" si="25">N52/H17</f>
        <v>1</v>
      </c>
      <c r="P52" s="21">
        <f>INT($P$51+(($C52)^1.7)*1.25)</f>
        <v>4339</v>
      </c>
      <c r="Q52" s="19">
        <f t="shared" ref="Q52:Q71" si="26">P52/I17</f>
        <v>1</v>
      </c>
    </row>
    <row r="53" spans="2:17">
      <c r="C53" s="100">
        <v>2</v>
      </c>
      <c r="D53" s="21">
        <f t="shared" ref="D53:D71" si="27">INT($D$51+(($C53)^1.7)*1.25)</f>
        <v>19</v>
      </c>
      <c r="E53" s="19">
        <f t="shared" si="20"/>
        <v>1</v>
      </c>
      <c r="F53" s="21">
        <f t="shared" ref="F53:F71" si="28">INT($F$51+(($C53)^1.7)*1.25)</f>
        <v>49</v>
      </c>
      <c r="G53" s="19">
        <f t="shared" si="21"/>
        <v>1</v>
      </c>
      <c r="H53" s="21">
        <f t="shared" ref="H53:H71" si="29">INT($H$51+(($C53)^1.7)*1.25)</f>
        <v>162</v>
      </c>
      <c r="I53" s="19">
        <f t="shared" si="22"/>
        <v>1</v>
      </c>
      <c r="J53" s="21">
        <f t="shared" ref="J53:J71" si="30">INT($J$51+(($C53)^1.7)*1.25)</f>
        <v>477</v>
      </c>
      <c r="K53" s="19">
        <f t="shared" si="23"/>
        <v>1</v>
      </c>
      <c r="L53" s="21">
        <f t="shared" ref="L53:L71" si="31">INT($L$51+(($C53)^1.7)*1.25)</f>
        <v>1422</v>
      </c>
      <c r="M53" s="19">
        <f t="shared" si="24"/>
        <v>1</v>
      </c>
      <c r="N53" s="21">
        <f t="shared" ref="N53:N71" si="32">INT($N$51+(($C53)^1.7)*1.25)</f>
        <v>2556</v>
      </c>
      <c r="O53" s="19">
        <f t="shared" si="25"/>
        <v>1</v>
      </c>
      <c r="P53" s="21">
        <f t="shared" ref="P53:P71" si="33">INT($P$51+(($C53)^1.7)*1.25)</f>
        <v>4342</v>
      </c>
      <c r="Q53" s="19">
        <f t="shared" si="26"/>
        <v>1</v>
      </c>
    </row>
    <row r="54" spans="2:17">
      <c r="C54" s="100">
        <v>3</v>
      </c>
      <c r="D54" s="21">
        <f t="shared" si="27"/>
        <v>23</v>
      </c>
      <c r="E54" s="19">
        <f t="shared" si="20"/>
        <v>1</v>
      </c>
      <c r="F54" s="21">
        <f t="shared" si="28"/>
        <v>53</v>
      </c>
      <c r="G54" s="19">
        <f t="shared" si="21"/>
        <v>1</v>
      </c>
      <c r="H54" s="21">
        <f t="shared" si="29"/>
        <v>166</v>
      </c>
      <c r="I54" s="19">
        <f t="shared" si="22"/>
        <v>1</v>
      </c>
      <c r="J54" s="21">
        <f t="shared" si="30"/>
        <v>481</v>
      </c>
      <c r="K54" s="19">
        <f t="shared" si="23"/>
        <v>1</v>
      </c>
      <c r="L54" s="21">
        <f t="shared" si="31"/>
        <v>1426</v>
      </c>
      <c r="M54" s="19">
        <f t="shared" si="24"/>
        <v>1</v>
      </c>
      <c r="N54" s="21">
        <f t="shared" si="32"/>
        <v>2560</v>
      </c>
      <c r="O54" s="19">
        <f t="shared" si="25"/>
        <v>1</v>
      </c>
      <c r="P54" s="21">
        <f t="shared" si="33"/>
        <v>4346</v>
      </c>
      <c r="Q54" s="19">
        <f t="shared" si="26"/>
        <v>1</v>
      </c>
    </row>
    <row r="55" spans="2:17">
      <c r="C55" s="100">
        <v>4</v>
      </c>
      <c r="D55" s="21">
        <f t="shared" si="27"/>
        <v>28</v>
      </c>
      <c r="E55" s="19">
        <f t="shared" si="20"/>
        <v>1</v>
      </c>
      <c r="F55" s="21">
        <f t="shared" si="28"/>
        <v>58</v>
      </c>
      <c r="G55" s="19">
        <f t="shared" si="21"/>
        <v>1</v>
      </c>
      <c r="H55" s="21">
        <f t="shared" si="29"/>
        <v>171</v>
      </c>
      <c r="I55" s="19">
        <f t="shared" si="22"/>
        <v>1</v>
      </c>
      <c r="J55" s="21">
        <f t="shared" si="30"/>
        <v>486</v>
      </c>
      <c r="K55" s="19">
        <f t="shared" si="23"/>
        <v>1</v>
      </c>
      <c r="L55" s="21">
        <f t="shared" si="31"/>
        <v>1431</v>
      </c>
      <c r="M55" s="19">
        <f t="shared" si="24"/>
        <v>1</v>
      </c>
      <c r="N55" s="21">
        <f t="shared" si="32"/>
        <v>2565</v>
      </c>
      <c r="O55" s="19">
        <f t="shared" si="25"/>
        <v>1</v>
      </c>
      <c r="P55" s="21">
        <f t="shared" si="33"/>
        <v>4351</v>
      </c>
      <c r="Q55" s="19">
        <f t="shared" si="26"/>
        <v>1</v>
      </c>
    </row>
    <row r="56" spans="2:17">
      <c r="C56" s="100">
        <v>5</v>
      </c>
      <c r="D56" s="21">
        <f t="shared" si="27"/>
        <v>34</v>
      </c>
      <c r="E56" s="19">
        <f t="shared" si="20"/>
        <v>1</v>
      </c>
      <c r="F56" s="21">
        <f t="shared" si="28"/>
        <v>64</v>
      </c>
      <c r="G56" s="19">
        <f t="shared" si="21"/>
        <v>1</v>
      </c>
      <c r="H56" s="21">
        <f t="shared" si="29"/>
        <v>177</v>
      </c>
      <c r="I56" s="19">
        <f t="shared" si="22"/>
        <v>1</v>
      </c>
      <c r="J56" s="21">
        <f t="shared" si="30"/>
        <v>492</v>
      </c>
      <c r="K56" s="19">
        <f t="shared" si="23"/>
        <v>1</v>
      </c>
      <c r="L56" s="21">
        <f t="shared" si="31"/>
        <v>1437</v>
      </c>
      <c r="M56" s="19">
        <f t="shared" si="24"/>
        <v>1</v>
      </c>
      <c r="N56" s="21">
        <f t="shared" si="32"/>
        <v>2571</v>
      </c>
      <c r="O56" s="19">
        <f t="shared" si="25"/>
        <v>1</v>
      </c>
      <c r="P56" s="21">
        <f t="shared" si="33"/>
        <v>4357</v>
      </c>
      <c r="Q56" s="19">
        <f t="shared" si="26"/>
        <v>1</v>
      </c>
    </row>
    <row r="57" spans="2:17">
      <c r="C57" s="100">
        <v>6</v>
      </c>
      <c r="D57" s="21">
        <f t="shared" si="27"/>
        <v>41</v>
      </c>
      <c r="E57" s="19">
        <f t="shared" si="20"/>
        <v>1</v>
      </c>
      <c r="F57" s="21">
        <f t="shared" si="28"/>
        <v>71</v>
      </c>
      <c r="G57" s="19">
        <f t="shared" si="21"/>
        <v>1</v>
      </c>
      <c r="H57" s="21">
        <f t="shared" si="29"/>
        <v>184</v>
      </c>
      <c r="I57" s="19">
        <f t="shared" si="22"/>
        <v>1</v>
      </c>
      <c r="J57" s="21">
        <f t="shared" si="30"/>
        <v>499</v>
      </c>
      <c r="K57" s="19">
        <f t="shared" si="23"/>
        <v>1</v>
      </c>
      <c r="L57" s="21">
        <f t="shared" si="31"/>
        <v>1444</v>
      </c>
      <c r="M57" s="19">
        <f t="shared" si="24"/>
        <v>1</v>
      </c>
      <c r="N57" s="21">
        <f t="shared" si="32"/>
        <v>2578</v>
      </c>
      <c r="O57" s="19">
        <f t="shared" si="25"/>
        <v>1</v>
      </c>
      <c r="P57" s="21">
        <f t="shared" si="33"/>
        <v>4364</v>
      </c>
      <c r="Q57" s="19">
        <f t="shared" si="26"/>
        <v>1</v>
      </c>
    </row>
    <row r="58" spans="2:17">
      <c r="C58" s="100">
        <v>7</v>
      </c>
      <c r="D58" s="21">
        <f t="shared" si="27"/>
        <v>49</v>
      </c>
      <c r="E58" s="19">
        <f t="shared" si="20"/>
        <v>1</v>
      </c>
      <c r="F58" s="21">
        <f t="shared" si="28"/>
        <v>79</v>
      </c>
      <c r="G58" s="19">
        <f t="shared" si="21"/>
        <v>1</v>
      </c>
      <c r="H58" s="21">
        <f t="shared" si="29"/>
        <v>192</v>
      </c>
      <c r="I58" s="19">
        <f t="shared" si="22"/>
        <v>1</v>
      </c>
      <c r="J58" s="21">
        <f t="shared" si="30"/>
        <v>507</v>
      </c>
      <c r="K58" s="19">
        <f t="shared" si="23"/>
        <v>1</v>
      </c>
      <c r="L58" s="21">
        <f t="shared" si="31"/>
        <v>1452</v>
      </c>
      <c r="M58" s="19">
        <f t="shared" si="24"/>
        <v>1</v>
      </c>
      <c r="N58" s="21">
        <f t="shared" si="32"/>
        <v>2586</v>
      </c>
      <c r="O58" s="19">
        <f t="shared" si="25"/>
        <v>1</v>
      </c>
      <c r="P58" s="21">
        <f t="shared" si="33"/>
        <v>4372</v>
      </c>
      <c r="Q58" s="19">
        <f t="shared" si="26"/>
        <v>1</v>
      </c>
    </row>
    <row r="59" spans="2:17">
      <c r="C59" s="100">
        <v>8</v>
      </c>
      <c r="D59" s="21">
        <f t="shared" si="27"/>
        <v>57</v>
      </c>
      <c r="E59" s="19">
        <f t="shared" si="20"/>
        <v>1</v>
      </c>
      <c r="F59" s="21">
        <f t="shared" si="28"/>
        <v>87</v>
      </c>
      <c r="G59" s="19">
        <f t="shared" si="21"/>
        <v>1</v>
      </c>
      <c r="H59" s="21">
        <f t="shared" si="29"/>
        <v>200</v>
      </c>
      <c r="I59" s="19">
        <f t="shared" si="22"/>
        <v>1</v>
      </c>
      <c r="J59" s="21">
        <f t="shared" si="30"/>
        <v>515</v>
      </c>
      <c r="K59" s="19">
        <f t="shared" si="23"/>
        <v>1</v>
      </c>
      <c r="L59" s="21">
        <f t="shared" si="31"/>
        <v>1460</v>
      </c>
      <c r="M59" s="19">
        <f t="shared" si="24"/>
        <v>1</v>
      </c>
      <c r="N59" s="21">
        <f t="shared" si="32"/>
        <v>2594</v>
      </c>
      <c r="O59" s="19">
        <f t="shared" si="25"/>
        <v>1</v>
      </c>
      <c r="P59" s="21">
        <f t="shared" si="33"/>
        <v>4380</v>
      </c>
      <c r="Q59" s="19">
        <f t="shared" si="26"/>
        <v>1</v>
      </c>
    </row>
    <row r="60" spans="2:17">
      <c r="C60" s="100">
        <v>9</v>
      </c>
      <c r="D60" s="21">
        <f t="shared" si="27"/>
        <v>67</v>
      </c>
      <c r="E60" s="19">
        <f t="shared" si="20"/>
        <v>1</v>
      </c>
      <c r="F60" s="21">
        <f t="shared" si="28"/>
        <v>97</v>
      </c>
      <c r="G60" s="19">
        <f t="shared" si="21"/>
        <v>1</v>
      </c>
      <c r="H60" s="21">
        <f t="shared" si="29"/>
        <v>210</v>
      </c>
      <c r="I60" s="19">
        <f t="shared" si="22"/>
        <v>1</v>
      </c>
      <c r="J60" s="21">
        <f t="shared" si="30"/>
        <v>525</v>
      </c>
      <c r="K60" s="19">
        <f t="shared" si="23"/>
        <v>1</v>
      </c>
      <c r="L60" s="21">
        <f t="shared" si="31"/>
        <v>1470</v>
      </c>
      <c r="M60" s="19">
        <f t="shared" si="24"/>
        <v>1</v>
      </c>
      <c r="N60" s="21">
        <f t="shared" si="32"/>
        <v>2604</v>
      </c>
      <c r="O60" s="19">
        <f t="shared" si="25"/>
        <v>1</v>
      </c>
      <c r="P60" s="21">
        <f t="shared" si="33"/>
        <v>4390</v>
      </c>
      <c r="Q60" s="19">
        <f t="shared" si="26"/>
        <v>1</v>
      </c>
    </row>
    <row r="61" spans="2:17">
      <c r="C61" s="100">
        <v>10</v>
      </c>
      <c r="D61" s="21">
        <f t="shared" si="27"/>
        <v>77</v>
      </c>
      <c r="E61" s="19">
        <f t="shared" si="20"/>
        <v>1</v>
      </c>
      <c r="F61" s="21">
        <f t="shared" si="28"/>
        <v>107</v>
      </c>
      <c r="G61" s="19">
        <f t="shared" si="21"/>
        <v>1</v>
      </c>
      <c r="H61" s="21">
        <f t="shared" si="29"/>
        <v>220</v>
      </c>
      <c r="I61" s="19">
        <f t="shared" si="22"/>
        <v>1</v>
      </c>
      <c r="J61" s="21">
        <f t="shared" si="30"/>
        <v>535</v>
      </c>
      <c r="K61" s="19">
        <f t="shared" si="23"/>
        <v>1</v>
      </c>
      <c r="L61" s="21">
        <f t="shared" si="31"/>
        <v>1480</v>
      </c>
      <c r="M61" s="19">
        <f t="shared" si="24"/>
        <v>1</v>
      </c>
      <c r="N61" s="21">
        <f t="shared" si="32"/>
        <v>2614</v>
      </c>
      <c r="O61" s="19">
        <f t="shared" si="25"/>
        <v>1</v>
      </c>
      <c r="P61" s="21">
        <f t="shared" si="33"/>
        <v>4400</v>
      </c>
      <c r="Q61" s="19">
        <f t="shared" si="26"/>
        <v>1</v>
      </c>
    </row>
    <row r="62" spans="2:17">
      <c r="C62" s="100">
        <v>11</v>
      </c>
      <c r="D62" s="21">
        <f t="shared" si="27"/>
        <v>88</v>
      </c>
      <c r="E62" s="19">
        <f t="shared" si="20"/>
        <v>1</v>
      </c>
      <c r="F62" s="21">
        <f t="shared" si="28"/>
        <v>118</v>
      </c>
      <c r="G62" s="19">
        <f t="shared" si="21"/>
        <v>1</v>
      </c>
      <c r="H62" s="21">
        <f t="shared" si="29"/>
        <v>231</v>
      </c>
      <c r="I62" s="19">
        <f t="shared" si="22"/>
        <v>1</v>
      </c>
      <c r="J62" s="21">
        <f t="shared" si="30"/>
        <v>546</v>
      </c>
      <c r="K62" s="19">
        <f t="shared" si="23"/>
        <v>1</v>
      </c>
      <c r="L62" s="21">
        <f t="shared" si="31"/>
        <v>1491</v>
      </c>
      <c r="M62" s="19">
        <f t="shared" si="24"/>
        <v>1</v>
      </c>
      <c r="N62" s="21">
        <f t="shared" si="32"/>
        <v>2625</v>
      </c>
      <c r="O62" s="19">
        <f t="shared" si="25"/>
        <v>1</v>
      </c>
      <c r="P62" s="21">
        <f t="shared" si="33"/>
        <v>4411</v>
      </c>
      <c r="Q62" s="19">
        <f t="shared" si="26"/>
        <v>1</v>
      </c>
    </row>
    <row r="63" spans="2:17">
      <c r="C63" s="100">
        <v>12</v>
      </c>
      <c r="D63" s="21">
        <f t="shared" si="27"/>
        <v>100</v>
      </c>
      <c r="E63" s="19">
        <f t="shared" si="20"/>
        <v>1</v>
      </c>
      <c r="F63" s="21">
        <f t="shared" si="28"/>
        <v>130</v>
      </c>
      <c r="G63" s="19">
        <f t="shared" si="21"/>
        <v>1</v>
      </c>
      <c r="H63" s="21">
        <f t="shared" si="29"/>
        <v>243</v>
      </c>
      <c r="I63" s="19">
        <f t="shared" si="22"/>
        <v>1</v>
      </c>
      <c r="J63" s="21">
        <f t="shared" si="30"/>
        <v>558</v>
      </c>
      <c r="K63" s="19">
        <f t="shared" si="23"/>
        <v>1</v>
      </c>
      <c r="L63" s="21">
        <f t="shared" si="31"/>
        <v>1503</v>
      </c>
      <c r="M63" s="19">
        <f t="shared" si="24"/>
        <v>1</v>
      </c>
      <c r="N63" s="21">
        <f t="shared" si="32"/>
        <v>2637</v>
      </c>
      <c r="O63" s="19">
        <f t="shared" si="25"/>
        <v>1</v>
      </c>
      <c r="P63" s="21">
        <f t="shared" si="33"/>
        <v>4423</v>
      </c>
      <c r="Q63" s="19">
        <f t="shared" si="26"/>
        <v>1</v>
      </c>
    </row>
    <row r="64" spans="2:17">
      <c r="C64" s="100">
        <v>13</v>
      </c>
      <c r="D64" s="21">
        <f t="shared" si="27"/>
        <v>112</v>
      </c>
      <c r="E64" s="19">
        <f t="shared" si="20"/>
        <v>1</v>
      </c>
      <c r="F64" s="21">
        <f t="shared" si="28"/>
        <v>142</v>
      </c>
      <c r="G64" s="19">
        <f t="shared" si="21"/>
        <v>1</v>
      </c>
      <c r="H64" s="21">
        <f t="shared" si="29"/>
        <v>255</v>
      </c>
      <c r="I64" s="19">
        <f t="shared" si="22"/>
        <v>1</v>
      </c>
      <c r="J64" s="21">
        <f t="shared" si="30"/>
        <v>570</v>
      </c>
      <c r="K64" s="19">
        <f t="shared" si="23"/>
        <v>1</v>
      </c>
      <c r="L64" s="21">
        <f t="shared" si="31"/>
        <v>1515</v>
      </c>
      <c r="M64" s="19">
        <f t="shared" si="24"/>
        <v>1</v>
      </c>
      <c r="N64" s="21">
        <f t="shared" si="32"/>
        <v>2649</v>
      </c>
      <c r="O64" s="19">
        <f t="shared" si="25"/>
        <v>1</v>
      </c>
      <c r="P64" s="21">
        <f t="shared" si="33"/>
        <v>4435</v>
      </c>
      <c r="Q64" s="19">
        <f t="shared" si="26"/>
        <v>1</v>
      </c>
    </row>
    <row r="65" spans="1:17">
      <c r="C65" s="100">
        <v>14</v>
      </c>
      <c r="D65" s="21">
        <f t="shared" si="27"/>
        <v>126</v>
      </c>
      <c r="E65" s="19">
        <f t="shared" si="20"/>
        <v>1</v>
      </c>
      <c r="F65" s="21">
        <f t="shared" si="28"/>
        <v>156</v>
      </c>
      <c r="G65" s="19">
        <f t="shared" si="21"/>
        <v>1</v>
      </c>
      <c r="H65" s="21">
        <f t="shared" si="29"/>
        <v>269</v>
      </c>
      <c r="I65" s="19">
        <f t="shared" si="22"/>
        <v>1</v>
      </c>
      <c r="J65" s="21">
        <f t="shared" si="30"/>
        <v>584</v>
      </c>
      <c r="K65" s="19">
        <f t="shared" si="23"/>
        <v>1</v>
      </c>
      <c r="L65" s="21">
        <f t="shared" si="31"/>
        <v>1529</v>
      </c>
      <c r="M65" s="19">
        <f t="shared" si="24"/>
        <v>1</v>
      </c>
      <c r="N65" s="21">
        <f t="shared" si="32"/>
        <v>2663</v>
      </c>
      <c r="O65" s="19">
        <f t="shared" si="25"/>
        <v>1</v>
      </c>
      <c r="P65" s="21">
        <f t="shared" si="33"/>
        <v>4449</v>
      </c>
      <c r="Q65" s="19">
        <f t="shared" si="26"/>
        <v>1</v>
      </c>
    </row>
    <row r="66" spans="1:17">
      <c r="C66" s="100">
        <v>15</v>
      </c>
      <c r="D66" s="21">
        <f t="shared" si="27"/>
        <v>139</v>
      </c>
      <c r="E66" s="19">
        <f t="shared" si="20"/>
        <v>1</v>
      </c>
      <c r="F66" s="21">
        <f t="shared" si="28"/>
        <v>169</v>
      </c>
      <c r="G66" s="19">
        <f t="shared" si="21"/>
        <v>1</v>
      </c>
      <c r="H66" s="21">
        <f t="shared" si="29"/>
        <v>282</v>
      </c>
      <c r="I66" s="19">
        <f t="shared" si="22"/>
        <v>1</v>
      </c>
      <c r="J66" s="21">
        <f t="shared" si="30"/>
        <v>597</v>
      </c>
      <c r="K66" s="19">
        <f t="shared" si="23"/>
        <v>1</v>
      </c>
      <c r="L66" s="21">
        <f t="shared" si="31"/>
        <v>1542</v>
      </c>
      <c r="M66" s="19">
        <f t="shared" si="24"/>
        <v>1</v>
      </c>
      <c r="N66" s="21">
        <f t="shared" si="32"/>
        <v>2676</v>
      </c>
      <c r="O66" s="19">
        <f t="shared" si="25"/>
        <v>1</v>
      </c>
      <c r="P66" s="21">
        <f t="shared" si="33"/>
        <v>4462</v>
      </c>
      <c r="Q66" s="19">
        <f t="shared" si="26"/>
        <v>1</v>
      </c>
    </row>
    <row r="67" spans="1:17">
      <c r="C67" s="100">
        <v>16</v>
      </c>
      <c r="D67" s="21">
        <f t="shared" si="27"/>
        <v>154</v>
      </c>
      <c r="E67" s="19">
        <f t="shared" si="20"/>
        <v>1</v>
      </c>
      <c r="F67" s="21">
        <f t="shared" si="28"/>
        <v>184</v>
      </c>
      <c r="G67" s="19">
        <f t="shared" si="21"/>
        <v>1</v>
      </c>
      <c r="H67" s="21">
        <f t="shared" si="29"/>
        <v>297</v>
      </c>
      <c r="I67" s="19">
        <f t="shared" si="22"/>
        <v>1</v>
      </c>
      <c r="J67" s="21">
        <f t="shared" si="30"/>
        <v>612</v>
      </c>
      <c r="K67" s="19">
        <f t="shared" si="23"/>
        <v>1</v>
      </c>
      <c r="L67" s="21">
        <f t="shared" si="31"/>
        <v>1557</v>
      </c>
      <c r="M67" s="19">
        <f t="shared" si="24"/>
        <v>1</v>
      </c>
      <c r="N67" s="21">
        <f t="shared" si="32"/>
        <v>2691</v>
      </c>
      <c r="O67" s="19">
        <f t="shared" si="25"/>
        <v>1</v>
      </c>
      <c r="P67" s="21">
        <f t="shared" si="33"/>
        <v>4477</v>
      </c>
      <c r="Q67" s="19">
        <f t="shared" si="26"/>
        <v>1</v>
      </c>
    </row>
    <row r="68" spans="1:17">
      <c r="C68" s="100">
        <v>17</v>
      </c>
      <c r="D68" s="21">
        <f t="shared" si="27"/>
        <v>169</v>
      </c>
      <c r="E68" s="19">
        <f t="shared" si="20"/>
        <v>1</v>
      </c>
      <c r="F68" s="21">
        <f t="shared" si="28"/>
        <v>199</v>
      </c>
      <c r="G68" s="19">
        <f t="shared" si="21"/>
        <v>1</v>
      </c>
      <c r="H68" s="21">
        <f t="shared" si="29"/>
        <v>312</v>
      </c>
      <c r="I68" s="19">
        <f t="shared" si="22"/>
        <v>1</v>
      </c>
      <c r="J68" s="21">
        <f t="shared" si="30"/>
        <v>627</v>
      </c>
      <c r="K68" s="19">
        <f t="shared" si="23"/>
        <v>1</v>
      </c>
      <c r="L68" s="21">
        <f t="shared" si="31"/>
        <v>1572</v>
      </c>
      <c r="M68" s="19">
        <f t="shared" si="24"/>
        <v>1</v>
      </c>
      <c r="N68" s="21">
        <f t="shared" si="32"/>
        <v>2706</v>
      </c>
      <c r="O68" s="19">
        <f t="shared" si="25"/>
        <v>1</v>
      </c>
      <c r="P68" s="21">
        <f t="shared" si="33"/>
        <v>4492</v>
      </c>
      <c r="Q68" s="19">
        <f t="shared" si="26"/>
        <v>1</v>
      </c>
    </row>
    <row r="69" spans="1:17">
      <c r="C69" s="100">
        <v>18</v>
      </c>
      <c r="D69" s="21">
        <f t="shared" si="27"/>
        <v>185</v>
      </c>
      <c r="E69" s="19">
        <f t="shared" si="20"/>
        <v>1</v>
      </c>
      <c r="F69" s="21">
        <f t="shared" si="28"/>
        <v>215</v>
      </c>
      <c r="G69" s="19">
        <f t="shared" si="21"/>
        <v>1</v>
      </c>
      <c r="H69" s="21">
        <f t="shared" si="29"/>
        <v>328</v>
      </c>
      <c r="I69" s="19">
        <f t="shared" si="22"/>
        <v>1</v>
      </c>
      <c r="J69" s="21">
        <f t="shared" si="30"/>
        <v>643</v>
      </c>
      <c r="K69" s="19">
        <f t="shared" si="23"/>
        <v>1</v>
      </c>
      <c r="L69" s="21">
        <f t="shared" si="31"/>
        <v>1588</v>
      </c>
      <c r="M69" s="19">
        <f t="shared" si="24"/>
        <v>1</v>
      </c>
      <c r="N69" s="21">
        <f t="shared" si="32"/>
        <v>2722</v>
      </c>
      <c r="O69" s="19">
        <f t="shared" si="25"/>
        <v>1</v>
      </c>
      <c r="P69" s="21">
        <f t="shared" si="33"/>
        <v>4508</v>
      </c>
      <c r="Q69" s="19">
        <f t="shared" si="26"/>
        <v>1</v>
      </c>
    </row>
    <row r="70" spans="1:17">
      <c r="C70" s="100">
        <v>19</v>
      </c>
      <c r="D70" s="21">
        <f t="shared" si="27"/>
        <v>201</v>
      </c>
      <c r="E70" s="19">
        <f t="shared" si="20"/>
        <v>1</v>
      </c>
      <c r="F70" s="21">
        <f t="shared" si="28"/>
        <v>231</v>
      </c>
      <c r="G70" s="19">
        <f t="shared" si="21"/>
        <v>1</v>
      </c>
      <c r="H70" s="21">
        <f t="shared" si="29"/>
        <v>344</v>
      </c>
      <c r="I70" s="19">
        <f t="shared" si="22"/>
        <v>1</v>
      </c>
      <c r="J70" s="21">
        <f t="shared" si="30"/>
        <v>659</v>
      </c>
      <c r="K70" s="19">
        <f t="shared" si="23"/>
        <v>1</v>
      </c>
      <c r="L70" s="21">
        <f t="shared" si="31"/>
        <v>1604</v>
      </c>
      <c r="M70" s="19">
        <f t="shared" si="24"/>
        <v>1</v>
      </c>
      <c r="N70" s="21">
        <f t="shared" si="32"/>
        <v>2738</v>
      </c>
      <c r="O70" s="19">
        <f t="shared" si="25"/>
        <v>1</v>
      </c>
      <c r="P70" s="21">
        <f t="shared" si="33"/>
        <v>4524</v>
      </c>
      <c r="Q70" s="19">
        <f t="shared" si="26"/>
        <v>1</v>
      </c>
    </row>
    <row r="71" spans="1:17">
      <c r="C71" s="100">
        <v>20</v>
      </c>
      <c r="D71" s="21">
        <f t="shared" si="27"/>
        <v>218</v>
      </c>
      <c r="E71" s="19">
        <f t="shared" si="20"/>
        <v>1</v>
      </c>
      <c r="F71" s="21">
        <f t="shared" si="28"/>
        <v>248</v>
      </c>
      <c r="G71" s="19">
        <f t="shared" si="21"/>
        <v>1</v>
      </c>
      <c r="H71" s="21">
        <f t="shared" si="29"/>
        <v>361</v>
      </c>
      <c r="I71" s="19">
        <f t="shared" si="22"/>
        <v>1</v>
      </c>
      <c r="J71" s="21">
        <f t="shared" si="30"/>
        <v>676</v>
      </c>
      <c r="K71" s="19">
        <f t="shared" si="23"/>
        <v>1</v>
      </c>
      <c r="L71" s="21">
        <f t="shared" si="31"/>
        <v>1621</v>
      </c>
      <c r="M71" s="19">
        <f t="shared" si="24"/>
        <v>1</v>
      </c>
      <c r="N71" s="21">
        <f t="shared" si="32"/>
        <v>2755</v>
      </c>
      <c r="O71" s="19">
        <f t="shared" si="25"/>
        <v>1</v>
      </c>
      <c r="P71" s="21">
        <f t="shared" si="33"/>
        <v>4541</v>
      </c>
      <c r="Q71" s="19">
        <f t="shared" si="26"/>
        <v>1</v>
      </c>
    </row>
    <row r="74" spans="1:17">
      <c r="B74" s="5" t="s">
        <v>11</v>
      </c>
      <c r="C74" s="5" t="s">
        <v>56</v>
      </c>
      <c r="D74" s="5" t="s">
        <v>57</v>
      </c>
      <c r="E74" s="5" t="s">
        <v>58</v>
      </c>
      <c r="F74" s="5" t="s">
        <v>59</v>
      </c>
      <c r="G74" s="5" t="s">
        <v>60</v>
      </c>
      <c r="H74" s="5" t="s">
        <v>61</v>
      </c>
      <c r="I74" s="5" t="s">
        <v>62</v>
      </c>
    </row>
    <row r="75" spans="1:17">
      <c r="B75" s="59"/>
      <c r="C75" s="60" t="s">
        <v>63</v>
      </c>
      <c r="D75" s="60"/>
      <c r="E75" s="60"/>
      <c r="F75" s="60"/>
      <c r="G75" s="60"/>
      <c r="H75" s="60"/>
      <c r="I75" s="61"/>
    </row>
    <row r="76" spans="1:17">
      <c r="B76" s="6" t="s">
        <v>0</v>
      </c>
      <c r="C76" s="7">
        <v>1</v>
      </c>
      <c r="D76" s="7">
        <v>2</v>
      </c>
      <c r="E76" s="7">
        <v>3</v>
      </c>
      <c r="F76" s="7">
        <v>4</v>
      </c>
      <c r="G76" s="7">
        <v>5</v>
      </c>
      <c r="H76" s="7">
        <v>6</v>
      </c>
      <c r="I76" s="7">
        <v>7</v>
      </c>
    </row>
    <row r="77" spans="1:17">
      <c r="A77" s="97">
        <v>0</v>
      </c>
      <c r="B77" s="63">
        <v>0</v>
      </c>
      <c r="C77" s="64">
        <f>H11</f>
        <v>15</v>
      </c>
      <c r="D77" s="64">
        <f>H10</f>
        <v>45</v>
      </c>
      <c r="E77" s="64">
        <f>H9</f>
        <v>157.5</v>
      </c>
      <c r="F77" s="64">
        <f>H8</f>
        <v>472.5</v>
      </c>
      <c r="G77" s="64">
        <f>H7</f>
        <v>1417.5</v>
      </c>
      <c r="H77" s="64">
        <f>H6</f>
        <v>2551.5</v>
      </c>
      <c r="I77" s="64">
        <f>H5</f>
        <v>4337.55</v>
      </c>
    </row>
    <row r="78" spans="1:17">
      <c r="B78" s="10">
        <v>1</v>
      </c>
      <c r="C78" s="21">
        <f>INT(C77+(C77*$A$16))+($B77+1)</f>
        <v>16</v>
      </c>
      <c r="D78" s="21">
        <f t="shared" ref="D78:I78" si="34">INT(D77+(D77*$A$16))+($B77+1)</f>
        <v>46</v>
      </c>
      <c r="E78" s="21">
        <f t="shared" si="34"/>
        <v>158</v>
      </c>
      <c r="F78" s="21">
        <f t="shared" si="34"/>
        <v>473</v>
      </c>
      <c r="G78" s="21">
        <f t="shared" si="34"/>
        <v>1418</v>
      </c>
      <c r="H78" s="21">
        <f t="shared" si="34"/>
        <v>2552</v>
      </c>
      <c r="I78" s="21">
        <f t="shared" si="34"/>
        <v>4338</v>
      </c>
    </row>
    <row r="79" spans="1:17">
      <c r="B79" s="10">
        <v>2</v>
      </c>
      <c r="C79" s="21">
        <f t="shared" ref="C79:I79" si="35">INT(C78+(C78*$A$16))+($B78+1)</f>
        <v>18</v>
      </c>
      <c r="D79" s="21">
        <f t="shared" si="35"/>
        <v>48</v>
      </c>
      <c r="E79" s="21">
        <f t="shared" si="35"/>
        <v>160</v>
      </c>
      <c r="F79" s="21">
        <f t="shared" si="35"/>
        <v>475</v>
      </c>
      <c r="G79" s="21">
        <f t="shared" si="35"/>
        <v>1420</v>
      </c>
      <c r="H79" s="21">
        <f t="shared" si="35"/>
        <v>2554</v>
      </c>
      <c r="I79" s="21">
        <f t="shared" si="35"/>
        <v>4340</v>
      </c>
    </row>
    <row r="80" spans="1:17">
      <c r="B80" s="10">
        <v>3</v>
      </c>
      <c r="C80" s="21">
        <f t="shared" ref="C80:I80" si="36">INT(C79+(C79*$A$16))+($B79+1)</f>
        <v>21</v>
      </c>
      <c r="D80" s="21">
        <f t="shared" si="36"/>
        <v>51</v>
      </c>
      <c r="E80" s="21">
        <f t="shared" si="36"/>
        <v>163</v>
      </c>
      <c r="F80" s="21">
        <f t="shared" si="36"/>
        <v>478</v>
      </c>
      <c r="G80" s="21">
        <f t="shared" si="36"/>
        <v>1423</v>
      </c>
      <c r="H80" s="21">
        <f t="shared" si="36"/>
        <v>2557</v>
      </c>
      <c r="I80" s="21">
        <f t="shared" si="36"/>
        <v>4343</v>
      </c>
    </row>
    <row r="81" spans="2:9">
      <c r="B81" s="10">
        <v>4</v>
      </c>
      <c r="C81" s="21">
        <f t="shared" ref="C81:I81" si="37">INT(C80+(C80*$A$16))+($B80+1)</f>
        <v>25</v>
      </c>
      <c r="D81" s="21">
        <f t="shared" si="37"/>
        <v>55</v>
      </c>
      <c r="E81" s="21">
        <f t="shared" si="37"/>
        <v>167</v>
      </c>
      <c r="F81" s="21">
        <f t="shared" si="37"/>
        <v>482</v>
      </c>
      <c r="G81" s="21">
        <f t="shared" si="37"/>
        <v>1427</v>
      </c>
      <c r="H81" s="21">
        <f t="shared" si="37"/>
        <v>2561</v>
      </c>
      <c r="I81" s="21">
        <f t="shared" si="37"/>
        <v>4347</v>
      </c>
    </row>
    <row r="82" spans="2:9">
      <c r="B82" s="10">
        <v>5</v>
      </c>
      <c r="C82" s="21">
        <f t="shared" ref="C82:I82" si="38">INT(C81+(C81*$A$16))+($B81+1)</f>
        <v>30</v>
      </c>
      <c r="D82" s="21">
        <f t="shared" si="38"/>
        <v>60</v>
      </c>
      <c r="E82" s="21">
        <f t="shared" si="38"/>
        <v>172</v>
      </c>
      <c r="F82" s="21">
        <f t="shared" si="38"/>
        <v>487</v>
      </c>
      <c r="G82" s="21">
        <f t="shared" si="38"/>
        <v>1432</v>
      </c>
      <c r="H82" s="21">
        <f t="shared" si="38"/>
        <v>2566</v>
      </c>
      <c r="I82" s="21">
        <f t="shared" si="38"/>
        <v>4352</v>
      </c>
    </row>
    <row r="83" spans="2:9">
      <c r="B83" s="5">
        <v>6</v>
      </c>
      <c r="C83" s="21">
        <f t="shared" ref="C83:I83" si="39">INT(C82+(C82*$A$16))+($B82+1)</f>
        <v>36</v>
      </c>
      <c r="D83" s="21">
        <f t="shared" si="39"/>
        <v>66</v>
      </c>
      <c r="E83" s="21">
        <f t="shared" si="39"/>
        <v>178</v>
      </c>
      <c r="F83" s="21">
        <f t="shared" si="39"/>
        <v>493</v>
      </c>
      <c r="G83" s="21">
        <f t="shared" si="39"/>
        <v>1438</v>
      </c>
      <c r="H83" s="21">
        <f t="shared" si="39"/>
        <v>2572</v>
      </c>
      <c r="I83" s="21">
        <f t="shared" si="39"/>
        <v>4358</v>
      </c>
    </row>
    <row r="84" spans="2:9">
      <c r="B84" s="5">
        <v>7</v>
      </c>
      <c r="C84" s="21">
        <f t="shared" ref="C84:I84" si="40">INT(C83+(C83*$A$16))+($B83+1)</f>
        <v>43</v>
      </c>
      <c r="D84" s="21">
        <f t="shared" si="40"/>
        <v>73</v>
      </c>
      <c r="E84" s="21">
        <f t="shared" si="40"/>
        <v>185</v>
      </c>
      <c r="F84" s="21">
        <f t="shared" si="40"/>
        <v>500</v>
      </c>
      <c r="G84" s="21">
        <f t="shared" si="40"/>
        <v>1445</v>
      </c>
      <c r="H84" s="21">
        <f t="shared" si="40"/>
        <v>2579</v>
      </c>
      <c r="I84" s="21">
        <f t="shared" si="40"/>
        <v>4365</v>
      </c>
    </row>
    <row r="85" spans="2:9">
      <c r="B85" s="5">
        <v>8</v>
      </c>
      <c r="C85" s="21">
        <f t="shared" ref="C85:I85" si="41">INT(C84+(C84*$A$16))+($B84+1)</f>
        <v>51</v>
      </c>
      <c r="D85" s="21">
        <f t="shared" si="41"/>
        <v>81</v>
      </c>
      <c r="E85" s="21">
        <f t="shared" si="41"/>
        <v>193</v>
      </c>
      <c r="F85" s="21">
        <f t="shared" si="41"/>
        <v>508</v>
      </c>
      <c r="G85" s="21">
        <f t="shared" si="41"/>
        <v>1453</v>
      </c>
      <c r="H85" s="21">
        <f t="shared" si="41"/>
        <v>2587</v>
      </c>
      <c r="I85" s="21">
        <f t="shared" si="41"/>
        <v>4373</v>
      </c>
    </row>
    <row r="86" spans="2:9">
      <c r="B86" s="5">
        <v>9</v>
      </c>
      <c r="C86" s="21">
        <f t="shared" ref="C86:I86" si="42">INT(C85+(C85*$A$16))+($B85+1)</f>
        <v>60</v>
      </c>
      <c r="D86" s="21">
        <f t="shared" si="42"/>
        <v>90</v>
      </c>
      <c r="E86" s="21">
        <f t="shared" si="42"/>
        <v>202</v>
      </c>
      <c r="F86" s="21">
        <f t="shared" si="42"/>
        <v>517</v>
      </c>
      <c r="G86" s="21">
        <f t="shared" si="42"/>
        <v>1462</v>
      </c>
      <c r="H86" s="21">
        <f t="shared" si="42"/>
        <v>2596</v>
      </c>
      <c r="I86" s="21">
        <f t="shared" si="42"/>
        <v>4382</v>
      </c>
    </row>
    <row r="87" spans="2:9">
      <c r="B87" s="5">
        <v>10</v>
      </c>
      <c r="C87" s="21">
        <f t="shared" ref="C87:I87" si="43">INT(C86+(C86*$A$16))+($B86+1)</f>
        <v>70</v>
      </c>
      <c r="D87" s="21">
        <f t="shared" si="43"/>
        <v>100</v>
      </c>
      <c r="E87" s="21">
        <f t="shared" si="43"/>
        <v>212</v>
      </c>
      <c r="F87" s="21">
        <f t="shared" si="43"/>
        <v>527</v>
      </c>
      <c r="G87" s="21">
        <f t="shared" si="43"/>
        <v>1472</v>
      </c>
      <c r="H87" s="21">
        <f t="shared" si="43"/>
        <v>2606</v>
      </c>
      <c r="I87" s="21">
        <f t="shared" si="43"/>
        <v>4392</v>
      </c>
    </row>
    <row r="88" spans="2:9">
      <c r="B88" s="5">
        <v>11</v>
      </c>
      <c r="C88" s="21">
        <f t="shared" ref="C88:I88" si="44">INT(C87+(C87*$A$16))+($B87+1)</f>
        <v>81</v>
      </c>
      <c r="D88" s="21">
        <f t="shared" si="44"/>
        <v>111</v>
      </c>
      <c r="E88" s="21">
        <f t="shared" si="44"/>
        <v>223</v>
      </c>
      <c r="F88" s="21">
        <f t="shared" si="44"/>
        <v>538</v>
      </c>
      <c r="G88" s="21">
        <f t="shared" si="44"/>
        <v>1483</v>
      </c>
      <c r="H88" s="21">
        <f t="shared" si="44"/>
        <v>2617</v>
      </c>
      <c r="I88" s="21">
        <f t="shared" si="44"/>
        <v>4403</v>
      </c>
    </row>
    <row r="89" spans="2:9">
      <c r="B89" s="5">
        <v>12</v>
      </c>
      <c r="C89" s="21">
        <f t="shared" ref="C89:I89" si="45">INT(C88+(C88*$A$16))+($B88+1)</f>
        <v>93</v>
      </c>
      <c r="D89" s="21">
        <f t="shared" si="45"/>
        <v>123</v>
      </c>
      <c r="E89" s="21">
        <f t="shared" si="45"/>
        <v>235</v>
      </c>
      <c r="F89" s="21">
        <f t="shared" si="45"/>
        <v>550</v>
      </c>
      <c r="G89" s="21">
        <f t="shared" si="45"/>
        <v>1495</v>
      </c>
      <c r="H89" s="21">
        <f t="shared" si="45"/>
        <v>2629</v>
      </c>
      <c r="I89" s="21">
        <f t="shared" si="45"/>
        <v>4415</v>
      </c>
    </row>
    <row r="90" spans="2:9">
      <c r="B90" s="5">
        <v>13</v>
      </c>
      <c r="C90" s="21">
        <f t="shared" ref="C90:I90" si="46">INT(C89+(C89*$A$16))+($B89+1)</f>
        <v>106</v>
      </c>
      <c r="D90" s="21">
        <f t="shared" si="46"/>
        <v>136</v>
      </c>
      <c r="E90" s="21">
        <f t="shared" si="46"/>
        <v>248</v>
      </c>
      <c r="F90" s="21">
        <f t="shared" si="46"/>
        <v>563</v>
      </c>
      <c r="G90" s="21">
        <f t="shared" si="46"/>
        <v>1508</v>
      </c>
      <c r="H90" s="21">
        <f t="shared" si="46"/>
        <v>2642</v>
      </c>
      <c r="I90" s="21">
        <f t="shared" si="46"/>
        <v>4428</v>
      </c>
    </row>
    <row r="91" spans="2:9">
      <c r="B91" s="5">
        <v>14</v>
      </c>
      <c r="C91" s="21">
        <f t="shared" ref="C91:I91" si="47">INT(C90+(C90*$A$16))+($B90+1)</f>
        <v>120</v>
      </c>
      <c r="D91" s="21">
        <f t="shared" si="47"/>
        <v>150</v>
      </c>
      <c r="E91" s="21">
        <f t="shared" si="47"/>
        <v>262</v>
      </c>
      <c r="F91" s="21">
        <f t="shared" si="47"/>
        <v>577</v>
      </c>
      <c r="G91" s="21">
        <f t="shared" si="47"/>
        <v>1522</v>
      </c>
      <c r="H91" s="21">
        <f t="shared" si="47"/>
        <v>2656</v>
      </c>
      <c r="I91" s="21">
        <f t="shared" si="47"/>
        <v>4442</v>
      </c>
    </row>
    <row r="92" spans="2:9">
      <c r="B92" s="5">
        <v>15</v>
      </c>
      <c r="C92" s="21">
        <f t="shared" ref="C92:I92" si="48">INT(C91+(C91*$A$16))+($B91+1)</f>
        <v>135</v>
      </c>
      <c r="D92" s="21">
        <f t="shared" si="48"/>
        <v>165</v>
      </c>
      <c r="E92" s="21">
        <f t="shared" si="48"/>
        <v>277</v>
      </c>
      <c r="F92" s="21">
        <f t="shared" si="48"/>
        <v>592</v>
      </c>
      <c r="G92" s="21">
        <f t="shared" si="48"/>
        <v>1537</v>
      </c>
      <c r="H92" s="21">
        <f t="shared" si="48"/>
        <v>2671</v>
      </c>
      <c r="I92" s="21">
        <f t="shared" si="48"/>
        <v>4457</v>
      </c>
    </row>
    <row r="93" spans="2:9">
      <c r="B93" s="5">
        <v>16</v>
      </c>
      <c r="C93" s="21">
        <f t="shared" ref="C93:I93" si="49">INT(C92+(C92*$A$16))+($B92+1)</f>
        <v>151</v>
      </c>
      <c r="D93" s="21">
        <f t="shared" si="49"/>
        <v>181</v>
      </c>
      <c r="E93" s="21">
        <f t="shared" si="49"/>
        <v>293</v>
      </c>
      <c r="F93" s="21">
        <f t="shared" si="49"/>
        <v>608</v>
      </c>
      <c r="G93" s="21">
        <f t="shared" si="49"/>
        <v>1553</v>
      </c>
      <c r="H93" s="21">
        <f t="shared" si="49"/>
        <v>2687</v>
      </c>
      <c r="I93" s="21">
        <f t="shared" si="49"/>
        <v>4473</v>
      </c>
    </row>
    <row r="94" spans="2:9">
      <c r="B94" s="5">
        <v>17</v>
      </c>
      <c r="C94" s="21">
        <f t="shared" ref="C94:I94" si="50">INT(C93+(C93*$A$16))+($B93+1)</f>
        <v>168</v>
      </c>
      <c r="D94" s="21">
        <f t="shared" si="50"/>
        <v>198</v>
      </c>
      <c r="E94" s="21">
        <f t="shared" si="50"/>
        <v>310</v>
      </c>
      <c r="F94" s="21">
        <f t="shared" si="50"/>
        <v>625</v>
      </c>
      <c r="G94" s="21">
        <f t="shared" si="50"/>
        <v>1570</v>
      </c>
      <c r="H94" s="21">
        <f t="shared" si="50"/>
        <v>2704</v>
      </c>
      <c r="I94" s="21">
        <f t="shared" si="50"/>
        <v>4490</v>
      </c>
    </row>
    <row r="95" spans="2:9">
      <c r="B95" s="5">
        <v>18</v>
      </c>
      <c r="C95" s="21">
        <f t="shared" ref="C95:I95" si="51">INT(C94+(C94*$A$16))+($B94+1)</f>
        <v>186</v>
      </c>
      <c r="D95" s="21">
        <f t="shared" si="51"/>
        <v>216</v>
      </c>
      <c r="E95" s="21">
        <f t="shared" si="51"/>
        <v>328</v>
      </c>
      <c r="F95" s="21">
        <f t="shared" si="51"/>
        <v>643</v>
      </c>
      <c r="G95" s="21">
        <f t="shared" si="51"/>
        <v>1588</v>
      </c>
      <c r="H95" s="21">
        <f t="shared" si="51"/>
        <v>2722</v>
      </c>
      <c r="I95" s="21">
        <f t="shared" si="51"/>
        <v>4508</v>
      </c>
    </row>
    <row r="96" spans="2:9">
      <c r="B96" s="62">
        <v>19</v>
      </c>
      <c r="C96" s="21">
        <f t="shared" ref="C96:I96" si="52">INT(C95+(C95*$A$16))+($B95+1)</f>
        <v>205</v>
      </c>
      <c r="D96" s="21">
        <f t="shared" si="52"/>
        <v>235</v>
      </c>
      <c r="E96" s="21">
        <f t="shared" si="52"/>
        <v>347</v>
      </c>
      <c r="F96" s="21">
        <f t="shared" si="52"/>
        <v>662</v>
      </c>
      <c r="G96" s="21">
        <f t="shared" si="52"/>
        <v>1607</v>
      </c>
      <c r="H96" s="21">
        <f t="shared" si="52"/>
        <v>2741</v>
      </c>
      <c r="I96" s="21">
        <f t="shared" si="52"/>
        <v>4527</v>
      </c>
    </row>
    <row r="97" spans="2:9">
      <c r="B97" s="62">
        <v>20</v>
      </c>
      <c r="C97" s="21">
        <f t="shared" ref="C97:I97" si="53">INT(C96+(C96*$A$16))+($B96+1)</f>
        <v>225</v>
      </c>
      <c r="D97" s="21">
        <f t="shared" si="53"/>
        <v>255</v>
      </c>
      <c r="E97" s="21">
        <f t="shared" si="53"/>
        <v>367</v>
      </c>
      <c r="F97" s="21">
        <f t="shared" si="53"/>
        <v>682</v>
      </c>
      <c r="G97" s="21">
        <f t="shared" si="53"/>
        <v>1627</v>
      </c>
      <c r="H97" s="21">
        <f t="shared" si="53"/>
        <v>2761</v>
      </c>
      <c r="I97" s="21">
        <f t="shared" si="53"/>
        <v>4547</v>
      </c>
    </row>
  </sheetData>
  <mergeCells count="2">
    <mergeCell ref="L2:S2"/>
    <mergeCell ref="C3:J3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E52:E71 G52:G71 I52:I71 K52:K71 M52:M71 O52:O71 Q52:Q7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6" workbookViewId="0">
      <selection activeCell="K31" sqref="K31"/>
    </sheetView>
  </sheetViews>
  <sheetFormatPr defaultRowHeight="16.5"/>
  <cols>
    <col min="2" max="2" width="4.75" customWidth="1"/>
    <col min="3" max="3" width="10.5" bestFit="1" customWidth="1"/>
    <col min="5" max="6" width="9.125" bestFit="1" customWidth="1"/>
    <col min="7" max="7" width="9.375" bestFit="1" customWidth="1"/>
    <col min="8" max="10" width="10.125" bestFit="1" customWidth="1"/>
    <col min="11" max="11" width="11.25" bestFit="1" customWidth="1"/>
    <col min="12" max="12" width="11.25" customWidth="1"/>
    <col min="13" max="13" width="15.625" customWidth="1"/>
    <col min="14" max="14" width="23" customWidth="1"/>
    <col min="15" max="15" width="11" customWidth="1"/>
    <col min="16" max="16" width="11" bestFit="1" customWidth="1"/>
  </cols>
  <sheetData>
    <row r="1" spans="1:24" ht="17.25" thickBot="1">
      <c r="E1" s="85">
        <v>65</v>
      </c>
      <c r="F1" s="86" t="s">
        <v>97</v>
      </c>
      <c r="G1" s="86"/>
      <c r="H1" s="87"/>
    </row>
    <row r="2" spans="1:24">
      <c r="C2" t="s">
        <v>66</v>
      </c>
      <c r="E2" t="s">
        <v>69</v>
      </c>
      <c r="R2" t="s">
        <v>69</v>
      </c>
    </row>
    <row r="3" spans="1:24">
      <c r="C3" t="s">
        <v>67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P3" t="s">
        <v>68</v>
      </c>
      <c r="R3">
        <v>1</v>
      </c>
      <c r="S3">
        <v>2</v>
      </c>
      <c r="T3">
        <v>3</v>
      </c>
      <c r="U3">
        <v>4</v>
      </c>
      <c r="V3">
        <v>5</v>
      </c>
      <c r="W3">
        <v>6</v>
      </c>
      <c r="X3">
        <v>7</v>
      </c>
    </row>
    <row r="4" spans="1:24">
      <c r="A4" s="71">
        <v>65</v>
      </c>
      <c r="C4">
        <v>6</v>
      </c>
      <c r="D4" s="69">
        <v>0</v>
      </c>
      <c r="E4" s="89">
        <f>$E$1</f>
        <v>65</v>
      </c>
      <c r="F4" s="72">
        <f t="shared" ref="F4:K4" si="0">E25</f>
        <v>149</v>
      </c>
      <c r="G4" s="72">
        <f t="shared" si="0"/>
        <v>342</v>
      </c>
      <c r="H4" s="72">
        <f t="shared" si="0"/>
        <v>786</v>
      </c>
      <c r="I4" s="72">
        <f t="shared" si="0"/>
        <v>1807</v>
      </c>
      <c r="J4" s="72">
        <f t="shared" si="0"/>
        <v>4154</v>
      </c>
      <c r="K4" s="72">
        <f t="shared" si="0"/>
        <v>9551</v>
      </c>
      <c r="L4" t="s">
        <v>86</v>
      </c>
      <c r="M4" t="s">
        <v>82</v>
      </c>
      <c r="Q4" s="69">
        <v>0</v>
      </c>
      <c r="R4" s="69">
        <v>87</v>
      </c>
      <c r="S4" s="69">
        <v>185</v>
      </c>
      <c r="T4" s="69">
        <v>395</v>
      </c>
      <c r="U4" s="69">
        <v>841</v>
      </c>
      <c r="V4" s="69">
        <v>1787</v>
      </c>
      <c r="W4" s="69">
        <v>3799</v>
      </c>
      <c r="X4" s="69">
        <v>8074</v>
      </c>
    </row>
    <row r="5" spans="1:24">
      <c r="A5" s="71">
        <v>150.51749999999998</v>
      </c>
      <c r="C5">
        <v>5</v>
      </c>
      <c r="D5" s="69">
        <v>1</v>
      </c>
      <c r="E5" s="21">
        <f>ROUND((E$4+(E$4*($C5/100))),0)</f>
        <v>68</v>
      </c>
      <c r="F5" s="21">
        <f t="shared" ref="F5:K5" si="1">ROUND((F$4+(F$4*($C5/100))),0)</f>
        <v>156</v>
      </c>
      <c r="G5" s="21">
        <f t="shared" si="1"/>
        <v>359</v>
      </c>
      <c r="H5" s="21">
        <f t="shared" si="1"/>
        <v>825</v>
      </c>
      <c r="I5" s="21">
        <f t="shared" si="1"/>
        <v>1897</v>
      </c>
      <c r="J5" s="21">
        <f t="shared" si="1"/>
        <v>4362</v>
      </c>
      <c r="K5" s="21">
        <f t="shared" si="1"/>
        <v>10029</v>
      </c>
      <c r="L5" s="21" t="s">
        <v>87</v>
      </c>
      <c r="M5" t="s">
        <v>84</v>
      </c>
      <c r="P5">
        <v>7.5</v>
      </c>
      <c r="Q5" s="69">
        <v>1</v>
      </c>
      <c r="R5" s="21">
        <f>R$4+(R$4*($P5/100))</f>
        <v>93.525000000000006</v>
      </c>
      <c r="S5" s="21">
        <f t="shared" ref="S5:X20" si="2">S$4+(S$4*($P5/100))</f>
        <v>198.875</v>
      </c>
      <c r="T5" s="21">
        <f t="shared" si="2"/>
        <v>424.625</v>
      </c>
      <c r="U5" s="21">
        <f t="shared" si="2"/>
        <v>904.07500000000005</v>
      </c>
      <c r="V5" s="21">
        <f t="shared" si="2"/>
        <v>1921.0250000000001</v>
      </c>
      <c r="W5" s="21">
        <f t="shared" si="2"/>
        <v>4083.9250000000002</v>
      </c>
      <c r="X5" s="21">
        <f t="shared" si="2"/>
        <v>8679.5499999999993</v>
      </c>
    </row>
    <row r="6" spans="1:24">
      <c r="A6" s="71">
        <v>346.11499124999995</v>
      </c>
      <c r="C6">
        <f>C5+$C$4</f>
        <v>11</v>
      </c>
      <c r="D6" s="69">
        <v>2</v>
      </c>
      <c r="E6" s="21">
        <f t="shared" ref="E6:K24" si="3">ROUND((E$4+(E$4*($C6/100))),0)</f>
        <v>72</v>
      </c>
      <c r="F6" s="21">
        <f t="shared" si="3"/>
        <v>165</v>
      </c>
      <c r="G6" s="21">
        <f t="shared" si="3"/>
        <v>380</v>
      </c>
      <c r="H6" s="21">
        <f t="shared" si="3"/>
        <v>872</v>
      </c>
      <c r="I6" s="21">
        <f t="shared" si="3"/>
        <v>2006</v>
      </c>
      <c r="J6" s="21">
        <f t="shared" si="3"/>
        <v>4611</v>
      </c>
      <c r="K6" s="21">
        <f t="shared" si="3"/>
        <v>10602</v>
      </c>
      <c r="L6" s="21" t="s">
        <v>88</v>
      </c>
      <c r="M6" t="s">
        <v>85</v>
      </c>
      <c r="P6">
        <v>15</v>
      </c>
      <c r="Q6" s="69">
        <v>2</v>
      </c>
      <c r="R6" s="21">
        <f t="shared" ref="R6:X24" si="4">R$4+(R$4*($P6/100))</f>
        <v>100.05</v>
      </c>
      <c r="S6" s="21">
        <f t="shared" si="2"/>
        <v>212.75</v>
      </c>
      <c r="T6" s="21">
        <f t="shared" si="2"/>
        <v>454.25</v>
      </c>
      <c r="U6" s="21">
        <f t="shared" si="2"/>
        <v>967.15</v>
      </c>
      <c r="V6" s="21">
        <f t="shared" si="2"/>
        <v>2055.0500000000002</v>
      </c>
      <c r="W6" s="21">
        <f t="shared" si="2"/>
        <v>4368.8500000000004</v>
      </c>
      <c r="X6" s="21">
        <f t="shared" si="2"/>
        <v>9285.1</v>
      </c>
    </row>
    <row r="7" spans="1:24">
      <c r="A7" s="71">
        <v>795.89142237937494</v>
      </c>
      <c r="C7">
        <f t="shared" ref="C7:C24" si="5">C6+$C$4</f>
        <v>17</v>
      </c>
      <c r="D7" s="69">
        <v>3</v>
      </c>
      <c r="E7" s="21">
        <f t="shared" si="3"/>
        <v>76</v>
      </c>
      <c r="F7" s="21">
        <f t="shared" si="3"/>
        <v>174</v>
      </c>
      <c r="G7" s="21">
        <f t="shared" si="3"/>
        <v>400</v>
      </c>
      <c r="H7" s="21">
        <f t="shared" si="3"/>
        <v>920</v>
      </c>
      <c r="I7" s="21">
        <f t="shared" si="3"/>
        <v>2114</v>
      </c>
      <c r="J7" s="21">
        <f t="shared" si="3"/>
        <v>4860</v>
      </c>
      <c r="K7" s="21">
        <f t="shared" si="3"/>
        <v>11175</v>
      </c>
      <c r="L7" s="21" t="s">
        <v>89</v>
      </c>
      <c r="M7" t="s">
        <v>83</v>
      </c>
      <c r="P7">
        <v>22.5</v>
      </c>
      <c r="Q7" s="69">
        <v>3</v>
      </c>
      <c r="R7" s="21">
        <f t="shared" si="4"/>
        <v>106.575</v>
      </c>
      <c r="S7" s="21">
        <f t="shared" si="2"/>
        <v>226.625</v>
      </c>
      <c r="T7" s="21">
        <f t="shared" si="2"/>
        <v>483.875</v>
      </c>
      <c r="U7" s="21">
        <f t="shared" si="2"/>
        <v>1030.2249999999999</v>
      </c>
      <c r="V7" s="21">
        <f t="shared" si="2"/>
        <v>2189.0749999999998</v>
      </c>
      <c r="W7" s="21">
        <f t="shared" si="2"/>
        <v>4653.7749999999996</v>
      </c>
      <c r="X7" s="21">
        <f t="shared" si="2"/>
        <v>9890.65</v>
      </c>
    </row>
    <row r="8" spans="1:24">
      <c r="A8" s="71">
        <v>1830.1523257613726</v>
      </c>
      <c r="C8">
        <f t="shared" si="5"/>
        <v>23</v>
      </c>
      <c r="D8" s="69">
        <v>4</v>
      </c>
      <c r="E8" s="21">
        <f t="shared" si="3"/>
        <v>80</v>
      </c>
      <c r="F8" s="21">
        <f t="shared" si="3"/>
        <v>183</v>
      </c>
      <c r="G8" s="21">
        <f t="shared" si="3"/>
        <v>421</v>
      </c>
      <c r="H8" s="21">
        <f t="shared" si="3"/>
        <v>967</v>
      </c>
      <c r="I8" s="21">
        <f t="shared" si="3"/>
        <v>2223</v>
      </c>
      <c r="J8" s="21">
        <f t="shared" si="3"/>
        <v>5109</v>
      </c>
      <c r="K8" s="21">
        <f t="shared" si="3"/>
        <v>11748</v>
      </c>
      <c r="L8" s="21"/>
      <c r="P8">
        <v>30</v>
      </c>
      <c r="Q8" s="69">
        <v>4</v>
      </c>
      <c r="R8" s="21">
        <f t="shared" si="4"/>
        <v>113.1</v>
      </c>
      <c r="S8" s="21">
        <f t="shared" si="2"/>
        <v>240.5</v>
      </c>
      <c r="T8" s="21">
        <f t="shared" si="2"/>
        <v>513.5</v>
      </c>
      <c r="U8" s="21">
        <f t="shared" si="2"/>
        <v>1093.3</v>
      </c>
      <c r="V8" s="21">
        <f t="shared" si="2"/>
        <v>2323.1</v>
      </c>
      <c r="W8" s="21">
        <f t="shared" si="2"/>
        <v>4938.7</v>
      </c>
      <c r="X8" s="21">
        <f t="shared" si="2"/>
        <v>10496.2</v>
      </c>
    </row>
    <row r="9" spans="1:24">
      <c r="A9" s="71">
        <v>4208.4352730882765</v>
      </c>
      <c r="C9">
        <f t="shared" si="5"/>
        <v>29</v>
      </c>
      <c r="D9" s="69">
        <v>5</v>
      </c>
      <c r="E9" s="21">
        <f t="shared" si="3"/>
        <v>84</v>
      </c>
      <c r="F9" s="21">
        <f t="shared" si="3"/>
        <v>192</v>
      </c>
      <c r="G9" s="21">
        <f t="shared" si="3"/>
        <v>441</v>
      </c>
      <c r="H9" s="21">
        <f t="shared" si="3"/>
        <v>1014</v>
      </c>
      <c r="I9" s="21">
        <f t="shared" si="3"/>
        <v>2331</v>
      </c>
      <c r="J9" s="21">
        <f t="shared" si="3"/>
        <v>5359</v>
      </c>
      <c r="K9" s="21">
        <f t="shared" si="3"/>
        <v>12321</v>
      </c>
      <c r="L9" s="21"/>
      <c r="P9">
        <v>37.5</v>
      </c>
      <c r="Q9" s="69">
        <v>5</v>
      </c>
      <c r="R9" s="21">
        <f t="shared" si="4"/>
        <v>119.625</v>
      </c>
      <c r="S9" s="21">
        <f t="shared" si="2"/>
        <v>254.375</v>
      </c>
      <c r="T9" s="21">
        <f t="shared" si="2"/>
        <v>543.125</v>
      </c>
      <c r="U9" s="21">
        <f t="shared" si="2"/>
        <v>1156.375</v>
      </c>
      <c r="V9" s="21">
        <f t="shared" si="2"/>
        <v>2457.125</v>
      </c>
      <c r="W9" s="21">
        <f t="shared" si="2"/>
        <v>5223.625</v>
      </c>
      <c r="X9" s="21">
        <f t="shared" si="2"/>
        <v>11101.75</v>
      </c>
    </row>
    <row r="10" spans="1:24">
      <c r="A10" s="71">
        <v>9677.2969104664917</v>
      </c>
      <c r="C10">
        <f t="shared" si="5"/>
        <v>35</v>
      </c>
      <c r="D10" s="69">
        <v>6</v>
      </c>
      <c r="E10" s="21">
        <f t="shared" si="3"/>
        <v>88</v>
      </c>
      <c r="F10" s="21">
        <f t="shared" si="3"/>
        <v>201</v>
      </c>
      <c r="G10" s="21">
        <f t="shared" si="3"/>
        <v>462</v>
      </c>
      <c r="H10" s="21">
        <f t="shared" si="3"/>
        <v>1061</v>
      </c>
      <c r="I10" s="21">
        <f t="shared" si="3"/>
        <v>2439</v>
      </c>
      <c r="J10" s="21">
        <f t="shared" si="3"/>
        <v>5608</v>
      </c>
      <c r="K10" s="21">
        <f t="shared" si="3"/>
        <v>12894</v>
      </c>
      <c r="L10" s="21"/>
      <c r="P10">
        <v>45</v>
      </c>
      <c r="Q10" s="69">
        <v>6</v>
      </c>
      <c r="R10" s="21">
        <f t="shared" si="4"/>
        <v>126.15</v>
      </c>
      <c r="S10" s="21">
        <f t="shared" si="2"/>
        <v>268.25</v>
      </c>
      <c r="T10" s="21">
        <f t="shared" si="2"/>
        <v>572.75</v>
      </c>
      <c r="U10" s="21">
        <f t="shared" si="2"/>
        <v>1219.45</v>
      </c>
      <c r="V10" s="21">
        <f t="shared" si="2"/>
        <v>2591.15</v>
      </c>
      <c r="W10" s="21">
        <f t="shared" si="2"/>
        <v>5508.55</v>
      </c>
      <c r="X10" s="21">
        <f t="shared" si="2"/>
        <v>11707.3</v>
      </c>
    </row>
    <row r="11" spans="1:24">
      <c r="C11">
        <f t="shared" si="5"/>
        <v>41</v>
      </c>
      <c r="D11" s="69">
        <v>7</v>
      </c>
      <c r="E11" s="21">
        <f t="shared" si="3"/>
        <v>92</v>
      </c>
      <c r="F11" s="21">
        <f t="shared" si="3"/>
        <v>210</v>
      </c>
      <c r="G11" s="21">
        <f t="shared" si="3"/>
        <v>482</v>
      </c>
      <c r="H11" s="21">
        <f t="shared" si="3"/>
        <v>1108</v>
      </c>
      <c r="I11" s="21">
        <f t="shared" si="3"/>
        <v>2548</v>
      </c>
      <c r="J11" s="21">
        <f t="shared" si="3"/>
        <v>5857</v>
      </c>
      <c r="K11" s="21">
        <f t="shared" si="3"/>
        <v>13467</v>
      </c>
      <c r="L11" s="21"/>
      <c r="P11">
        <v>52.5</v>
      </c>
      <c r="Q11" s="69">
        <v>7</v>
      </c>
      <c r="R11" s="21">
        <f t="shared" si="4"/>
        <v>132.67500000000001</v>
      </c>
      <c r="S11" s="21">
        <f t="shared" si="2"/>
        <v>282.125</v>
      </c>
      <c r="T11" s="21">
        <f t="shared" si="2"/>
        <v>602.375</v>
      </c>
      <c r="U11" s="21">
        <f t="shared" si="2"/>
        <v>1282.5250000000001</v>
      </c>
      <c r="V11" s="21">
        <f t="shared" si="2"/>
        <v>2725.1750000000002</v>
      </c>
      <c r="W11" s="21">
        <f t="shared" si="2"/>
        <v>5793.4750000000004</v>
      </c>
      <c r="X11" s="21">
        <f t="shared" si="2"/>
        <v>12312.85</v>
      </c>
    </row>
    <row r="12" spans="1:24">
      <c r="C12">
        <f t="shared" si="5"/>
        <v>47</v>
      </c>
      <c r="D12" s="69">
        <v>8</v>
      </c>
      <c r="E12" s="21">
        <f t="shared" si="3"/>
        <v>96</v>
      </c>
      <c r="F12" s="21">
        <f t="shared" si="3"/>
        <v>219</v>
      </c>
      <c r="G12" s="21">
        <f t="shared" si="3"/>
        <v>503</v>
      </c>
      <c r="H12" s="21">
        <f t="shared" si="3"/>
        <v>1155</v>
      </c>
      <c r="I12" s="21">
        <f t="shared" si="3"/>
        <v>2656</v>
      </c>
      <c r="J12" s="21">
        <f t="shared" si="3"/>
        <v>6106</v>
      </c>
      <c r="K12" s="21">
        <f t="shared" si="3"/>
        <v>14040</v>
      </c>
      <c r="L12" s="21"/>
      <c r="P12">
        <v>60</v>
      </c>
      <c r="Q12" s="69">
        <v>8</v>
      </c>
      <c r="R12" s="21">
        <f t="shared" si="4"/>
        <v>139.19999999999999</v>
      </c>
      <c r="S12" s="21">
        <f t="shared" si="2"/>
        <v>296</v>
      </c>
      <c r="T12" s="21">
        <f t="shared" si="2"/>
        <v>632</v>
      </c>
      <c r="U12" s="21">
        <f t="shared" si="2"/>
        <v>1345.6</v>
      </c>
      <c r="V12" s="21">
        <f t="shared" si="2"/>
        <v>2859.2</v>
      </c>
      <c r="W12" s="21">
        <f t="shared" si="2"/>
        <v>6078.4</v>
      </c>
      <c r="X12" s="21">
        <f t="shared" si="2"/>
        <v>12918.4</v>
      </c>
    </row>
    <row r="13" spans="1:24">
      <c r="C13">
        <f t="shared" si="5"/>
        <v>53</v>
      </c>
      <c r="D13" s="69">
        <v>9</v>
      </c>
      <c r="E13" s="21">
        <f t="shared" si="3"/>
        <v>99</v>
      </c>
      <c r="F13" s="21">
        <f t="shared" si="3"/>
        <v>228</v>
      </c>
      <c r="G13" s="21">
        <f t="shared" si="3"/>
        <v>523</v>
      </c>
      <c r="H13" s="21">
        <f t="shared" si="3"/>
        <v>1203</v>
      </c>
      <c r="I13" s="21">
        <f t="shared" si="3"/>
        <v>2765</v>
      </c>
      <c r="J13" s="21">
        <f t="shared" si="3"/>
        <v>6356</v>
      </c>
      <c r="K13" s="21">
        <f t="shared" si="3"/>
        <v>14613</v>
      </c>
      <c r="L13" s="21"/>
      <c r="P13">
        <v>67.5</v>
      </c>
      <c r="Q13" s="69">
        <v>9</v>
      </c>
      <c r="R13" s="21">
        <f t="shared" si="4"/>
        <v>145.72499999999999</v>
      </c>
      <c r="S13" s="21">
        <f t="shared" si="2"/>
        <v>309.875</v>
      </c>
      <c r="T13" s="21">
        <f t="shared" si="2"/>
        <v>661.625</v>
      </c>
      <c r="U13" s="21">
        <f t="shared" si="2"/>
        <v>1408.6750000000002</v>
      </c>
      <c r="V13" s="21">
        <f t="shared" si="2"/>
        <v>2993.2250000000004</v>
      </c>
      <c r="W13" s="21">
        <f t="shared" si="2"/>
        <v>6363.3250000000007</v>
      </c>
      <c r="X13" s="21">
        <f t="shared" si="2"/>
        <v>13523.95</v>
      </c>
    </row>
    <row r="14" spans="1:24">
      <c r="C14">
        <f t="shared" si="5"/>
        <v>59</v>
      </c>
      <c r="D14" s="69">
        <v>10</v>
      </c>
      <c r="E14" s="21">
        <f t="shared" si="3"/>
        <v>103</v>
      </c>
      <c r="F14" s="21">
        <f t="shared" si="3"/>
        <v>237</v>
      </c>
      <c r="G14" s="21">
        <f t="shared" si="3"/>
        <v>544</v>
      </c>
      <c r="H14" s="21">
        <f t="shared" si="3"/>
        <v>1250</v>
      </c>
      <c r="I14" s="21">
        <f t="shared" si="3"/>
        <v>2873</v>
      </c>
      <c r="J14" s="21">
        <f t="shared" si="3"/>
        <v>6605</v>
      </c>
      <c r="K14" s="21">
        <f t="shared" si="3"/>
        <v>15186</v>
      </c>
      <c r="L14" s="21"/>
      <c r="M14" s="79" t="s">
        <v>76</v>
      </c>
      <c r="N14" s="73" t="s">
        <v>70</v>
      </c>
      <c r="P14">
        <v>75</v>
      </c>
      <c r="Q14" s="69">
        <v>10</v>
      </c>
      <c r="R14" s="21">
        <f t="shared" si="4"/>
        <v>152.25</v>
      </c>
      <c r="S14" s="21">
        <f t="shared" si="2"/>
        <v>323.75</v>
      </c>
      <c r="T14" s="21">
        <f t="shared" si="2"/>
        <v>691.25</v>
      </c>
      <c r="U14" s="21">
        <f t="shared" si="2"/>
        <v>1471.75</v>
      </c>
      <c r="V14" s="21">
        <f t="shared" si="2"/>
        <v>3127.25</v>
      </c>
      <c r="W14" s="21">
        <f t="shared" si="2"/>
        <v>6648.25</v>
      </c>
      <c r="X14" s="21">
        <f t="shared" si="2"/>
        <v>14129.5</v>
      </c>
    </row>
    <row r="15" spans="1:24">
      <c r="C15">
        <f t="shared" si="5"/>
        <v>65</v>
      </c>
      <c r="D15" s="69">
        <v>11</v>
      </c>
      <c r="E15" s="21">
        <f t="shared" si="3"/>
        <v>107</v>
      </c>
      <c r="F15" s="21">
        <f t="shared" si="3"/>
        <v>246</v>
      </c>
      <c r="G15" s="21">
        <f t="shared" si="3"/>
        <v>564</v>
      </c>
      <c r="H15" s="21">
        <f t="shared" si="3"/>
        <v>1297</v>
      </c>
      <c r="I15" s="21">
        <f t="shared" si="3"/>
        <v>2982</v>
      </c>
      <c r="J15" s="21">
        <f t="shared" si="3"/>
        <v>6854</v>
      </c>
      <c r="K15" s="21">
        <f t="shared" si="3"/>
        <v>15759</v>
      </c>
      <c r="L15" s="21"/>
      <c r="M15" s="79" t="s">
        <v>77</v>
      </c>
      <c r="N15" s="74" t="s">
        <v>71</v>
      </c>
      <c r="P15">
        <v>82.5</v>
      </c>
      <c r="Q15" s="69">
        <v>11</v>
      </c>
      <c r="R15" s="21">
        <f t="shared" si="4"/>
        <v>158.77499999999998</v>
      </c>
      <c r="S15" s="21">
        <f t="shared" si="2"/>
        <v>337.625</v>
      </c>
      <c r="T15" s="21">
        <f t="shared" si="2"/>
        <v>720.875</v>
      </c>
      <c r="U15" s="21">
        <f t="shared" si="2"/>
        <v>1534.8249999999998</v>
      </c>
      <c r="V15" s="21">
        <f t="shared" si="2"/>
        <v>3261.2749999999996</v>
      </c>
      <c r="W15" s="21">
        <f t="shared" si="2"/>
        <v>6933.1749999999993</v>
      </c>
      <c r="X15" s="21">
        <f t="shared" si="2"/>
        <v>14735.05</v>
      </c>
    </row>
    <row r="16" spans="1:24">
      <c r="C16">
        <f t="shared" si="5"/>
        <v>71</v>
      </c>
      <c r="D16" s="69">
        <v>12</v>
      </c>
      <c r="E16" s="21">
        <f t="shared" si="3"/>
        <v>111</v>
      </c>
      <c r="F16" s="21">
        <f t="shared" si="3"/>
        <v>255</v>
      </c>
      <c r="G16" s="21">
        <f t="shared" si="3"/>
        <v>585</v>
      </c>
      <c r="H16" s="21">
        <f t="shared" si="3"/>
        <v>1344</v>
      </c>
      <c r="I16" s="21">
        <f t="shared" si="3"/>
        <v>3090</v>
      </c>
      <c r="J16" s="21">
        <f t="shared" si="3"/>
        <v>7103</v>
      </c>
      <c r="K16" s="21">
        <f t="shared" si="3"/>
        <v>16332</v>
      </c>
      <c r="L16" s="21"/>
      <c r="M16" s="79" t="s">
        <v>78</v>
      </c>
      <c r="N16" s="75" t="s">
        <v>72</v>
      </c>
      <c r="P16">
        <v>90</v>
      </c>
      <c r="Q16" s="69">
        <v>12</v>
      </c>
      <c r="R16" s="21">
        <f t="shared" si="4"/>
        <v>165.3</v>
      </c>
      <c r="S16" s="21">
        <f t="shared" si="2"/>
        <v>351.5</v>
      </c>
      <c r="T16" s="21">
        <f t="shared" si="2"/>
        <v>750.5</v>
      </c>
      <c r="U16" s="21">
        <f t="shared" si="2"/>
        <v>1597.9</v>
      </c>
      <c r="V16" s="21">
        <f t="shared" si="2"/>
        <v>3395.3</v>
      </c>
      <c r="W16" s="21">
        <f t="shared" si="2"/>
        <v>7218.1</v>
      </c>
      <c r="X16" s="21">
        <f t="shared" si="2"/>
        <v>15340.6</v>
      </c>
    </row>
    <row r="17" spans="1:24">
      <c r="C17">
        <f t="shared" si="5"/>
        <v>77</v>
      </c>
      <c r="D17" s="69">
        <v>13</v>
      </c>
      <c r="E17" s="21">
        <f t="shared" si="3"/>
        <v>115</v>
      </c>
      <c r="F17" s="21">
        <f t="shared" si="3"/>
        <v>264</v>
      </c>
      <c r="G17" s="21">
        <f t="shared" si="3"/>
        <v>605</v>
      </c>
      <c r="H17" s="21">
        <f t="shared" si="3"/>
        <v>1391</v>
      </c>
      <c r="I17" s="21">
        <f t="shared" si="3"/>
        <v>3198</v>
      </c>
      <c r="J17" s="21">
        <f t="shared" si="3"/>
        <v>7353</v>
      </c>
      <c r="K17" s="21">
        <f t="shared" si="3"/>
        <v>16905</v>
      </c>
      <c r="L17" s="21"/>
      <c r="M17" s="79" t="s">
        <v>79</v>
      </c>
      <c r="N17" s="76" t="s">
        <v>73</v>
      </c>
      <c r="P17">
        <v>97.5</v>
      </c>
      <c r="Q17" s="69">
        <v>13</v>
      </c>
      <c r="R17" s="21">
        <f t="shared" si="4"/>
        <v>171.82499999999999</v>
      </c>
      <c r="S17" s="21">
        <f t="shared" si="2"/>
        <v>365.375</v>
      </c>
      <c r="T17" s="21">
        <f t="shared" si="2"/>
        <v>780.125</v>
      </c>
      <c r="U17" s="21">
        <f t="shared" si="2"/>
        <v>1660.9749999999999</v>
      </c>
      <c r="V17" s="21">
        <f t="shared" si="2"/>
        <v>3529.3249999999998</v>
      </c>
      <c r="W17" s="21">
        <f t="shared" si="2"/>
        <v>7503.0249999999996</v>
      </c>
      <c r="X17" s="21">
        <f t="shared" si="2"/>
        <v>15946.15</v>
      </c>
    </row>
    <row r="18" spans="1:24">
      <c r="C18">
        <f t="shared" si="5"/>
        <v>83</v>
      </c>
      <c r="D18" s="69">
        <v>14</v>
      </c>
      <c r="E18" s="21">
        <f t="shared" si="3"/>
        <v>119</v>
      </c>
      <c r="F18" s="21">
        <f t="shared" si="3"/>
        <v>273</v>
      </c>
      <c r="G18" s="21">
        <f t="shared" si="3"/>
        <v>626</v>
      </c>
      <c r="H18" s="21">
        <f t="shared" si="3"/>
        <v>1438</v>
      </c>
      <c r="I18" s="21">
        <f t="shared" si="3"/>
        <v>3307</v>
      </c>
      <c r="J18" s="21">
        <f t="shared" si="3"/>
        <v>7602</v>
      </c>
      <c r="K18" s="21">
        <f t="shared" si="3"/>
        <v>17478</v>
      </c>
      <c r="L18" s="21"/>
      <c r="M18" s="79" t="s">
        <v>80</v>
      </c>
      <c r="N18" s="77" t="s">
        <v>74</v>
      </c>
      <c r="P18">
        <v>105</v>
      </c>
      <c r="Q18" s="69">
        <v>14</v>
      </c>
      <c r="R18" s="21">
        <f t="shared" si="4"/>
        <v>178.35000000000002</v>
      </c>
      <c r="S18" s="21">
        <f t="shared" si="2"/>
        <v>379.25</v>
      </c>
      <c r="T18" s="21">
        <f t="shared" si="2"/>
        <v>809.75</v>
      </c>
      <c r="U18" s="21">
        <f t="shared" si="2"/>
        <v>1724.0500000000002</v>
      </c>
      <c r="V18" s="21">
        <f t="shared" si="2"/>
        <v>3663.3500000000004</v>
      </c>
      <c r="W18" s="21">
        <f t="shared" si="2"/>
        <v>7787.9500000000007</v>
      </c>
      <c r="X18" s="21">
        <f t="shared" si="2"/>
        <v>16551.7</v>
      </c>
    </row>
    <row r="19" spans="1:24">
      <c r="C19">
        <f t="shared" si="5"/>
        <v>89</v>
      </c>
      <c r="D19" s="69">
        <v>15</v>
      </c>
      <c r="E19" s="21">
        <f t="shared" si="3"/>
        <v>123</v>
      </c>
      <c r="F19" s="21">
        <f t="shared" si="3"/>
        <v>282</v>
      </c>
      <c r="G19" s="21">
        <f t="shared" si="3"/>
        <v>646</v>
      </c>
      <c r="H19" s="21">
        <f t="shared" si="3"/>
        <v>1486</v>
      </c>
      <c r="I19" s="21">
        <f t="shared" si="3"/>
        <v>3415</v>
      </c>
      <c r="J19" s="21">
        <f t="shared" si="3"/>
        <v>7851</v>
      </c>
      <c r="K19" s="21">
        <f t="shared" si="3"/>
        <v>18051</v>
      </c>
      <c r="L19" s="21"/>
      <c r="M19" s="79" t="s">
        <v>81</v>
      </c>
      <c r="N19" s="78" t="s">
        <v>75</v>
      </c>
      <c r="P19">
        <v>112.5</v>
      </c>
      <c r="Q19" s="69">
        <v>15</v>
      </c>
      <c r="R19" s="21">
        <f t="shared" si="4"/>
        <v>184.875</v>
      </c>
      <c r="S19" s="21">
        <f t="shared" si="2"/>
        <v>393.125</v>
      </c>
      <c r="T19" s="21">
        <f t="shared" si="2"/>
        <v>839.375</v>
      </c>
      <c r="U19" s="21">
        <f t="shared" si="2"/>
        <v>1787.125</v>
      </c>
      <c r="V19" s="21">
        <f t="shared" si="2"/>
        <v>3797.375</v>
      </c>
      <c r="W19" s="21">
        <f t="shared" si="2"/>
        <v>8072.875</v>
      </c>
      <c r="X19" s="21">
        <f t="shared" si="2"/>
        <v>17157.25</v>
      </c>
    </row>
    <row r="20" spans="1:24">
      <c r="C20">
        <f t="shared" si="5"/>
        <v>95</v>
      </c>
      <c r="D20" s="69">
        <v>16</v>
      </c>
      <c r="E20" s="21">
        <f t="shared" si="3"/>
        <v>127</v>
      </c>
      <c r="F20" s="21">
        <f t="shared" si="3"/>
        <v>291</v>
      </c>
      <c r="G20" s="21">
        <f t="shared" si="3"/>
        <v>667</v>
      </c>
      <c r="H20" s="21">
        <f t="shared" si="3"/>
        <v>1533</v>
      </c>
      <c r="I20" s="21">
        <f t="shared" si="3"/>
        <v>3524</v>
      </c>
      <c r="J20" s="21">
        <f t="shared" si="3"/>
        <v>8100</v>
      </c>
      <c r="K20" s="21">
        <f t="shared" si="3"/>
        <v>18624</v>
      </c>
      <c r="L20" s="21"/>
      <c r="P20">
        <v>120</v>
      </c>
      <c r="Q20" s="69">
        <v>16</v>
      </c>
      <c r="R20" s="21">
        <f t="shared" si="4"/>
        <v>191.39999999999998</v>
      </c>
      <c r="S20" s="21">
        <f t="shared" si="2"/>
        <v>407</v>
      </c>
      <c r="T20" s="21">
        <f t="shared" si="2"/>
        <v>869</v>
      </c>
      <c r="U20" s="21">
        <f t="shared" si="2"/>
        <v>1850.1999999999998</v>
      </c>
      <c r="V20" s="21">
        <f t="shared" si="2"/>
        <v>3931.4</v>
      </c>
      <c r="W20" s="21">
        <f t="shared" si="2"/>
        <v>8357.7999999999993</v>
      </c>
      <c r="X20" s="21">
        <f t="shared" si="2"/>
        <v>17762.8</v>
      </c>
    </row>
    <row r="21" spans="1:24">
      <c r="C21">
        <f t="shared" si="5"/>
        <v>101</v>
      </c>
      <c r="D21" s="69">
        <v>17</v>
      </c>
      <c r="E21" s="21">
        <f t="shared" si="3"/>
        <v>131</v>
      </c>
      <c r="F21" s="21">
        <f t="shared" si="3"/>
        <v>299</v>
      </c>
      <c r="G21" s="21">
        <f t="shared" si="3"/>
        <v>687</v>
      </c>
      <c r="H21" s="21">
        <f t="shared" si="3"/>
        <v>1580</v>
      </c>
      <c r="I21" s="21">
        <f t="shared" si="3"/>
        <v>3632</v>
      </c>
      <c r="J21" s="21">
        <f t="shared" si="3"/>
        <v>8350</v>
      </c>
      <c r="K21" s="21">
        <f t="shared" si="3"/>
        <v>19198</v>
      </c>
      <c r="L21" s="21"/>
      <c r="P21">
        <v>127.5</v>
      </c>
      <c r="Q21" s="69">
        <v>17</v>
      </c>
      <c r="R21" s="21">
        <f t="shared" si="4"/>
        <v>197.92500000000001</v>
      </c>
      <c r="S21" s="21">
        <f t="shared" si="4"/>
        <v>420.875</v>
      </c>
      <c r="T21" s="21">
        <f t="shared" si="4"/>
        <v>898.625</v>
      </c>
      <c r="U21" s="21">
        <f t="shared" si="4"/>
        <v>1913.2749999999999</v>
      </c>
      <c r="V21" s="21">
        <f t="shared" si="4"/>
        <v>4065.4249999999997</v>
      </c>
      <c r="W21" s="21">
        <f t="shared" si="4"/>
        <v>8642.7249999999985</v>
      </c>
      <c r="X21" s="21">
        <f t="shared" si="4"/>
        <v>18368.349999999999</v>
      </c>
    </row>
    <row r="22" spans="1:24">
      <c r="C22">
        <f t="shared" si="5"/>
        <v>107</v>
      </c>
      <c r="D22" s="69">
        <v>18</v>
      </c>
      <c r="E22" s="21">
        <f t="shared" si="3"/>
        <v>135</v>
      </c>
      <c r="F22" s="21">
        <f t="shared" si="3"/>
        <v>308</v>
      </c>
      <c r="G22" s="21">
        <f t="shared" si="3"/>
        <v>708</v>
      </c>
      <c r="H22" s="21">
        <f t="shared" si="3"/>
        <v>1627</v>
      </c>
      <c r="I22" s="21">
        <f t="shared" si="3"/>
        <v>3740</v>
      </c>
      <c r="J22" s="21">
        <f t="shared" si="3"/>
        <v>8599</v>
      </c>
      <c r="K22" s="21">
        <f t="shared" si="3"/>
        <v>19771</v>
      </c>
      <c r="L22" s="21"/>
      <c r="P22">
        <v>135</v>
      </c>
      <c r="Q22" s="69">
        <v>18</v>
      </c>
      <c r="R22" s="21">
        <f t="shared" si="4"/>
        <v>204.45</v>
      </c>
      <c r="S22" s="21">
        <f t="shared" si="4"/>
        <v>434.75</v>
      </c>
      <c r="T22" s="21">
        <f t="shared" si="4"/>
        <v>928.25</v>
      </c>
      <c r="U22" s="21">
        <f t="shared" si="4"/>
        <v>1976.3500000000001</v>
      </c>
      <c r="V22" s="21">
        <f t="shared" si="4"/>
        <v>4199.4500000000007</v>
      </c>
      <c r="W22" s="21">
        <f t="shared" si="4"/>
        <v>8927.6500000000015</v>
      </c>
      <c r="X22" s="21">
        <f t="shared" si="4"/>
        <v>18973.900000000001</v>
      </c>
    </row>
    <row r="23" spans="1:24">
      <c r="C23">
        <f t="shared" si="5"/>
        <v>113</v>
      </c>
      <c r="D23" s="69">
        <v>19</v>
      </c>
      <c r="E23" s="21">
        <f t="shared" si="3"/>
        <v>138</v>
      </c>
      <c r="F23" s="21">
        <f t="shared" si="3"/>
        <v>317</v>
      </c>
      <c r="G23" s="21">
        <f t="shared" si="3"/>
        <v>728</v>
      </c>
      <c r="H23" s="21">
        <f t="shared" si="3"/>
        <v>1674</v>
      </c>
      <c r="I23" s="21">
        <f t="shared" si="3"/>
        <v>3849</v>
      </c>
      <c r="J23" s="21">
        <f t="shared" si="3"/>
        <v>8848</v>
      </c>
      <c r="K23" s="21">
        <f t="shared" si="3"/>
        <v>20344</v>
      </c>
      <c r="L23" s="21"/>
      <c r="P23">
        <v>142.5</v>
      </c>
      <c r="Q23" s="69">
        <v>19</v>
      </c>
      <c r="R23" s="21">
        <f t="shared" si="4"/>
        <v>210.97500000000002</v>
      </c>
      <c r="S23" s="21">
        <f t="shared" si="4"/>
        <v>448.625</v>
      </c>
      <c r="T23" s="21">
        <f t="shared" si="4"/>
        <v>957.875</v>
      </c>
      <c r="U23" s="21">
        <f t="shared" si="4"/>
        <v>2039.425</v>
      </c>
      <c r="V23" s="21">
        <f t="shared" si="4"/>
        <v>4333.4750000000004</v>
      </c>
      <c r="W23" s="21">
        <f t="shared" si="4"/>
        <v>9212.5750000000007</v>
      </c>
      <c r="X23" s="21">
        <f t="shared" si="4"/>
        <v>19579.45</v>
      </c>
    </row>
    <row r="24" spans="1:24" ht="17.25" thickBot="1">
      <c r="C24">
        <f t="shared" si="5"/>
        <v>119</v>
      </c>
      <c r="D24" s="90">
        <v>20</v>
      </c>
      <c r="E24" s="21">
        <f t="shared" si="3"/>
        <v>142</v>
      </c>
      <c r="F24" s="21">
        <f t="shared" si="3"/>
        <v>326</v>
      </c>
      <c r="G24" s="21">
        <f t="shared" si="3"/>
        <v>749</v>
      </c>
      <c r="H24" s="21">
        <f t="shared" si="3"/>
        <v>1721</v>
      </c>
      <c r="I24" s="21">
        <f t="shared" si="3"/>
        <v>3957</v>
      </c>
      <c r="J24" s="21">
        <f t="shared" si="3"/>
        <v>9097</v>
      </c>
      <c r="K24" s="21">
        <f t="shared" si="3"/>
        <v>20917</v>
      </c>
      <c r="L24" s="21"/>
      <c r="P24">
        <v>150</v>
      </c>
      <c r="Q24" s="69">
        <v>20</v>
      </c>
      <c r="R24" s="21">
        <f t="shared" si="4"/>
        <v>217.5</v>
      </c>
      <c r="S24" s="21">
        <f t="shared" si="4"/>
        <v>462.5</v>
      </c>
      <c r="T24" s="21">
        <f t="shared" si="4"/>
        <v>987.5</v>
      </c>
      <c r="U24" s="21">
        <f t="shared" si="4"/>
        <v>2102.5</v>
      </c>
      <c r="V24" s="21">
        <f t="shared" si="4"/>
        <v>4467.5</v>
      </c>
      <c r="W24" s="21">
        <f t="shared" si="4"/>
        <v>9497.5</v>
      </c>
      <c r="X24" s="21">
        <f t="shared" si="4"/>
        <v>20185</v>
      </c>
    </row>
    <row r="25" spans="1:24" ht="17.25" thickBot="1">
      <c r="A25" s="52" t="s">
        <v>98</v>
      </c>
      <c r="B25" s="53"/>
      <c r="C25" s="53"/>
      <c r="D25" s="91">
        <v>0.05</v>
      </c>
      <c r="E25" s="70">
        <f>INT(E24+(E24*$D$25))</f>
        <v>149</v>
      </c>
      <c r="F25" s="70">
        <f t="shared" ref="F25:J25" si="6">INT(F24+(F24*$D$25))</f>
        <v>342</v>
      </c>
      <c r="G25" s="70">
        <f t="shared" si="6"/>
        <v>786</v>
      </c>
      <c r="H25" s="70">
        <f t="shared" si="6"/>
        <v>1807</v>
      </c>
      <c r="I25" s="70">
        <f t="shared" si="6"/>
        <v>4154</v>
      </c>
      <c r="J25" s="70">
        <f t="shared" si="6"/>
        <v>9551</v>
      </c>
      <c r="K25" s="21"/>
      <c r="L25" s="21"/>
      <c r="V25" s="21"/>
    </row>
    <row r="27" spans="1:24" ht="17.25" thickBot="1">
      <c r="E27" s="7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24" ht="17.25" thickBot="1">
      <c r="E28" s="85">
        <v>45</v>
      </c>
      <c r="F28" s="86" t="s">
        <v>96</v>
      </c>
      <c r="G28" s="86"/>
      <c r="H28" s="87"/>
    </row>
    <row r="29" spans="1:24">
      <c r="C29" t="s">
        <v>95</v>
      </c>
      <c r="E29" t="s">
        <v>69</v>
      </c>
    </row>
    <row r="30" spans="1:24">
      <c r="C30" t="s">
        <v>67</v>
      </c>
      <c r="E30" s="88">
        <v>1</v>
      </c>
      <c r="F30" s="88">
        <v>2</v>
      </c>
      <c r="G30" s="88">
        <v>3</v>
      </c>
      <c r="H30" s="88">
        <v>4</v>
      </c>
      <c r="I30" s="88">
        <v>5</v>
      </c>
      <c r="J30" s="88">
        <v>6</v>
      </c>
      <c r="K30" s="88">
        <v>7</v>
      </c>
    </row>
    <row r="31" spans="1:24">
      <c r="C31">
        <v>3</v>
      </c>
      <c r="D31" s="69">
        <v>0</v>
      </c>
      <c r="E31" s="89">
        <f>$E$28</f>
        <v>45</v>
      </c>
      <c r="F31" s="72">
        <f t="shared" ref="F31:K31" si="7">E52</f>
        <v>96</v>
      </c>
      <c r="G31" s="72">
        <f t="shared" si="7"/>
        <v>203</v>
      </c>
      <c r="H31" s="72">
        <f t="shared" si="7"/>
        <v>431</v>
      </c>
      <c r="I31" s="72">
        <f t="shared" si="7"/>
        <v>916</v>
      </c>
      <c r="J31" s="72">
        <f t="shared" si="7"/>
        <v>1946</v>
      </c>
      <c r="K31" s="72">
        <f t="shared" si="7"/>
        <v>4135</v>
      </c>
    </row>
    <row r="32" spans="1:24">
      <c r="C32">
        <v>13</v>
      </c>
      <c r="D32" s="69">
        <v>1</v>
      </c>
      <c r="E32" s="21">
        <f>ROUND((E$31+(E$31*($C32/100))),0)</f>
        <v>51</v>
      </c>
      <c r="F32" s="21">
        <f t="shared" ref="F32:K32" si="8">ROUND((F$31+(F$31*($C32/100))),0)</f>
        <v>108</v>
      </c>
      <c r="G32" s="21">
        <f t="shared" si="8"/>
        <v>229</v>
      </c>
      <c r="H32" s="21">
        <f t="shared" si="8"/>
        <v>487</v>
      </c>
      <c r="I32" s="21">
        <f t="shared" si="8"/>
        <v>1035</v>
      </c>
      <c r="J32" s="21">
        <f t="shared" si="8"/>
        <v>2199</v>
      </c>
      <c r="K32" s="21">
        <f t="shared" si="8"/>
        <v>4673</v>
      </c>
      <c r="L32" s="21"/>
    </row>
    <row r="33" spans="3:12">
      <c r="C33">
        <f>C32+$C$31</f>
        <v>16</v>
      </c>
      <c r="D33" s="69">
        <v>2</v>
      </c>
      <c r="E33" s="21">
        <f t="shared" ref="E33:K51" si="9">ROUND((E$31+(E$31*($C33/100))),0)</f>
        <v>52</v>
      </c>
      <c r="F33" s="21">
        <f t="shared" si="9"/>
        <v>111</v>
      </c>
      <c r="G33" s="21">
        <f t="shared" si="9"/>
        <v>235</v>
      </c>
      <c r="H33" s="21">
        <f t="shared" si="9"/>
        <v>500</v>
      </c>
      <c r="I33" s="21">
        <f t="shared" si="9"/>
        <v>1063</v>
      </c>
      <c r="J33" s="21">
        <f t="shared" si="9"/>
        <v>2257</v>
      </c>
      <c r="K33" s="21">
        <f t="shared" si="9"/>
        <v>4797</v>
      </c>
      <c r="L33" s="21"/>
    </row>
    <row r="34" spans="3:12">
      <c r="C34">
        <f t="shared" ref="C34:C51" si="10">C33+$C$31</f>
        <v>19</v>
      </c>
      <c r="D34" s="69">
        <v>3</v>
      </c>
      <c r="E34" s="21">
        <f t="shared" si="9"/>
        <v>54</v>
      </c>
      <c r="F34" s="21">
        <f t="shared" si="9"/>
        <v>114</v>
      </c>
      <c r="G34" s="21">
        <f t="shared" si="9"/>
        <v>242</v>
      </c>
      <c r="H34" s="21">
        <f t="shared" si="9"/>
        <v>513</v>
      </c>
      <c r="I34" s="21">
        <f t="shared" si="9"/>
        <v>1090</v>
      </c>
      <c r="J34" s="21">
        <f t="shared" si="9"/>
        <v>2316</v>
      </c>
      <c r="K34" s="21">
        <f t="shared" si="9"/>
        <v>4921</v>
      </c>
      <c r="L34" s="21"/>
    </row>
    <row r="35" spans="3:12">
      <c r="C35">
        <f t="shared" si="10"/>
        <v>22</v>
      </c>
      <c r="D35" s="69">
        <v>4</v>
      </c>
      <c r="E35" s="21">
        <f t="shared" si="9"/>
        <v>55</v>
      </c>
      <c r="F35" s="21">
        <f t="shared" si="9"/>
        <v>117</v>
      </c>
      <c r="G35" s="21">
        <f t="shared" si="9"/>
        <v>248</v>
      </c>
      <c r="H35" s="21">
        <f t="shared" si="9"/>
        <v>526</v>
      </c>
      <c r="I35" s="21">
        <f t="shared" si="9"/>
        <v>1118</v>
      </c>
      <c r="J35" s="21">
        <f t="shared" si="9"/>
        <v>2374</v>
      </c>
      <c r="K35" s="21">
        <f t="shared" si="9"/>
        <v>5045</v>
      </c>
      <c r="L35" s="21"/>
    </row>
    <row r="36" spans="3:12">
      <c r="C36">
        <f t="shared" si="10"/>
        <v>25</v>
      </c>
      <c r="D36" s="69">
        <v>5</v>
      </c>
      <c r="E36" s="21">
        <f t="shared" si="9"/>
        <v>56</v>
      </c>
      <c r="F36" s="21">
        <f t="shared" si="9"/>
        <v>120</v>
      </c>
      <c r="G36" s="21">
        <f t="shared" si="9"/>
        <v>254</v>
      </c>
      <c r="H36" s="21">
        <f t="shared" si="9"/>
        <v>539</v>
      </c>
      <c r="I36" s="21">
        <f t="shared" si="9"/>
        <v>1145</v>
      </c>
      <c r="J36" s="21">
        <f t="shared" si="9"/>
        <v>2433</v>
      </c>
      <c r="K36" s="21">
        <f t="shared" si="9"/>
        <v>5169</v>
      </c>
      <c r="L36" s="21"/>
    </row>
    <row r="37" spans="3:12">
      <c r="C37">
        <f t="shared" si="10"/>
        <v>28</v>
      </c>
      <c r="D37" s="69">
        <v>6</v>
      </c>
      <c r="E37" s="21">
        <f t="shared" si="9"/>
        <v>58</v>
      </c>
      <c r="F37" s="21">
        <f t="shared" si="9"/>
        <v>123</v>
      </c>
      <c r="G37" s="21">
        <f t="shared" si="9"/>
        <v>260</v>
      </c>
      <c r="H37" s="21">
        <f t="shared" si="9"/>
        <v>552</v>
      </c>
      <c r="I37" s="21">
        <f t="shared" si="9"/>
        <v>1172</v>
      </c>
      <c r="J37" s="21">
        <f t="shared" si="9"/>
        <v>2491</v>
      </c>
      <c r="K37" s="21">
        <f t="shared" si="9"/>
        <v>5293</v>
      </c>
      <c r="L37" s="21"/>
    </row>
    <row r="38" spans="3:12">
      <c r="C38">
        <f t="shared" si="10"/>
        <v>31</v>
      </c>
      <c r="D38" s="69">
        <v>7</v>
      </c>
      <c r="E38" s="21">
        <f t="shared" si="9"/>
        <v>59</v>
      </c>
      <c r="F38" s="21">
        <f t="shared" si="9"/>
        <v>126</v>
      </c>
      <c r="G38" s="21">
        <f t="shared" si="9"/>
        <v>266</v>
      </c>
      <c r="H38" s="21">
        <f t="shared" si="9"/>
        <v>565</v>
      </c>
      <c r="I38" s="21">
        <f t="shared" si="9"/>
        <v>1200</v>
      </c>
      <c r="J38" s="21">
        <f t="shared" si="9"/>
        <v>2549</v>
      </c>
      <c r="K38" s="21">
        <f t="shared" si="9"/>
        <v>5417</v>
      </c>
      <c r="L38" s="21"/>
    </row>
    <row r="39" spans="3:12">
      <c r="C39">
        <f t="shared" si="10"/>
        <v>34</v>
      </c>
      <c r="D39" s="69">
        <v>8</v>
      </c>
      <c r="E39" s="21">
        <f t="shared" si="9"/>
        <v>60</v>
      </c>
      <c r="F39" s="21">
        <f t="shared" si="9"/>
        <v>129</v>
      </c>
      <c r="G39" s="21">
        <f t="shared" si="9"/>
        <v>272</v>
      </c>
      <c r="H39" s="21">
        <f t="shared" si="9"/>
        <v>578</v>
      </c>
      <c r="I39" s="21">
        <f t="shared" si="9"/>
        <v>1227</v>
      </c>
      <c r="J39" s="21">
        <f t="shared" si="9"/>
        <v>2608</v>
      </c>
      <c r="K39" s="21">
        <f t="shared" si="9"/>
        <v>5541</v>
      </c>
      <c r="L39" s="21"/>
    </row>
    <row r="40" spans="3:12">
      <c r="C40">
        <f t="shared" si="10"/>
        <v>37</v>
      </c>
      <c r="D40" s="69">
        <v>9</v>
      </c>
      <c r="E40" s="21">
        <f t="shared" si="9"/>
        <v>62</v>
      </c>
      <c r="F40" s="21">
        <f t="shared" si="9"/>
        <v>132</v>
      </c>
      <c r="G40" s="21">
        <f t="shared" si="9"/>
        <v>278</v>
      </c>
      <c r="H40" s="21">
        <f t="shared" si="9"/>
        <v>590</v>
      </c>
      <c r="I40" s="21">
        <f t="shared" si="9"/>
        <v>1255</v>
      </c>
      <c r="J40" s="21">
        <f t="shared" si="9"/>
        <v>2666</v>
      </c>
      <c r="K40" s="21">
        <f t="shared" si="9"/>
        <v>5665</v>
      </c>
      <c r="L40" s="21"/>
    </row>
    <row r="41" spans="3:12">
      <c r="C41">
        <f t="shared" si="10"/>
        <v>40</v>
      </c>
      <c r="D41" s="69">
        <v>10</v>
      </c>
      <c r="E41" s="21">
        <f t="shared" si="9"/>
        <v>63</v>
      </c>
      <c r="F41" s="21">
        <f t="shared" si="9"/>
        <v>134</v>
      </c>
      <c r="G41" s="21">
        <f t="shared" si="9"/>
        <v>284</v>
      </c>
      <c r="H41" s="21">
        <f t="shared" si="9"/>
        <v>603</v>
      </c>
      <c r="I41" s="21">
        <f t="shared" si="9"/>
        <v>1282</v>
      </c>
      <c r="J41" s="21">
        <f t="shared" si="9"/>
        <v>2724</v>
      </c>
      <c r="K41" s="21">
        <f t="shared" si="9"/>
        <v>5789</v>
      </c>
      <c r="L41" s="21"/>
    </row>
    <row r="42" spans="3:12">
      <c r="C42">
        <f t="shared" si="10"/>
        <v>43</v>
      </c>
      <c r="D42" s="69">
        <v>11</v>
      </c>
      <c r="E42" s="21">
        <f t="shared" si="9"/>
        <v>64</v>
      </c>
      <c r="F42" s="21">
        <f t="shared" si="9"/>
        <v>137</v>
      </c>
      <c r="G42" s="21">
        <f t="shared" si="9"/>
        <v>290</v>
      </c>
      <c r="H42" s="21">
        <f t="shared" si="9"/>
        <v>616</v>
      </c>
      <c r="I42" s="21">
        <f t="shared" si="9"/>
        <v>1310</v>
      </c>
      <c r="J42" s="21">
        <f t="shared" si="9"/>
        <v>2783</v>
      </c>
      <c r="K42" s="21">
        <f t="shared" si="9"/>
        <v>5913</v>
      </c>
      <c r="L42" s="21"/>
    </row>
    <row r="43" spans="3:12">
      <c r="C43">
        <f t="shared" si="10"/>
        <v>46</v>
      </c>
      <c r="D43" s="69">
        <v>12</v>
      </c>
      <c r="E43" s="21">
        <f t="shared" si="9"/>
        <v>66</v>
      </c>
      <c r="F43" s="21">
        <f t="shared" si="9"/>
        <v>140</v>
      </c>
      <c r="G43" s="21">
        <f t="shared" si="9"/>
        <v>296</v>
      </c>
      <c r="H43" s="21">
        <f t="shared" si="9"/>
        <v>629</v>
      </c>
      <c r="I43" s="21">
        <f t="shared" si="9"/>
        <v>1337</v>
      </c>
      <c r="J43" s="21">
        <f t="shared" si="9"/>
        <v>2841</v>
      </c>
      <c r="K43" s="21">
        <f t="shared" si="9"/>
        <v>6037</v>
      </c>
      <c r="L43" s="21"/>
    </row>
    <row r="44" spans="3:12">
      <c r="C44">
        <f t="shared" si="10"/>
        <v>49</v>
      </c>
      <c r="D44" s="69">
        <v>13</v>
      </c>
      <c r="E44" s="21">
        <f t="shared" si="9"/>
        <v>67</v>
      </c>
      <c r="F44" s="21">
        <f t="shared" si="9"/>
        <v>143</v>
      </c>
      <c r="G44" s="21">
        <f t="shared" si="9"/>
        <v>302</v>
      </c>
      <c r="H44" s="21">
        <f t="shared" si="9"/>
        <v>642</v>
      </c>
      <c r="I44" s="21">
        <f t="shared" si="9"/>
        <v>1365</v>
      </c>
      <c r="J44" s="21">
        <f t="shared" si="9"/>
        <v>2900</v>
      </c>
      <c r="K44" s="21">
        <f t="shared" si="9"/>
        <v>6161</v>
      </c>
      <c r="L44" s="21"/>
    </row>
    <row r="45" spans="3:12">
      <c r="C45">
        <f t="shared" si="10"/>
        <v>52</v>
      </c>
      <c r="D45" s="69">
        <v>14</v>
      </c>
      <c r="E45" s="21">
        <f t="shared" si="9"/>
        <v>68</v>
      </c>
      <c r="F45" s="21">
        <f t="shared" si="9"/>
        <v>146</v>
      </c>
      <c r="G45" s="21">
        <f t="shared" si="9"/>
        <v>309</v>
      </c>
      <c r="H45" s="21">
        <f t="shared" si="9"/>
        <v>655</v>
      </c>
      <c r="I45" s="21">
        <f t="shared" si="9"/>
        <v>1392</v>
      </c>
      <c r="J45" s="21">
        <f t="shared" si="9"/>
        <v>2958</v>
      </c>
      <c r="K45" s="21">
        <f t="shared" si="9"/>
        <v>6285</v>
      </c>
      <c r="L45" s="21"/>
    </row>
    <row r="46" spans="3:12">
      <c r="C46">
        <f t="shared" si="10"/>
        <v>55</v>
      </c>
      <c r="D46" s="69">
        <v>15</v>
      </c>
      <c r="E46" s="21">
        <f t="shared" si="9"/>
        <v>70</v>
      </c>
      <c r="F46" s="21">
        <f t="shared" si="9"/>
        <v>149</v>
      </c>
      <c r="G46" s="21">
        <f t="shared" si="9"/>
        <v>315</v>
      </c>
      <c r="H46" s="21">
        <f t="shared" si="9"/>
        <v>668</v>
      </c>
      <c r="I46" s="21">
        <f t="shared" si="9"/>
        <v>1420</v>
      </c>
      <c r="J46" s="21">
        <f t="shared" si="9"/>
        <v>3016</v>
      </c>
      <c r="K46" s="21">
        <f t="shared" si="9"/>
        <v>6409</v>
      </c>
      <c r="L46" s="21"/>
    </row>
    <row r="47" spans="3:12">
      <c r="C47">
        <f t="shared" si="10"/>
        <v>58</v>
      </c>
      <c r="D47" s="69">
        <v>16</v>
      </c>
      <c r="E47" s="21">
        <f t="shared" si="9"/>
        <v>71</v>
      </c>
      <c r="F47" s="21">
        <f t="shared" si="9"/>
        <v>152</v>
      </c>
      <c r="G47" s="21">
        <f t="shared" si="9"/>
        <v>321</v>
      </c>
      <c r="H47" s="21">
        <f t="shared" si="9"/>
        <v>681</v>
      </c>
      <c r="I47" s="21">
        <f t="shared" si="9"/>
        <v>1447</v>
      </c>
      <c r="J47" s="21">
        <f t="shared" si="9"/>
        <v>3075</v>
      </c>
      <c r="K47" s="21">
        <f t="shared" si="9"/>
        <v>6533</v>
      </c>
      <c r="L47" s="21"/>
    </row>
    <row r="48" spans="3:12">
      <c r="C48">
        <f t="shared" si="10"/>
        <v>61</v>
      </c>
      <c r="D48" s="69">
        <v>17</v>
      </c>
      <c r="E48" s="21">
        <f t="shared" si="9"/>
        <v>72</v>
      </c>
      <c r="F48" s="21">
        <f t="shared" si="9"/>
        <v>155</v>
      </c>
      <c r="G48" s="21">
        <f t="shared" si="9"/>
        <v>327</v>
      </c>
      <c r="H48" s="21">
        <f t="shared" si="9"/>
        <v>694</v>
      </c>
      <c r="I48" s="21">
        <f t="shared" si="9"/>
        <v>1475</v>
      </c>
      <c r="J48" s="21">
        <f t="shared" si="9"/>
        <v>3133</v>
      </c>
      <c r="K48" s="21">
        <f t="shared" si="9"/>
        <v>6657</v>
      </c>
      <c r="L48" s="21"/>
    </row>
    <row r="49" spans="1:12">
      <c r="C49">
        <f t="shared" si="10"/>
        <v>64</v>
      </c>
      <c r="D49" s="69">
        <v>18</v>
      </c>
      <c r="E49" s="21">
        <f t="shared" si="9"/>
        <v>74</v>
      </c>
      <c r="F49" s="21">
        <f t="shared" si="9"/>
        <v>157</v>
      </c>
      <c r="G49" s="21">
        <f t="shared" si="9"/>
        <v>333</v>
      </c>
      <c r="H49" s="21">
        <f t="shared" si="9"/>
        <v>707</v>
      </c>
      <c r="I49" s="21">
        <f t="shared" si="9"/>
        <v>1502</v>
      </c>
      <c r="J49" s="21">
        <f t="shared" si="9"/>
        <v>3191</v>
      </c>
      <c r="K49" s="21">
        <f t="shared" si="9"/>
        <v>6781</v>
      </c>
      <c r="L49" s="21"/>
    </row>
    <row r="50" spans="1:12">
      <c r="C50">
        <f t="shared" si="10"/>
        <v>67</v>
      </c>
      <c r="D50" s="69">
        <v>19</v>
      </c>
      <c r="E50" s="21">
        <f t="shared" si="9"/>
        <v>75</v>
      </c>
      <c r="F50" s="21">
        <f t="shared" si="9"/>
        <v>160</v>
      </c>
      <c r="G50" s="21">
        <f t="shared" si="9"/>
        <v>339</v>
      </c>
      <c r="H50" s="21">
        <f t="shared" si="9"/>
        <v>720</v>
      </c>
      <c r="I50" s="21">
        <f t="shared" si="9"/>
        <v>1530</v>
      </c>
      <c r="J50" s="21">
        <f t="shared" si="9"/>
        <v>3250</v>
      </c>
      <c r="K50" s="21">
        <f t="shared" si="9"/>
        <v>6905</v>
      </c>
      <c r="L50" s="21"/>
    </row>
    <row r="51" spans="1:12" ht="17.25" thickBot="1">
      <c r="C51">
        <f t="shared" si="10"/>
        <v>70</v>
      </c>
      <c r="D51" s="69">
        <v>20</v>
      </c>
      <c r="E51" s="21">
        <f t="shared" si="9"/>
        <v>77</v>
      </c>
      <c r="F51" s="21">
        <f t="shared" si="9"/>
        <v>163</v>
      </c>
      <c r="G51" s="21">
        <f t="shared" si="9"/>
        <v>345</v>
      </c>
      <c r="H51" s="21">
        <f t="shared" si="9"/>
        <v>733</v>
      </c>
      <c r="I51" s="21">
        <f t="shared" si="9"/>
        <v>1557</v>
      </c>
      <c r="J51" s="21">
        <f t="shared" si="9"/>
        <v>3308</v>
      </c>
      <c r="K51" s="21">
        <f t="shared" si="9"/>
        <v>7030</v>
      </c>
      <c r="L51" s="21"/>
    </row>
    <row r="52" spans="1:12" ht="17.25" thickBot="1">
      <c r="A52" s="52" t="s">
        <v>98</v>
      </c>
      <c r="B52" s="53"/>
      <c r="C52" s="53"/>
      <c r="D52" s="91">
        <v>0.25</v>
      </c>
      <c r="E52" s="70">
        <f>INT(E51+(E51*$D$52))</f>
        <v>96</v>
      </c>
      <c r="F52" s="70">
        <f t="shared" ref="F52:J52" si="11">INT(F51+(F51*$D$52))</f>
        <v>203</v>
      </c>
      <c r="G52" s="70">
        <f t="shared" si="11"/>
        <v>431</v>
      </c>
      <c r="H52" s="70">
        <f t="shared" si="11"/>
        <v>916</v>
      </c>
      <c r="I52" s="70">
        <f t="shared" si="11"/>
        <v>1946</v>
      </c>
      <c r="J52" s="70">
        <f t="shared" si="11"/>
        <v>4135</v>
      </c>
      <c r="K52" s="21"/>
      <c r="L52" s="2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F4" sqref="F4:F10"/>
    </sheetView>
  </sheetViews>
  <sheetFormatPr defaultRowHeight="16.5"/>
  <cols>
    <col min="2" max="2" width="17.25" customWidth="1"/>
    <col min="3" max="6" width="11" customWidth="1"/>
  </cols>
  <sheetData>
    <row r="2" spans="2:9">
      <c r="B2" s="80"/>
      <c r="C2" s="81">
        <v>1</v>
      </c>
      <c r="D2" s="81">
        <v>0.6</v>
      </c>
      <c r="E2" s="81">
        <v>0.7</v>
      </c>
      <c r="F2" s="81">
        <v>0.8</v>
      </c>
    </row>
    <row r="3" spans="2:9">
      <c r="B3" t="s">
        <v>90</v>
      </c>
      <c r="C3" s="82" t="s">
        <v>91</v>
      </c>
      <c r="D3" s="82" t="s">
        <v>92</v>
      </c>
      <c r="E3" s="82" t="s">
        <v>93</v>
      </c>
      <c r="F3" s="82" t="s">
        <v>94</v>
      </c>
    </row>
    <row r="4" spans="2:9">
      <c r="B4" s="84">
        <v>65</v>
      </c>
      <c r="C4" s="83">
        <f>INT($B4*C$2)</f>
        <v>65</v>
      </c>
      <c r="D4" s="83">
        <f t="shared" ref="D4:F4" si="0">INT($B4*D$2)</f>
        <v>39</v>
      </c>
      <c r="E4" s="83">
        <f t="shared" si="0"/>
        <v>45</v>
      </c>
      <c r="F4" s="83">
        <f t="shared" si="0"/>
        <v>52</v>
      </c>
    </row>
    <row r="5" spans="2:9">
      <c r="B5" s="84">
        <v>149</v>
      </c>
      <c r="C5" s="83">
        <f t="shared" ref="C5:F10" si="1">INT($B5*C$2)</f>
        <v>149</v>
      </c>
      <c r="D5" s="83">
        <f t="shared" si="1"/>
        <v>89</v>
      </c>
      <c r="E5" s="83">
        <f t="shared" si="1"/>
        <v>104</v>
      </c>
      <c r="F5" s="83">
        <f t="shared" si="1"/>
        <v>119</v>
      </c>
    </row>
    <row r="6" spans="2:9">
      <c r="B6" s="84">
        <v>342</v>
      </c>
      <c r="C6" s="83">
        <f t="shared" si="1"/>
        <v>342</v>
      </c>
      <c r="D6" s="83">
        <f t="shared" si="1"/>
        <v>205</v>
      </c>
      <c r="E6" s="83">
        <f t="shared" si="1"/>
        <v>239</v>
      </c>
      <c r="F6" s="83">
        <f t="shared" si="1"/>
        <v>273</v>
      </c>
      <c r="I6" s="21"/>
    </row>
    <row r="7" spans="2:9">
      <c r="B7" s="84">
        <v>786</v>
      </c>
      <c r="C7" s="83">
        <f t="shared" si="1"/>
        <v>786</v>
      </c>
      <c r="D7" s="83">
        <f t="shared" si="1"/>
        <v>471</v>
      </c>
      <c r="E7" s="83">
        <f t="shared" si="1"/>
        <v>550</v>
      </c>
      <c r="F7" s="83">
        <f t="shared" si="1"/>
        <v>628</v>
      </c>
      <c r="I7" s="21"/>
    </row>
    <row r="8" spans="2:9">
      <c r="B8" s="84">
        <v>1807</v>
      </c>
      <c r="C8" s="83">
        <f t="shared" si="1"/>
        <v>1807</v>
      </c>
      <c r="D8" s="83">
        <f t="shared" si="1"/>
        <v>1084</v>
      </c>
      <c r="E8" s="83">
        <f t="shared" si="1"/>
        <v>1264</v>
      </c>
      <c r="F8" s="83">
        <f t="shared" si="1"/>
        <v>1445</v>
      </c>
      <c r="I8" s="21"/>
    </row>
    <row r="9" spans="2:9">
      <c r="B9" s="84">
        <v>4154</v>
      </c>
      <c r="C9" s="83">
        <f t="shared" si="1"/>
        <v>4154</v>
      </c>
      <c r="D9" s="83">
        <f t="shared" si="1"/>
        <v>2492</v>
      </c>
      <c r="E9" s="83">
        <f t="shared" si="1"/>
        <v>2907</v>
      </c>
      <c r="F9" s="83">
        <f t="shared" si="1"/>
        <v>3323</v>
      </c>
      <c r="I9" s="21"/>
    </row>
    <row r="10" spans="2:9">
      <c r="B10" s="84">
        <v>9551</v>
      </c>
      <c r="C10" s="83">
        <f t="shared" si="1"/>
        <v>9551</v>
      </c>
      <c r="D10" s="83">
        <f t="shared" si="1"/>
        <v>5730</v>
      </c>
      <c r="E10" s="83">
        <f t="shared" si="1"/>
        <v>6685</v>
      </c>
      <c r="F10" s="83">
        <f t="shared" si="1"/>
        <v>7640</v>
      </c>
      <c r="I10" s="21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opLeftCell="B28" workbookViewId="0">
      <selection activeCell="N25" sqref="N25"/>
    </sheetView>
  </sheetViews>
  <sheetFormatPr defaultRowHeight="16.5"/>
  <cols>
    <col min="1" max="1" width="16" bestFit="1" customWidth="1"/>
    <col min="2" max="2" width="9.875" customWidth="1"/>
    <col min="9" max="9" width="10.375" customWidth="1"/>
    <col min="14" max="14" width="27.75" bestFit="1" customWidth="1"/>
    <col min="15" max="22" width="10" customWidth="1"/>
  </cols>
  <sheetData>
    <row r="1" spans="1:38">
      <c r="A1" t="s">
        <v>12</v>
      </c>
      <c r="D1" s="5"/>
      <c r="E1" s="5"/>
      <c r="F1" s="5"/>
      <c r="G1" s="5"/>
      <c r="H1" s="5"/>
      <c r="I1" s="5"/>
      <c r="J1" s="1"/>
      <c r="K1" t="s">
        <v>1</v>
      </c>
      <c r="M1" s="3"/>
      <c r="N1" s="3" t="s">
        <v>53</v>
      </c>
      <c r="O1" s="3"/>
      <c r="P1" s="3"/>
      <c r="Q1" s="3"/>
      <c r="R1" s="3"/>
      <c r="S1" s="3"/>
      <c r="T1" s="3"/>
      <c r="U1" s="3"/>
    </row>
    <row r="2" spans="1:38">
      <c r="B2" s="5" t="s">
        <v>11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1"/>
      <c r="K2">
        <v>3</v>
      </c>
      <c r="L2">
        <v>2.5</v>
      </c>
      <c r="M2" s="18" t="s">
        <v>39</v>
      </c>
      <c r="N2" s="3"/>
      <c r="O2" s="3" t="s">
        <v>28</v>
      </c>
      <c r="P2" s="3"/>
      <c r="Q2" s="3" t="s">
        <v>29</v>
      </c>
      <c r="R2" s="3"/>
      <c r="S2" s="24">
        <v>1</v>
      </c>
      <c r="T2" s="3"/>
      <c r="U2" s="3"/>
    </row>
    <row r="3" spans="1:38">
      <c r="B3" s="5"/>
      <c r="C3" s="5" t="s">
        <v>3</v>
      </c>
      <c r="I3" s="13" t="s">
        <v>42</v>
      </c>
      <c r="J3" s="1"/>
      <c r="K3" s="13">
        <v>3</v>
      </c>
      <c r="L3">
        <v>2</v>
      </c>
      <c r="M3" s="3"/>
      <c r="N3" s="3"/>
      <c r="O3" s="18" t="s">
        <v>27</v>
      </c>
      <c r="P3" s="3"/>
      <c r="Q3" s="18" t="s">
        <v>37</v>
      </c>
      <c r="R3" s="3"/>
      <c r="S3" s="3"/>
      <c r="T3" s="3"/>
      <c r="U3" s="3"/>
      <c r="X3" t="s">
        <v>41</v>
      </c>
      <c r="AF3" t="s">
        <v>40</v>
      </c>
    </row>
    <row r="4" spans="1:38">
      <c r="A4" s="6" t="s">
        <v>0</v>
      </c>
      <c r="B4" s="12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1" t="s">
        <v>2</v>
      </c>
      <c r="K4" s="15" t="s">
        <v>22</v>
      </c>
      <c r="L4" s="4" t="s">
        <v>23</v>
      </c>
      <c r="N4" s="6" t="s">
        <v>0</v>
      </c>
      <c r="O4" s="11">
        <v>1</v>
      </c>
      <c r="P4" s="11">
        <v>2</v>
      </c>
      <c r="Q4" s="11">
        <v>3</v>
      </c>
      <c r="R4" s="11">
        <v>4</v>
      </c>
      <c r="S4" s="11">
        <v>5</v>
      </c>
      <c r="T4" s="11">
        <v>6</v>
      </c>
      <c r="U4" s="11">
        <v>7</v>
      </c>
      <c r="X4" s="31"/>
      <c r="Y4" s="31"/>
      <c r="Z4" s="31"/>
      <c r="AA4" s="31"/>
      <c r="AB4" s="31"/>
      <c r="AC4" s="31"/>
      <c r="AD4" s="31"/>
      <c r="AF4" s="7">
        <v>1</v>
      </c>
      <c r="AG4" s="7">
        <v>2</v>
      </c>
      <c r="AH4" s="7">
        <v>3</v>
      </c>
      <c r="AI4" s="7">
        <v>4</v>
      </c>
      <c r="AJ4" s="7">
        <v>5</v>
      </c>
      <c r="AK4" s="7">
        <v>6</v>
      </c>
      <c r="AL4" s="7">
        <v>7</v>
      </c>
    </row>
    <row r="5" spans="1:38">
      <c r="A5" s="8">
        <v>0</v>
      </c>
      <c r="B5">
        <v>16</v>
      </c>
      <c r="C5" s="9">
        <f>$L5*(((C$4^2))*$B$5)</f>
        <v>16</v>
      </c>
      <c r="D5" s="9">
        <f t="shared" ref="D5:I5" si="0">$L5*(((D$4^2))*$B$5)</f>
        <v>64</v>
      </c>
      <c r="E5" s="9">
        <f t="shared" si="0"/>
        <v>144</v>
      </c>
      <c r="F5" s="9">
        <f t="shared" si="0"/>
        <v>256</v>
      </c>
      <c r="G5" s="9">
        <f t="shared" si="0"/>
        <v>400</v>
      </c>
      <c r="H5" s="9">
        <f t="shared" si="0"/>
        <v>576</v>
      </c>
      <c r="I5" s="9">
        <f t="shared" si="0"/>
        <v>784</v>
      </c>
      <c r="J5" s="25">
        <f t="shared" ref="J5:J34" si="1">I5/U5</f>
        <v>112</v>
      </c>
      <c r="K5" s="16">
        <f t="shared" ref="K5:K33" si="2">((2+A5)/3)*INT((A5+(2/(A5+1)))*1.2)</f>
        <v>1.3333333333333333</v>
      </c>
      <c r="L5" s="17">
        <f>INT((($K$3+A5)/3)^$L$3)</f>
        <v>1</v>
      </c>
      <c r="M5" s="26">
        <f>I5/I6</f>
        <v>1.5</v>
      </c>
      <c r="N5" s="8">
        <v>0</v>
      </c>
      <c r="O5" s="28">
        <f>$L5*($O$4*$S$2)</f>
        <v>1</v>
      </c>
      <c r="P5" s="9">
        <f>$L5*($P$4*$S$2)</f>
        <v>2</v>
      </c>
      <c r="Q5" s="9">
        <f>$L5*($Q$4*$S$2)</f>
        <v>3</v>
      </c>
      <c r="R5" s="9">
        <f>$L5*($R$4*$S$2)</f>
        <v>4</v>
      </c>
      <c r="S5" s="9">
        <f>$L5*($S$4*$S$2)</f>
        <v>5</v>
      </c>
      <c r="T5" s="9">
        <f>$L5*($T$4*$S$2)</f>
        <v>6</v>
      </c>
      <c r="U5" s="9">
        <f>$L5*($U$4*$S$2)</f>
        <v>7</v>
      </c>
      <c r="X5" s="32">
        <v>1</v>
      </c>
      <c r="Y5" s="32">
        <v>2</v>
      </c>
      <c r="Z5" s="32">
        <v>3</v>
      </c>
      <c r="AA5" s="32">
        <v>4</v>
      </c>
      <c r="AB5" s="32">
        <v>5</v>
      </c>
      <c r="AC5" s="32">
        <v>6</v>
      </c>
      <c r="AD5" s="32">
        <v>7</v>
      </c>
      <c r="AE5" s="29">
        <v>0</v>
      </c>
      <c r="AF5" s="9">
        <f>$L5*($C$4*$B$5)</f>
        <v>16</v>
      </c>
      <c r="AG5" s="9">
        <f>$L5*($D$4*$B$5)</f>
        <v>32</v>
      </c>
      <c r="AH5" s="9">
        <f>$L5*($E$4*$B$5)</f>
        <v>48</v>
      </c>
      <c r="AI5" s="9">
        <f>$L5*($F$4*$B$5)</f>
        <v>64</v>
      </c>
      <c r="AJ5" s="9">
        <f>$L5*($G$4*$B$5)</f>
        <v>80</v>
      </c>
      <c r="AK5" s="9">
        <f>$L5*($H$4*$B$5)</f>
        <v>96</v>
      </c>
      <c r="AL5" s="9">
        <f>$L5*($I$4*$B$5)</f>
        <v>112</v>
      </c>
    </row>
    <row r="6" spans="1:38">
      <c r="A6" s="10">
        <v>1</v>
      </c>
      <c r="C6" s="9">
        <f t="shared" ref="C6:I25" si="3">$L6*(((C$4^2)/1.5)*$B$5)</f>
        <v>10.666666666666666</v>
      </c>
      <c r="D6" s="9">
        <f t="shared" ref="D6:I20" si="4">$L6*(((D$4^2)/1.5)*$B$5)</f>
        <v>42.666666666666664</v>
      </c>
      <c r="E6" s="9">
        <f t="shared" si="4"/>
        <v>96</v>
      </c>
      <c r="F6" s="9">
        <f t="shared" si="4"/>
        <v>170.66666666666666</v>
      </c>
      <c r="G6" s="9">
        <f t="shared" si="4"/>
        <v>266.66666666666669</v>
      </c>
      <c r="H6" s="9">
        <f t="shared" si="4"/>
        <v>384</v>
      </c>
      <c r="I6" s="9">
        <f t="shared" si="4"/>
        <v>522.66666666666663</v>
      </c>
      <c r="J6" s="25">
        <f t="shared" si="1"/>
        <v>74.666666666666657</v>
      </c>
      <c r="K6" s="16">
        <f t="shared" si="2"/>
        <v>2</v>
      </c>
      <c r="L6" s="17">
        <f t="shared" ref="L6:L34" si="5">INT((($K$3+A6)/3)^$L$3)</f>
        <v>1</v>
      </c>
      <c r="M6" s="26">
        <f t="shared" ref="M6:M34" si="6">I6/I7</f>
        <v>0.5</v>
      </c>
      <c r="N6" s="27">
        <v>1</v>
      </c>
      <c r="O6" s="9">
        <f t="shared" ref="O6:O34" si="7">$L6*($O$4*$S$2)</f>
        <v>1</v>
      </c>
      <c r="P6" s="9">
        <f t="shared" ref="P6:P34" si="8">$L6*($P$4*$S$2)</f>
        <v>2</v>
      </c>
      <c r="Q6" s="9">
        <f t="shared" ref="Q6:Q34" si="9">$L6*($Q$4*$S$2)</f>
        <v>3</v>
      </c>
      <c r="R6" s="9">
        <f t="shared" ref="R6:R34" si="10">$L6*($R$4*$S$2)</f>
        <v>4</v>
      </c>
      <c r="S6" s="9">
        <f t="shared" ref="S6:S34" si="11">$L6*($S$4*$S$2)</f>
        <v>5</v>
      </c>
      <c r="T6" s="9">
        <f t="shared" ref="T6:T34" si="12">$L6*($T$4*$S$2)</f>
        <v>6</v>
      </c>
      <c r="U6" s="9">
        <f t="shared" ref="U6:U34" si="13">$L6*($U$4*$S$2)</f>
        <v>7</v>
      </c>
      <c r="V6" s="19">
        <f>U6/U5</f>
        <v>1</v>
      </c>
      <c r="X6" s="28">
        <f>$L6*($O$4*$S$2)</f>
        <v>1</v>
      </c>
      <c r="Y6" s="9">
        <f>$L6*($P$4*$S$2)</f>
        <v>2</v>
      </c>
      <c r="Z6" s="9">
        <f>$L6*($Q$4*$S$2)</f>
        <v>3</v>
      </c>
      <c r="AA6" s="9">
        <f>$L6*($R$4*$S$2)</f>
        <v>4</v>
      </c>
      <c r="AB6" s="9">
        <f>$L6*($S$4*$S$2)</f>
        <v>5</v>
      </c>
      <c r="AC6" s="9">
        <f>$L6*($T$4*$S$2)</f>
        <v>6</v>
      </c>
      <c r="AD6" s="9">
        <f>$L6*($U$4*$S$2)</f>
        <v>7</v>
      </c>
      <c r="AE6" s="30">
        <v>1</v>
      </c>
      <c r="AF6" s="9">
        <f t="shared" ref="AF6:AF25" si="14">$L6*($C$4*$B$5)</f>
        <v>16</v>
      </c>
      <c r="AG6" s="9">
        <f t="shared" ref="AG6:AG25" si="15">$L6*($D$4*$B$5)</f>
        <v>32</v>
      </c>
      <c r="AH6" s="9">
        <f t="shared" ref="AH6:AH25" si="16">$L6*($E$4*$B$5)</f>
        <v>48</v>
      </c>
      <c r="AI6" s="9">
        <f t="shared" ref="AI6:AI25" si="17">$L6*($F$4*$B$5)</f>
        <v>64</v>
      </c>
      <c r="AJ6" s="9">
        <f t="shared" ref="AJ6:AJ25" si="18">$L6*($G$4*$B$5)</f>
        <v>80</v>
      </c>
      <c r="AK6" s="9">
        <f t="shared" ref="AK6:AK25" si="19">$L6*($H$4*$B$5)</f>
        <v>96</v>
      </c>
      <c r="AL6" s="9">
        <f t="shared" ref="AL6:AL25" si="20">$L6*($I$4*$B$5)</f>
        <v>112</v>
      </c>
    </row>
    <row r="7" spans="1:38">
      <c r="A7" s="10">
        <v>2</v>
      </c>
      <c r="C7" s="9">
        <f t="shared" si="3"/>
        <v>21.333333333333332</v>
      </c>
      <c r="D7" s="9">
        <f t="shared" si="4"/>
        <v>85.333333333333329</v>
      </c>
      <c r="E7" s="9">
        <f t="shared" si="4"/>
        <v>192</v>
      </c>
      <c r="F7" s="9">
        <f t="shared" si="4"/>
        <v>341.33333333333331</v>
      </c>
      <c r="G7" s="9">
        <f t="shared" si="4"/>
        <v>533.33333333333337</v>
      </c>
      <c r="H7" s="9">
        <f t="shared" si="4"/>
        <v>768</v>
      </c>
      <c r="I7" s="9">
        <f t="shared" si="4"/>
        <v>1045.3333333333333</v>
      </c>
      <c r="J7" s="25">
        <f t="shared" si="1"/>
        <v>74.666666666666657</v>
      </c>
      <c r="K7" s="16">
        <f t="shared" si="2"/>
        <v>4</v>
      </c>
      <c r="L7" s="17">
        <f t="shared" si="5"/>
        <v>2</v>
      </c>
      <c r="M7" s="26">
        <f t="shared" si="6"/>
        <v>0.5</v>
      </c>
      <c r="N7" s="10">
        <v>2</v>
      </c>
      <c r="O7" s="9">
        <f t="shared" si="7"/>
        <v>2</v>
      </c>
      <c r="P7" s="9">
        <f t="shared" si="8"/>
        <v>4</v>
      </c>
      <c r="Q7" s="9">
        <f t="shared" si="9"/>
        <v>6</v>
      </c>
      <c r="R7" s="9">
        <f t="shared" si="10"/>
        <v>8</v>
      </c>
      <c r="S7" s="9">
        <f t="shared" si="11"/>
        <v>10</v>
      </c>
      <c r="T7" s="9">
        <f t="shared" si="12"/>
        <v>12</v>
      </c>
      <c r="U7" s="9">
        <f t="shared" si="13"/>
        <v>14</v>
      </c>
      <c r="V7" s="19">
        <f>U7/U6</f>
        <v>2</v>
      </c>
      <c r="X7" s="9">
        <f t="shared" ref="X7:X25" si="21">$L7*($O$4*$S$2)</f>
        <v>2</v>
      </c>
      <c r="Y7" s="9">
        <f t="shared" ref="Y7:Y25" si="22">$L7*($P$4*$S$2)</f>
        <v>4</v>
      </c>
      <c r="Z7" s="9">
        <f t="shared" ref="Z7:Z25" si="23">$L7*($Q$4*$S$2)</f>
        <v>6</v>
      </c>
      <c r="AA7" s="9">
        <f t="shared" ref="AA7:AA25" si="24">$L7*($R$4*$S$2)</f>
        <v>8</v>
      </c>
      <c r="AB7" s="9">
        <f t="shared" ref="AB7:AB25" si="25">$L7*($S$4*$S$2)</f>
        <v>10</v>
      </c>
      <c r="AC7" s="9">
        <f t="shared" ref="AC7:AC25" si="26">$L7*($T$4*$S$2)</f>
        <v>12</v>
      </c>
      <c r="AD7" s="9">
        <f t="shared" ref="AD7:AD25" si="27">$L7*($U$4*$S$2)</f>
        <v>14</v>
      </c>
      <c r="AE7" s="29">
        <v>2</v>
      </c>
      <c r="AF7" s="9">
        <f t="shared" si="14"/>
        <v>32</v>
      </c>
      <c r="AG7" s="9">
        <f t="shared" si="15"/>
        <v>64</v>
      </c>
      <c r="AH7" s="9">
        <f t="shared" si="16"/>
        <v>96</v>
      </c>
      <c r="AI7" s="9">
        <f t="shared" si="17"/>
        <v>128</v>
      </c>
      <c r="AJ7" s="9">
        <f t="shared" si="18"/>
        <v>160</v>
      </c>
      <c r="AK7" s="9">
        <f t="shared" si="19"/>
        <v>192</v>
      </c>
      <c r="AL7" s="9">
        <f t="shared" si="20"/>
        <v>224</v>
      </c>
    </row>
    <row r="8" spans="1:38">
      <c r="A8" s="10">
        <v>3</v>
      </c>
      <c r="C8" s="9">
        <f t="shared" si="3"/>
        <v>42.666666666666664</v>
      </c>
      <c r="D8" s="9">
        <f t="shared" si="4"/>
        <v>170.66666666666666</v>
      </c>
      <c r="E8" s="9">
        <f t="shared" si="4"/>
        <v>384</v>
      </c>
      <c r="F8" s="9">
        <f t="shared" si="4"/>
        <v>682.66666666666663</v>
      </c>
      <c r="G8" s="9">
        <f t="shared" si="4"/>
        <v>1066.6666666666667</v>
      </c>
      <c r="H8" s="9">
        <f t="shared" si="4"/>
        <v>1536</v>
      </c>
      <c r="I8" s="9">
        <f t="shared" si="4"/>
        <v>2090.6666666666665</v>
      </c>
      <c r="J8" s="25">
        <f t="shared" si="1"/>
        <v>74.666666666666657</v>
      </c>
      <c r="K8" s="16">
        <f t="shared" si="2"/>
        <v>6.666666666666667</v>
      </c>
      <c r="L8" s="17">
        <f t="shared" si="5"/>
        <v>4</v>
      </c>
      <c r="M8" s="26">
        <f t="shared" si="6"/>
        <v>0.8</v>
      </c>
      <c r="N8" s="10">
        <v>3</v>
      </c>
      <c r="O8" s="9">
        <f t="shared" si="7"/>
        <v>4</v>
      </c>
      <c r="P8" s="9">
        <f t="shared" si="8"/>
        <v>8</v>
      </c>
      <c r="Q8" s="9">
        <f t="shared" si="9"/>
        <v>12</v>
      </c>
      <c r="R8" s="9">
        <f t="shared" si="10"/>
        <v>16</v>
      </c>
      <c r="S8" s="9">
        <f t="shared" si="11"/>
        <v>20</v>
      </c>
      <c r="T8" s="9">
        <f t="shared" si="12"/>
        <v>24</v>
      </c>
      <c r="U8" s="9">
        <f t="shared" si="13"/>
        <v>28</v>
      </c>
      <c r="V8" s="19">
        <f t="shared" ref="V8:V34" si="28">U8/U7</f>
        <v>2</v>
      </c>
      <c r="X8" s="9">
        <f t="shared" si="21"/>
        <v>4</v>
      </c>
      <c r="Y8" s="9">
        <f t="shared" si="22"/>
        <v>8</v>
      </c>
      <c r="Z8" s="9">
        <f t="shared" si="23"/>
        <v>12</v>
      </c>
      <c r="AA8" s="9">
        <f t="shared" si="24"/>
        <v>16</v>
      </c>
      <c r="AB8" s="9">
        <f t="shared" si="25"/>
        <v>20</v>
      </c>
      <c r="AC8" s="9">
        <f t="shared" si="26"/>
        <v>24</v>
      </c>
      <c r="AD8" s="9">
        <f t="shared" si="27"/>
        <v>28</v>
      </c>
      <c r="AE8" s="30">
        <v>3</v>
      </c>
      <c r="AF8" s="9">
        <f t="shared" si="14"/>
        <v>64</v>
      </c>
      <c r="AG8" s="9">
        <f t="shared" si="15"/>
        <v>128</v>
      </c>
      <c r="AH8" s="9">
        <f t="shared" si="16"/>
        <v>192</v>
      </c>
      <c r="AI8" s="9">
        <f t="shared" si="17"/>
        <v>256</v>
      </c>
      <c r="AJ8" s="9">
        <f t="shared" si="18"/>
        <v>320</v>
      </c>
      <c r="AK8" s="9">
        <f t="shared" si="19"/>
        <v>384</v>
      </c>
      <c r="AL8" s="9">
        <f t="shared" si="20"/>
        <v>448</v>
      </c>
    </row>
    <row r="9" spans="1:38">
      <c r="A9" s="10">
        <v>4</v>
      </c>
      <c r="C9" s="9">
        <f t="shared" si="3"/>
        <v>53.333333333333329</v>
      </c>
      <c r="D9" s="9">
        <f t="shared" si="4"/>
        <v>213.33333333333331</v>
      </c>
      <c r="E9" s="9">
        <f t="shared" si="4"/>
        <v>480</v>
      </c>
      <c r="F9" s="9">
        <f t="shared" si="4"/>
        <v>853.33333333333326</v>
      </c>
      <c r="G9" s="9">
        <f t="shared" si="4"/>
        <v>1333.3333333333335</v>
      </c>
      <c r="H9" s="9">
        <f t="shared" si="4"/>
        <v>1920</v>
      </c>
      <c r="I9" s="9">
        <f t="shared" si="4"/>
        <v>2613.333333333333</v>
      </c>
      <c r="J9" s="25">
        <f t="shared" si="1"/>
        <v>74.666666666666657</v>
      </c>
      <c r="K9" s="16">
        <f t="shared" si="2"/>
        <v>10</v>
      </c>
      <c r="L9" s="17">
        <f t="shared" si="5"/>
        <v>5</v>
      </c>
      <c r="M9" s="26">
        <f t="shared" si="6"/>
        <v>0.71428571428571419</v>
      </c>
      <c r="N9" s="10">
        <v>4</v>
      </c>
      <c r="O9" s="9">
        <f t="shared" si="7"/>
        <v>5</v>
      </c>
      <c r="P9" s="9">
        <f t="shared" si="8"/>
        <v>10</v>
      </c>
      <c r="Q9" s="9">
        <f t="shared" si="9"/>
        <v>15</v>
      </c>
      <c r="R9" s="9">
        <f t="shared" si="10"/>
        <v>20</v>
      </c>
      <c r="S9" s="9">
        <f t="shared" si="11"/>
        <v>25</v>
      </c>
      <c r="T9" s="9">
        <f t="shared" si="12"/>
        <v>30</v>
      </c>
      <c r="U9" s="9">
        <f t="shared" si="13"/>
        <v>35</v>
      </c>
      <c r="V9" s="19">
        <f t="shared" si="28"/>
        <v>1.25</v>
      </c>
      <c r="X9" s="9">
        <f t="shared" si="21"/>
        <v>5</v>
      </c>
      <c r="Y9" s="9">
        <f t="shared" si="22"/>
        <v>10</v>
      </c>
      <c r="Z9" s="9">
        <f t="shared" si="23"/>
        <v>15</v>
      </c>
      <c r="AA9" s="9">
        <f t="shared" si="24"/>
        <v>20</v>
      </c>
      <c r="AB9" s="9">
        <f t="shared" si="25"/>
        <v>25</v>
      </c>
      <c r="AC9" s="9">
        <f t="shared" si="26"/>
        <v>30</v>
      </c>
      <c r="AD9" s="9">
        <f t="shared" si="27"/>
        <v>35</v>
      </c>
      <c r="AE9" s="29">
        <v>4</v>
      </c>
      <c r="AF9" s="9">
        <f t="shared" si="14"/>
        <v>80</v>
      </c>
      <c r="AG9" s="9">
        <f t="shared" si="15"/>
        <v>160</v>
      </c>
      <c r="AH9" s="9">
        <f t="shared" si="16"/>
        <v>240</v>
      </c>
      <c r="AI9" s="9">
        <f t="shared" si="17"/>
        <v>320</v>
      </c>
      <c r="AJ9" s="9">
        <f t="shared" si="18"/>
        <v>400</v>
      </c>
      <c r="AK9" s="9">
        <f t="shared" si="19"/>
        <v>480</v>
      </c>
      <c r="AL9" s="9">
        <f t="shared" si="20"/>
        <v>560</v>
      </c>
    </row>
    <row r="10" spans="1:38">
      <c r="A10" s="10">
        <v>5</v>
      </c>
      <c r="C10" s="9">
        <f t="shared" si="3"/>
        <v>74.666666666666657</v>
      </c>
      <c r="D10" s="9">
        <f t="shared" si="4"/>
        <v>298.66666666666663</v>
      </c>
      <c r="E10" s="9">
        <f t="shared" si="4"/>
        <v>672</v>
      </c>
      <c r="F10" s="9">
        <f t="shared" si="4"/>
        <v>1194.6666666666665</v>
      </c>
      <c r="G10" s="9">
        <f t="shared" si="4"/>
        <v>1866.6666666666667</v>
      </c>
      <c r="H10" s="9">
        <f t="shared" si="4"/>
        <v>2688</v>
      </c>
      <c r="I10" s="9">
        <f t="shared" si="4"/>
        <v>3658.6666666666665</v>
      </c>
      <c r="J10" s="25">
        <f t="shared" si="1"/>
        <v>74.666666666666657</v>
      </c>
      <c r="K10" s="16">
        <f t="shared" si="2"/>
        <v>14</v>
      </c>
      <c r="L10" s="17">
        <f t="shared" si="5"/>
        <v>7</v>
      </c>
      <c r="M10" s="26">
        <f t="shared" si="6"/>
        <v>0.77777777777777779</v>
      </c>
      <c r="N10" s="10">
        <v>5</v>
      </c>
      <c r="O10" s="9">
        <f t="shared" si="7"/>
        <v>7</v>
      </c>
      <c r="P10" s="9">
        <f t="shared" si="8"/>
        <v>14</v>
      </c>
      <c r="Q10" s="9">
        <f t="shared" si="9"/>
        <v>21</v>
      </c>
      <c r="R10" s="9">
        <f t="shared" si="10"/>
        <v>28</v>
      </c>
      <c r="S10" s="9">
        <f t="shared" si="11"/>
        <v>35</v>
      </c>
      <c r="T10" s="9">
        <f t="shared" si="12"/>
        <v>42</v>
      </c>
      <c r="U10" s="9">
        <f t="shared" si="13"/>
        <v>49</v>
      </c>
      <c r="V10" s="19">
        <f t="shared" si="28"/>
        <v>1.4</v>
      </c>
      <c r="X10" s="9">
        <f t="shared" si="21"/>
        <v>7</v>
      </c>
      <c r="Y10" s="9">
        <f t="shared" si="22"/>
        <v>14</v>
      </c>
      <c r="Z10" s="9">
        <f t="shared" si="23"/>
        <v>21</v>
      </c>
      <c r="AA10" s="9">
        <f t="shared" si="24"/>
        <v>28</v>
      </c>
      <c r="AB10" s="9">
        <f t="shared" si="25"/>
        <v>35</v>
      </c>
      <c r="AC10" s="9">
        <f t="shared" si="26"/>
        <v>42</v>
      </c>
      <c r="AD10" s="9">
        <f t="shared" si="27"/>
        <v>49</v>
      </c>
      <c r="AE10" s="30">
        <v>5</v>
      </c>
      <c r="AF10" s="9">
        <f t="shared" si="14"/>
        <v>112</v>
      </c>
      <c r="AG10" s="9">
        <f t="shared" si="15"/>
        <v>224</v>
      </c>
      <c r="AH10" s="9">
        <f t="shared" si="16"/>
        <v>336</v>
      </c>
      <c r="AI10" s="9">
        <f t="shared" si="17"/>
        <v>448</v>
      </c>
      <c r="AJ10" s="9">
        <f t="shared" si="18"/>
        <v>560</v>
      </c>
      <c r="AK10" s="9">
        <f t="shared" si="19"/>
        <v>672</v>
      </c>
      <c r="AL10" s="9">
        <f t="shared" si="20"/>
        <v>784</v>
      </c>
    </row>
    <row r="11" spans="1:38">
      <c r="A11" s="5">
        <v>6</v>
      </c>
      <c r="C11" s="9">
        <f t="shared" si="3"/>
        <v>96</v>
      </c>
      <c r="D11" s="9">
        <f t="shared" si="4"/>
        <v>384</v>
      </c>
      <c r="E11" s="9">
        <f t="shared" si="4"/>
        <v>864</v>
      </c>
      <c r="F11" s="9">
        <f t="shared" si="4"/>
        <v>1536</v>
      </c>
      <c r="G11" s="9">
        <f t="shared" si="4"/>
        <v>2400</v>
      </c>
      <c r="H11" s="9">
        <f t="shared" si="4"/>
        <v>3456</v>
      </c>
      <c r="I11" s="9">
        <f t="shared" si="4"/>
        <v>4704</v>
      </c>
      <c r="J11" s="25">
        <f t="shared" si="1"/>
        <v>74.666666666666671</v>
      </c>
      <c r="K11" s="16">
        <f t="shared" si="2"/>
        <v>18.666666666666664</v>
      </c>
      <c r="L11" s="17">
        <f t="shared" si="5"/>
        <v>9</v>
      </c>
      <c r="M11" s="26">
        <f t="shared" si="6"/>
        <v>0.81818181818181823</v>
      </c>
      <c r="N11" s="5">
        <v>6</v>
      </c>
      <c r="O11" s="9">
        <f t="shared" si="7"/>
        <v>9</v>
      </c>
      <c r="P11" s="9">
        <f t="shared" si="8"/>
        <v>18</v>
      </c>
      <c r="Q11" s="9">
        <f t="shared" si="9"/>
        <v>27</v>
      </c>
      <c r="R11" s="9">
        <f t="shared" si="10"/>
        <v>36</v>
      </c>
      <c r="S11" s="9">
        <f t="shared" si="11"/>
        <v>45</v>
      </c>
      <c r="T11" s="9">
        <f t="shared" si="12"/>
        <v>54</v>
      </c>
      <c r="U11" s="9">
        <f t="shared" si="13"/>
        <v>63</v>
      </c>
      <c r="V11" s="19">
        <f t="shared" si="28"/>
        <v>1.2857142857142858</v>
      </c>
      <c r="X11" s="9">
        <f t="shared" si="21"/>
        <v>9</v>
      </c>
      <c r="Y11" s="9">
        <f t="shared" si="22"/>
        <v>18</v>
      </c>
      <c r="Z11" s="9">
        <f t="shared" si="23"/>
        <v>27</v>
      </c>
      <c r="AA11" s="9">
        <f t="shared" si="24"/>
        <v>36</v>
      </c>
      <c r="AB11" s="9">
        <f t="shared" si="25"/>
        <v>45</v>
      </c>
      <c r="AC11" s="9">
        <f t="shared" si="26"/>
        <v>54</v>
      </c>
      <c r="AD11" s="9">
        <f t="shared" si="27"/>
        <v>63</v>
      </c>
      <c r="AE11" s="29">
        <v>6</v>
      </c>
      <c r="AF11" s="9">
        <f t="shared" si="14"/>
        <v>144</v>
      </c>
      <c r="AG11" s="9">
        <f t="shared" si="15"/>
        <v>288</v>
      </c>
      <c r="AH11" s="9">
        <f t="shared" si="16"/>
        <v>432</v>
      </c>
      <c r="AI11" s="9">
        <f t="shared" si="17"/>
        <v>576</v>
      </c>
      <c r="AJ11" s="9">
        <f t="shared" si="18"/>
        <v>720</v>
      </c>
      <c r="AK11" s="9">
        <f t="shared" si="19"/>
        <v>864</v>
      </c>
      <c r="AL11" s="9">
        <f t="shared" si="20"/>
        <v>1008</v>
      </c>
    </row>
    <row r="12" spans="1:38">
      <c r="A12" s="5">
        <v>7</v>
      </c>
      <c r="C12" s="9">
        <f t="shared" si="3"/>
        <v>117.33333333333333</v>
      </c>
      <c r="D12" s="9">
        <f t="shared" si="4"/>
        <v>469.33333333333331</v>
      </c>
      <c r="E12" s="9">
        <f t="shared" si="4"/>
        <v>1056</v>
      </c>
      <c r="F12" s="9">
        <f t="shared" si="4"/>
        <v>1877.3333333333333</v>
      </c>
      <c r="G12" s="9">
        <f t="shared" si="4"/>
        <v>2933.3333333333335</v>
      </c>
      <c r="H12" s="9">
        <f t="shared" si="4"/>
        <v>4224</v>
      </c>
      <c r="I12" s="9">
        <f t="shared" si="4"/>
        <v>5749.333333333333</v>
      </c>
      <c r="J12" s="25">
        <f t="shared" si="1"/>
        <v>74.666666666666657</v>
      </c>
      <c r="K12" s="16">
        <f t="shared" si="2"/>
        <v>24</v>
      </c>
      <c r="L12" s="17">
        <f t="shared" si="5"/>
        <v>11</v>
      </c>
      <c r="M12" s="26">
        <f t="shared" si="6"/>
        <v>0.84615384615384615</v>
      </c>
      <c r="N12" s="5">
        <v>7</v>
      </c>
      <c r="O12" s="9">
        <f t="shared" si="7"/>
        <v>11</v>
      </c>
      <c r="P12" s="9">
        <f t="shared" si="8"/>
        <v>22</v>
      </c>
      <c r="Q12" s="9">
        <f t="shared" si="9"/>
        <v>33</v>
      </c>
      <c r="R12" s="9">
        <f t="shared" si="10"/>
        <v>44</v>
      </c>
      <c r="S12" s="9">
        <f t="shared" si="11"/>
        <v>55</v>
      </c>
      <c r="T12" s="9">
        <f t="shared" si="12"/>
        <v>66</v>
      </c>
      <c r="U12" s="9">
        <f t="shared" si="13"/>
        <v>77</v>
      </c>
      <c r="V12" s="19">
        <f t="shared" si="28"/>
        <v>1.2222222222222223</v>
      </c>
      <c r="X12" s="9">
        <f t="shared" si="21"/>
        <v>11</v>
      </c>
      <c r="Y12" s="9">
        <f t="shared" si="22"/>
        <v>22</v>
      </c>
      <c r="Z12" s="9">
        <f t="shared" si="23"/>
        <v>33</v>
      </c>
      <c r="AA12" s="9">
        <f t="shared" si="24"/>
        <v>44</v>
      </c>
      <c r="AB12" s="9">
        <f t="shared" si="25"/>
        <v>55</v>
      </c>
      <c r="AC12" s="9">
        <f t="shared" si="26"/>
        <v>66</v>
      </c>
      <c r="AD12" s="9">
        <f t="shared" si="27"/>
        <v>77</v>
      </c>
      <c r="AE12" s="30">
        <v>7</v>
      </c>
      <c r="AF12" s="9">
        <f t="shared" si="14"/>
        <v>176</v>
      </c>
      <c r="AG12" s="9">
        <f t="shared" si="15"/>
        <v>352</v>
      </c>
      <c r="AH12" s="9">
        <f t="shared" si="16"/>
        <v>528</v>
      </c>
      <c r="AI12" s="9">
        <f t="shared" si="17"/>
        <v>704</v>
      </c>
      <c r="AJ12" s="9">
        <f t="shared" si="18"/>
        <v>880</v>
      </c>
      <c r="AK12" s="9">
        <f t="shared" si="19"/>
        <v>1056</v>
      </c>
      <c r="AL12" s="9">
        <f t="shared" si="20"/>
        <v>1232</v>
      </c>
    </row>
    <row r="13" spans="1:38">
      <c r="A13" s="5">
        <v>8</v>
      </c>
      <c r="C13" s="9">
        <f t="shared" si="3"/>
        <v>138.66666666666666</v>
      </c>
      <c r="D13" s="9">
        <f t="shared" si="4"/>
        <v>554.66666666666663</v>
      </c>
      <c r="E13" s="9">
        <f t="shared" si="4"/>
        <v>1248</v>
      </c>
      <c r="F13" s="9">
        <f t="shared" si="4"/>
        <v>2218.6666666666665</v>
      </c>
      <c r="G13" s="9">
        <f t="shared" si="4"/>
        <v>3466.666666666667</v>
      </c>
      <c r="H13" s="9">
        <f t="shared" si="4"/>
        <v>4992</v>
      </c>
      <c r="I13" s="9">
        <f t="shared" si="4"/>
        <v>6794.6666666666661</v>
      </c>
      <c r="J13" s="25">
        <f t="shared" si="1"/>
        <v>74.666666666666657</v>
      </c>
      <c r="K13" s="16">
        <f t="shared" si="2"/>
        <v>30</v>
      </c>
      <c r="L13" s="17">
        <f t="shared" si="5"/>
        <v>13</v>
      </c>
      <c r="M13" s="26">
        <f t="shared" si="6"/>
        <v>0.8125</v>
      </c>
      <c r="N13" s="5">
        <v>8</v>
      </c>
      <c r="O13" s="9">
        <f t="shared" si="7"/>
        <v>13</v>
      </c>
      <c r="P13" s="9">
        <f t="shared" si="8"/>
        <v>26</v>
      </c>
      <c r="Q13" s="9">
        <f t="shared" si="9"/>
        <v>39</v>
      </c>
      <c r="R13" s="9">
        <f t="shared" si="10"/>
        <v>52</v>
      </c>
      <c r="S13" s="9">
        <f t="shared" si="11"/>
        <v>65</v>
      </c>
      <c r="T13" s="9">
        <f t="shared" si="12"/>
        <v>78</v>
      </c>
      <c r="U13" s="9">
        <f t="shared" si="13"/>
        <v>91</v>
      </c>
      <c r="V13" s="19">
        <f t="shared" si="28"/>
        <v>1.1818181818181819</v>
      </c>
      <c r="X13" s="9">
        <f t="shared" si="21"/>
        <v>13</v>
      </c>
      <c r="Y13" s="9">
        <f t="shared" si="22"/>
        <v>26</v>
      </c>
      <c r="Z13" s="9">
        <f t="shared" si="23"/>
        <v>39</v>
      </c>
      <c r="AA13" s="9">
        <f t="shared" si="24"/>
        <v>52</v>
      </c>
      <c r="AB13" s="9">
        <f t="shared" si="25"/>
        <v>65</v>
      </c>
      <c r="AC13" s="9">
        <f t="shared" si="26"/>
        <v>78</v>
      </c>
      <c r="AD13" s="9">
        <f t="shared" si="27"/>
        <v>91</v>
      </c>
      <c r="AE13" s="29">
        <v>8</v>
      </c>
      <c r="AF13" s="9">
        <f t="shared" si="14"/>
        <v>208</v>
      </c>
      <c r="AG13" s="9">
        <f t="shared" si="15"/>
        <v>416</v>
      </c>
      <c r="AH13" s="9">
        <f t="shared" si="16"/>
        <v>624</v>
      </c>
      <c r="AI13" s="9">
        <f t="shared" si="17"/>
        <v>832</v>
      </c>
      <c r="AJ13" s="9">
        <f t="shared" si="18"/>
        <v>1040</v>
      </c>
      <c r="AK13" s="9">
        <f t="shared" si="19"/>
        <v>1248</v>
      </c>
      <c r="AL13" s="9">
        <f t="shared" si="20"/>
        <v>1456</v>
      </c>
    </row>
    <row r="14" spans="1:38">
      <c r="A14" s="5">
        <v>9</v>
      </c>
      <c r="C14" s="9">
        <f t="shared" si="3"/>
        <v>170.66666666666666</v>
      </c>
      <c r="D14" s="9">
        <f t="shared" si="4"/>
        <v>682.66666666666663</v>
      </c>
      <c r="E14" s="9">
        <f t="shared" si="4"/>
        <v>1536</v>
      </c>
      <c r="F14" s="9">
        <f t="shared" si="4"/>
        <v>2730.6666666666665</v>
      </c>
      <c r="G14" s="9">
        <f t="shared" si="4"/>
        <v>4266.666666666667</v>
      </c>
      <c r="H14" s="9">
        <f t="shared" si="4"/>
        <v>6144</v>
      </c>
      <c r="I14" s="9">
        <f t="shared" si="4"/>
        <v>8362.6666666666661</v>
      </c>
      <c r="J14" s="25">
        <f t="shared" si="1"/>
        <v>74.666666666666657</v>
      </c>
      <c r="K14" s="16">
        <f t="shared" si="2"/>
        <v>40.333333333333329</v>
      </c>
      <c r="L14" s="17">
        <f t="shared" si="5"/>
        <v>16</v>
      </c>
      <c r="M14" s="26">
        <f t="shared" si="6"/>
        <v>0.88888888888888884</v>
      </c>
      <c r="N14" s="5">
        <v>9</v>
      </c>
      <c r="O14" s="9">
        <f t="shared" si="7"/>
        <v>16</v>
      </c>
      <c r="P14" s="9">
        <f t="shared" si="8"/>
        <v>32</v>
      </c>
      <c r="Q14" s="9">
        <f t="shared" si="9"/>
        <v>48</v>
      </c>
      <c r="R14" s="9">
        <f t="shared" si="10"/>
        <v>64</v>
      </c>
      <c r="S14" s="9">
        <f t="shared" si="11"/>
        <v>80</v>
      </c>
      <c r="T14" s="9">
        <f t="shared" si="12"/>
        <v>96</v>
      </c>
      <c r="U14" s="9">
        <f t="shared" si="13"/>
        <v>112</v>
      </c>
      <c r="V14" s="19">
        <f t="shared" si="28"/>
        <v>1.2307692307692308</v>
      </c>
      <c r="X14" s="9">
        <f t="shared" si="21"/>
        <v>16</v>
      </c>
      <c r="Y14" s="9">
        <f t="shared" si="22"/>
        <v>32</v>
      </c>
      <c r="Z14" s="9">
        <f t="shared" si="23"/>
        <v>48</v>
      </c>
      <c r="AA14" s="9">
        <f t="shared" si="24"/>
        <v>64</v>
      </c>
      <c r="AB14" s="9">
        <f t="shared" si="25"/>
        <v>80</v>
      </c>
      <c r="AC14" s="9">
        <f t="shared" si="26"/>
        <v>96</v>
      </c>
      <c r="AD14" s="9">
        <f t="shared" si="27"/>
        <v>112</v>
      </c>
      <c r="AE14" s="30">
        <v>9</v>
      </c>
      <c r="AF14" s="9">
        <f t="shared" si="14"/>
        <v>256</v>
      </c>
      <c r="AG14" s="9">
        <f t="shared" si="15"/>
        <v>512</v>
      </c>
      <c r="AH14" s="9">
        <f t="shared" si="16"/>
        <v>768</v>
      </c>
      <c r="AI14" s="9">
        <f t="shared" si="17"/>
        <v>1024</v>
      </c>
      <c r="AJ14" s="9">
        <f t="shared" si="18"/>
        <v>1280</v>
      </c>
      <c r="AK14" s="9">
        <f t="shared" si="19"/>
        <v>1536</v>
      </c>
      <c r="AL14" s="9">
        <f t="shared" si="20"/>
        <v>1792</v>
      </c>
    </row>
    <row r="15" spans="1:38">
      <c r="A15" s="5">
        <v>10</v>
      </c>
      <c r="C15" s="9">
        <f t="shared" si="3"/>
        <v>192</v>
      </c>
      <c r="D15" s="9">
        <f t="shared" si="4"/>
        <v>768</v>
      </c>
      <c r="E15" s="9">
        <f t="shared" si="4"/>
        <v>1728</v>
      </c>
      <c r="F15" s="9">
        <f t="shared" si="4"/>
        <v>3072</v>
      </c>
      <c r="G15" s="9">
        <f t="shared" si="4"/>
        <v>4800</v>
      </c>
      <c r="H15" s="9">
        <f t="shared" si="4"/>
        <v>6912</v>
      </c>
      <c r="I15" s="9">
        <f t="shared" si="4"/>
        <v>9408</v>
      </c>
      <c r="J15" s="25">
        <f t="shared" si="1"/>
        <v>74.666666666666671</v>
      </c>
      <c r="K15" s="16">
        <f t="shared" si="2"/>
        <v>48</v>
      </c>
      <c r="L15" s="17">
        <f t="shared" si="5"/>
        <v>18</v>
      </c>
      <c r="M15" s="26">
        <f t="shared" si="6"/>
        <v>0.8571428571428571</v>
      </c>
      <c r="N15" s="5">
        <v>10</v>
      </c>
      <c r="O15" s="9">
        <f t="shared" si="7"/>
        <v>18</v>
      </c>
      <c r="P15" s="9">
        <f t="shared" si="8"/>
        <v>36</v>
      </c>
      <c r="Q15" s="9">
        <f t="shared" si="9"/>
        <v>54</v>
      </c>
      <c r="R15" s="9">
        <f t="shared" si="10"/>
        <v>72</v>
      </c>
      <c r="S15" s="9">
        <f t="shared" si="11"/>
        <v>90</v>
      </c>
      <c r="T15" s="9">
        <f t="shared" si="12"/>
        <v>108</v>
      </c>
      <c r="U15" s="9">
        <f t="shared" si="13"/>
        <v>126</v>
      </c>
      <c r="V15" s="19">
        <f t="shared" si="28"/>
        <v>1.125</v>
      </c>
      <c r="X15" s="9">
        <f t="shared" si="21"/>
        <v>18</v>
      </c>
      <c r="Y15" s="9">
        <f t="shared" si="22"/>
        <v>36</v>
      </c>
      <c r="Z15" s="9">
        <f t="shared" si="23"/>
        <v>54</v>
      </c>
      <c r="AA15" s="9">
        <f t="shared" si="24"/>
        <v>72</v>
      </c>
      <c r="AB15" s="9">
        <f t="shared" si="25"/>
        <v>90</v>
      </c>
      <c r="AC15" s="9">
        <f t="shared" si="26"/>
        <v>108</v>
      </c>
      <c r="AD15" s="9">
        <f t="shared" si="27"/>
        <v>126</v>
      </c>
      <c r="AE15" s="29">
        <v>10</v>
      </c>
      <c r="AF15" s="9">
        <f t="shared" si="14"/>
        <v>288</v>
      </c>
      <c r="AG15" s="9">
        <f t="shared" si="15"/>
        <v>576</v>
      </c>
      <c r="AH15" s="9">
        <f t="shared" si="16"/>
        <v>864</v>
      </c>
      <c r="AI15" s="9">
        <f t="shared" si="17"/>
        <v>1152</v>
      </c>
      <c r="AJ15" s="9">
        <f t="shared" si="18"/>
        <v>1440</v>
      </c>
      <c r="AK15" s="9">
        <f t="shared" si="19"/>
        <v>1728</v>
      </c>
      <c r="AL15" s="9">
        <f t="shared" si="20"/>
        <v>2016</v>
      </c>
    </row>
    <row r="16" spans="1:38">
      <c r="A16" s="5">
        <v>11</v>
      </c>
      <c r="C16" s="9">
        <f t="shared" si="3"/>
        <v>224</v>
      </c>
      <c r="D16" s="9">
        <f t="shared" si="4"/>
        <v>896</v>
      </c>
      <c r="E16" s="9">
        <f t="shared" si="4"/>
        <v>2016</v>
      </c>
      <c r="F16" s="9">
        <f t="shared" si="4"/>
        <v>3584</v>
      </c>
      <c r="G16" s="9">
        <f t="shared" si="4"/>
        <v>5600</v>
      </c>
      <c r="H16" s="9">
        <f t="shared" si="4"/>
        <v>8064</v>
      </c>
      <c r="I16" s="9">
        <f t="shared" si="4"/>
        <v>10976</v>
      </c>
      <c r="J16" s="25">
        <f t="shared" si="1"/>
        <v>74.666666666666671</v>
      </c>
      <c r="K16" s="16">
        <f t="shared" si="2"/>
        <v>56.333333333333329</v>
      </c>
      <c r="L16" s="17">
        <f t="shared" si="5"/>
        <v>21</v>
      </c>
      <c r="M16" s="26">
        <f t="shared" si="6"/>
        <v>0.84000000000000008</v>
      </c>
      <c r="N16" s="5">
        <v>11</v>
      </c>
      <c r="O16" s="9">
        <f t="shared" si="7"/>
        <v>21</v>
      </c>
      <c r="P16" s="9">
        <f t="shared" si="8"/>
        <v>42</v>
      </c>
      <c r="Q16" s="9">
        <f t="shared" si="9"/>
        <v>63</v>
      </c>
      <c r="R16" s="9">
        <f t="shared" si="10"/>
        <v>84</v>
      </c>
      <c r="S16" s="9">
        <f t="shared" si="11"/>
        <v>105</v>
      </c>
      <c r="T16" s="9">
        <f t="shared" si="12"/>
        <v>126</v>
      </c>
      <c r="U16" s="9">
        <f t="shared" si="13"/>
        <v>147</v>
      </c>
      <c r="V16" s="19">
        <f t="shared" si="28"/>
        <v>1.1666666666666667</v>
      </c>
      <c r="X16" s="9">
        <f t="shared" si="21"/>
        <v>21</v>
      </c>
      <c r="Y16" s="9">
        <f t="shared" si="22"/>
        <v>42</v>
      </c>
      <c r="Z16" s="9">
        <f t="shared" si="23"/>
        <v>63</v>
      </c>
      <c r="AA16" s="9">
        <f t="shared" si="24"/>
        <v>84</v>
      </c>
      <c r="AB16" s="9">
        <f t="shared" si="25"/>
        <v>105</v>
      </c>
      <c r="AC16" s="9">
        <f t="shared" si="26"/>
        <v>126</v>
      </c>
      <c r="AD16" s="9">
        <f t="shared" si="27"/>
        <v>147</v>
      </c>
      <c r="AE16" s="30">
        <v>11</v>
      </c>
      <c r="AF16" s="9">
        <f t="shared" si="14"/>
        <v>336</v>
      </c>
      <c r="AG16" s="9">
        <f t="shared" si="15"/>
        <v>672</v>
      </c>
      <c r="AH16" s="9">
        <f t="shared" si="16"/>
        <v>1008</v>
      </c>
      <c r="AI16" s="9">
        <f t="shared" si="17"/>
        <v>1344</v>
      </c>
      <c r="AJ16" s="9">
        <f t="shared" si="18"/>
        <v>1680</v>
      </c>
      <c r="AK16" s="9">
        <f t="shared" si="19"/>
        <v>2016</v>
      </c>
      <c r="AL16" s="9">
        <f t="shared" si="20"/>
        <v>2352</v>
      </c>
    </row>
    <row r="17" spans="1:38">
      <c r="A17" s="5">
        <v>12</v>
      </c>
      <c r="C17" s="9">
        <f t="shared" si="3"/>
        <v>266.66666666666663</v>
      </c>
      <c r="D17" s="9">
        <f t="shared" si="4"/>
        <v>1066.6666666666665</v>
      </c>
      <c r="E17" s="9">
        <f t="shared" si="4"/>
        <v>2400</v>
      </c>
      <c r="F17" s="9">
        <f t="shared" si="4"/>
        <v>4266.6666666666661</v>
      </c>
      <c r="G17" s="9">
        <f t="shared" si="4"/>
        <v>6666.666666666667</v>
      </c>
      <c r="H17" s="9">
        <f t="shared" si="4"/>
        <v>9600</v>
      </c>
      <c r="I17" s="9">
        <f t="shared" si="4"/>
        <v>13066.666666666666</v>
      </c>
      <c r="J17" s="25">
        <f t="shared" si="1"/>
        <v>74.666666666666657</v>
      </c>
      <c r="K17" s="16">
        <f t="shared" si="2"/>
        <v>65.333333333333343</v>
      </c>
      <c r="L17" s="17">
        <f t="shared" si="5"/>
        <v>25</v>
      </c>
      <c r="M17" s="26">
        <f t="shared" si="6"/>
        <v>0.8928571428571429</v>
      </c>
      <c r="N17" s="5">
        <v>12</v>
      </c>
      <c r="O17" s="9">
        <f t="shared" si="7"/>
        <v>25</v>
      </c>
      <c r="P17" s="9">
        <f t="shared" si="8"/>
        <v>50</v>
      </c>
      <c r="Q17" s="9">
        <f t="shared" si="9"/>
        <v>75</v>
      </c>
      <c r="R17" s="9">
        <f t="shared" si="10"/>
        <v>100</v>
      </c>
      <c r="S17" s="9">
        <f t="shared" si="11"/>
        <v>125</v>
      </c>
      <c r="T17" s="9">
        <f t="shared" si="12"/>
        <v>150</v>
      </c>
      <c r="U17" s="9">
        <f t="shared" si="13"/>
        <v>175</v>
      </c>
      <c r="V17" s="19">
        <f t="shared" si="28"/>
        <v>1.1904761904761905</v>
      </c>
      <c r="X17" s="9">
        <f t="shared" si="21"/>
        <v>25</v>
      </c>
      <c r="Y17" s="9">
        <f t="shared" si="22"/>
        <v>50</v>
      </c>
      <c r="Z17" s="9">
        <f t="shared" si="23"/>
        <v>75</v>
      </c>
      <c r="AA17" s="9">
        <f t="shared" si="24"/>
        <v>100</v>
      </c>
      <c r="AB17" s="9">
        <f t="shared" si="25"/>
        <v>125</v>
      </c>
      <c r="AC17" s="9">
        <f t="shared" si="26"/>
        <v>150</v>
      </c>
      <c r="AD17" s="9">
        <f t="shared" si="27"/>
        <v>175</v>
      </c>
      <c r="AE17" s="29">
        <v>12</v>
      </c>
      <c r="AF17" s="9">
        <f t="shared" si="14"/>
        <v>400</v>
      </c>
      <c r="AG17" s="9">
        <f t="shared" si="15"/>
        <v>800</v>
      </c>
      <c r="AH17" s="9">
        <f t="shared" si="16"/>
        <v>1200</v>
      </c>
      <c r="AI17" s="9">
        <f t="shared" si="17"/>
        <v>1600</v>
      </c>
      <c r="AJ17" s="9">
        <f t="shared" si="18"/>
        <v>2000</v>
      </c>
      <c r="AK17" s="9">
        <f t="shared" si="19"/>
        <v>2400</v>
      </c>
      <c r="AL17" s="9">
        <f t="shared" si="20"/>
        <v>2800</v>
      </c>
    </row>
    <row r="18" spans="1:38">
      <c r="A18" s="5">
        <v>13</v>
      </c>
      <c r="C18" s="9">
        <f t="shared" si="3"/>
        <v>298.66666666666663</v>
      </c>
      <c r="D18" s="9">
        <f t="shared" si="4"/>
        <v>1194.6666666666665</v>
      </c>
      <c r="E18" s="9">
        <f t="shared" si="4"/>
        <v>2688</v>
      </c>
      <c r="F18" s="9">
        <f t="shared" si="4"/>
        <v>4778.6666666666661</v>
      </c>
      <c r="G18" s="9">
        <f t="shared" si="4"/>
        <v>7466.666666666667</v>
      </c>
      <c r="H18" s="9">
        <f t="shared" si="4"/>
        <v>10752</v>
      </c>
      <c r="I18" s="9">
        <f t="shared" si="4"/>
        <v>14634.666666666666</v>
      </c>
      <c r="J18" s="25">
        <f t="shared" si="1"/>
        <v>74.666666666666657</v>
      </c>
      <c r="K18" s="16">
        <f t="shared" si="2"/>
        <v>75</v>
      </c>
      <c r="L18" s="17">
        <f t="shared" si="5"/>
        <v>28</v>
      </c>
      <c r="M18" s="26">
        <f t="shared" si="6"/>
        <v>0.875</v>
      </c>
      <c r="N18" s="5">
        <v>13</v>
      </c>
      <c r="O18" s="9">
        <f t="shared" si="7"/>
        <v>28</v>
      </c>
      <c r="P18" s="9">
        <f t="shared" si="8"/>
        <v>56</v>
      </c>
      <c r="Q18" s="9">
        <f t="shared" si="9"/>
        <v>84</v>
      </c>
      <c r="R18" s="9">
        <f t="shared" si="10"/>
        <v>112</v>
      </c>
      <c r="S18" s="9">
        <f t="shared" si="11"/>
        <v>140</v>
      </c>
      <c r="T18" s="9">
        <f t="shared" si="12"/>
        <v>168</v>
      </c>
      <c r="U18" s="9">
        <f t="shared" si="13"/>
        <v>196</v>
      </c>
      <c r="V18" s="19">
        <f t="shared" si="28"/>
        <v>1.1200000000000001</v>
      </c>
      <c r="X18" s="9">
        <f t="shared" si="21"/>
        <v>28</v>
      </c>
      <c r="Y18" s="9">
        <f t="shared" si="22"/>
        <v>56</v>
      </c>
      <c r="Z18" s="9">
        <f t="shared" si="23"/>
        <v>84</v>
      </c>
      <c r="AA18" s="9">
        <f t="shared" si="24"/>
        <v>112</v>
      </c>
      <c r="AB18" s="9">
        <f t="shared" si="25"/>
        <v>140</v>
      </c>
      <c r="AC18" s="9">
        <f t="shared" si="26"/>
        <v>168</v>
      </c>
      <c r="AD18" s="9">
        <f t="shared" si="27"/>
        <v>196</v>
      </c>
      <c r="AE18" s="30">
        <v>13</v>
      </c>
      <c r="AF18" s="9">
        <f t="shared" si="14"/>
        <v>448</v>
      </c>
      <c r="AG18" s="9">
        <f t="shared" si="15"/>
        <v>896</v>
      </c>
      <c r="AH18" s="9">
        <f t="shared" si="16"/>
        <v>1344</v>
      </c>
      <c r="AI18" s="9">
        <f t="shared" si="17"/>
        <v>1792</v>
      </c>
      <c r="AJ18" s="9">
        <f t="shared" si="18"/>
        <v>2240</v>
      </c>
      <c r="AK18" s="9">
        <f t="shared" si="19"/>
        <v>2688</v>
      </c>
      <c r="AL18" s="9">
        <f t="shared" si="20"/>
        <v>3136</v>
      </c>
    </row>
    <row r="19" spans="1:38">
      <c r="A19" s="5">
        <v>14</v>
      </c>
      <c r="C19" s="9">
        <f t="shared" si="3"/>
        <v>341.33333333333331</v>
      </c>
      <c r="D19" s="9">
        <f t="shared" si="4"/>
        <v>1365.3333333333333</v>
      </c>
      <c r="E19" s="9">
        <f t="shared" si="4"/>
        <v>3072</v>
      </c>
      <c r="F19" s="9">
        <f t="shared" si="4"/>
        <v>5461.333333333333</v>
      </c>
      <c r="G19" s="9">
        <f t="shared" si="4"/>
        <v>8533.3333333333339</v>
      </c>
      <c r="H19" s="9">
        <f t="shared" si="4"/>
        <v>12288</v>
      </c>
      <c r="I19" s="9">
        <f t="shared" si="4"/>
        <v>16725.333333333332</v>
      </c>
      <c r="J19" s="25">
        <f t="shared" si="1"/>
        <v>74.666666666666657</v>
      </c>
      <c r="K19" s="16">
        <f t="shared" si="2"/>
        <v>85.333333333333329</v>
      </c>
      <c r="L19" s="17">
        <f t="shared" si="5"/>
        <v>32</v>
      </c>
      <c r="M19" s="26">
        <f t="shared" si="6"/>
        <v>0.88888888888888884</v>
      </c>
      <c r="N19" s="5">
        <v>14</v>
      </c>
      <c r="O19" s="9">
        <f t="shared" si="7"/>
        <v>32</v>
      </c>
      <c r="P19" s="9">
        <f t="shared" si="8"/>
        <v>64</v>
      </c>
      <c r="Q19" s="9">
        <f t="shared" si="9"/>
        <v>96</v>
      </c>
      <c r="R19" s="9">
        <f t="shared" si="10"/>
        <v>128</v>
      </c>
      <c r="S19" s="9">
        <f t="shared" si="11"/>
        <v>160</v>
      </c>
      <c r="T19" s="9">
        <f t="shared" si="12"/>
        <v>192</v>
      </c>
      <c r="U19" s="9">
        <f t="shared" si="13"/>
        <v>224</v>
      </c>
      <c r="V19" s="19">
        <f t="shared" si="28"/>
        <v>1.1428571428571428</v>
      </c>
      <c r="X19" s="9">
        <f t="shared" si="21"/>
        <v>32</v>
      </c>
      <c r="Y19" s="9">
        <f t="shared" si="22"/>
        <v>64</v>
      </c>
      <c r="Z19" s="9">
        <f t="shared" si="23"/>
        <v>96</v>
      </c>
      <c r="AA19" s="9">
        <f t="shared" si="24"/>
        <v>128</v>
      </c>
      <c r="AB19" s="9">
        <f t="shared" si="25"/>
        <v>160</v>
      </c>
      <c r="AC19" s="9">
        <f t="shared" si="26"/>
        <v>192</v>
      </c>
      <c r="AD19" s="9">
        <f t="shared" si="27"/>
        <v>224</v>
      </c>
      <c r="AE19" s="29">
        <v>14</v>
      </c>
      <c r="AF19" s="9">
        <f t="shared" si="14"/>
        <v>512</v>
      </c>
      <c r="AG19" s="9">
        <f t="shared" si="15"/>
        <v>1024</v>
      </c>
      <c r="AH19" s="9">
        <f t="shared" si="16"/>
        <v>1536</v>
      </c>
      <c r="AI19" s="9">
        <f t="shared" si="17"/>
        <v>2048</v>
      </c>
      <c r="AJ19" s="9">
        <f t="shared" si="18"/>
        <v>2560</v>
      </c>
      <c r="AK19" s="9">
        <f t="shared" si="19"/>
        <v>3072</v>
      </c>
      <c r="AL19" s="9">
        <f t="shared" si="20"/>
        <v>3584</v>
      </c>
    </row>
    <row r="20" spans="1:38">
      <c r="A20" s="5">
        <v>15</v>
      </c>
      <c r="C20" s="9">
        <f t="shared" si="3"/>
        <v>384</v>
      </c>
      <c r="D20" s="9">
        <f t="shared" si="4"/>
        <v>1536</v>
      </c>
      <c r="E20" s="9">
        <f t="shared" si="4"/>
        <v>3456</v>
      </c>
      <c r="F20" s="9">
        <f t="shared" si="4"/>
        <v>6144</v>
      </c>
      <c r="G20" s="9">
        <f t="shared" si="4"/>
        <v>9600</v>
      </c>
      <c r="H20" s="9">
        <f t="shared" si="4"/>
        <v>13824</v>
      </c>
      <c r="I20" s="9">
        <f t="shared" si="4"/>
        <v>18816</v>
      </c>
      <c r="J20" s="25">
        <f t="shared" si="1"/>
        <v>74.666666666666671</v>
      </c>
      <c r="K20" s="16">
        <f t="shared" si="2"/>
        <v>102</v>
      </c>
      <c r="L20" s="17">
        <f t="shared" si="5"/>
        <v>36</v>
      </c>
      <c r="M20" s="26">
        <f t="shared" si="6"/>
        <v>0.90000000000000013</v>
      </c>
      <c r="N20" s="5">
        <v>15</v>
      </c>
      <c r="O20" s="9">
        <f t="shared" si="7"/>
        <v>36</v>
      </c>
      <c r="P20" s="9">
        <f t="shared" si="8"/>
        <v>72</v>
      </c>
      <c r="Q20" s="9">
        <f t="shared" si="9"/>
        <v>108</v>
      </c>
      <c r="R20" s="9">
        <f t="shared" si="10"/>
        <v>144</v>
      </c>
      <c r="S20" s="9">
        <f t="shared" si="11"/>
        <v>180</v>
      </c>
      <c r="T20" s="9">
        <f t="shared" si="12"/>
        <v>216</v>
      </c>
      <c r="U20" s="9">
        <f t="shared" si="13"/>
        <v>252</v>
      </c>
      <c r="V20" s="19">
        <f t="shared" si="28"/>
        <v>1.125</v>
      </c>
      <c r="X20" s="9">
        <f t="shared" si="21"/>
        <v>36</v>
      </c>
      <c r="Y20" s="9">
        <f t="shared" si="22"/>
        <v>72</v>
      </c>
      <c r="Z20" s="9">
        <f t="shared" si="23"/>
        <v>108</v>
      </c>
      <c r="AA20" s="9">
        <f t="shared" si="24"/>
        <v>144</v>
      </c>
      <c r="AB20" s="9">
        <f t="shared" si="25"/>
        <v>180</v>
      </c>
      <c r="AC20" s="9">
        <f t="shared" si="26"/>
        <v>216</v>
      </c>
      <c r="AD20" s="9">
        <f t="shared" si="27"/>
        <v>252</v>
      </c>
      <c r="AE20" s="30">
        <v>15</v>
      </c>
      <c r="AF20" s="9">
        <f t="shared" si="14"/>
        <v>576</v>
      </c>
      <c r="AG20" s="9">
        <f t="shared" si="15"/>
        <v>1152</v>
      </c>
      <c r="AH20" s="9">
        <f t="shared" si="16"/>
        <v>1728</v>
      </c>
      <c r="AI20" s="9">
        <f t="shared" si="17"/>
        <v>2304</v>
      </c>
      <c r="AJ20" s="9">
        <f t="shared" si="18"/>
        <v>2880</v>
      </c>
      <c r="AK20" s="9">
        <f t="shared" si="19"/>
        <v>3456</v>
      </c>
      <c r="AL20" s="9">
        <f t="shared" si="20"/>
        <v>4032</v>
      </c>
    </row>
    <row r="21" spans="1:38">
      <c r="A21" s="5">
        <v>16</v>
      </c>
      <c r="C21" s="9">
        <f t="shared" si="3"/>
        <v>426.66666666666663</v>
      </c>
      <c r="D21" s="9">
        <f t="shared" si="3"/>
        <v>1706.6666666666665</v>
      </c>
      <c r="E21" s="9">
        <f t="shared" si="3"/>
        <v>3840</v>
      </c>
      <c r="F21" s="9">
        <f t="shared" si="3"/>
        <v>6826.6666666666661</v>
      </c>
      <c r="G21" s="9">
        <f t="shared" si="3"/>
        <v>10666.666666666668</v>
      </c>
      <c r="H21" s="9">
        <f t="shared" si="3"/>
        <v>15360</v>
      </c>
      <c r="I21" s="9">
        <f t="shared" si="3"/>
        <v>20906.666666666664</v>
      </c>
      <c r="J21" s="25">
        <f t="shared" si="1"/>
        <v>74.666666666666657</v>
      </c>
      <c r="K21" s="16">
        <f t="shared" si="2"/>
        <v>114</v>
      </c>
      <c r="L21" s="17">
        <f t="shared" si="5"/>
        <v>40</v>
      </c>
      <c r="M21" s="26">
        <f t="shared" si="6"/>
        <v>0.90909090909090906</v>
      </c>
      <c r="N21" s="5">
        <v>16</v>
      </c>
      <c r="O21" s="9">
        <f t="shared" si="7"/>
        <v>40</v>
      </c>
      <c r="P21" s="9">
        <f t="shared" si="8"/>
        <v>80</v>
      </c>
      <c r="Q21" s="9">
        <f t="shared" si="9"/>
        <v>120</v>
      </c>
      <c r="R21" s="9">
        <f t="shared" si="10"/>
        <v>160</v>
      </c>
      <c r="S21" s="9">
        <f t="shared" si="11"/>
        <v>200</v>
      </c>
      <c r="T21" s="9">
        <f t="shared" si="12"/>
        <v>240</v>
      </c>
      <c r="U21" s="9">
        <f t="shared" si="13"/>
        <v>280</v>
      </c>
      <c r="V21" s="19">
        <f t="shared" si="28"/>
        <v>1.1111111111111112</v>
      </c>
      <c r="X21" s="9">
        <f t="shared" si="21"/>
        <v>40</v>
      </c>
      <c r="Y21" s="9">
        <f t="shared" si="22"/>
        <v>80</v>
      </c>
      <c r="Z21" s="9">
        <f t="shared" si="23"/>
        <v>120</v>
      </c>
      <c r="AA21" s="9">
        <f t="shared" si="24"/>
        <v>160</v>
      </c>
      <c r="AB21" s="9">
        <f t="shared" si="25"/>
        <v>200</v>
      </c>
      <c r="AC21" s="9">
        <f t="shared" si="26"/>
        <v>240</v>
      </c>
      <c r="AD21" s="9">
        <f t="shared" si="27"/>
        <v>280</v>
      </c>
      <c r="AE21" s="29">
        <v>16</v>
      </c>
      <c r="AF21" s="9">
        <f t="shared" si="14"/>
        <v>640</v>
      </c>
      <c r="AG21" s="9">
        <f t="shared" si="15"/>
        <v>1280</v>
      </c>
      <c r="AH21" s="9">
        <f t="shared" si="16"/>
        <v>1920</v>
      </c>
      <c r="AI21" s="9">
        <f t="shared" si="17"/>
        <v>2560</v>
      </c>
      <c r="AJ21" s="9">
        <f t="shared" si="18"/>
        <v>3200</v>
      </c>
      <c r="AK21" s="9">
        <f t="shared" si="19"/>
        <v>3840</v>
      </c>
      <c r="AL21" s="9">
        <f t="shared" si="20"/>
        <v>4480</v>
      </c>
    </row>
    <row r="22" spans="1:38">
      <c r="A22" s="5">
        <v>17</v>
      </c>
      <c r="C22" s="9">
        <f t="shared" si="3"/>
        <v>469.33333333333331</v>
      </c>
      <c r="D22" s="9">
        <f t="shared" si="3"/>
        <v>1877.3333333333333</v>
      </c>
      <c r="E22" s="9">
        <f t="shared" si="3"/>
        <v>4224</v>
      </c>
      <c r="F22" s="9">
        <f t="shared" si="3"/>
        <v>7509.333333333333</v>
      </c>
      <c r="G22" s="9">
        <f t="shared" si="3"/>
        <v>11733.333333333334</v>
      </c>
      <c r="H22" s="9">
        <f t="shared" si="3"/>
        <v>16896</v>
      </c>
      <c r="I22" s="9">
        <f t="shared" si="3"/>
        <v>22997.333333333332</v>
      </c>
      <c r="J22" s="25">
        <f t="shared" si="1"/>
        <v>74.666666666666657</v>
      </c>
      <c r="K22" s="16">
        <f t="shared" si="2"/>
        <v>126.66666666666666</v>
      </c>
      <c r="L22" s="17">
        <f t="shared" si="5"/>
        <v>44</v>
      </c>
      <c r="M22" s="26">
        <f t="shared" si="6"/>
        <v>0.89795918367346939</v>
      </c>
      <c r="N22" s="5">
        <v>17</v>
      </c>
      <c r="O22" s="9">
        <f t="shared" si="7"/>
        <v>44</v>
      </c>
      <c r="P22" s="9">
        <f t="shared" si="8"/>
        <v>88</v>
      </c>
      <c r="Q22" s="9">
        <f t="shared" si="9"/>
        <v>132</v>
      </c>
      <c r="R22" s="9">
        <f t="shared" si="10"/>
        <v>176</v>
      </c>
      <c r="S22" s="9">
        <f t="shared" si="11"/>
        <v>220</v>
      </c>
      <c r="T22" s="9">
        <f t="shared" si="12"/>
        <v>264</v>
      </c>
      <c r="U22" s="9">
        <f t="shared" si="13"/>
        <v>308</v>
      </c>
      <c r="V22" s="19">
        <f t="shared" si="28"/>
        <v>1.1000000000000001</v>
      </c>
      <c r="X22" s="9">
        <f t="shared" si="21"/>
        <v>44</v>
      </c>
      <c r="Y22" s="9">
        <f t="shared" si="22"/>
        <v>88</v>
      </c>
      <c r="Z22" s="9">
        <f t="shared" si="23"/>
        <v>132</v>
      </c>
      <c r="AA22" s="9">
        <f t="shared" si="24"/>
        <v>176</v>
      </c>
      <c r="AB22" s="9">
        <f t="shared" si="25"/>
        <v>220</v>
      </c>
      <c r="AC22" s="9">
        <f t="shared" si="26"/>
        <v>264</v>
      </c>
      <c r="AD22" s="9">
        <f t="shared" si="27"/>
        <v>308</v>
      </c>
      <c r="AE22" s="30">
        <v>17</v>
      </c>
      <c r="AF22" s="9">
        <f t="shared" si="14"/>
        <v>704</v>
      </c>
      <c r="AG22" s="9">
        <f t="shared" si="15"/>
        <v>1408</v>
      </c>
      <c r="AH22" s="9">
        <f t="shared" si="16"/>
        <v>2112</v>
      </c>
      <c r="AI22" s="9">
        <f t="shared" si="17"/>
        <v>2816</v>
      </c>
      <c r="AJ22" s="9">
        <f t="shared" si="18"/>
        <v>3520</v>
      </c>
      <c r="AK22" s="9">
        <f t="shared" si="19"/>
        <v>4224</v>
      </c>
      <c r="AL22" s="9">
        <f t="shared" si="20"/>
        <v>4928</v>
      </c>
    </row>
    <row r="23" spans="1:38">
      <c r="A23" s="5">
        <v>18</v>
      </c>
      <c r="C23" s="9">
        <f t="shared" si="3"/>
        <v>522.66666666666663</v>
      </c>
      <c r="D23" s="9">
        <f t="shared" si="3"/>
        <v>2090.6666666666665</v>
      </c>
      <c r="E23" s="9">
        <f t="shared" si="3"/>
        <v>4704</v>
      </c>
      <c r="F23" s="9">
        <f t="shared" si="3"/>
        <v>8362.6666666666661</v>
      </c>
      <c r="G23" s="9">
        <f t="shared" si="3"/>
        <v>13066.666666666668</v>
      </c>
      <c r="H23" s="9">
        <f t="shared" si="3"/>
        <v>18816</v>
      </c>
      <c r="I23" s="9">
        <f t="shared" si="3"/>
        <v>25610.666666666664</v>
      </c>
      <c r="J23" s="25">
        <f t="shared" si="1"/>
        <v>74.666666666666657</v>
      </c>
      <c r="K23" s="16">
        <f t="shared" si="2"/>
        <v>140</v>
      </c>
      <c r="L23" s="17">
        <f t="shared" si="5"/>
        <v>49</v>
      </c>
      <c r="M23" s="26">
        <f t="shared" si="6"/>
        <v>0.92452830188679236</v>
      </c>
      <c r="N23" s="5">
        <v>18</v>
      </c>
      <c r="O23" s="9">
        <f t="shared" si="7"/>
        <v>49</v>
      </c>
      <c r="P23" s="9">
        <f t="shared" si="8"/>
        <v>98</v>
      </c>
      <c r="Q23" s="9">
        <f t="shared" si="9"/>
        <v>147</v>
      </c>
      <c r="R23" s="9">
        <f t="shared" si="10"/>
        <v>196</v>
      </c>
      <c r="S23" s="9">
        <f t="shared" si="11"/>
        <v>245</v>
      </c>
      <c r="T23" s="9">
        <f t="shared" si="12"/>
        <v>294</v>
      </c>
      <c r="U23" s="9">
        <f t="shared" si="13"/>
        <v>343</v>
      </c>
      <c r="V23" s="19">
        <f t="shared" si="28"/>
        <v>1.1136363636363635</v>
      </c>
      <c r="X23" s="9">
        <f t="shared" si="21"/>
        <v>49</v>
      </c>
      <c r="Y23" s="9">
        <f t="shared" si="22"/>
        <v>98</v>
      </c>
      <c r="Z23" s="9">
        <f t="shared" si="23"/>
        <v>147</v>
      </c>
      <c r="AA23" s="9">
        <f t="shared" si="24"/>
        <v>196</v>
      </c>
      <c r="AB23" s="9">
        <f t="shared" si="25"/>
        <v>245</v>
      </c>
      <c r="AC23" s="9">
        <f t="shared" si="26"/>
        <v>294</v>
      </c>
      <c r="AD23" s="9">
        <f t="shared" si="27"/>
        <v>343</v>
      </c>
      <c r="AE23" s="29">
        <v>18</v>
      </c>
      <c r="AF23" s="9">
        <f t="shared" si="14"/>
        <v>784</v>
      </c>
      <c r="AG23" s="9">
        <f t="shared" si="15"/>
        <v>1568</v>
      </c>
      <c r="AH23" s="9">
        <f t="shared" si="16"/>
        <v>2352</v>
      </c>
      <c r="AI23" s="9">
        <f t="shared" si="17"/>
        <v>3136</v>
      </c>
      <c r="AJ23" s="9">
        <f t="shared" si="18"/>
        <v>3920</v>
      </c>
      <c r="AK23" s="9">
        <f t="shared" si="19"/>
        <v>4704</v>
      </c>
      <c r="AL23" s="9">
        <f t="shared" si="20"/>
        <v>5488</v>
      </c>
    </row>
    <row r="24" spans="1:38">
      <c r="A24" s="5">
        <v>19</v>
      </c>
      <c r="C24" s="9">
        <f t="shared" si="3"/>
        <v>565.33333333333326</v>
      </c>
      <c r="D24" s="9">
        <f t="shared" si="3"/>
        <v>2261.333333333333</v>
      </c>
      <c r="E24" s="9">
        <f t="shared" si="3"/>
        <v>5088</v>
      </c>
      <c r="F24" s="9">
        <f t="shared" si="3"/>
        <v>9045.3333333333321</v>
      </c>
      <c r="G24" s="9">
        <f t="shared" si="3"/>
        <v>14133.333333333334</v>
      </c>
      <c r="H24" s="9">
        <f t="shared" si="3"/>
        <v>20352</v>
      </c>
      <c r="I24" s="9">
        <f t="shared" si="3"/>
        <v>27701.333333333332</v>
      </c>
      <c r="J24" s="25">
        <f t="shared" si="1"/>
        <v>74.666666666666657</v>
      </c>
      <c r="K24" s="16">
        <f t="shared" si="2"/>
        <v>154</v>
      </c>
      <c r="L24" s="17">
        <f t="shared" si="5"/>
        <v>53</v>
      </c>
      <c r="M24" s="26">
        <f t="shared" si="6"/>
        <v>0.91379310344827591</v>
      </c>
      <c r="N24" s="5">
        <v>19</v>
      </c>
      <c r="O24" s="9">
        <f t="shared" si="7"/>
        <v>53</v>
      </c>
      <c r="P24" s="9">
        <f t="shared" si="8"/>
        <v>106</v>
      </c>
      <c r="Q24" s="9">
        <f t="shared" si="9"/>
        <v>159</v>
      </c>
      <c r="R24" s="9">
        <f t="shared" si="10"/>
        <v>212</v>
      </c>
      <c r="S24" s="9">
        <f t="shared" si="11"/>
        <v>265</v>
      </c>
      <c r="T24" s="9">
        <f t="shared" si="12"/>
        <v>318</v>
      </c>
      <c r="U24" s="9">
        <f t="shared" si="13"/>
        <v>371</v>
      </c>
      <c r="V24" s="19">
        <f t="shared" si="28"/>
        <v>1.0816326530612246</v>
      </c>
      <c r="X24" s="9">
        <f t="shared" si="21"/>
        <v>53</v>
      </c>
      <c r="Y24" s="9">
        <f t="shared" si="22"/>
        <v>106</v>
      </c>
      <c r="Z24" s="9">
        <f t="shared" si="23"/>
        <v>159</v>
      </c>
      <c r="AA24" s="9">
        <f t="shared" si="24"/>
        <v>212</v>
      </c>
      <c r="AB24" s="9">
        <f t="shared" si="25"/>
        <v>265</v>
      </c>
      <c r="AC24" s="9">
        <f t="shared" si="26"/>
        <v>318</v>
      </c>
      <c r="AD24" s="9">
        <f t="shared" si="27"/>
        <v>371</v>
      </c>
      <c r="AE24" s="30">
        <v>19</v>
      </c>
      <c r="AF24" s="9">
        <f t="shared" si="14"/>
        <v>848</v>
      </c>
      <c r="AG24" s="9">
        <f t="shared" si="15"/>
        <v>1696</v>
      </c>
      <c r="AH24" s="9">
        <f t="shared" si="16"/>
        <v>2544</v>
      </c>
      <c r="AI24" s="9">
        <f t="shared" si="17"/>
        <v>3392</v>
      </c>
      <c r="AJ24" s="9">
        <f t="shared" si="18"/>
        <v>4240</v>
      </c>
      <c r="AK24" s="9">
        <f t="shared" si="19"/>
        <v>5088</v>
      </c>
      <c r="AL24" s="9">
        <f t="shared" si="20"/>
        <v>5936</v>
      </c>
    </row>
    <row r="25" spans="1:38">
      <c r="A25" s="8">
        <v>20</v>
      </c>
      <c r="C25" s="9">
        <f t="shared" si="3"/>
        <v>618.66666666666663</v>
      </c>
      <c r="D25" s="9">
        <f t="shared" si="3"/>
        <v>2474.6666666666665</v>
      </c>
      <c r="E25" s="9">
        <f t="shared" si="3"/>
        <v>5568</v>
      </c>
      <c r="F25" s="9">
        <f t="shared" si="3"/>
        <v>9898.6666666666661</v>
      </c>
      <c r="G25" s="9">
        <f t="shared" si="3"/>
        <v>15466.666666666668</v>
      </c>
      <c r="H25" s="9">
        <f t="shared" si="3"/>
        <v>22272</v>
      </c>
      <c r="I25" s="9">
        <f t="shared" si="3"/>
        <v>30314.666666666664</v>
      </c>
      <c r="J25" s="25">
        <f t="shared" si="1"/>
        <v>74.666666666666657</v>
      </c>
      <c r="K25" s="16">
        <f t="shared" si="2"/>
        <v>176</v>
      </c>
      <c r="L25" s="17">
        <f t="shared" si="5"/>
        <v>58</v>
      </c>
      <c r="M25" s="26">
        <f t="shared" si="6"/>
        <v>4.2291666666666661</v>
      </c>
      <c r="N25" s="20">
        <v>20</v>
      </c>
      <c r="O25" s="9">
        <f t="shared" si="7"/>
        <v>58</v>
      </c>
      <c r="P25" s="9">
        <f t="shared" si="8"/>
        <v>116</v>
      </c>
      <c r="Q25" s="9">
        <f t="shared" si="9"/>
        <v>174</v>
      </c>
      <c r="R25" s="9">
        <f t="shared" si="10"/>
        <v>232</v>
      </c>
      <c r="S25" s="9">
        <f t="shared" si="11"/>
        <v>290</v>
      </c>
      <c r="T25" s="9">
        <f t="shared" si="12"/>
        <v>348</v>
      </c>
      <c r="U25" s="9">
        <f t="shared" si="13"/>
        <v>406</v>
      </c>
      <c r="V25" s="19">
        <f t="shared" si="28"/>
        <v>1.0943396226415094</v>
      </c>
      <c r="X25" s="9">
        <f t="shared" si="21"/>
        <v>58</v>
      </c>
      <c r="Y25" s="9">
        <f t="shared" si="22"/>
        <v>116</v>
      </c>
      <c r="Z25" s="9">
        <f t="shared" si="23"/>
        <v>174</v>
      </c>
      <c r="AA25" s="9">
        <f t="shared" si="24"/>
        <v>232</v>
      </c>
      <c r="AB25" s="9">
        <f t="shared" si="25"/>
        <v>290</v>
      </c>
      <c r="AC25" s="9">
        <f t="shared" si="26"/>
        <v>348</v>
      </c>
      <c r="AD25" s="9">
        <f t="shared" si="27"/>
        <v>406</v>
      </c>
      <c r="AE25" s="29">
        <v>20</v>
      </c>
      <c r="AF25" s="9">
        <f t="shared" si="14"/>
        <v>928</v>
      </c>
      <c r="AG25" s="9">
        <f t="shared" si="15"/>
        <v>1856</v>
      </c>
      <c r="AH25" s="9">
        <f t="shared" si="16"/>
        <v>2784</v>
      </c>
      <c r="AI25" s="9">
        <f t="shared" si="17"/>
        <v>3712</v>
      </c>
      <c r="AJ25" s="9">
        <f t="shared" si="18"/>
        <v>4640</v>
      </c>
      <c r="AK25" s="9">
        <f t="shared" si="19"/>
        <v>5568</v>
      </c>
      <c r="AL25" s="9">
        <f t="shared" si="20"/>
        <v>6496</v>
      </c>
    </row>
    <row r="26" spans="1:38">
      <c r="A26" s="5">
        <v>21</v>
      </c>
      <c r="C26" s="9">
        <f t="shared" ref="C26:C34" si="29">$L26*($C$4*$B$5)</f>
        <v>1024</v>
      </c>
      <c r="D26" s="9">
        <f t="shared" ref="D26:D34" si="30">$L26*($D$4*$B$5)</f>
        <v>2048</v>
      </c>
      <c r="E26" s="9">
        <f t="shared" ref="E26:E34" si="31">$L26*($E$4*$B$5)</f>
        <v>3072</v>
      </c>
      <c r="F26" s="9">
        <f t="shared" ref="F26:F34" si="32">$L26*($F$4*$B$5)</f>
        <v>4096</v>
      </c>
      <c r="G26" s="9">
        <f t="shared" ref="G26:G34" si="33">$L26*($G$4*$B$5)</f>
        <v>5120</v>
      </c>
      <c r="H26" s="9">
        <f t="shared" ref="H26:H34" si="34">$L26*($H$4*$B$5)</f>
        <v>6144</v>
      </c>
      <c r="I26" s="9">
        <f t="shared" ref="I26:I34" si="35">$L26*($I$4*$B$5)</f>
        <v>7168</v>
      </c>
      <c r="J26" s="25">
        <f t="shared" si="1"/>
        <v>16</v>
      </c>
      <c r="K26" s="16">
        <f t="shared" si="2"/>
        <v>191.66666666666669</v>
      </c>
      <c r="L26" s="17">
        <f t="shared" si="5"/>
        <v>64</v>
      </c>
      <c r="M26" s="26">
        <f t="shared" si="6"/>
        <v>0.92753623188405798</v>
      </c>
      <c r="N26" s="5">
        <v>21</v>
      </c>
      <c r="O26" s="9">
        <f t="shared" si="7"/>
        <v>64</v>
      </c>
      <c r="P26" s="9">
        <f t="shared" si="8"/>
        <v>128</v>
      </c>
      <c r="Q26" s="9">
        <f t="shared" si="9"/>
        <v>192</v>
      </c>
      <c r="R26" s="9">
        <f t="shared" si="10"/>
        <v>256</v>
      </c>
      <c r="S26" s="9">
        <f t="shared" si="11"/>
        <v>320</v>
      </c>
      <c r="T26" s="9">
        <f t="shared" si="12"/>
        <v>384</v>
      </c>
      <c r="U26" s="9">
        <f t="shared" si="13"/>
        <v>448</v>
      </c>
      <c r="V26" s="19">
        <f t="shared" si="28"/>
        <v>1.103448275862069</v>
      </c>
      <c r="X26" s="21">
        <f>AVERAGE(X6:X25)</f>
        <v>23.6</v>
      </c>
    </row>
    <row r="27" spans="1:38">
      <c r="A27" s="5">
        <v>22</v>
      </c>
      <c r="C27" s="9">
        <f t="shared" si="29"/>
        <v>1104</v>
      </c>
      <c r="D27" s="9">
        <f t="shared" si="30"/>
        <v>2208</v>
      </c>
      <c r="E27" s="9">
        <f t="shared" si="31"/>
        <v>3312</v>
      </c>
      <c r="F27" s="9">
        <f t="shared" si="32"/>
        <v>4416</v>
      </c>
      <c r="G27" s="9">
        <f t="shared" si="33"/>
        <v>5520</v>
      </c>
      <c r="H27" s="9">
        <f t="shared" si="34"/>
        <v>6624</v>
      </c>
      <c r="I27" s="9">
        <f t="shared" si="35"/>
        <v>7728</v>
      </c>
      <c r="J27" s="25">
        <f t="shared" si="1"/>
        <v>16</v>
      </c>
      <c r="K27" s="16">
        <f t="shared" si="2"/>
        <v>208</v>
      </c>
      <c r="L27" s="17">
        <f t="shared" si="5"/>
        <v>69</v>
      </c>
      <c r="M27" s="26">
        <f t="shared" si="6"/>
        <v>0.92</v>
      </c>
      <c r="N27" s="5">
        <v>22</v>
      </c>
      <c r="O27" s="9">
        <f t="shared" si="7"/>
        <v>69</v>
      </c>
      <c r="P27" s="9">
        <f t="shared" si="8"/>
        <v>138</v>
      </c>
      <c r="Q27" s="9">
        <f t="shared" si="9"/>
        <v>207</v>
      </c>
      <c r="R27" s="9">
        <f t="shared" si="10"/>
        <v>276</v>
      </c>
      <c r="S27" s="9">
        <f t="shared" si="11"/>
        <v>345</v>
      </c>
      <c r="T27" s="9">
        <f t="shared" si="12"/>
        <v>414</v>
      </c>
      <c r="U27" s="9">
        <f t="shared" si="13"/>
        <v>483</v>
      </c>
      <c r="V27" s="19">
        <f t="shared" si="28"/>
        <v>1.078125</v>
      </c>
      <c r="X27" s="21">
        <f>SUM(X6:X25)</f>
        <v>472</v>
      </c>
      <c r="Y27" s="22">
        <f>X27/20</f>
        <v>23.6</v>
      </c>
    </row>
    <row r="28" spans="1:38">
      <c r="A28" s="5">
        <v>23</v>
      </c>
      <c r="C28" s="9">
        <f t="shared" si="29"/>
        <v>1200</v>
      </c>
      <c r="D28" s="9">
        <f t="shared" si="30"/>
        <v>2400</v>
      </c>
      <c r="E28" s="9">
        <f t="shared" si="31"/>
        <v>3600</v>
      </c>
      <c r="F28" s="9">
        <f t="shared" si="32"/>
        <v>4800</v>
      </c>
      <c r="G28" s="9">
        <f t="shared" si="33"/>
        <v>6000</v>
      </c>
      <c r="H28" s="9">
        <f t="shared" si="34"/>
        <v>7200</v>
      </c>
      <c r="I28" s="9">
        <f t="shared" si="35"/>
        <v>8400</v>
      </c>
      <c r="J28" s="25">
        <f t="shared" si="1"/>
        <v>16</v>
      </c>
      <c r="K28" s="16">
        <f t="shared" si="2"/>
        <v>225.00000000000003</v>
      </c>
      <c r="L28" s="17">
        <f t="shared" si="5"/>
        <v>75</v>
      </c>
      <c r="M28" s="26">
        <f t="shared" si="6"/>
        <v>0.92592592592592593</v>
      </c>
      <c r="N28" s="5">
        <v>23</v>
      </c>
      <c r="O28" s="9">
        <f t="shared" si="7"/>
        <v>75</v>
      </c>
      <c r="P28" s="9">
        <f t="shared" si="8"/>
        <v>150</v>
      </c>
      <c r="Q28" s="9">
        <f t="shared" si="9"/>
        <v>225</v>
      </c>
      <c r="R28" s="9">
        <f t="shared" si="10"/>
        <v>300</v>
      </c>
      <c r="S28" s="9">
        <f t="shared" si="11"/>
        <v>375</v>
      </c>
      <c r="T28" s="9">
        <f t="shared" si="12"/>
        <v>450</v>
      </c>
      <c r="U28" s="9">
        <f t="shared" si="13"/>
        <v>525</v>
      </c>
      <c r="V28" s="19">
        <f t="shared" si="28"/>
        <v>1.0869565217391304</v>
      </c>
    </row>
    <row r="29" spans="1:38">
      <c r="A29" s="5">
        <v>24</v>
      </c>
      <c r="C29" s="9">
        <f t="shared" si="29"/>
        <v>1296</v>
      </c>
      <c r="D29" s="9">
        <f t="shared" si="30"/>
        <v>2592</v>
      </c>
      <c r="E29" s="9">
        <f t="shared" si="31"/>
        <v>3888</v>
      </c>
      <c r="F29" s="9">
        <f t="shared" si="32"/>
        <v>5184</v>
      </c>
      <c r="G29" s="9">
        <f t="shared" si="33"/>
        <v>6480</v>
      </c>
      <c r="H29" s="9">
        <f t="shared" si="34"/>
        <v>7776</v>
      </c>
      <c r="I29" s="9">
        <f t="shared" si="35"/>
        <v>9072</v>
      </c>
      <c r="J29" s="25">
        <f t="shared" si="1"/>
        <v>16</v>
      </c>
      <c r="K29" s="16">
        <f t="shared" si="2"/>
        <v>242.66666666666666</v>
      </c>
      <c r="L29" s="17">
        <f t="shared" si="5"/>
        <v>81</v>
      </c>
      <c r="M29" s="26">
        <f t="shared" si="6"/>
        <v>0.93103448275862066</v>
      </c>
      <c r="N29" s="5">
        <v>24</v>
      </c>
      <c r="O29" s="9">
        <f t="shared" si="7"/>
        <v>81</v>
      </c>
      <c r="P29" s="9">
        <f t="shared" si="8"/>
        <v>162</v>
      </c>
      <c r="Q29" s="9">
        <f t="shared" si="9"/>
        <v>243</v>
      </c>
      <c r="R29" s="9">
        <f t="shared" si="10"/>
        <v>324</v>
      </c>
      <c r="S29" s="9">
        <f t="shared" si="11"/>
        <v>405</v>
      </c>
      <c r="T29" s="9">
        <f t="shared" si="12"/>
        <v>486</v>
      </c>
      <c r="U29" s="9">
        <f t="shared" si="13"/>
        <v>567</v>
      </c>
      <c r="V29" s="19">
        <f t="shared" si="28"/>
        <v>1.08</v>
      </c>
    </row>
    <row r="30" spans="1:38">
      <c r="A30" s="5">
        <v>25</v>
      </c>
      <c r="C30" s="9">
        <f t="shared" si="29"/>
        <v>1392</v>
      </c>
      <c r="D30" s="9">
        <f t="shared" si="30"/>
        <v>2784</v>
      </c>
      <c r="E30" s="9">
        <f t="shared" si="31"/>
        <v>4176</v>
      </c>
      <c r="F30" s="9">
        <f t="shared" si="32"/>
        <v>5568</v>
      </c>
      <c r="G30" s="9">
        <f t="shared" si="33"/>
        <v>6960</v>
      </c>
      <c r="H30" s="9">
        <f t="shared" si="34"/>
        <v>8352</v>
      </c>
      <c r="I30" s="9">
        <f t="shared" si="35"/>
        <v>9744</v>
      </c>
      <c r="J30" s="25">
        <f t="shared" si="1"/>
        <v>16</v>
      </c>
      <c r="K30" s="16">
        <f t="shared" si="2"/>
        <v>270</v>
      </c>
      <c r="L30" s="17">
        <f t="shared" si="5"/>
        <v>87</v>
      </c>
      <c r="M30" s="26">
        <f t="shared" si="6"/>
        <v>0.93548387096774188</v>
      </c>
      <c r="N30" s="5">
        <v>25</v>
      </c>
      <c r="O30" s="9">
        <f t="shared" si="7"/>
        <v>87</v>
      </c>
      <c r="P30" s="9">
        <f t="shared" si="8"/>
        <v>174</v>
      </c>
      <c r="Q30" s="9">
        <f t="shared" si="9"/>
        <v>261</v>
      </c>
      <c r="R30" s="9">
        <f t="shared" si="10"/>
        <v>348</v>
      </c>
      <c r="S30" s="9">
        <f t="shared" si="11"/>
        <v>435</v>
      </c>
      <c r="T30" s="9">
        <f t="shared" si="12"/>
        <v>522</v>
      </c>
      <c r="U30" s="9">
        <f t="shared" si="13"/>
        <v>609</v>
      </c>
      <c r="V30" s="19">
        <f t="shared" si="28"/>
        <v>1.0740740740740742</v>
      </c>
    </row>
    <row r="31" spans="1:38">
      <c r="A31" s="5">
        <v>26</v>
      </c>
      <c r="C31" s="9">
        <f t="shared" si="29"/>
        <v>1488</v>
      </c>
      <c r="D31" s="9">
        <f t="shared" si="30"/>
        <v>2976</v>
      </c>
      <c r="E31" s="9">
        <f t="shared" si="31"/>
        <v>4464</v>
      </c>
      <c r="F31" s="9">
        <f t="shared" si="32"/>
        <v>5952</v>
      </c>
      <c r="G31" s="9">
        <f t="shared" si="33"/>
        <v>7440</v>
      </c>
      <c r="H31" s="9">
        <f t="shared" si="34"/>
        <v>8928</v>
      </c>
      <c r="I31" s="9">
        <f t="shared" si="35"/>
        <v>10416</v>
      </c>
      <c r="J31" s="25">
        <f t="shared" si="1"/>
        <v>16</v>
      </c>
      <c r="K31" s="16">
        <f t="shared" si="2"/>
        <v>289.33333333333337</v>
      </c>
      <c r="L31" s="17">
        <f t="shared" si="5"/>
        <v>93</v>
      </c>
      <c r="M31" s="26">
        <f t="shared" si="6"/>
        <v>0.93</v>
      </c>
      <c r="N31" s="5">
        <v>26</v>
      </c>
      <c r="O31" s="9">
        <f t="shared" si="7"/>
        <v>93</v>
      </c>
      <c r="P31" s="9">
        <f t="shared" si="8"/>
        <v>186</v>
      </c>
      <c r="Q31" s="9">
        <f t="shared" si="9"/>
        <v>279</v>
      </c>
      <c r="R31" s="9">
        <f t="shared" si="10"/>
        <v>372</v>
      </c>
      <c r="S31" s="9">
        <f t="shared" si="11"/>
        <v>465</v>
      </c>
      <c r="T31" s="9">
        <f t="shared" si="12"/>
        <v>558</v>
      </c>
      <c r="U31" s="9">
        <f t="shared" si="13"/>
        <v>651</v>
      </c>
      <c r="V31" s="19">
        <f t="shared" si="28"/>
        <v>1.0689655172413792</v>
      </c>
    </row>
    <row r="32" spans="1:38">
      <c r="A32" s="5">
        <v>27</v>
      </c>
      <c r="C32" s="9">
        <f t="shared" si="29"/>
        <v>1600</v>
      </c>
      <c r="D32" s="9">
        <f t="shared" si="30"/>
        <v>3200</v>
      </c>
      <c r="E32" s="9">
        <f t="shared" si="31"/>
        <v>4800</v>
      </c>
      <c r="F32" s="9">
        <f t="shared" si="32"/>
        <v>6400</v>
      </c>
      <c r="G32" s="9">
        <f t="shared" si="33"/>
        <v>8000</v>
      </c>
      <c r="H32" s="9">
        <f t="shared" si="34"/>
        <v>9600</v>
      </c>
      <c r="I32" s="9">
        <f t="shared" si="35"/>
        <v>11200</v>
      </c>
      <c r="J32" s="25">
        <f t="shared" si="1"/>
        <v>16</v>
      </c>
      <c r="K32" s="16">
        <f t="shared" si="2"/>
        <v>309.33333333333331</v>
      </c>
      <c r="L32" s="17">
        <f t="shared" si="5"/>
        <v>100</v>
      </c>
      <c r="M32" s="26">
        <f t="shared" si="6"/>
        <v>0.94339622641509435</v>
      </c>
      <c r="N32" s="5">
        <v>27</v>
      </c>
      <c r="O32" s="9">
        <f t="shared" si="7"/>
        <v>100</v>
      </c>
      <c r="P32" s="9">
        <f t="shared" si="8"/>
        <v>200</v>
      </c>
      <c r="Q32" s="9">
        <f t="shared" si="9"/>
        <v>300</v>
      </c>
      <c r="R32" s="9">
        <f t="shared" si="10"/>
        <v>400</v>
      </c>
      <c r="S32" s="9">
        <f t="shared" si="11"/>
        <v>500</v>
      </c>
      <c r="T32" s="9">
        <f t="shared" si="12"/>
        <v>600</v>
      </c>
      <c r="U32" s="9">
        <f t="shared" si="13"/>
        <v>700</v>
      </c>
      <c r="V32" s="19">
        <f t="shared" si="28"/>
        <v>1.075268817204301</v>
      </c>
    </row>
    <row r="33" spans="1:22">
      <c r="A33" s="5">
        <v>28</v>
      </c>
      <c r="C33" s="9">
        <f t="shared" si="29"/>
        <v>1696</v>
      </c>
      <c r="D33" s="9">
        <f t="shared" si="30"/>
        <v>3392</v>
      </c>
      <c r="E33" s="9">
        <f t="shared" si="31"/>
        <v>5088</v>
      </c>
      <c r="F33" s="9">
        <f t="shared" si="32"/>
        <v>6784</v>
      </c>
      <c r="G33" s="9">
        <f t="shared" si="33"/>
        <v>8480</v>
      </c>
      <c r="H33" s="9">
        <f t="shared" si="34"/>
        <v>10176</v>
      </c>
      <c r="I33" s="9">
        <f t="shared" si="35"/>
        <v>11872</v>
      </c>
      <c r="J33" s="25">
        <f t="shared" si="1"/>
        <v>16</v>
      </c>
      <c r="K33" s="16">
        <f t="shared" si="2"/>
        <v>330</v>
      </c>
      <c r="L33" s="17">
        <f t="shared" si="5"/>
        <v>106</v>
      </c>
      <c r="M33" s="26">
        <f t="shared" si="6"/>
        <v>0.93805309734513276</v>
      </c>
      <c r="N33" s="5">
        <v>28</v>
      </c>
      <c r="O33" s="9">
        <f t="shared" si="7"/>
        <v>106</v>
      </c>
      <c r="P33" s="9">
        <f t="shared" si="8"/>
        <v>212</v>
      </c>
      <c r="Q33" s="9">
        <f t="shared" si="9"/>
        <v>318</v>
      </c>
      <c r="R33" s="9">
        <f t="shared" si="10"/>
        <v>424</v>
      </c>
      <c r="S33" s="9">
        <f t="shared" si="11"/>
        <v>530</v>
      </c>
      <c r="T33" s="9">
        <f t="shared" si="12"/>
        <v>636</v>
      </c>
      <c r="U33" s="9">
        <f t="shared" si="13"/>
        <v>742</v>
      </c>
      <c r="V33" s="19">
        <f t="shared" si="28"/>
        <v>1.06</v>
      </c>
    </row>
    <row r="34" spans="1:22">
      <c r="A34" s="5">
        <v>29</v>
      </c>
      <c r="C34" s="9">
        <f t="shared" si="29"/>
        <v>1808</v>
      </c>
      <c r="D34" s="9">
        <f t="shared" si="30"/>
        <v>3616</v>
      </c>
      <c r="E34" s="9">
        <f t="shared" si="31"/>
        <v>5424</v>
      </c>
      <c r="F34" s="9">
        <f t="shared" si="32"/>
        <v>7232</v>
      </c>
      <c r="G34" s="9">
        <f t="shared" si="33"/>
        <v>9040</v>
      </c>
      <c r="H34" s="9">
        <f t="shared" si="34"/>
        <v>10848</v>
      </c>
      <c r="I34" s="9">
        <f t="shared" si="35"/>
        <v>12656</v>
      </c>
      <c r="J34" s="25">
        <f t="shared" si="1"/>
        <v>16</v>
      </c>
      <c r="K34" s="16">
        <f>((2+A34)/3)*INT((A34+(2/(A34+1)))*1.2)</f>
        <v>351.33333333333337</v>
      </c>
      <c r="L34" s="17">
        <f t="shared" si="5"/>
        <v>113</v>
      </c>
      <c r="M34" s="2" t="e">
        <f t="shared" si="6"/>
        <v>#DIV/0!</v>
      </c>
      <c r="N34" s="5">
        <v>29</v>
      </c>
      <c r="O34" s="9">
        <f t="shared" si="7"/>
        <v>113</v>
      </c>
      <c r="P34" s="9">
        <f t="shared" si="8"/>
        <v>226</v>
      </c>
      <c r="Q34" s="9">
        <f t="shared" si="9"/>
        <v>339</v>
      </c>
      <c r="R34" s="9">
        <f t="shared" si="10"/>
        <v>452</v>
      </c>
      <c r="S34" s="9">
        <f t="shared" si="11"/>
        <v>565</v>
      </c>
      <c r="T34" s="9">
        <f t="shared" si="12"/>
        <v>678</v>
      </c>
      <c r="U34" s="9">
        <f t="shared" si="13"/>
        <v>791</v>
      </c>
      <c r="V34" s="19">
        <f t="shared" si="28"/>
        <v>1.0660377358490567</v>
      </c>
    </row>
    <row r="35" spans="1:22">
      <c r="N35" t="s">
        <v>30</v>
      </c>
      <c r="O35" s="21">
        <f>SUM(O5:O24)</f>
        <v>415</v>
      </c>
      <c r="P35" s="21">
        <f t="shared" ref="P35:U35" si="36">SUM(P5:P24)</f>
        <v>830</v>
      </c>
      <c r="Q35" s="21">
        <f t="shared" si="36"/>
        <v>1245</v>
      </c>
      <c r="R35" s="21">
        <f t="shared" si="36"/>
        <v>1660</v>
      </c>
      <c r="S35" s="21">
        <f t="shared" si="36"/>
        <v>2075</v>
      </c>
      <c r="T35" s="21">
        <f t="shared" si="36"/>
        <v>2490</v>
      </c>
      <c r="U35" s="21">
        <f t="shared" si="36"/>
        <v>2905</v>
      </c>
    </row>
    <row r="36" spans="1:22">
      <c r="B36" t="s">
        <v>13</v>
      </c>
      <c r="N36" t="s">
        <v>32</v>
      </c>
      <c r="O36" s="22">
        <f>O35/O37</f>
        <v>25.9375</v>
      </c>
      <c r="P36" s="22">
        <f t="shared" ref="P36:U36" si="37">P35/P37</f>
        <v>12.96875</v>
      </c>
      <c r="Q36" s="22">
        <f t="shared" si="37"/>
        <v>8.6458333333333339</v>
      </c>
      <c r="R36" s="22">
        <f t="shared" si="37"/>
        <v>6.484375</v>
      </c>
      <c r="S36" s="22">
        <f t="shared" si="37"/>
        <v>5.1875</v>
      </c>
      <c r="T36" s="22">
        <f t="shared" si="37"/>
        <v>4.322916666666667</v>
      </c>
      <c r="U36" s="22">
        <f t="shared" si="37"/>
        <v>3.7053571428571428</v>
      </c>
    </row>
    <row r="37" spans="1:22">
      <c r="B37" t="s">
        <v>20</v>
      </c>
      <c r="D37" s="14"/>
      <c r="N37" t="s">
        <v>31</v>
      </c>
      <c r="O37" s="21">
        <f>C5</f>
        <v>16</v>
      </c>
      <c r="P37" s="21">
        <f t="shared" ref="P37:U37" si="38">D5</f>
        <v>64</v>
      </c>
      <c r="Q37" s="21">
        <f t="shared" si="38"/>
        <v>144</v>
      </c>
      <c r="R37" s="21">
        <f t="shared" si="38"/>
        <v>256</v>
      </c>
      <c r="S37" s="21">
        <f t="shared" si="38"/>
        <v>400</v>
      </c>
      <c r="T37" s="21">
        <f t="shared" si="38"/>
        <v>576</v>
      </c>
      <c r="U37" s="21">
        <f t="shared" si="38"/>
        <v>784</v>
      </c>
    </row>
    <row r="38" spans="1:22">
      <c r="B38" t="s">
        <v>24</v>
      </c>
      <c r="O38" s="23">
        <f>O36/O45</f>
        <v>2.1614583333333335</v>
      </c>
      <c r="P38" s="23">
        <f t="shared" ref="P38:U38" si="39">P36/P45</f>
        <v>1.0807291666666667</v>
      </c>
      <c r="Q38" s="23">
        <f t="shared" si="39"/>
        <v>0.72048611111111116</v>
      </c>
      <c r="R38" s="23">
        <f t="shared" si="39"/>
        <v>0.54036458333333337</v>
      </c>
      <c r="S38" s="23">
        <f t="shared" si="39"/>
        <v>0.43229166666666669</v>
      </c>
      <c r="T38" s="23">
        <f t="shared" si="39"/>
        <v>0.36024305555555558</v>
      </c>
      <c r="U38" s="23">
        <f t="shared" si="39"/>
        <v>0.30877976190476192</v>
      </c>
    </row>
    <row r="39" spans="1:22">
      <c r="E39" t="s">
        <v>25</v>
      </c>
      <c r="O39" s="23">
        <f>O36/O46</f>
        <v>1.0807291666666667</v>
      </c>
      <c r="P39" s="23">
        <f t="shared" ref="P39:U39" si="40">P36/P46</f>
        <v>0.54036458333333337</v>
      </c>
      <c r="Q39" s="23">
        <f t="shared" si="40"/>
        <v>0.36024305555555558</v>
      </c>
      <c r="R39" s="23">
        <f t="shared" si="40"/>
        <v>0.27018229166666669</v>
      </c>
      <c r="S39" s="23">
        <f t="shared" si="40"/>
        <v>0.21614583333333334</v>
      </c>
      <c r="T39" s="23">
        <f t="shared" si="40"/>
        <v>0.18012152777777779</v>
      </c>
      <c r="U39" s="23">
        <f t="shared" si="40"/>
        <v>0.15438988095238096</v>
      </c>
    </row>
    <row r="40" spans="1:22">
      <c r="B40" t="s">
        <v>18</v>
      </c>
      <c r="F40" t="s">
        <v>19</v>
      </c>
      <c r="N40" t="s">
        <v>38</v>
      </c>
      <c r="O40">
        <f>O36*6</f>
        <v>155.625</v>
      </c>
      <c r="P40">
        <f t="shared" ref="P40:U40" si="41">P36*6</f>
        <v>77.8125</v>
      </c>
      <c r="Q40">
        <f t="shared" si="41"/>
        <v>51.875</v>
      </c>
      <c r="R40">
        <f t="shared" si="41"/>
        <v>38.90625</v>
      </c>
      <c r="S40">
        <f t="shared" si="41"/>
        <v>31.125</v>
      </c>
      <c r="T40">
        <f t="shared" si="41"/>
        <v>25.9375</v>
      </c>
      <c r="U40">
        <f t="shared" si="41"/>
        <v>22.232142857142858</v>
      </c>
    </row>
    <row r="41" spans="1:22">
      <c r="F41" t="s">
        <v>21</v>
      </c>
      <c r="O41">
        <f>O40/O45</f>
        <v>12.96875</v>
      </c>
      <c r="P41">
        <f t="shared" ref="P41:U41" si="42">P40/P45</f>
        <v>6.484375</v>
      </c>
      <c r="Q41">
        <f t="shared" si="42"/>
        <v>4.322916666666667</v>
      </c>
      <c r="R41">
        <f t="shared" si="42"/>
        <v>3.2421875</v>
      </c>
      <c r="S41">
        <f t="shared" si="42"/>
        <v>2.59375</v>
      </c>
      <c r="T41">
        <f t="shared" si="42"/>
        <v>2.1614583333333335</v>
      </c>
      <c r="U41">
        <f t="shared" si="42"/>
        <v>1.8526785714285714</v>
      </c>
    </row>
    <row r="42" spans="1:22">
      <c r="B42" t="s">
        <v>16</v>
      </c>
      <c r="D42" s="13" t="s">
        <v>26</v>
      </c>
      <c r="H42" t="s">
        <v>15</v>
      </c>
      <c r="O42">
        <f>O40/O46</f>
        <v>6.484375</v>
      </c>
      <c r="P42">
        <f t="shared" ref="P42:U42" si="43">P40/P46</f>
        <v>3.2421875</v>
      </c>
      <c r="Q42">
        <f t="shared" si="43"/>
        <v>2.1614583333333335</v>
      </c>
      <c r="R42">
        <f t="shared" si="43"/>
        <v>1.62109375</v>
      </c>
      <c r="S42">
        <f t="shared" si="43"/>
        <v>1.296875</v>
      </c>
      <c r="T42">
        <f t="shared" si="43"/>
        <v>1.0807291666666667</v>
      </c>
      <c r="U42">
        <f t="shared" si="43"/>
        <v>0.9263392857142857</v>
      </c>
    </row>
    <row r="43" spans="1:22">
      <c r="B43" t="s">
        <v>17</v>
      </c>
      <c r="H43" t="s">
        <v>14</v>
      </c>
      <c r="N43" t="s">
        <v>36</v>
      </c>
    </row>
    <row r="44" spans="1:22">
      <c r="N44" t="s">
        <v>33</v>
      </c>
    </row>
    <row r="45" spans="1:22">
      <c r="D45" s="13"/>
      <c r="N45" t="s">
        <v>34</v>
      </c>
      <c r="O45">
        <v>12</v>
      </c>
      <c r="P45">
        <v>12</v>
      </c>
      <c r="Q45">
        <v>12</v>
      </c>
      <c r="R45">
        <v>12</v>
      </c>
      <c r="S45">
        <v>12</v>
      </c>
      <c r="T45">
        <v>12</v>
      </c>
      <c r="U45">
        <v>12</v>
      </c>
    </row>
    <row r="46" spans="1:22">
      <c r="N46" t="s">
        <v>35</v>
      </c>
      <c r="O46">
        <v>24</v>
      </c>
      <c r="P46">
        <v>24</v>
      </c>
      <c r="Q46">
        <v>24</v>
      </c>
      <c r="R46">
        <v>24</v>
      </c>
      <c r="S46">
        <v>24</v>
      </c>
      <c r="T46">
        <v>24</v>
      </c>
      <c r="U46">
        <v>24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20150518_분해강화수정</vt:lpstr>
      <vt:lpstr>20150519_아이템강화단계증가비</vt:lpstr>
      <vt:lpstr>아이템 클래스별 무기 성능 비</vt:lpstr>
      <vt:lpstr>Before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MINWOO</cp:lastModifiedBy>
  <dcterms:created xsi:type="dcterms:W3CDTF">2016-03-16T01:38:51Z</dcterms:created>
  <dcterms:modified xsi:type="dcterms:W3CDTF">2016-05-20T02:37:05Z</dcterms:modified>
</cp:coreProperties>
</file>