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OXMain\Document\Management_외부용\3) 개발빌드노트\"/>
    </mc:Choice>
  </mc:AlternateContent>
  <bookViews>
    <workbookView xWindow="0" yWindow="0" windowWidth="25200" windowHeight="11805"/>
  </bookViews>
  <sheets>
    <sheet name="08월 07일 빌드노트(9일 예정)" sheetId="1" r:id="rId1"/>
    <sheet name="20170807_SkillInfo" sheetId="12" r:id="rId2"/>
    <sheet name="07월 25일 빌드노트(26일 예정)" sheetId="11" r:id="rId3"/>
    <sheet name="20170725_Achievement_02" sheetId="2" r:id="rId4"/>
    <sheet name="20170725_NOXEnchant" sheetId="3" r:id="rId5"/>
    <sheet name="20170725_AttendanceEvent" sheetId="4" r:id="rId6"/>
    <sheet name="170725_룬스톤 상품 개선" sheetId="5" r:id="rId7"/>
    <sheet name="170725_한계돌파 월정액" sheetId="6" r:id="rId8"/>
    <sheet name="170725_수호자 성장 패키지" sheetId="7" r:id="rId9"/>
    <sheet name="170725_전승 재료 상품 4종" sheetId="8" r:id="rId10"/>
    <sheet name="170725_열쇠 구매 보너스 변경" sheetId="9" r:id="rId11"/>
    <sheet name="170725_TranscendentStageRew" sheetId="10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9" l="1"/>
  <c r="H5" i="9"/>
  <c r="D6" i="9"/>
  <c r="H6" i="9"/>
  <c r="D7" i="9"/>
  <c r="H7" i="9"/>
  <c r="C11" i="7"/>
  <c r="C22" i="7"/>
  <c r="D22" i="7"/>
  <c r="C5" i="6"/>
  <c r="C14" i="6"/>
  <c r="D14" i="6"/>
  <c r="D3" i="5"/>
  <c r="E3" i="5" s="1"/>
  <c r="D4" i="5"/>
  <c r="E4" i="5" s="1"/>
  <c r="H4" i="5"/>
  <c r="E5" i="5" s="1"/>
  <c r="D5" i="5"/>
  <c r="D6" i="5"/>
  <c r="D7" i="5"/>
  <c r="C8" i="5"/>
  <c r="E16" i="5"/>
  <c r="F16" i="5" s="1"/>
  <c r="F19" i="5" s="1"/>
  <c r="C22" i="5" s="1"/>
  <c r="C24" i="5" s="1"/>
  <c r="E17" i="5"/>
  <c r="F17" i="5"/>
  <c r="E18" i="5"/>
  <c r="F18" i="5" s="1"/>
  <c r="E30" i="5"/>
  <c r="G30" i="5" s="1"/>
  <c r="F30" i="5"/>
  <c r="E31" i="5"/>
  <c r="G31" i="5"/>
  <c r="E32" i="5"/>
  <c r="G32" i="5"/>
  <c r="E33" i="5"/>
  <c r="F33" i="5"/>
  <c r="F42" i="5" s="1"/>
  <c r="G33" i="5"/>
  <c r="E34" i="5"/>
  <c r="G34" i="5"/>
  <c r="E35" i="5"/>
  <c r="G35" i="5" s="1"/>
  <c r="E36" i="5"/>
  <c r="F36" i="5"/>
  <c r="G36" i="5"/>
  <c r="E37" i="5"/>
  <c r="G37" i="5" s="1"/>
  <c r="E38" i="5"/>
  <c r="G38" i="5"/>
  <c r="E39" i="5"/>
  <c r="F39" i="5"/>
  <c r="E40" i="5"/>
  <c r="E41" i="5"/>
  <c r="F41" i="5"/>
  <c r="D42" i="5"/>
  <c r="D49" i="5"/>
  <c r="D53" i="5"/>
  <c r="D57" i="5"/>
  <c r="D65" i="5" s="1"/>
  <c r="D67" i="5" s="1"/>
  <c r="D68" i="5" s="1"/>
  <c r="D61" i="5"/>
  <c r="C25" i="5" l="1"/>
  <c r="E6" i="5"/>
  <c r="H5" i="5"/>
  <c r="E42" i="5"/>
  <c r="D8" i="5"/>
  <c r="H6" i="5" l="1"/>
  <c r="G39" i="5"/>
  <c r="G40" i="5"/>
  <c r="G41" i="5" l="1"/>
  <c r="G42" i="5" s="1"/>
  <c r="E7" i="5"/>
  <c r="E8" i="5" s="1"/>
  <c r="C11" i="5" s="1"/>
  <c r="F23" i="5"/>
  <c r="C44" i="5" l="1"/>
  <c r="D71" i="5"/>
</calcChain>
</file>

<file path=xl/sharedStrings.xml><?xml version="1.0" encoding="utf-8"?>
<sst xmlns="http://schemas.openxmlformats.org/spreadsheetml/2006/main" count="603" uniqueCount="504">
  <si>
    <t>&lt; 추가 요청 사항 &gt;</t>
    <phoneticPr fontId="2" type="noConversion"/>
  </si>
  <si>
    <t>&lt; 상품 항목 &gt;</t>
    <phoneticPr fontId="2" type="noConversion"/>
  </si>
  <si>
    <t>&lt; 버그 수정 항목 &gt;</t>
    <phoneticPr fontId="2" type="noConversion"/>
  </si>
  <si>
    <t>1) 신성 수호석 상향 조정</t>
    <phoneticPr fontId="2" type="noConversion"/>
  </si>
  <si>
    <t>2. 수호석</t>
    <phoneticPr fontId="2" type="noConversion"/>
  </si>
  <si>
    <t>1. 스킬</t>
    <phoneticPr fontId="2" type="noConversion"/>
  </si>
  <si>
    <t>&lt; 변경 사항 &gt;</t>
    <phoneticPr fontId="2" type="noConversion"/>
  </si>
  <si>
    <t>2) 신규 업적 추가</t>
    <phoneticPr fontId="2" type="noConversion"/>
  </si>
  <si>
    <t>1) 일일, 주간, 월간 미션 리뉴얼</t>
    <phoneticPr fontId="2" type="noConversion"/>
  </si>
  <si>
    <t>2. 업적 리뉴얼</t>
    <phoneticPr fontId="2" type="noConversion"/>
  </si>
  <si>
    <t>3) 초월 던전 밸런스 조정</t>
    <phoneticPr fontId="2" type="noConversion"/>
  </si>
  <si>
    <t>2) 초월 던전 보스 몬스터가 사용하는 스킬에 Notice 추가</t>
    <phoneticPr fontId="2" type="noConversion"/>
  </si>
  <si>
    <t>1) 초월 던전 신규 맵 추가</t>
    <phoneticPr fontId="2" type="noConversion"/>
  </si>
  <si>
    <t>1. 초월 던전</t>
    <phoneticPr fontId="2" type="noConversion"/>
  </si>
  <si>
    <t>&lt; 시스템 &gt;</t>
    <phoneticPr fontId="2" type="noConversion"/>
  </si>
  <si>
    <t>* 본 빌드는 플레이스토어 &amp; 원스토어 라이브 서비스 빌드 관련 항목입니다. QA 빌드(테스트 서버빌드로 전환)는 동일한 빌드로 배포됩니다.</t>
    <phoneticPr fontId="2" type="noConversion"/>
  </si>
  <si>
    <t>NOX 개발 완료 항목</t>
    <phoneticPr fontId="2" type="noConversion"/>
  </si>
  <si>
    <t xml:space="preserve">    (7월 31일 (월)에 초기화된 주간 미션을 그 날 바로 완료하고 보상을 수령 받지 않았어도 8월 6일까지는 보상을 수령 받을 수 있습니다.)</t>
    <phoneticPr fontId="2" type="noConversion"/>
  </si>
  <si>
    <t xml:space="preserve"> * 일일, 주간, 월간 미션의 경우 8월 1일부터 업적 진행에 대한 카운트가 안 될 뿐이며, 이전에 진행 완료한 미션의 보상을 정상적으로 수령 가능합니다.</t>
    <phoneticPr fontId="2" type="noConversion"/>
  </si>
  <si>
    <t xml:space="preserve"> * 또한, 공식 카페를 자주 방문하지 않는 유저를 위해 아래와 같이 업적 UI에 안내 문구를 추가할 예정입니다.</t>
    <phoneticPr fontId="2" type="noConversion"/>
  </si>
  <si>
    <t xml:space="preserve"> * 8월 초 업데이트 시 점검 보상으로 500개의 다이아를 별도 지급해야 합니다. (주간 미션으로 획득 가능한 다이아)</t>
    <phoneticPr fontId="2" type="noConversion"/>
  </si>
  <si>
    <t xml:space="preserve"> * 따라서, 유저들에게 접속 보상으로 120개의 열쇠를 추가 지급해야 합니다. (일일 미션으로 획득 가능한 열쇠)</t>
    <phoneticPr fontId="2" type="noConversion"/>
  </si>
  <si>
    <t>&gt; 업적은 자정을 기준으로 8월 1일부터 그 다음 업데이트까지 일일, 주간, 월간 미션을 진행할 수 없는 상태가 됩니다.</t>
    <phoneticPr fontId="2" type="noConversion"/>
  </si>
  <si>
    <t>녹스 반지 7성 9등급</t>
  </si>
  <si>
    <t>녹스 반지 7성 8등급</t>
  </si>
  <si>
    <t>녹스 반지 7성 7등급</t>
  </si>
  <si>
    <t>녹스 반지 7성 6등급</t>
  </si>
  <si>
    <t>녹스 반지 7성 5등급</t>
  </si>
  <si>
    <t>녹스 반지 7성 4등급</t>
  </si>
  <si>
    <t>녹스 반지 7성 3등급</t>
  </si>
  <si>
    <t>녹스 반지 7성 2등급</t>
  </si>
  <si>
    <t>녹스 반지 7성 1등급</t>
  </si>
  <si>
    <t>녹스 반지 7성 0등급</t>
    <phoneticPr fontId="2" type="noConversion"/>
  </si>
  <si>
    <t>녹스 목걸이 7성 9등급</t>
  </si>
  <si>
    <t>녹스 목걸이 7성 8등급</t>
  </si>
  <si>
    <t>녹스 목걸이 7성 7등급</t>
  </si>
  <si>
    <t>녹스 목걸이 7성 6등급</t>
  </si>
  <si>
    <t>녹스 목걸이 7성 5등급</t>
  </si>
  <si>
    <t>녹스 목걸이 7성 4등급</t>
  </si>
  <si>
    <t>녹스 목걸이 7성 3등급</t>
  </si>
  <si>
    <t>녹스 목걸이 7성 2등급</t>
  </si>
  <si>
    <t>녹스 목걸이 7성 1등급</t>
  </si>
  <si>
    <t>녹스 목걸이 7성 0등급</t>
    <phoneticPr fontId="2" type="noConversion"/>
  </si>
  <si>
    <t>녹스 장갑 7성 9등급</t>
  </si>
  <si>
    <t>녹스 장갑 7성 8등급</t>
  </si>
  <si>
    <t>녹스 장갑 7성 7등급</t>
  </si>
  <si>
    <t>녹스 장갑 7성 6등급</t>
  </si>
  <si>
    <t>녹스 장갑 7성 5등급</t>
  </si>
  <si>
    <t>녹스 장갑 7성 4등급</t>
  </si>
  <si>
    <t>녹스 장갑 7성 3등급</t>
  </si>
  <si>
    <t>녹스 장갑 7성 2등급</t>
  </si>
  <si>
    <t>녹스 장갑 7성 1등급</t>
  </si>
  <si>
    <t>녹스 장갑 7성 0등급</t>
    <phoneticPr fontId="2" type="noConversion"/>
  </si>
  <si>
    <t>녹스 신발 7성 9등급</t>
  </si>
  <si>
    <t>녹스 신발 7성 8등급</t>
  </si>
  <si>
    <t>녹스 신발 7성 7등급</t>
  </si>
  <si>
    <t>녹스 신발 7성 6등급</t>
  </si>
  <si>
    <t>녹스 신발 7성 5등급</t>
  </si>
  <si>
    <t>녹스 신발 7성 4등급</t>
  </si>
  <si>
    <t>녹스 신발 7성 3등급</t>
  </si>
  <si>
    <t>녹스 신발 7성 2등급</t>
  </si>
  <si>
    <t>녹스 신발 7성 1등급</t>
  </si>
  <si>
    <t>녹스 신발 7성 0등급</t>
    <phoneticPr fontId="2" type="noConversion"/>
  </si>
  <si>
    <t>녹스 바지 7성 9등급</t>
  </si>
  <si>
    <t>녹스 바지 7성 8등급</t>
  </si>
  <si>
    <t>녹스 바지 7성 7등급</t>
  </si>
  <si>
    <t>녹스 바지 7성 6등급</t>
  </si>
  <si>
    <t>녹스 바지 7성 5등급</t>
  </si>
  <si>
    <t>녹스 바지 7성 4등급</t>
  </si>
  <si>
    <t>녹스 바지 7성 3등급</t>
  </si>
  <si>
    <t>녹스 바지 7성 2등급</t>
  </si>
  <si>
    <t>녹스 바지 7성 1등급</t>
  </si>
  <si>
    <t>녹스 바지 7성 0등급</t>
    <phoneticPr fontId="2" type="noConversion"/>
  </si>
  <si>
    <t>녹스 갑옷 7성 9등급</t>
  </si>
  <si>
    <t>녹스 갑옷 7성 8등급</t>
  </si>
  <si>
    <t>녹스 갑옷 7성 7등급</t>
  </si>
  <si>
    <t>녹스 갑옷 7성 6등급</t>
  </si>
  <si>
    <t>녹스 갑옷 7성 5등급</t>
  </si>
  <si>
    <t>녹스 갑옷 7성 4등급</t>
  </si>
  <si>
    <t>녹스 갑옷 7성 3등급</t>
  </si>
  <si>
    <t>녹스 갑옷 7성 2등급</t>
  </si>
  <si>
    <t>녹스 갑옷 7성 1등급</t>
  </si>
  <si>
    <t>녹스 갑옷 7성 0등급</t>
    <phoneticPr fontId="2" type="noConversion"/>
  </si>
  <si>
    <t>녹스 투구 7성 9등급</t>
  </si>
  <si>
    <t>녹스 투구 7성 8등급</t>
  </si>
  <si>
    <t>녹스 투구 7성 7등급</t>
  </si>
  <si>
    <t>녹스 투구 7성 6등급</t>
  </si>
  <si>
    <t>녹스 투구 7성 5등급</t>
  </si>
  <si>
    <t>녹스 투구 7성 4등급</t>
  </si>
  <si>
    <t>녹스 투구 7성 3등급</t>
  </si>
  <si>
    <t>녹스 투구 7성 2등급</t>
  </si>
  <si>
    <t>녹스 투구 7성 1등급</t>
  </si>
  <si>
    <t>녹스 투구 7성 0등급</t>
    <phoneticPr fontId="2" type="noConversion"/>
  </si>
  <si>
    <t>녹스 무기 7성 9등급</t>
  </si>
  <si>
    <t>녹스 무기 7성 8등급</t>
  </si>
  <si>
    <t>녹스 무기 7성 7등급</t>
  </si>
  <si>
    <t>녹스 무기 7성 6등급</t>
  </si>
  <si>
    <t>녹스 무기 7성 5등급</t>
  </si>
  <si>
    <t>녹스 무기 7성 4등급</t>
  </si>
  <si>
    <t>녹스 무기 7성 3등급</t>
  </si>
  <si>
    <t>녹스 무기 7성 2등급</t>
  </si>
  <si>
    <t>녹스 무기 7성 1등급</t>
  </si>
  <si>
    <t>녹스 무기 7성 0등급</t>
    <phoneticPr fontId="2" type="noConversion"/>
  </si>
  <si>
    <t>성공 확률</t>
    <phoneticPr fontId="2" type="noConversion"/>
  </si>
  <si>
    <t>변경 후
각 등급 당 필요 주문서 수량</t>
    <phoneticPr fontId="2" type="noConversion"/>
  </si>
  <si>
    <t>성공 확률</t>
    <phoneticPr fontId="2" type="noConversion"/>
  </si>
  <si>
    <t>변경 전
각 등급 당 필요 주문서 수량</t>
    <phoneticPr fontId="2" type="noConversion"/>
  </si>
  <si>
    <t>Description</t>
    <phoneticPr fontId="2" type="noConversion"/>
  </si>
  <si>
    <t>영웅~불멸 무기 소환권 1장, 전승석 3개</t>
  </si>
  <si>
    <t xml:space="preserve"> 전승석</t>
    <phoneticPr fontId="2" type="noConversion"/>
  </si>
  <si>
    <t>영웅~불멸 무기 소환권</t>
    <phoneticPr fontId="2" type="noConversion"/>
  </si>
  <si>
    <t>Character</t>
  </si>
  <si>
    <t>출석이벤트(7일) 타입5</t>
  </si>
  <si>
    <t>영웅~불멸 룬스톤 소환권 1장</t>
  </si>
  <si>
    <t>영웅~불멸 룬스톤 소환권</t>
    <phoneticPr fontId="2" type="noConversion"/>
  </si>
  <si>
    <t>균열석 30개</t>
  </si>
  <si>
    <t>균열석</t>
    <phoneticPr fontId="2" type="noConversion"/>
  </si>
  <si>
    <t>즉시 완료권 50장</t>
  </si>
  <si>
    <t>즉시 완료권</t>
    <phoneticPr fontId="2" type="noConversion"/>
  </si>
  <si>
    <t>유일~불멸 방어구 소환권 1장</t>
  </si>
  <si>
    <t>유일~불멸 방어구 소환권</t>
    <phoneticPr fontId="2" type="noConversion"/>
  </si>
  <si>
    <t>열쇠 1000개</t>
  </si>
  <si>
    <t>열쇠</t>
    <phoneticPr fontId="2" type="noConversion"/>
  </si>
  <si>
    <t>골드 500,000</t>
  </si>
  <si>
    <t>골드</t>
    <phoneticPr fontId="2" type="noConversion"/>
  </si>
  <si>
    <t>보상설명</t>
  </si>
  <si>
    <r>
      <rPr>
        <b/>
        <sz val="10"/>
        <color indexed="8"/>
        <rFont val="맑은 고딕"/>
        <family val="3"/>
        <charset val="129"/>
      </rPr>
      <t>보상 아이템2의
제공 개수</t>
    </r>
    <r>
      <rPr>
        <sz val="10"/>
        <color theme="1"/>
        <rFont val="맑은 고딕"/>
        <family val="3"/>
        <charset val="129"/>
        <scheme val="minor"/>
      </rPr>
      <t xml:space="preserve">
* N: 개수
* -1: 없음</t>
    </r>
    <phoneticPr fontId="2" type="noConversion"/>
  </si>
  <si>
    <t>보상 아이템2</t>
    <phoneticPr fontId="2" type="noConversion"/>
  </si>
  <si>
    <t>보상 아이템1의
제공 개수</t>
    <phoneticPr fontId="2" type="noConversion"/>
  </si>
  <si>
    <t>보상 아이템1</t>
    <phoneticPr fontId="2" type="noConversion"/>
  </si>
  <si>
    <t>출석이벤트 회차
[UI 상 등록되는
슬롯 넘버로도
같이 사용]</t>
    <phoneticPr fontId="2" type="noConversion"/>
  </si>
  <si>
    <t>출석이벤트 관련
저장 단위
* Character
(클래스캐릭터단위)
* Player
(계정 단위)</t>
    <phoneticPr fontId="2" type="noConversion"/>
  </si>
  <si>
    <t>출석이벤트(7일)
그룹 코드</t>
    <phoneticPr fontId="2" type="noConversion"/>
  </si>
  <si>
    <t>출석이벤트(7일)
그룹 설명</t>
    <phoneticPr fontId="2" type="noConversion"/>
  </si>
  <si>
    <t>Tool 에서
읽어들이는
값에 대한 여부를
결정하는 필드.</t>
    <phoneticPr fontId="2" type="noConversion"/>
  </si>
  <si>
    <t>&gt; 신규 출석 이벤트 상세 내용</t>
    <phoneticPr fontId="2" type="noConversion"/>
  </si>
  <si>
    <t>* 3성 룬스톤의 쓰임새가 많아 3성 룬스톤 확률을 증가 시키고 그룹을 1개,15개,30개에서 10개,20개,30개로 변경하는 것은 어떤지 피드백 부탁드립니다.</t>
    <phoneticPr fontId="2" type="noConversion"/>
  </si>
  <si>
    <t>10+1 두번 진행 시 3성 룬스톤 625개 이상 획득 기대</t>
    <phoneticPr fontId="2" type="noConversion"/>
  </si>
  <si>
    <t>&gt;</t>
    <phoneticPr fontId="2" type="noConversion"/>
  </si>
  <si>
    <t>7성 룬스톤 가치 / 10+1 1회 획득량</t>
    <phoneticPr fontId="2" type="noConversion"/>
  </si>
  <si>
    <t>7성 룬스톤 3성 가치 환산</t>
    <phoneticPr fontId="2" type="noConversion"/>
  </si>
  <si>
    <t>오차범위 (%)</t>
    <phoneticPr fontId="2" type="noConversion"/>
  </si>
  <si>
    <t>1회 평균 획득 3성 룬스톤</t>
    <phoneticPr fontId="2" type="noConversion"/>
  </si>
  <si>
    <t>3성 환산</t>
    <phoneticPr fontId="2" type="noConversion"/>
  </si>
  <si>
    <t>6성 - 4</t>
    <phoneticPr fontId="2" type="noConversion"/>
  </si>
  <si>
    <t>6성 - 3</t>
    <phoneticPr fontId="2" type="noConversion"/>
  </si>
  <si>
    <t>6성 - 2</t>
    <phoneticPr fontId="2" type="noConversion"/>
  </si>
  <si>
    <t>6성 - 1</t>
    <phoneticPr fontId="2" type="noConversion"/>
  </si>
  <si>
    <t>5성 - 4</t>
    <phoneticPr fontId="2" type="noConversion"/>
  </si>
  <si>
    <t>5성 - 3</t>
    <phoneticPr fontId="2" type="noConversion"/>
  </si>
  <si>
    <t>5성 - 2</t>
    <phoneticPr fontId="2" type="noConversion"/>
  </si>
  <si>
    <t>5성 - 1</t>
    <phoneticPr fontId="2" type="noConversion"/>
  </si>
  <si>
    <t>4성 - 4</t>
    <phoneticPr fontId="2" type="noConversion"/>
  </si>
  <si>
    <t>4성 - 3</t>
    <phoneticPr fontId="2" type="noConversion"/>
  </si>
  <si>
    <t>4성 - 2</t>
    <phoneticPr fontId="2" type="noConversion"/>
  </si>
  <si>
    <t>`</t>
    <phoneticPr fontId="2" type="noConversion"/>
  </si>
  <si>
    <t>4성 - 1</t>
    <phoneticPr fontId="2" type="noConversion"/>
  </si>
  <si>
    <t>3성 - 4</t>
  </si>
  <si>
    <t>3성 - 3</t>
  </si>
  <si>
    <t>3성 - 2</t>
    <phoneticPr fontId="2" type="noConversion"/>
  </si>
  <si>
    <t>3성 - 1</t>
    <phoneticPr fontId="2" type="noConversion"/>
  </si>
  <si>
    <t>획득 개수 합</t>
    <phoneticPr fontId="2" type="noConversion"/>
  </si>
  <si>
    <t>획득 개수</t>
    <phoneticPr fontId="2" type="noConversion"/>
  </si>
  <si>
    <t>획득 룬스톤</t>
    <phoneticPr fontId="2" type="noConversion"/>
  </si>
  <si>
    <t>10+1 뽑기 100회 진행</t>
    <phoneticPr fontId="2" type="noConversion"/>
  </si>
  <si>
    <t>&gt; 3성 개별 단가(다이아)</t>
    <phoneticPr fontId="2" type="noConversion"/>
  </si>
  <si>
    <t>&gt; 10+1 뽑기 단가(다이아)</t>
    <phoneticPr fontId="2" type="noConversion"/>
  </si>
  <si>
    <t>7성 룬스톤 그룹</t>
  </si>
  <si>
    <t>6성 룬스톤 그룹</t>
  </si>
  <si>
    <t>5성 룬스톤 그룹</t>
  </si>
  <si>
    <t>4성 룬스톤 그룹</t>
  </si>
  <si>
    <t>3성 룬스톤 그룹</t>
  </si>
  <si>
    <t>3성 환산 수량</t>
    <phoneticPr fontId="2" type="noConversion"/>
  </si>
  <si>
    <t>등급 전체 확률</t>
    <phoneticPr fontId="2" type="noConversion"/>
  </si>
  <si>
    <t>10+1 뽑기 획득 결과</t>
    <phoneticPr fontId="2" type="noConversion"/>
  </si>
  <si>
    <t>개별 확률</t>
    <phoneticPr fontId="2" type="noConversion"/>
  </si>
  <si>
    <t>획득 수량</t>
    <phoneticPr fontId="2" type="noConversion"/>
  </si>
  <si>
    <t>등급</t>
    <phoneticPr fontId="2" type="noConversion"/>
  </si>
  <si>
    <t>▶ [변경] 룬스톤 10+1 획득 확률</t>
    <phoneticPr fontId="2" type="noConversion"/>
  </si>
  <si>
    <t>&gt; 1일 최대 획득 3성</t>
    <phoneticPr fontId="2" type="noConversion"/>
  </si>
  <si>
    <t>&gt; 1일 획득 가능 7성</t>
    <phoneticPr fontId="2" type="noConversion"/>
  </si>
  <si>
    <t>&gt; 1일 최대 리셋 횟수</t>
    <phoneticPr fontId="2" type="noConversion"/>
  </si>
  <si>
    <t>&gt; 1일 최대 리셋 다이아</t>
    <phoneticPr fontId="2" type="noConversion"/>
  </si>
  <si>
    <t>&gt; 1일 무료 획득 3성</t>
    <phoneticPr fontId="2" type="noConversion"/>
  </si>
  <si>
    <t>&gt; 1일 무료 입장 횟수</t>
    <phoneticPr fontId="2" type="noConversion"/>
  </si>
  <si>
    <t>&gt; 1회 입장 시 획득 개체수</t>
    <phoneticPr fontId="2" type="noConversion"/>
  </si>
  <si>
    <t>합계</t>
    <phoneticPr fontId="2" type="noConversion"/>
  </si>
  <si>
    <t>3성 환산 수량</t>
    <phoneticPr fontId="2" type="noConversion"/>
  </si>
  <si>
    <t>획득 수량</t>
    <phoneticPr fontId="2" type="noConversion"/>
  </si>
  <si>
    <t>개별 확률</t>
    <phoneticPr fontId="2" type="noConversion"/>
  </si>
  <si>
    <t>최대 획득 수량</t>
    <phoneticPr fontId="2" type="noConversion"/>
  </si>
  <si>
    <t>등급</t>
    <phoneticPr fontId="2" type="noConversion"/>
  </si>
  <si>
    <t>▶ 룬 파밍던전 - 난이도 6 획득 확률</t>
    <phoneticPr fontId="2" type="noConversion"/>
  </si>
  <si>
    <t>&gt; 10+1 뽑기 단가</t>
    <phoneticPr fontId="2" type="noConversion"/>
  </si>
  <si>
    <t>합계</t>
    <phoneticPr fontId="2" type="noConversion"/>
  </si>
  <si>
    <t>3 -&gt; 7성 승급</t>
    <phoneticPr fontId="2" type="noConversion"/>
  </si>
  <si>
    <t>3 -&gt; 6성 승급</t>
    <phoneticPr fontId="2" type="noConversion"/>
  </si>
  <si>
    <t>3 -&gt; 5성 승급</t>
    <phoneticPr fontId="2" type="noConversion"/>
  </si>
  <si>
    <t>3 -&gt; 4성 승급</t>
    <phoneticPr fontId="2" type="noConversion"/>
  </si>
  <si>
    <t>3성 요구 수량</t>
    <phoneticPr fontId="2" type="noConversion"/>
  </si>
  <si>
    <t>확률</t>
  </si>
  <si>
    <t>등급</t>
  </si>
  <si>
    <t>▶ [기존] 룬스톤 10+1 획득 확률</t>
    <phoneticPr fontId="2" type="noConversion"/>
  </si>
  <si>
    <t xml:space="preserve">1600개의 크리스탈과 신화등급 원거리 무기를 단돈 33,000원에 만나볼 수 있는 찬스! (레이븐 - 도미니온의 성장패키지)      </t>
  </si>
  <si>
    <t>총 \110000 상당의 아이템을 \11000에 구매 가능! (몬길 - 매지컬 성장 패키지)</t>
  </si>
  <si>
    <t>레벨 달성에 따라 총 25000크리스탈지급!! 55,000원의 가격에 만나보세요!! (콘)</t>
  </si>
  <si>
    <t xml:space="preserve">총 20000젬 (\200000원 상당)을 \33000에 구매할 수 있습니다.(히트) </t>
  </si>
  <si>
    <t>총 1800루비를 단 한번 33000원으로  획득할 수 있는 기회! (갓오하)</t>
  </si>
  <si>
    <t xml:space="preserve">1650루비와 30토파즈를 33000원의 가격에 만나보세요.(세나 - 엘리스의 성장 패키지) </t>
  </si>
  <si>
    <t>ㅑ</t>
    <phoneticPr fontId="2" type="noConversion"/>
  </si>
  <si>
    <t>계정당 1회 초특가 성장 패키지(서머너즈워)</t>
  </si>
  <si>
    <t>참고</t>
    <phoneticPr fontId="2" type="noConversion"/>
  </si>
  <si>
    <t>ㅑ</t>
    <phoneticPr fontId="2" type="noConversion"/>
  </si>
  <si>
    <t>* 상품 가치 및 상품 설명에 대한 피드백 바랍니다.</t>
    <phoneticPr fontId="2" type="noConversion"/>
  </si>
  <si>
    <t>* 마을 - 패키지 - 한계돌파 월정액 탭에서 확인 가능 하며 상점 진입 시 팝업에서도 확인 할 수 있습니다.</t>
    <phoneticPr fontId="2" type="noConversion"/>
  </si>
  <si>
    <t>140,000원 상당의 다이아를 22,000원에 구입하고 매일 균열석 획득 찬스!!</t>
    <phoneticPr fontId="2" type="noConversion"/>
  </si>
  <si>
    <t>상품 설명</t>
    <phoneticPr fontId="2" type="noConversion"/>
  </si>
  <si>
    <t>즉시지급+29일 분</t>
    <phoneticPr fontId="2" type="noConversion"/>
  </si>
  <si>
    <t>1일 지급</t>
    <phoneticPr fontId="2" type="noConversion"/>
  </si>
  <si>
    <t>즉시지급</t>
    <phoneticPr fontId="2" type="noConversion"/>
  </si>
  <si>
    <t>지급 균열석 개수</t>
    <phoneticPr fontId="2" type="noConversion"/>
  </si>
  <si>
    <t>지급 다이아 개수</t>
    <phoneticPr fontId="2" type="noConversion"/>
  </si>
  <si>
    <t>판매가 \22,000</t>
    <phoneticPr fontId="2" type="noConversion"/>
  </si>
  <si>
    <t>신규 월정액</t>
    <phoneticPr fontId="2" type="noConversion"/>
  </si>
  <si>
    <t>희귀 세인트 방어구 세트를 획득할 마지막 기회!!</t>
  </si>
  <si>
    <t xml:space="preserve">70,000원 상당의 다이아를 11,000원에 구입하고, </t>
    <phoneticPr fontId="2" type="noConversion"/>
  </si>
  <si>
    <t>상품 설명</t>
    <phoneticPr fontId="2" type="noConversion"/>
  </si>
  <si>
    <t>즉시지급+29일 분</t>
    <phoneticPr fontId="2" type="noConversion"/>
  </si>
  <si>
    <t>판매가 \11,000</t>
    <phoneticPr fontId="2" type="noConversion"/>
  </si>
  <si>
    <t>기존 월정액</t>
    <phoneticPr fontId="2" type="noConversion"/>
  </si>
  <si>
    <t>* 상품 가치 및 상품 설명에 대한 피드백 바랍니다.</t>
    <phoneticPr fontId="2" type="noConversion"/>
  </si>
  <si>
    <t>* 마을 - 패키지 - 수호자 성장 패키지 탭에서 확인 가능 합니다.</t>
    <phoneticPr fontId="2" type="noConversion"/>
  </si>
  <si>
    <t>수호자 레벨 달성 시 녹스 무기 승단의 기회와 70,000원 상당의 다이아를 한번에!!</t>
    <phoneticPr fontId="2" type="noConversion"/>
  </si>
  <si>
    <t>합</t>
    <phoneticPr fontId="2" type="noConversion"/>
  </si>
  <si>
    <t>수호자 레벨 500 달성</t>
  </si>
  <si>
    <t>수호자 레벨 400 달성</t>
  </si>
  <si>
    <t>수호자 레벨 300 달성</t>
  </si>
  <si>
    <t>수호자 레벨 200 달성</t>
    <phoneticPr fontId="2" type="noConversion"/>
  </si>
  <si>
    <t>수호자 레벨 100 달성</t>
    <phoneticPr fontId="2" type="noConversion"/>
  </si>
  <si>
    <t>즉시지급</t>
    <phoneticPr fontId="2" type="noConversion"/>
  </si>
  <si>
    <t>상품2 (녹스 무기 승급 주문서)</t>
    <phoneticPr fontId="2" type="noConversion"/>
  </si>
  <si>
    <t>상품 1 (다이아)</t>
    <phoneticPr fontId="2" type="noConversion"/>
  </si>
  <si>
    <r>
      <t xml:space="preserve">판매가 </t>
    </r>
    <r>
      <rPr>
        <b/>
        <sz val="10"/>
        <color theme="1"/>
        <rFont val="맑은 고딕"/>
        <family val="3"/>
        <charset val="129"/>
        <scheme val="minor"/>
      </rPr>
      <t>\33,000</t>
    </r>
    <phoneticPr fontId="2" type="noConversion"/>
  </si>
  <si>
    <t>수호자 성장 패키지</t>
    <phoneticPr fontId="2" type="noConversion"/>
  </si>
  <si>
    <t>5만원 상당의 4,500 다이아를 레벨 달성에 따라 지급!!</t>
    <phoneticPr fontId="2" type="noConversion"/>
  </si>
  <si>
    <t>30레벨 달성</t>
    <phoneticPr fontId="2" type="noConversion"/>
  </si>
  <si>
    <t>20레벨 달성</t>
    <phoneticPr fontId="2" type="noConversion"/>
  </si>
  <si>
    <t>15레벨 달성</t>
    <phoneticPr fontId="2" type="noConversion"/>
  </si>
  <si>
    <t>10레벨 달성</t>
    <phoneticPr fontId="2" type="noConversion"/>
  </si>
  <si>
    <t>5레벨 달성</t>
    <phoneticPr fontId="2" type="noConversion"/>
  </si>
  <si>
    <t>즉시지급</t>
    <phoneticPr fontId="2" type="noConversion"/>
  </si>
  <si>
    <t>상품 1 (다이아)</t>
    <phoneticPr fontId="2" type="noConversion"/>
  </si>
  <si>
    <t>기존 성장 패키지</t>
    <phoneticPr fontId="2" type="noConversion"/>
  </si>
  <si>
    <t>성장 패키지 구성</t>
    <phoneticPr fontId="2" type="noConversion"/>
  </si>
  <si>
    <t>* 상품 가치에 대한 피드백 부탁드립니다.</t>
    <phoneticPr fontId="2" type="noConversion"/>
  </si>
  <si>
    <t>* 상점 - 스페셜 탭에서 확인 가능 합니다.</t>
    <phoneticPr fontId="2" type="noConversion"/>
  </si>
  <si>
    <t xml:space="preserve">   나머지 3종의 상자 판매도 같이 제공하여 유저 편의를 제공하려고 합니다.</t>
    <phoneticPr fontId="2" type="noConversion"/>
  </si>
  <si>
    <t xml:space="preserve">   해당 이유로 금강석 상자의 구매 비율이 가장 높을 것으로 예상되고, </t>
    <phoneticPr fontId="2" type="noConversion"/>
  </si>
  <si>
    <t xml:space="preserve">   금강석의 경우 나머지 3종에 비해 적게 획득이 되어 전승석 제작 개수 제어를 금강석으로 하고 있습니다.</t>
    <phoneticPr fontId="2" type="noConversion"/>
  </si>
  <si>
    <t>&gt; 현재 기획의도로 공작석 · 월장석 · 감람석은 전승석 요구 개수 비율보다 많이 획득 가능하고,</t>
    <phoneticPr fontId="2" type="noConversion"/>
  </si>
  <si>
    <t xml:space="preserve">   현금 결제를 하는것이 이득이라는 느낌을 주어 기존 패키지 상품의 구매유도를 하고자 합니다.</t>
    <phoneticPr fontId="2" type="noConversion"/>
  </si>
  <si>
    <t xml:space="preserve">&gt; 전승 재료 패키지를 구매 횟수 미만으로 구매한 유저의 경우 해당 상자 4종을 구매하는 것보다 </t>
    <phoneticPr fontId="2" type="noConversion"/>
  </si>
  <si>
    <t xml:space="preserve">  재료 4종 구매 = 다이아300 * 4종 = 다이아 1200 = \11,000 상당</t>
    <phoneticPr fontId="2" type="noConversion"/>
  </si>
  <si>
    <t xml:space="preserve">* 전승 재료 패키지 = \3,300 </t>
    <phoneticPr fontId="2" type="noConversion"/>
  </si>
  <si>
    <t xml:space="preserve">   기존 판매되는 전승 재료 패키지 보다 높은 가격에 판매 할 예정입니다.</t>
    <phoneticPr fontId="2" type="noConversion"/>
  </si>
  <si>
    <t>&gt; 해당 상품의 경우 재료를 랜덤으로 획득 가능한 소환권이 아닌 유저의 선택으로 필요한 재료만 구매 가능한 상품으로,</t>
    <phoneticPr fontId="2" type="noConversion"/>
  </si>
  <si>
    <t>다이아 300</t>
    <phoneticPr fontId="2" type="noConversion"/>
  </si>
  <si>
    <t>금강석</t>
    <phoneticPr fontId="2" type="noConversion"/>
  </si>
  <si>
    <t>금강석 상자</t>
    <phoneticPr fontId="2" type="noConversion"/>
  </si>
  <si>
    <t>다이아 300</t>
    <phoneticPr fontId="2" type="noConversion"/>
  </si>
  <si>
    <t>감람석</t>
    <phoneticPr fontId="2" type="noConversion"/>
  </si>
  <si>
    <t>감람석 상자</t>
    <phoneticPr fontId="2" type="noConversion"/>
  </si>
  <si>
    <t>월장석</t>
    <phoneticPr fontId="2" type="noConversion"/>
  </si>
  <si>
    <t>월장석 상자</t>
    <phoneticPr fontId="2" type="noConversion"/>
  </si>
  <si>
    <t>공작석</t>
    <phoneticPr fontId="2" type="noConversion"/>
  </si>
  <si>
    <t>공작석 상자</t>
    <phoneticPr fontId="2" type="noConversion"/>
  </si>
  <si>
    <t xml:space="preserve"> 가격</t>
    <phoneticPr fontId="2" type="noConversion"/>
  </si>
  <si>
    <t xml:space="preserve"> 개수</t>
    <phoneticPr fontId="2" type="noConversion"/>
  </si>
  <si>
    <t>상품 내용</t>
    <phoneticPr fontId="2" type="noConversion"/>
  </si>
  <si>
    <t xml:space="preserve"> 상품명</t>
    <phoneticPr fontId="2" type="noConversion"/>
  </si>
  <si>
    <t>`</t>
    <phoneticPr fontId="2" type="noConversion"/>
  </si>
  <si>
    <t>전승 재료 상품</t>
    <phoneticPr fontId="2" type="noConversion"/>
  </si>
  <si>
    <t xml:space="preserve">   * 상품 판매 기한: 별도 안내시 까지</t>
    <phoneticPr fontId="2" type="noConversion"/>
  </si>
  <si>
    <t xml:space="preserve">   전승 재료 상자 판매 기한과 같이 한정판매로 진행 후 영구적용을 고려하겠습니다.</t>
    <phoneticPr fontId="2" type="noConversion"/>
  </si>
  <si>
    <t>&gt; 열쇠 상품의 경우 7월26일_업데이트_문의 사항_20170724_중원피드백_확인.docx 문서의 피드백의 성장밸런스 붕괴 가능성에 공감하고,</t>
    <phoneticPr fontId="2" type="noConversion"/>
  </si>
  <si>
    <t>합</t>
    <phoneticPr fontId="2" type="noConversion"/>
  </si>
  <si>
    <t>구매 보너스 비율</t>
    <phoneticPr fontId="2" type="noConversion"/>
  </si>
  <si>
    <t>열쇠 개수</t>
    <phoneticPr fontId="2" type="noConversion"/>
  </si>
  <si>
    <t>가격 (다이아)</t>
    <phoneticPr fontId="2" type="noConversion"/>
  </si>
  <si>
    <t>구매 보너스 비율</t>
    <phoneticPr fontId="2" type="noConversion"/>
  </si>
  <si>
    <t>가격 (다이아)</t>
    <phoneticPr fontId="2" type="noConversion"/>
  </si>
  <si>
    <t>변경</t>
    <phoneticPr fontId="2" type="noConversion"/>
  </si>
  <si>
    <t>기존</t>
    <phoneticPr fontId="2" type="noConversion"/>
  </si>
  <si>
    <t>열쇠 구매 보너스 변경 및 피드백</t>
    <phoneticPr fontId="2" type="noConversion"/>
  </si>
  <si>
    <t>초월던전 200단계</t>
  </si>
  <si>
    <t>초월던전 199단계</t>
  </si>
  <si>
    <t>초월던전 198단계</t>
  </si>
  <si>
    <t>초월던전 197단계</t>
  </si>
  <si>
    <t>초월던전 196단계</t>
  </si>
  <si>
    <t>초월던전 195단계</t>
  </si>
  <si>
    <t>초월던전 194단계</t>
  </si>
  <si>
    <t>초월던전 193단계</t>
  </si>
  <si>
    <t>초월던전 192단계</t>
  </si>
  <si>
    <t>초월던전 191단계</t>
  </si>
  <si>
    <t>초월던전 190단계</t>
  </si>
  <si>
    <t>초월던전 189단계</t>
  </si>
  <si>
    <t>초월던전 188단계</t>
  </si>
  <si>
    <t>초월던전 187단계</t>
  </si>
  <si>
    <t>초월던전 186단계</t>
  </si>
  <si>
    <t>초월던전 185단계</t>
  </si>
  <si>
    <t>초월던전 184단계</t>
  </si>
  <si>
    <t>초월던전 183단계</t>
  </si>
  <si>
    <t>초월던전 182단계</t>
  </si>
  <si>
    <t>초월던전 181단계</t>
  </si>
  <si>
    <t>초월던전 180단계</t>
  </si>
  <si>
    <t>초월던전 179단계</t>
  </si>
  <si>
    <t>초월던전 178단계</t>
  </si>
  <si>
    <t>초월던전 177단계</t>
  </si>
  <si>
    <t>초월던전 176단계</t>
  </si>
  <si>
    <t>초월던전 175단계</t>
  </si>
  <si>
    <t>초월던전 174단계</t>
  </si>
  <si>
    <t>초월던전 173단계</t>
  </si>
  <si>
    <t>초월던전 172단계</t>
  </si>
  <si>
    <t>초월던전 171단계</t>
  </si>
  <si>
    <t>초월던전 170단계</t>
  </si>
  <si>
    <t>초월던전 169단계</t>
  </si>
  <si>
    <t>초월던전 168단계</t>
  </si>
  <si>
    <t>초월던전 167단계</t>
  </si>
  <si>
    <t>초월던전 166단계</t>
  </si>
  <si>
    <t>초월던전 165단계</t>
  </si>
  <si>
    <t>초월던전 164단계</t>
  </si>
  <si>
    <t>초월던전 163단계</t>
  </si>
  <si>
    <t>초월던전 162단계</t>
  </si>
  <si>
    <t>초월던전 161단계</t>
  </si>
  <si>
    <t>초월던전 160단계</t>
  </si>
  <si>
    <t>초월던전 159단계</t>
  </si>
  <si>
    <t>초월던전 158단계</t>
  </si>
  <si>
    <t>초월던전 157단계</t>
  </si>
  <si>
    <t>초월던전 156단계</t>
  </si>
  <si>
    <t>초월던전 155단계</t>
  </si>
  <si>
    <t>초월던전 154단계</t>
  </si>
  <si>
    <t>초월던전 153단계</t>
  </si>
  <si>
    <t>초월던전 152단계</t>
  </si>
  <si>
    <t>초월던전 151단계</t>
  </si>
  <si>
    <t>초월던전 150단계</t>
  </si>
  <si>
    <t>초월던전 149단계</t>
  </si>
  <si>
    <t>초월던전 148단계</t>
  </si>
  <si>
    <t>초월던전 147단계</t>
  </si>
  <si>
    <t>초월던전 146단계</t>
  </si>
  <si>
    <t>초월던전 145단계</t>
  </si>
  <si>
    <t>초월던전 144단계</t>
  </si>
  <si>
    <t>초월던전 143단계</t>
  </si>
  <si>
    <t>초월던전 142단계</t>
  </si>
  <si>
    <t>초월던전 141단계</t>
  </si>
  <si>
    <t>초월던전 140단계</t>
  </si>
  <si>
    <t>초월던전 139단계</t>
  </si>
  <si>
    <t>초월던전 138단계</t>
  </si>
  <si>
    <t>초월던전 137단계</t>
  </si>
  <si>
    <t>초월던전 136단계</t>
  </si>
  <si>
    <t>초월던전 135단계</t>
  </si>
  <si>
    <t>초월던전 134단계</t>
  </si>
  <si>
    <t>초월던전 133단계</t>
  </si>
  <si>
    <t>초월던전 132단계</t>
  </si>
  <si>
    <t>초월던전 131단계</t>
  </si>
  <si>
    <t>초월던전 130단계</t>
  </si>
  <si>
    <t>초월던전 129단계</t>
  </si>
  <si>
    <t>초월던전 128단계</t>
  </si>
  <si>
    <t>초월던전 127단계</t>
  </si>
  <si>
    <t>초월던전 126단계</t>
  </si>
  <si>
    <t>초월던전 125단계</t>
  </si>
  <si>
    <t>초월던전 124단계</t>
  </si>
  <si>
    <t>초월던전 123단계</t>
  </si>
  <si>
    <t>초월던전 122단계</t>
  </si>
  <si>
    <t>초월던전 121단계</t>
  </si>
  <si>
    <t>초월던전 120단계</t>
  </si>
  <si>
    <t>초월던전 119단계</t>
  </si>
  <si>
    <t>초월던전 118단계</t>
  </si>
  <si>
    <t>초월던전 117단계</t>
  </si>
  <si>
    <t>초월던전 116단계</t>
  </si>
  <si>
    <t>초월던전 115단계</t>
  </si>
  <si>
    <t>초월던전 114단계</t>
  </si>
  <si>
    <t>초월던전 113단계</t>
  </si>
  <si>
    <t>초월던전 112단계</t>
  </si>
  <si>
    <t>초월던전 111단계</t>
    <phoneticPr fontId="2" type="noConversion"/>
  </si>
  <si>
    <t>61.5</t>
    <phoneticPr fontId="2" type="noConversion"/>
  </si>
  <si>
    <t>18.2</t>
    <phoneticPr fontId="2" type="noConversion"/>
  </si>
  <si>
    <t>18.2</t>
    <phoneticPr fontId="2" type="noConversion"/>
  </si>
  <si>
    <t>초월던전 110단계</t>
  </si>
  <si>
    <t>초월던전 109단계</t>
  </si>
  <si>
    <t>61.5</t>
    <phoneticPr fontId="2" type="noConversion"/>
  </si>
  <si>
    <t>초월던전 108단계</t>
  </si>
  <si>
    <t>초월던전 107단계</t>
  </si>
  <si>
    <t>초월던전 106단계</t>
  </si>
  <si>
    <t>초월던전 105단계</t>
  </si>
  <si>
    <t>초월던전 104단계</t>
  </si>
  <si>
    <t>초월던전 103단계</t>
  </si>
  <si>
    <t>초월던전 102단계</t>
  </si>
  <si>
    <t>초월던전 101단계</t>
  </si>
  <si>
    <t>변경 3성 장비 획득 확률</t>
    <phoneticPr fontId="2" type="noConversion"/>
  </si>
  <si>
    <t>변경 4성 장비 획득 확률</t>
    <phoneticPr fontId="2" type="noConversion"/>
  </si>
  <si>
    <t>기존 3성 장비 획득 확률</t>
    <phoneticPr fontId="2" type="noConversion"/>
  </si>
  <si>
    <t>기존 4성 장비 획득 확률</t>
    <phoneticPr fontId="2" type="noConversion"/>
  </si>
  <si>
    <t>보상 그룹 코드</t>
    <phoneticPr fontId="2" type="noConversion"/>
  </si>
  <si>
    <t>단계</t>
    <phoneticPr fontId="2" type="noConversion"/>
  </si>
  <si>
    <t>적용</t>
    <phoneticPr fontId="2" type="noConversion"/>
  </si>
  <si>
    <t>초월 패키지 I~IIIII단계 5종 추가</t>
    <phoneticPr fontId="2" type="noConversion"/>
  </si>
  <si>
    <t>7. 초월II패키지 5종 추가</t>
    <phoneticPr fontId="2" type="noConversion"/>
  </si>
  <si>
    <t>썸머 패키지 I~III 4종 추가</t>
    <phoneticPr fontId="2" type="noConversion"/>
  </si>
  <si>
    <t>6. 썸머 패키지 3종 추가</t>
    <phoneticPr fontId="2" type="noConversion"/>
  </si>
  <si>
    <t>길드마크 2종, 배경 2종 추가</t>
    <phoneticPr fontId="2" type="noConversion"/>
  </si>
  <si>
    <t>5. 길드 마크 및 배경 4종 추가</t>
    <phoneticPr fontId="2" type="noConversion"/>
  </si>
  <si>
    <t>(1) 다이아로 구매 가능한 열쇠 상품의 보너스 비율 증가 (피드백 반영)</t>
    <phoneticPr fontId="2" type="noConversion"/>
  </si>
  <si>
    <t>4. 열쇠 상품 3종 개선</t>
    <phoneticPr fontId="2" type="noConversion"/>
  </si>
  <si>
    <t>(1) 전승 재료 상자 상품 4종 추가 (별도 안내시 까지 한정 판매)</t>
    <phoneticPr fontId="2" type="noConversion"/>
  </si>
  <si>
    <t>3. 전승 재료 상품 4종 추가</t>
    <phoneticPr fontId="2" type="noConversion"/>
  </si>
  <si>
    <t>(1) 수호자 성장 패키지 추가</t>
    <phoneticPr fontId="2" type="noConversion"/>
  </si>
  <si>
    <t>2. 수호자 성장 패키지 1종 추가</t>
    <phoneticPr fontId="2" type="noConversion"/>
  </si>
  <si>
    <t>(1) 한계돌파 월정액 상품 추가</t>
    <phoneticPr fontId="2" type="noConversion"/>
  </si>
  <si>
    <t>1. 월정액 상품 1종 추가</t>
    <phoneticPr fontId="2" type="noConversion"/>
  </si>
  <si>
    <t>수정 완료</t>
    <phoneticPr fontId="2" type="noConversion"/>
  </si>
  <si>
    <t>[제작/버그] :: 특수 제작 - 전승석 제작의 재료 정보에서 각 전승 재료들의 획득 경로 연동이 안 되어 있는 현상</t>
    <phoneticPr fontId="2" type="noConversion"/>
  </si>
  <si>
    <t>(1) 버그 발생 관련 내용이 부족 - 해당 내용은 담당자가 파악했으나 관련 내용이 부족해 수정은 했으나 다시 발생할 수 있습니다.</t>
    <phoneticPr fontId="2" type="noConversion"/>
  </si>
  <si>
    <t>[점령전/ 오류 &amp; 버그 #3596] : 점령전 종료 후 정상적으로 종료가 되지 않는 현상</t>
    <phoneticPr fontId="2" type="noConversion"/>
  </si>
  <si>
    <t>미 적용 (수정 중)</t>
    <phoneticPr fontId="2" type="noConversion"/>
  </si>
  <si>
    <t xml:space="preserve">[점령전/버그] :: 수호석 -  부활, 은총 동시 착용 시 수호석 부활 효과가 사용되지 않습니다. </t>
    <phoneticPr fontId="2" type="noConversion"/>
  </si>
  <si>
    <t>&lt; 버그 수정 항목 &gt;</t>
    <phoneticPr fontId="2" type="noConversion"/>
  </si>
  <si>
    <t>(1) 전승 스킬 '활기' 능력치 상향 조정 (소모 활력 1당 생명력 40 회복 &gt; 생명력 120 회복)</t>
    <phoneticPr fontId="2" type="noConversion"/>
  </si>
  <si>
    <t>1. 전승 스킬 '활기' 수치 변경</t>
    <phoneticPr fontId="2" type="noConversion"/>
  </si>
  <si>
    <t>(3) 상품 내용 : 링크 참고</t>
    <phoneticPr fontId="2" type="noConversion"/>
  </si>
  <si>
    <t>(2) 스페셜 출석 이벤트 기간 : 7월 26일 ~ 8월 8일</t>
    <phoneticPr fontId="2" type="noConversion"/>
  </si>
  <si>
    <t>(1) 출석 이벤트 문구 : 파밍을 위한 7일의 행복 이벤트!</t>
    <phoneticPr fontId="2" type="noConversion"/>
  </si>
  <si>
    <t>10. 신규 출석 이벤트</t>
    <phoneticPr fontId="2" type="noConversion"/>
  </si>
  <si>
    <t>(2) PlayerInfo 상세 정보(링크)</t>
    <phoneticPr fontId="2" type="noConversion"/>
  </si>
  <si>
    <t>(1) 버서커를 제외한 데몬헌터, 아칸, 나이트 기본 능력치 상향</t>
    <phoneticPr fontId="2" type="noConversion"/>
  </si>
  <si>
    <t>9. 캐릭터 기본 능력치 조정</t>
    <phoneticPr fontId="2" type="noConversion"/>
  </si>
  <si>
    <t>(1) 9-10단계 녹스 승단 주문서 요구량 변경</t>
    <phoneticPr fontId="2" type="noConversion"/>
  </si>
  <si>
    <t>8. 녹스 승단 주문서 요구량 변경</t>
    <phoneticPr fontId="2" type="noConversion"/>
  </si>
  <si>
    <t>(2) 업적은 8월 1일부터 그 다음 업데이트인 9일까지 일일, 주간, 월간 미션을 진행할 수 없는 상태가 됩니다.</t>
    <phoneticPr fontId="2" type="noConversion"/>
  </si>
  <si>
    <t>링크 참고</t>
    <phoneticPr fontId="2" type="noConversion"/>
  </si>
  <si>
    <t>(1) 일일, 주간, 월간 미션 리뉴얼 (링크 참고하시고 피드백 부탁드립니다.)</t>
    <phoneticPr fontId="2" type="noConversion"/>
  </si>
  <si>
    <t>7. 업적 리뉴얼</t>
    <phoneticPr fontId="2" type="noConversion"/>
  </si>
  <si>
    <t>(3) 스킬 관련 상세 정보(링크)</t>
    <phoneticPr fontId="2" type="noConversion"/>
  </si>
  <si>
    <t>(2) 나이트/데몬헌터 스킬 밸런스 조정 및 리뉴얼</t>
    <phoneticPr fontId="2" type="noConversion"/>
  </si>
  <si>
    <t>(1) 점령전 스킬 밸런스 조정 (스킬데미지가 기존의 100 -&gt; 60%로 하향됩니다.)</t>
    <phoneticPr fontId="2" type="noConversion"/>
  </si>
  <si>
    <t>6. 캐릭터 스킬 밸런스 조정</t>
    <phoneticPr fontId="2" type="noConversion"/>
  </si>
  <si>
    <t>(6) 가디언 5세트 효과 변경 (체력흡수 1% -&gt; 2%) 변경</t>
    <phoneticPr fontId="2" type="noConversion"/>
  </si>
  <si>
    <t xml:space="preserve">(5) 가디언 아머 고정옵션 변경 (방어력증가 -&gt; 회피율 9% 변경) </t>
    <phoneticPr fontId="2" type="noConversion"/>
  </si>
  <si>
    <t xml:space="preserve">(4) 이모탈 5세트 효과 변경 (최종피해증가 50% -&gt; 60%) </t>
    <phoneticPr fontId="2" type="noConversion"/>
  </si>
  <si>
    <t>(3) 이모탈 투구 고정 옵션 변경 (최종피해증가 7% -&gt; 10%) 7성 기준</t>
    <phoneticPr fontId="2" type="noConversion"/>
  </si>
  <si>
    <t>(2) 세크리드 무기 공격력 상향 (107.5% -&gt; 120%)  (링크)</t>
    <phoneticPr fontId="2" type="noConversion"/>
  </si>
  <si>
    <t>(1) 뱀파이어 무기의 체력 흡수율 상향 조정 (1.5% &gt; 2%)</t>
    <phoneticPr fontId="2" type="noConversion"/>
  </si>
  <si>
    <t>5. 장비 상향 조정</t>
    <phoneticPr fontId="2" type="noConversion"/>
  </si>
  <si>
    <t>(1) 수호석 리뉴얼 후에도 쓰이지 않는 수호석 '신성' 상향 조정. (링크 참고)</t>
    <phoneticPr fontId="2" type="noConversion"/>
  </si>
  <si>
    <t>4. 신성 수호석 상향 조정</t>
    <phoneticPr fontId="2" type="noConversion"/>
  </si>
  <si>
    <t>(1) 룬 스톤 뽑기 상품 그룹 변경 (녹스게임즈 피드백 반영)</t>
    <phoneticPr fontId="2" type="noConversion"/>
  </si>
  <si>
    <t>3. 룬 스톤 뽑기 상품 개선</t>
    <phoneticPr fontId="2" type="noConversion"/>
  </si>
  <si>
    <t>(3) 초월 던전 단계 별 3~4성 아이템 드랍 확률 하향 조정</t>
    <phoneticPr fontId="2" type="noConversion"/>
  </si>
  <si>
    <t>(2) 초월 던전 트리거 개선 (사막 1개, 던전 3개 , 얼음1개 조정 완료)</t>
    <phoneticPr fontId="2" type="noConversion"/>
  </si>
  <si>
    <t>(1) 초월 던전 랜덤 보스 시스템</t>
    <phoneticPr fontId="2" type="noConversion"/>
  </si>
  <si>
    <t>2. 초월 던전 관련</t>
    <phoneticPr fontId="2" type="noConversion"/>
  </si>
  <si>
    <t>링크</t>
    <phoneticPr fontId="2" type="noConversion"/>
  </si>
  <si>
    <t>(2) 보상 아이템 리스트 Nox측 보상 적용 및 미적용 (링크)</t>
    <phoneticPr fontId="2" type="noConversion"/>
  </si>
  <si>
    <t>(1) 10회 뽑기 상품을 1, 3, 5, 7, 10회 누적 구매를 할 경우 추가적인 보상을 주는 시스템.</t>
    <phoneticPr fontId="2" type="noConversion"/>
  </si>
  <si>
    <t>1. VIP 시스템</t>
    <phoneticPr fontId="2" type="noConversion"/>
  </si>
  <si>
    <t>&lt; 시스템 &gt;</t>
    <phoneticPr fontId="2" type="noConversion"/>
  </si>
  <si>
    <t>* 본 빌드는 플레이스토어 &amp; 원스토어 라이브 서비스 빌드 관련 항목입니다. QA 빌드(테스트 서버빌드로 전환)는 동일한 빌드로 배포됩니다.</t>
    <phoneticPr fontId="2" type="noConversion"/>
  </si>
  <si>
    <t>[2017 7월 25일 One Store &amp; Google 라이브 서버 및 QA 서버 빌드의 개발 및 수정 항목 (7월 26일 AM 2:00 업데이트 예정항목)]</t>
    <phoneticPr fontId="2" type="noConversion"/>
  </si>
  <si>
    <t>1. 아칸 - 유성 데미지 및 쿨타임 변경</t>
    <phoneticPr fontId="2" type="noConversion"/>
  </si>
  <si>
    <t>2. 나이트 - 정점 스킬 체력흡수율 상향 및 스킬 정보 텍스트 추가</t>
    <phoneticPr fontId="2" type="noConversion"/>
  </si>
  <si>
    <t>[2017 8월 7일 One Store &amp; Google 라이브 서버 및 QA 서버 빌드의 개발 및 수정 항목 (8월 9일 AM 2:00 업데이트 예정항목)]</t>
    <phoneticPr fontId="2" type="noConversion"/>
  </si>
  <si>
    <t>3. 스킬 관련 상세 내용(링크)</t>
    <phoneticPr fontId="2" type="noConversion"/>
  </si>
  <si>
    <t>&gt; 아칸 및 나이트 스킬 변경 안내</t>
    <phoneticPr fontId="2" type="noConversion"/>
  </si>
  <si>
    <t>아칸</t>
    <phoneticPr fontId="2" type="noConversion"/>
  </si>
  <si>
    <t>기존 데미지</t>
    <phoneticPr fontId="2" type="noConversion"/>
  </si>
  <si>
    <t>변경된 데미지</t>
    <phoneticPr fontId="2" type="noConversion"/>
  </si>
  <si>
    <t>기존 쿨타임</t>
    <phoneticPr fontId="2" type="noConversion"/>
  </si>
  <si>
    <t>변경 된 쿨타임</t>
    <phoneticPr fontId="2" type="noConversion"/>
  </si>
  <si>
    <t>유성</t>
    <phoneticPr fontId="2" type="noConversion"/>
  </si>
  <si>
    <t>유성 Lv.1</t>
    <phoneticPr fontId="2" type="noConversion"/>
  </si>
  <si>
    <t>유성 Lv.2</t>
  </si>
  <si>
    <t>유성 Lv.3</t>
  </si>
  <si>
    <t>유성 Lv.4</t>
  </si>
  <si>
    <t>유성 Lv.5</t>
  </si>
  <si>
    <t>유성 Lv.6</t>
  </si>
  <si>
    <t>유성 Lv.7</t>
  </si>
  <si>
    <t>유성 Lv.8</t>
  </si>
  <si>
    <t>유성 Lv.9</t>
  </si>
  <si>
    <t>유성 Lv.10</t>
  </si>
  <si>
    <t>유성 - 기존 대비하여 저레벨 구간 및 고레벨 구간의 데미지 효율이 떨어지는 내부 피드백에 대해 수정된 사항입니다.</t>
    <phoneticPr fontId="2" type="noConversion"/>
  </si>
  <si>
    <t>나이트</t>
    <phoneticPr fontId="2" type="noConversion"/>
  </si>
  <si>
    <t>정점</t>
    <phoneticPr fontId="2" type="noConversion"/>
  </si>
  <si>
    <t>정점 Lv.1</t>
    <phoneticPr fontId="2" type="noConversion"/>
  </si>
  <si>
    <t>정점 Lv.2</t>
  </si>
  <si>
    <t>정점 Lv.3</t>
  </si>
  <si>
    <t>정점 Lv.4</t>
  </si>
  <si>
    <t>정점 Lv.5</t>
  </si>
  <si>
    <t>정점 Lv.6</t>
  </si>
  <si>
    <t>정점 Lv.7</t>
  </si>
  <si>
    <t>정점 Lv.8</t>
  </si>
  <si>
    <t>정점 Lv.9</t>
  </si>
  <si>
    <t>정점 Lv.10</t>
  </si>
  <si>
    <t>기존 체력흡수율</t>
    <phoneticPr fontId="2" type="noConversion"/>
  </si>
  <si>
    <t>변경된 체력흡수율</t>
    <phoneticPr fontId="2" type="noConversion"/>
  </si>
  <si>
    <t xml:space="preserve">정점 - 스킬 정보에 체력흡수 관련 텍스트가 추가 되었습니다.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</si>
</sst>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₩&quot;#,##0;[Red]\-&quot;₩&quot;#,##0"/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0_);[Red]\(0\)"/>
    <numFmt numFmtId="178" formatCode="0.00_ "/>
    <numFmt numFmtId="179" formatCode="0.00_);[Red]\(0.00\)"/>
    <numFmt numFmtId="180" formatCode="#,##0.00_ "/>
    <numFmt numFmtId="181" formatCode="0.0000%"/>
  </numFmts>
  <fonts count="3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rgb="FFC00000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u/>
      <sz val="10"/>
      <color theme="10"/>
      <name val="맑은 고딕"/>
      <family val="2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4"/>
      <name val="맑은 고딕"/>
      <family val="3"/>
      <charset val="129"/>
    </font>
    <font>
      <b/>
      <sz val="16"/>
      <name val="맑은 고딕"/>
      <family val="3"/>
      <charset val="129"/>
    </font>
    <font>
      <sz val="11"/>
      <color indexed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10"/>
      <color indexed="8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0"/>
      <color indexed="9"/>
      <name val="맑은 고딕"/>
      <family val="3"/>
      <charset val="129"/>
    </font>
    <font>
      <sz val="10"/>
      <color indexed="10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0"/>
      <name val="맑은 고딕"/>
      <family val="3"/>
      <charset val="129"/>
    </font>
    <font>
      <sz val="10"/>
      <color rgb="FFFF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</font>
    <font>
      <u/>
      <sz val="10"/>
      <color theme="10"/>
      <name val="맑은 고딕"/>
      <family val="3"/>
      <charset val="129"/>
      <scheme val="minor"/>
    </font>
    <font>
      <sz val="11"/>
      <color theme="10"/>
      <name val="맑은 고딕"/>
      <family val="2"/>
      <charset val="129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ADCDA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6" fillId="0" borderId="0">
      <alignment vertical="center"/>
    </xf>
  </cellStyleXfs>
  <cellXfs count="213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5" fillId="0" borderId="2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6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5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0" fillId="0" borderId="0" xfId="2" applyFont="1">
      <alignment vertical="center"/>
    </xf>
    <xf numFmtId="0" fontId="0" fillId="0" borderId="6" xfId="0" applyFont="1" applyBorder="1">
      <alignment vertical="center"/>
    </xf>
    <xf numFmtId="0" fontId="0" fillId="0" borderId="5" xfId="0" applyFont="1" applyBorder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10" fillId="0" borderId="0" xfId="2" quotePrefix="1" applyNumberFormat="1" applyFont="1">
      <alignment vertical="center"/>
    </xf>
    <xf numFmtId="0" fontId="6" fillId="0" borderId="0" xfId="2" applyFont="1" applyBorder="1">
      <alignment vertical="center"/>
    </xf>
    <xf numFmtId="0" fontId="4" fillId="0" borderId="0" xfId="0" applyFont="1" applyBorder="1">
      <alignment vertical="center"/>
    </xf>
    <xf numFmtId="0" fontId="3" fillId="0" borderId="7" xfId="0" applyFont="1" applyBorder="1">
      <alignment vertical="center"/>
    </xf>
    <xf numFmtId="0" fontId="11" fillId="0" borderId="8" xfId="0" applyFont="1" applyBorder="1">
      <alignment vertical="center"/>
    </xf>
    <xf numFmtId="0" fontId="5" fillId="0" borderId="8" xfId="0" applyFont="1" applyBorder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12" fillId="0" borderId="0" xfId="0" applyFont="1">
      <alignment vertical="center"/>
    </xf>
    <xf numFmtId="0" fontId="13" fillId="0" borderId="0" xfId="3" applyFont="1" applyBorder="1" applyAlignment="1">
      <alignment horizontal="left" vertical="center"/>
    </xf>
    <xf numFmtId="0" fontId="14" fillId="0" borderId="0" xfId="3" applyFont="1" applyBorder="1" applyAlignment="1">
      <alignment horizontal="left" vertical="center"/>
    </xf>
    <xf numFmtId="0" fontId="15" fillId="0" borderId="0" xfId="3" applyFont="1" applyBorder="1" applyAlignment="1">
      <alignment horizontal="left" vertical="center"/>
    </xf>
    <xf numFmtId="0" fontId="16" fillId="0" borderId="0" xfId="4" applyFont="1">
      <alignment vertical="center"/>
    </xf>
    <xf numFmtId="0" fontId="16" fillId="0" borderId="0" xfId="4" applyFont="1" applyAlignment="1">
      <alignment horizontal="center" vertical="center"/>
    </xf>
    <xf numFmtId="0" fontId="17" fillId="0" borderId="0" xfId="4" applyFont="1" applyAlignment="1">
      <alignment horizontal="left" vertical="center"/>
    </xf>
    <xf numFmtId="0" fontId="18" fillId="0" borderId="0" xfId="4" applyFont="1" applyAlignment="1">
      <alignment horizontal="left" vertical="center"/>
    </xf>
    <xf numFmtId="0" fontId="16" fillId="2" borderId="11" xfId="5" applyFont="1" applyFill="1" applyBorder="1">
      <alignment vertical="center"/>
    </xf>
    <xf numFmtId="0" fontId="16" fillId="3" borderId="11" xfId="5" applyFont="1" applyFill="1" applyBorder="1">
      <alignment vertical="center"/>
    </xf>
    <xf numFmtId="0" fontId="16" fillId="4" borderId="11" xfId="5" applyFont="1" applyFill="1" applyBorder="1">
      <alignment vertical="center"/>
    </xf>
    <xf numFmtId="0" fontId="19" fillId="5" borderId="11" xfId="5" applyFont="1" applyFill="1" applyBorder="1">
      <alignment vertical="center"/>
    </xf>
    <xf numFmtId="0" fontId="20" fillId="6" borderId="11" xfId="5" applyFont="1" applyFill="1" applyBorder="1">
      <alignment vertical="center"/>
    </xf>
    <xf numFmtId="0" fontId="16" fillId="7" borderId="11" xfId="5" applyFont="1" applyFill="1" applyBorder="1">
      <alignment vertical="center"/>
    </xf>
    <xf numFmtId="0" fontId="16" fillId="8" borderId="11" xfId="5" applyFont="1" applyFill="1" applyBorder="1">
      <alignment vertical="center"/>
    </xf>
    <xf numFmtId="0" fontId="16" fillId="9" borderId="11" xfId="5" applyFont="1" applyFill="1" applyBorder="1">
      <alignment vertical="center"/>
    </xf>
    <xf numFmtId="0" fontId="16" fillId="10" borderId="11" xfId="5" applyFont="1" applyFill="1" applyBorder="1">
      <alignment vertical="center"/>
    </xf>
    <xf numFmtId="0" fontId="21" fillId="11" borderId="12" xfId="6" applyNumberFormat="1" applyFont="1" applyFill="1" applyBorder="1" applyAlignment="1">
      <alignment horizontal="center" vertical="center"/>
    </xf>
    <xf numFmtId="0" fontId="21" fillId="11" borderId="12" xfId="6" applyNumberFormat="1" applyFont="1" applyFill="1" applyBorder="1" applyAlignment="1">
      <alignment horizontal="center" vertical="center" wrapText="1"/>
    </xf>
    <xf numFmtId="49" fontId="21" fillId="11" borderId="10" xfId="6" applyNumberFormat="1" applyFont="1" applyFill="1" applyBorder="1" applyAlignment="1">
      <alignment horizontal="center" vertical="center"/>
    </xf>
    <xf numFmtId="0" fontId="18" fillId="0" borderId="11" xfId="7" applyFont="1" applyFill="1" applyBorder="1" applyAlignment="1">
      <alignment horizontal="center" vertical="center"/>
    </xf>
    <xf numFmtId="0" fontId="22" fillId="13" borderId="11" xfId="7" applyNumberFormat="1" applyFont="1" applyFill="1" applyBorder="1" applyAlignment="1">
      <alignment horizontal="center" vertical="center"/>
    </xf>
    <xf numFmtId="0" fontId="18" fillId="14" borderId="11" xfId="7" applyFont="1" applyFill="1" applyBorder="1" applyAlignment="1">
      <alignment horizontal="center" vertical="center"/>
    </xf>
    <xf numFmtId="0" fontId="18" fillId="12" borderId="11" xfId="7" applyFont="1" applyBorder="1" applyAlignment="1">
      <alignment horizontal="center" vertical="center"/>
    </xf>
    <xf numFmtId="49" fontId="18" fillId="15" borderId="13" xfId="6" applyNumberFormat="1" applyFont="1" applyFill="1" applyBorder="1" applyAlignment="1">
      <alignment horizontal="center" vertical="center" wrapText="1"/>
    </xf>
    <xf numFmtId="49" fontId="17" fillId="16" borderId="13" xfId="6" applyNumberFormat="1" applyFont="1" applyFill="1" applyBorder="1" applyAlignment="1">
      <alignment horizontal="center" vertical="center" wrapText="1"/>
    </xf>
    <xf numFmtId="49" fontId="18" fillId="16" borderId="13" xfId="6" applyNumberFormat="1" applyFont="1" applyFill="1" applyBorder="1" applyAlignment="1">
      <alignment horizontal="center" vertical="center" wrapText="1"/>
    </xf>
    <xf numFmtId="49" fontId="18" fillId="17" borderId="13" xfId="6" applyNumberFormat="1" applyFont="1" applyFill="1" applyBorder="1" applyAlignment="1">
      <alignment horizontal="center" vertical="center" wrapText="1"/>
    </xf>
    <xf numFmtId="0" fontId="17" fillId="0" borderId="0" xfId="4" applyFont="1">
      <alignment vertical="center"/>
    </xf>
    <xf numFmtId="0" fontId="4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8" xfId="0" applyFont="1" applyBorder="1" applyAlignment="1">
      <alignment horizontal="right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18" borderId="11" xfId="0" applyFont="1" applyFill="1" applyBorder="1" applyAlignment="1">
      <alignment horizontal="center" vertical="center"/>
    </xf>
    <xf numFmtId="0" fontId="4" fillId="18" borderId="1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19" borderId="11" xfId="0" applyFont="1" applyFill="1" applyBorder="1" applyAlignment="1">
      <alignment horizontal="center" vertical="center"/>
    </xf>
    <xf numFmtId="0" fontId="4" fillId="19" borderId="19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177" fontId="4" fillId="0" borderId="11" xfId="0" applyNumberFormat="1" applyFont="1" applyBorder="1" applyAlignment="1">
      <alignment horizontal="center" vertical="center"/>
    </xf>
    <xf numFmtId="10" fontId="24" fillId="20" borderId="11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0" fontId="4" fillId="0" borderId="11" xfId="0" applyNumberFormat="1" applyFont="1" applyBorder="1" applyAlignment="1">
      <alignment horizontal="center" vertical="center"/>
    </xf>
    <xf numFmtId="0" fontId="24" fillId="20" borderId="11" xfId="0" applyFont="1" applyFill="1" applyBorder="1" applyAlignment="1">
      <alignment horizontal="center" vertical="center"/>
    </xf>
    <xf numFmtId="0" fontId="25" fillId="5" borderId="11" xfId="0" applyFont="1" applyFill="1" applyBorder="1" applyAlignment="1">
      <alignment horizontal="center" vertical="center"/>
    </xf>
    <xf numFmtId="0" fontId="23" fillId="24" borderId="11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178" fontId="4" fillId="0" borderId="0" xfId="0" applyNumberFormat="1" applyFont="1" applyAlignment="1">
      <alignment horizontal="center" vertical="center"/>
    </xf>
    <xf numFmtId="0" fontId="4" fillId="13" borderId="0" xfId="0" applyFont="1" applyFill="1" applyAlignment="1">
      <alignment horizontal="center" vertical="center"/>
    </xf>
    <xf numFmtId="179" fontId="4" fillId="25" borderId="0" xfId="0" applyNumberFormat="1" applyFont="1" applyFill="1" applyAlignment="1">
      <alignment horizontal="center" vertical="center"/>
    </xf>
    <xf numFmtId="179" fontId="4" fillId="0" borderId="0" xfId="0" applyNumberFormat="1" applyFont="1" applyAlignment="1">
      <alignment horizontal="center" vertical="center"/>
    </xf>
    <xf numFmtId="0" fontId="4" fillId="26" borderId="0" xfId="0" applyFont="1" applyFill="1" applyAlignment="1">
      <alignment horizontal="center" vertical="center"/>
    </xf>
    <xf numFmtId="0" fontId="4" fillId="26" borderId="0" xfId="0" applyNumberFormat="1" applyFont="1" applyFill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/>
    </xf>
    <xf numFmtId="180" fontId="4" fillId="0" borderId="11" xfId="0" applyNumberFormat="1" applyFont="1" applyBorder="1" applyAlignment="1">
      <alignment horizontal="center" vertical="center"/>
    </xf>
    <xf numFmtId="176" fontId="4" fillId="25" borderId="0" xfId="0" applyNumberFormat="1" applyFont="1" applyFill="1" applyAlignment="1">
      <alignment horizontal="center" vertical="center"/>
    </xf>
    <xf numFmtId="0" fontId="4" fillId="26" borderId="11" xfId="0" applyFont="1" applyFill="1" applyBorder="1" applyAlignment="1">
      <alignment horizontal="center" vertical="center"/>
    </xf>
    <xf numFmtId="181" fontId="4" fillId="0" borderId="11" xfId="0" applyNumberFormat="1" applyFont="1" applyBorder="1" applyAlignment="1">
      <alignment horizontal="center" vertical="center"/>
    </xf>
    <xf numFmtId="181" fontId="24" fillId="20" borderId="11" xfId="8" applyNumberFormat="1" applyFont="1" applyFill="1" applyBorder="1" applyAlignment="1">
      <alignment horizontal="center" vertical="center"/>
    </xf>
    <xf numFmtId="43" fontId="4" fillId="0" borderId="0" xfId="0" applyNumberFormat="1" applyFont="1" applyAlignment="1">
      <alignment horizontal="center" vertical="center"/>
    </xf>
    <xf numFmtId="41" fontId="4" fillId="0" borderId="11" xfId="1" applyFont="1" applyFill="1" applyBorder="1">
      <alignment vertical="center"/>
    </xf>
    <xf numFmtId="1" fontId="4" fillId="0" borderId="11" xfId="0" applyNumberFormat="1" applyFont="1" applyFill="1" applyBorder="1">
      <alignment vertical="center"/>
    </xf>
    <xf numFmtId="181" fontId="18" fillId="21" borderId="11" xfId="8" applyNumberFormat="1" applyFont="1" applyFill="1" applyBorder="1" applyAlignment="1">
      <alignment horizontal="center" vertical="center"/>
    </xf>
    <xf numFmtId="0" fontId="18" fillId="21" borderId="11" xfId="0" applyFont="1" applyFill="1" applyBorder="1" applyAlignment="1">
      <alignment horizontal="center" vertical="center"/>
    </xf>
    <xf numFmtId="181" fontId="18" fillId="22" borderId="11" xfId="8" applyNumberFormat="1" applyFont="1" applyFill="1" applyBorder="1" applyAlignment="1">
      <alignment horizontal="center" vertical="center"/>
    </xf>
    <xf numFmtId="0" fontId="18" fillId="22" borderId="11" xfId="0" applyFont="1" applyFill="1" applyBorder="1" applyAlignment="1">
      <alignment horizontal="center" vertical="center"/>
    </xf>
    <xf numFmtId="181" fontId="18" fillId="23" borderId="11" xfId="8" applyNumberFormat="1" applyFont="1" applyFill="1" applyBorder="1" applyAlignment="1">
      <alignment horizontal="center" vertical="center"/>
    </xf>
    <xf numFmtId="0" fontId="18" fillId="23" borderId="11" xfId="0" applyFont="1" applyFill="1" applyBorder="1" applyAlignment="1">
      <alignment horizontal="center" vertical="center"/>
    </xf>
    <xf numFmtId="181" fontId="18" fillId="6" borderId="11" xfId="8" applyNumberFormat="1" applyFont="1" applyFill="1" applyBorder="1" applyAlignment="1">
      <alignment horizontal="center" vertical="center"/>
    </xf>
    <xf numFmtId="0" fontId="18" fillId="6" borderId="11" xfId="0" applyFont="1" applyFill="1" applyBorder="1" applyAlignment="1">
      <alignment horizontal="center" vertical="center"/>
    </xf>
    <xf numFmtId="0" fontId="23" fillId="24" borderId="11" xfId="0" applyFont="1" applyFill="1" applyBorder="1" applyAlignment="1">
      <alignment horizontal="center" vertical="center" wrapText="1"/>
    </xf>
    <xf numFmtId="0" fontId="4" fillId="27" borderId="0" xfId="0" applyFont="1" applyFill="1">
      <alignment vertical="center"/>
    </xf>
    <xf numFmtId="0" fontId="4" fillId="27" borderId="0" xfId="0" applyFont="1" applyFill="1" applyBorder="1">
      <alignment vertical="center"/>
    </xf>
    <xf numFmtId="0" fontId="4" fillId="18" borderId="11" xfId="0" applyFont="1" applyFill="1" applyBorder="1">
      <alignment vertical="center"/>
    </xf>
    <xf numFmtId="0" fontId="4" fillId="27" borderId="2" xfId="0" applyFont="1" applyFill="1" applyBorder="1">
      <alignment vertical="center"/>
    </xf>
    <xf numFmtId="0" fontId="27" fillId="27" borderId="0" xfId="0" applyFont="1" applyFill="1" applyBorder="1">
      <alignment vertical="center"/>
    </xf>
    <xf numFmtId="0" fontId="4" fillId="8" borderId="11" xfId="0" applyFont="1" applyFill="1" applyBorder="1">
      <alignment vertical="center"/>
    </xf>
    <xf numFmtId="0" fontId="4" fillId="8" borderId="11" xfId="0" applyFont="1" applyFill="1" applyBorder="1" applyAlignment="1">
      <alignment horizontal="left" vertical="center" indent="1"/>
    </xf>
    <xf numFmtId="0" fontId="4" fillId="28" borderId="0" xfId="0" applyFont="1" applyFill="1">
      <alignment vertical="center"/>
    </xf>
    <xf numFmtId="6" fontId="4" fillId="28" borderId="0" xfId="0" applyNumberFormat="1" applyFont="1" applyFill="1">
      <alignment vertical="center"/>
    </xf>
    <xf numFmtId="0" fontId="4" fillId="28" borderId="0" xfId="0" applyFont="1" applyFill="1" applyBorder="1">
      <alignment vertical="center"/>
    </xf>
    <xf numFmtId="0" fontId="4" fillId="28" borderId="7" xfId="0" applyFont="1" applyFill="1" applyBorder="1" applyAlignment="1">
      <alignment horizontal="right" vertical="center"/>
    </xf>
    <xf numFmtId="0" fontId="4" fillId="29" borderId="11" xfId="0" applyFont="1" applyFill="1" applyBorder="1" applyAlignment="1">
      <alignment horizontal="center" vertical="center"/>
    </xf>
    <xf numFmtId="0" fontId="23" fillId="28" borderId="0" xfId="0" applyFont="1" applyFill="1">
      <alignment vertical="center"/>
    </xf>
    <xf numFmtId="0" fontId="4" fillId="3" borderId="11" xfId="0" applyFont="1" applyFill="1" applyBorder="1">
      <alignment vertical="center"/>
    </xf>
    <xf numFmtId="0" fontId="4" fillId="28" borderId="7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4" fillId="2" borderId="11" xfId="0" applyFont="1" applyFill="1" applyBorder="1" applyAlignment="1">
      <alignment horizontal="left" vertical="center" indent="1"/>
    </xf>
    <xf numFmtId="0" fontId="23" fillId="28" borderId="0" xfId="0" applyFont="1" applyFill="1" applyBorder="1">
      <alignment vertical="center"/>
    </xf>
    <xf numFmtId="0" fontId="3" fillId="28" borderId="0" xfId="0" applyFont="1" applyFill="1">
      <alignment vertical="center"/>
    </xf>
    <xf numFmtId="0" fontId="4" fillId="28" borderId="23" xfId="0" applyFont="1" applyFill="1" applyBorder="1">
      <alignment vertical="center"/>
    </xf>
    <xf numFmtId="0" fontId="4" fillId="28" borderId="24" xfId="0" applyFont="1" applyFill="1" applyBorder="1">
      <alignment vertical="center"/>
    </xf>
    <xf numFmtId="0" fontId="4" fillId="28" borderId="25" xfId="0" applyFont="1" applyFill="1" applyBorder="1">
      <alignment vertical="center"/>
    </xf>
    <xf numFmtId="0" fontId="4" fillId="28" borderId="26" xfId="0" applyFont="1" applyFill="1" applyBorder="1">
      <alignment vertical="center"/>
    </xf>
    <xf numFmtId="0" fontId="4" fillId="28" borderId="27" xfId="0" applyFont="1" applyFill="1" applyBorder="1">
      <alignment vertical="center"/>
    </xf>
    <xf numFmtId="0" fontId="4" fillId="28" borderId="11" xfId="0" applyFont="1" applyFill="1" applyBorder="1">
      <alignment vertical="center"/>
    </xf>
    <xf numFmtId="0" fontId="4" fillId="28" borderId="28" xfId="0" applyFont="1" applyFill="1" applyBorder="1">
      <alignment vertical="center"/>
    </xf>
    <xf numFmtId="0" fontId="4" fillId="28" borderId="29" xfId="0" applyFont="1" applyFill="1" applyBorder="1">
      <alignment vertical="center"/>
    </xf>
    <xf numFmtId="0" fontId="4" fillId="28" borderId="30" xfId="0" applyFont="1" applyFill="1" applyBorder="1">
      <alignment vertical="center"/>
    </xf>
    <xf numFmtId="0" fontId="4" fillId="28" borderId="31" xfId="0" applyFont="1" applyFill="1" applyBorder="1">
      <alignment vertical="center"/>
    </xf>
    <xf numFmtId="0" fontId="4" fillId="28" borderId="32" xfId="0" applyFont="1" applyFill="1" applyBorder="1">
      <alignment vertical="center"/>
    </xf>
    <xf numFmtId="0" fontId="4" fillId="28" borderId="33" xfId="0" applyFont="1" applyFill="1" applyBorder="1">
      <alignment vertical="center"/>
    </xf>
    <xf numFmtId="0" fontId="0" fillId="28" borderId="0" xfId="0" applyFill="1">
      <alignment vertical="center"/>
    </xf>
    <xf numFmtId="0" fontId="0" fillId="8" borderId="11" xfId="0" applyFill="1" applyBorder="1">
      <alignment vertical="center"/>
    </xf>
    <xf numFmtId="9" fontId="0" fillId="8" borderId="11" xfId="0" applyNumberFormat="1" applyFill="1" applyBorder="1">
      <alignment vertical="center"/>
    </xf>
    <xf numFmtId="0" fontId="0" fillId="18" borderId="11" xfId="0" applyFill="1" applyBorder="1">
      <alignment vertical="center"/>
    </xf>
    <xf numFmtId="9" fontId="0" fillId="18" borderId="11" xfId="0" applyNumberFormat="1" applyFill="1" applyBorder="1">
      <alignment vertical="center"/>
    </xf>
    <xf numFmtId="0" fontId="6" fillId="28" borderId="0" xfId="0" applyFont="1" applyFill="1">
      <alignment vertical="center"/>
    </xf>
    <xf numFmtId="0" fontId="4" fillId="2" borderId="11" xfId="0" applyFont="1" applyFill="1" applyBorder="1" applyAlignment="1">
      <alignment horizontal="right" vertical="center"/>
    </xf>
    <xf numFmtId="0" fontId="4" fillId="3" borderId="11" xfId="0" applyFont="1" applyFill="1" applyBorder="1" applyAlignment="1">
      <alignment horizontal="right" vertical="center"/>
    </xf>
    <xf numFmtId="0" fontId="28" fillId="3" borderId="34" xfId="0" applyFont="1" applyFill="1" applyBorder="1" applyAlignment="1">
      <alignment horizontal="right" vertical="center"/>
    </xf>
    <xf numFmtId="49" fontId="28" fillId="3" borderId="11" xfId="7" applyNumberFormat="1" applyFont="1" applyFill="1" applyBorder="1" applyAlignment="1">
      <alignment horizontal="center" vertical="center"/>
    </xf>
    <xf numFmtId="0" fontId="4" fillId="30" borderId="11" xfId="0" applyFont="1" applyFill="1" applyBorder="1" applyAlignment="1">
      <alignment horizontal="right" vertical="center"/>
    </xf>
    <xf numFmtId="0" fontId="4" fillId="18" borderId="11" xfId="0" applyFont="1" applyFill="1" applyBorder="1" applyAlignment="1">
      <alignment horizontal="right" vertical="center"/>
    </xf>
    <xf numFmtId="0" fontId="28" fillId="18" borderId="9" xfId="7" applyFont="1" applyFill="1" applyBorder="1" applyAlignment="1">
      <alignment horizontal="right" vertical="center"/>
    </xf>
    <xf numFmtId="49" fontId="28" fillId="18" borderId="11" xfId="7" applyNumberFormat="1" applyFont="1" applyFill="1" applyBorder="1" applyAlignment="1">
      <alignment horizontal="center" vertical="center"/>
    </xf>
    <xf numFmtId="0" fontId="28" fillId="18" borderId="34" xfId="7" applyFont="1" applyFill="1" applyBorder="1" applyAlignment="1">
      <alignment horizontal="right" vertical="center"/>
    </xf>
    <xf numFmtId="0" fontId="4" fillId="29" borderId="11" xfId="0" applyFont="1" applyFill="1" applyBorder="1" applyAlignment="1">
      <alignment horizontal="right" vertical="center"/>
    </xf>
    <xf numFmtId="0" fontId="4" fillId="10" borderId="11" xfId="0" applyFont="1" applyFill="1" applyBorder="1" applyAlignment="1">
      <alignment horizontal="right" vertical="center"/>
    </xf>
    <xf numFmtId="0" fontId="28" fillId="10" borderId="34" xfId="7" applyFont="1" applyFill="1" applyBorder="1" applyAlignment="1">
      <alignment horizontal="right" vertical="center"/>
    </xf>
    <xf numFmtId="49" fontId="28" fillId="10" borderId="11" xfId="7" applyNumberFormat="1" applyFont="1" applyFill="1" applyBorder="1" applyAlignment="1">
      <alignment horizontal="center" vertical="center"/>
    </xf>
    <xf numFmtId="49" fontId="28" fillId="10" borderId="10" xfId="6" applyNumberFormat="1" applyFont="1" applyFill="1" applyBorder="1" applyAlignment="1">
      <alignment horizontal="right" vertical="center"/>
    </xf>
    <xf numFmtId="49" fontId="28" fillId="10" borderId="9" xfId="6" applyNumberFormat="1" applyFont="1" applyFill="1" applyBorder="1" applyAlignment="1">
      <alignment horizontal="right" vertical="center"/>
    </xf>
    <xf numFmtId="49" fontId="21" fillId="11" borderId="12" xfId="6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2" applyFont="1">
      <alignment vertical="center"/>
    </xf>
    <xf numFmtId="0" fontId="3" fillId="0" borderId="0" xfId="2" quotePrefix="1" applyNumberFormat="1" applyFont="1">
      <alignment vertical="center"/>
    </xf>
    <xf numFmtId="0" fontId="29" fillId="0" borderId="0" xfId="2" applyFont="1">
      <alignment vertical="center"/>
    </xf>
    <xf numFmtId="0" fontId="30" fillId="0" borderId="0" xfId="2" applyFont="1" applyBorder="1">
      <alignment vertical="center"/>
    </xf>
    <xf numFmtId="0" fontId="10" fillId="0" borderId="0" xfId="2" quotePrefix="1" applyFont="1">
      <alignment vertical="center"/>
    </xf>
    <xf numFmtId="0" fontId="10" fillId="0" borderId="0" xfId="2" applyFont="1" applyAlignment="1">
      <alignment vertical="center"/>
    </xf>
    <xf numFmtId="0" fontId="4" fillId="0" borderId="6" xfId="0" applyFont="1" applyBorder="1">
      <alignment vertical="center"/>
    </xf>
    <xf numFmtId="0" fontId="4" fillId="0" borderId="5" xfId="0" applyFont="1" applyBorder="1" applyAlignment="1">
      <alignment vertical="center"/>
    </xf>
    <xf numFmtId="0" fontId="3" fillId="0" borderId="0" xfId="2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8" fillId="6" borderId="11" xfId="0" applyFont="1" applyFill="1" applyBorder="1" applyAlignment="1">
      <alignment horizontal="center" vertical="center"/>
    </xf>
    <xf numFmtId="10" fontId="18" fillId="6" borderId="11" xfId="0" applyNumberFormat="1" applyFont="1" applyFill="1" applyBorder="1" applyAlignment="1">
      <alignment horizontal="center" vertical="center"/>
    </xf>
    <xf numFmtId="0" fontId="18" fillId="23" borderId="11" xfId="0" applyFont="1" applyFill="1" applyBorder="1" applyAlignment="1">
      <alignment horizontal="center" vertical="center"/>
    </xf>
    <xf numFmtId="10" fontId="18" fillId="23" borderId="11" xfId="0" applyNumberFormat="1" applyFont="1" applyFill="1" applyBorder="1" applyAlignment="1">
      <alignment horizontal="center" vertical="center"/>
    </xf>
    <xf numFmtId="0" fontId="18" fillId="22" borderId="11" xfId="0" applyFont="1" applyFill="1" applyBorder="1" applyAlignment="1">
      <alignment horizontal="center" vertical="center"/>
    </xf>
    <xf numFmtId="10" fontId="18" fillId="22" borderId="11" xfId="0" applyNumberFormat="1" applyFont="1" applyFill="1" applyBorder="1" applyAlignment="1">
      <alignment horizontal="center" vertical="center"/>
    </xf>
    <xf numFmtId="0" fontId="18" fillId="21" borderId="11" xfId="0" applyFont="1" applyFill="1" applyBorder="1" applyAlignment="1">
      <alignment horizontal="center" vertical="center"/>
    </xf>
    <xf numFmtId="10" fontId="18" fillId="21" borderId="11" xfId="0" applyNumberFormat="1" applyFont="1" applyFill="1" applyBorder="1" applyAlignment="1">
      <alignment horizontal="center" vertical="center"/>
    </xf>
    <xf numFmtId="0" fontId="9" fillId="0" borderId="0" xfId="2" applyAlignment="1">
      <alignment horizontal="left" vertical="center"/>
    </xf>
    <xf numFmtId="0" fontId="0" fillId="0" borderId="11" xfId="0" applyBorder="1">
      <alignment vertical="center"/>
    </xf>
    <xf numFmtId="0" fontId="0" fillId="0" borderId="24" xfId="0" applyBorder="1">
      <alignment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0" fillId="0" borderId="28" xfId="0" applyBorder="1">
      <alignment vertical="center"/>
    </xf>
    <xf numFmtId="0" fontId="0" fillId="0" borderId="25" xfId="0" applyBorder="1">
      <alignment vertical="center"/>
    </xf>
    <xf numFmtId="0" fontId="0" fillId="18" borderId="35" xfId="0" applyFill="1" applyBorder="1">
      <alignment vertical="center"/>
    </xf>
    <xf numFmtId="0" fontId="0" fillId="18" borderId="40" xfId="0" applyFill="1" applyBorder="1">
      <alignment vertical="center"/>
    </xf>
    <xf numFmtId="0" fontId="0" fillId="18" borderId="41" xfId="0" applyFill="1" applyBorder="1">
      <alignment vertical="center"/>
    </xf>
    <xf numFmtId="0" fontId="0" fillId="18" borderId="42" xfId="0" applyFill="1" applyBorder="1">
      <alignment vertical="center"/>
    </xf>
    <xf numFmtId="0" fontId="0" fillId="18" borderId="39" xfId="0" applyFill="1" applyBorder="1">
      <alignment vertical="center"/>
    </xf>
    <xf numFmtId="0" fontId="0" fillId="18" borderId="37" xfId="0" applyFill="1" applyBorder="1">
      <alignment vertical="center"/>
    </xf>
    <xf numFmtId="0" fontId="0" fillId="18" borderId="38" xfId="0" applyFill="1" applyBorder="1">
      <alignment vertical="center"/>
    </xf>
    <xf numFmtId="0" fontId="0" fillId="31" borderId="3" xfId="0" applyFill="1" applyBorder="1">
      <alignment vertical="center"/>
    </xf>
    <xf numFmtId="0" fontId="0" fillId="31" borderId="11" xfId="0" applyFill="1" applyBorder="1">
      <alignment vertical="center"/>
    </xf>
    <xf numFmtId="0" fontId="0" fillId="31" borderId="24" xfId="0" applyFill="1" applyBorder="1">
      <alignment vertical="center"/>
    </xf>
    <xf numFmtId="0" fontId="0" fillId="31" borderId="36" xfId="0" applyFill="1" applyBorder="1">
      <alignment vertical="center"/>
    </xf>
    <xf numFmtId="0" fontId="0" fillId="31" borderId="27" xfId="0" applyFill="1" applyBorder="1">
      <alignment vertical="center"/>
    </xf>
    <xf numFmtId="0" fontId="0" fillId="31" borderId="23" xfId="0" applyFill="1" applyBorder="1">
      <alignment vertical="center"/>
    </xf>
    <xf numFmtId="0" fontId="6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</cellXfs>
  <cellStyles count="9">
    <cellStyle name="20% - 강조색1 2" xfId="7"/>
    <cellStyle name="쉼표 [0]" xfId="1" builtinId="6"/>
    <cellStyle name="표준" xfId="0" builtinId="0"/>
    <cellStyle name="표준 11" xfId="4"/>
    <cellStyle name="표준 2 2" xfId="6"/>
    <cellStyle name="표준 3" xfId="3"/>
    <cellStyle name="표준 4" xfId="5"/>
    <cellStyle name="표준 4 2" xfId="8"/>
    <cellStyle name="하이퍼링크" xfId="2" builtinId="8"/>
  </cellStyles>
  <dxfs count="0"/>
  <tableStyles count="0" defaultTableStyle="TableStyleMedium2" defaultPivotStyle="PivotStyleLight16"/>
  <colors>
    <mruColors>
      <color rgb="FFFADC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7</xdr:row>
      <xdr:rowOff>76200</xdr:rowOff>
    </xdr:from>
    <xdr:ext cx="8276190" cy="5085714"/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543050"/>
          <a:ext cx="8276190" cy="5085714"/>
        </a:xfrm>
        <a:prstGeom prst="rect">
          <a:avLst/>
        </a:prstGeom>
        <a:ln w="25400">
          <a:solidFill>
            <a:schemeClr val="accent6">
              <a:lumMod val="75000"/>
            </a:schemeClr>
          </a:solidFill>
        </a:ln>
      </xdr:spPr>
    </xdr:pic>
    <xdr:clientData/>
  </xdr:oneCellAnchor>
  <xdr:twoCellAnchor>
    <xdr:from>
      <xdr:col>0</xdr:col>
      <xdr:colOff>247649</xdr:colOff>
      <xdr:row>23</xdr:row>
      <xdr:rowOff>19050</xdr:rowOff>
    </xdr:from>
    <xdr:to>
      <xdr:col>1</xdr:col>
      <xdr:colOff>933449</xdr:colOff>
      <xdr:row>28</xdr:row>
      <xdr:rowOff>171450</xdr:rowOff>
    </xdr:to>
    <xdr:sp macro="" textlink="">
      <xdr:nvSpPr>
        <xdr:cNvPr id="3" name="직사각형 2"/>
        <xdr:cNvSpPr/>
      </xdr:nvSpPr>
      <xdr:spPr>
        <a:xfrm>
          <a:off x="247649" y="4838700"/>
          <a:ext cx="1123950" cy="1200150"/>
        </a:xfrm>
        <a:prstGeom prst="rect">
          <a:avLst/>
        </a:prstGeom>
        <a:noFill/>
        <a:ln w="28575">
          <a:solidFill>
            <a:schemeClr val="accent6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H33"/>
  <sheetViews>
    <sheetView tabSelected="1" workbookViewId="0">
      <selection activeCell="E5" sqref="E5"/>
    </sheetView>
  </sheetViews>
  <sheetFormatPr defaultRowHeight="16.5" x14ac:dyDescent="0.3"/>
  <cols>
    <col min="1" max="3" width="3.625" style="1" customWidth="1"/>
    <col min="4" max="4" width="4.125" style="4" customWidth="1"/>
    <col min="5" max="5" width="86.375" style="3" customWidth="1"/>
    <col min="6" max="6" width="35.5" style="3" customWidth="1"/>
    <col min="7" max="7" width="9" style="1"/>
    <col min="8" max="8" width="9" style="2"/>
    <col min="9" max="16384" width="9" style="1"/>
  </cols>
  <sheetData>
    <row r="1" spans="2:8" customFormat="1" ht="26.25" x14ac:dyDescent="0.3">
      <c r="B1" s="34" t="s">
        <v>16</v>
      </c>
      <c r="C1" s="34"/>
      <c r="D1" s="32"/>
      <c r="E1" s="25"/>
      <c r="F1" s="2"/>
      <c r="H1" s="2"/>
    </row>
    <row r="2" spans="2:8" customFormat="1" ht="20.25" x14ac:dyDescent="0.3">
      <c r="B2" s="33" t="s">
        <v>469</v>
      </c>
      <c r="C2" s="33"/>
      <c r="D2" s="32"/>
      <c r="E2" s="25"/>
      <c r="F2" s="2"/>
      <c r="H2" s="2"/>
    </row>
    <row r="3" spans="2:8" customFormat="1" x14ac:dyDescent="0.3">
      <c r="D3" s="31" t="s">
        <v>15</v>
      </c>
      <c r="E3" s="3"/>
      <c r="F3" s="2"/>
      <c r="H3" s="2"/>
    </row>
    <row r="4" spans="2:8" x14ac:dyDescent="0.3">
      <c r="B4" s="30"/>
      <c r="C4" s="29"/>
      <c r="D4" s="28"/>
      <c r="E4" s="27"/>
      <c r="F4" s="26"/>
    </row>
    <row r="5" spans="2:8" x14ac:dyDescent="0.3">
      <c r="B5" s="20"/>
      <c r="C5" s="19"/>
      <c r="D5" s="21" t="s">
        <v>14</v>
      </c>
      <c r="E5" s="25"/>
      <c r="F5" s="10"/>
    </row>
    <row r="6" spans="2:8" x14ac:dyDescent="0.3">
      <c r="B6" s="20"/>
      <c r="C6" s="19"/>
      <c r="D6" s="178" t="s">
        <v>13</v>
      </c>
      <c r="E6" s="178"/>
      <c r="F6" s="10"/>
    </row>
    <row r="7" spans="2:8" x14ac:dyDescent="0.3">
      <c r="B7" s="20"/>
      <c r="C7" s="19"/>
      <c r="D7" s="21"/>
      <c r="E7" s="25" t="s">
        <v>12</v>
      </c>
      <c r="F7" s="10"/>
    </row>
    <row r="8" spans="2:8" x14ac:dyDescent="0.3">
      <c r="B8" s="20"/>
      <c r="C8" s="19"/>
      <c r="D8" s="21"/>
      <c r="E8" s="25" t="s">
        <v>11</v>
      </c>
      <c r="F8" s="10"/>
    </row>
    <row r="9" spans="2:8" x14ac:dyDescent="0.3">
      <c r="B9" s="20"/>
      <c r="C9" s="19"/>
      <c r="D9" s="21"/>
      <c r="E9" s="25" t="s">
        <v>10</v>
      </c>
      <c r="F9" s="10"/>
    </row>
    <row r="10" spans="2:8" x14ac:dyDescent="0.3">
      <c r="B10" s="20"/>
      <c r="C10" s="19"/>
      <c r="D10" s="21"/>
      <c r="E10" s="25"/>
      <c r="F10" s="10"/>
    </row>
    <row r="11" spans="2:8" x14ac:dyDescent="0.3">
      <c r="B11" s="20"/>
      <c r="C11" s="19"/>
      <c r="D11" s="178" t="s">
        <v>9</v>
      </c>
      <c r="E11" s="178"/>
      <c r="F11" s="10"/>
    </row>
    <row r="12" spans="2:8" x14ac:dyDescent="0.3">
      <c r="B12" s="20"/>
      <c r="C12" s="19"/>
      <c r="D12" s="21"/>
      <c r="E12" s="25" t="s">
        <v>8</v>
      </c>
      <c r="F12" s="10"/>
    </row>
    <row r="13" spans="2:8" x14ac:dyDescent="0.3">
      <c r="B13" s="20"/>
      <c r="C13" s="19"/>
      <c r="D13" s="21"/>
      <c r="E13" s="25" t="s">
        <v>7</v>
      </c>
      <c r="F13" s="10"/>
    </row>
    <row r="14" spans="2:8" x14ac:dyDescent="0.3">
      <c r="B14" s="20"/>
      <c r="C14" s="19"/>
      <c r="D14" s="24"/>
      <c r="E14" s="23"/>
      <c r="F14" s="10"/>
    </row>
    <row r="15" spans="2:8" x14ac:dyDescent="0.3">
      <c r="B15" s="20"/>
      <c r="C15" s="19"/>
      <c r="D15" s="21" t="s">
        <v>6</v>
      </c>
      <c r="F15" s="10"/>
    </row>
    <row r="16" spans="2:8" x14ac:dyDescent="0.3">
      <c r="B16" s="20"/>
      <c r="C16" s="19"/>
      <c r="D16" s="178" t="s">
        <v>5</v>
      </c>
      <c r="E16" s="178"/>
      <c r="F16" s="10"/>
    </row>
    <row r="17" spans="2:6" x14ac:dyDescent="0.3">
      <c r="B17" s="20"/>
      <c r="C17" s="19"/>
      <c r="D17" s="168"/>
      <c r="E17" s="16" t="s">
        <v>467</v>
      </c>
      <c r="F17" s="10"/>
    </row>
    <row r="18" spans="2:6" x14ac:dyDescent="0.3">
      <c r="B18" s="20"/>
      <c r="C18" s="19"/>
      <c r="D18" s="168"/>
      <c r="E18" s="16" t="s">
        <v>468</v>
      </c>
      <c r="F18" s="10"/>
    </row>
    <row r="19" spans="2:6" x14ac:dyDescent="0.3">
      <c r="B19" s="20"/>
      <c r="C19" s="19"/>
      <c r="D19" s="168"/>
      <c r="E19" s="191" t="s">
        <v>470</v>
      </c>
      <c r="F19" s="10"/>
    </row>
    <row r="20" spans="2:6" x14ac:dyDescent="0.3">
      <c r="B20" s="20"/>
      <c r="C20" s="19"/>
      <c r="D20" s="21"/>
      <c r="F20" s="10"/>
    </row>
    <row r="21" spans="2:6" x14ac:dyDescent="0.3">
      <c r="B21" s="20"/>
      <c r="C21" s="19"/>
      <c r="D21" s="178" t="s">
        <v>4</v>
      </c>
      <c r="E21" s="178"/>
      <c r="F21" s="10"/>
    </row>
    <row r="22" spans="2:6" x14ac:dyDescent="0.3">
      <c r="B22" s="20"/>
      <c r="C22" s="19"/>
      <c r="D22" s="21"/>
      <c r="E22" s="3" t="s">
        <v>3</v>
      </c>
      <c r="F22" s="10"/>
    </row>
    <row r="23" spans="2:6" x14ac:dyDescent="0.3">
      <c r="B23" s="20"/>
      <c r="C23" s="19"/>
      <c r="D23" s="21"/>
      <c r="F23" s="10"/>
    </row>
    <row r="24" spans="2:6" x14ac:dyDescent="0.3">
      <c r="B24" s="20"/>
      <c r="C24" s="19"/>
      <c r="E24" s="18"/>
      <c r="F24" s="10"/>
    </row>
    <row r="25" spans="2:6" x14ac:dyDescent="0.3">
      <c r="B25" s="13"/>
      <c r="C25" s="12"/>
      <c r="D25" s="179" t="s">
        <v>2</v>
      </c>
      <c r="E25" s="179"/>
      <c r="F25" s="10"/>
    </row>
    <row r="26" spans="2:6" x14ac:dyDescent="0.3">
      <c r="B26" s="13"/>
      <c r="C26" s="12"/>
      <c r="D26" s="11"/>
      <c r="E26" s="2"/>
      <c r="F26" s="10"/>
    </row>
    <row r="27" spans="2:6" x14ac:dyDescent="0.3">
      <c r="B27" s="13"/>
      <c r="C27" s="12"/>
      <c r="D27" s="11" t="s">
        <v>1</v>
      </c>
      <c r="F27" s="10"/>
    </row>
    <row r="28" spans="2:6" x14ac:dyDescent="0.3">
      <c r="B28" s="13"/>
      <c r="C28" s="12"/>
      <c r="D28" s="17"/>
      <c r="E28" s="16"/>
      <c r="F28" s="10"/>
    </row>
    <row r="29" spans="2:6" x14ac:dyDescent="0.3">
      <c r="B29" s="13"/>
      <c r="C29" s="12"/>
      <c r="D29" s="11" t="s">
        <v>0</v>
      </c>
      <c r="F29" s="10"/>
    </row>
    <row r="30" spans="2:6" x14ac:dyDescent="0.3">
      <c r="B30" s="13"/>
      <c r="C30" s="12"/>
      <c r="D30" s="11"/>
      <c r="E30" s="15"/>
      <c r="F30" s="10"/>
    </row>
    <row r="31" spans="2:6" x14ac:dyDescent="0.3">
      <c r="B31" s="13"/>
      <c r="C31" s="12"/>
      <c r="D31" s="11"/>
      <c r="E31" s="14"/>
      <c r="F31" s="10"/>
    </row>
    <row r="32" spans="2:6" x14ac:dyDescent="0.3">
      <c r="B32" s="13"/>
      <c r="C32" s="12"/>
      <c r="D32" s="11"/>
      <c r="F32" s="10"/>
    </row>
    <row r="33" spans="2:6" x14ac:dyDescent="0.3">
      <c r="B33" s="9"/>
      <c r="C33" s="8"/>
      <c r="D33" s="7"/>
      <c r="E33" s="6"/>
      <c r="F33" s="5"/>
    </row>
  </sheetData>
  <mergeCells count="5">
    <mergeCell ref="D16:E16"/>
    <mergeCell ref="D21:E21"/>
    <mergeCell ref="D25:E25"/>
    <mergeCell ref="D11:E11"/>
    <mergeCell ref="D6:E6"/>
  </mergeCells>
  <phoneticPr fontId="2" type="noConversion"/>
  <hyperlinks>
    <hyperlink ref="E19" location="'20170807_SkillInfo'!A1" display="3. 스킬 관련 상세 내용(링크)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21"/>
  <sheetViews>
    <sheetView workbookViewId="0">
      <selection activeCell="E13" sqref="E13"/>
    </sheetView>
  </sheetViews>
  <sheetFormatPr defaultRowHeight="13.5" x14ac:dyDescent="0.3"/>
  <cols>
    <col min="1" max="1" width="1.375" style="133" customWidth="1"/>
    <col min="2" max="2" width="11.625" style="133" bestFit="1" customWidth="1"/>
    <col min="3" max="3" width="9.625" style="133" bestFit="1" customWidth="1"/>
    <col min="4" max="4" width="5.875" style="133" bestFit="1" customWidth="1"/>
    <col min="5" max="5" width="10.875" style="133" bestFit="1" customWidth="1"/>
    <col min="6" max="16384" width="9" style="133"/>
  </cols>
  <sheetData>
    <row r="1" spans="1:5" x14ac:dyDescent="0.3">
      <c r="A1" s="127" t="s">
        <v>281</v>
      </c>
      <c r="B1" s="122"/>
    </row>
    <row r="2" spans="1:5" ht="14.25" thickBot="1" x14ac:dyDescent="0.35">
      <c r="A2" s="133" t="s">
        <v>280</v>
      </c>
    </row>
    <row r="3" spans="1:5" x14ac:dyDescent="0.3">
      <c r="B3" s="145" t="s">
        <v>279</v>
      </c>
      <c r="C3" s="144" t="s">
        <v>278</v>
      </c>
      <c r="D3" s="143" t="s">
        <v>277</v>
      </c>
      <c r="E3" s="142" t="s">
        <v>276</v>
      </c>
    </row>
    <row r="4" spans="1:5" x14ac:dyDescent="0.3">
      <c r="B4" s="141" t="s">
        <v>275</v>
      </c>
      <c r="C4" s="140" t="s">
        <v>274</v>
      </c>
      <c r="D4" s="139">
        <v>100</v>
      </c>
      <c r="E4" s="138" t="s">
        <v>269</v>
      </c>
    </row>
    <row r="5" spans="1:5" x14ac:dyDescent="0.3">
      <c r="B5" s="141" t="s">
        <v>273</v>
      </c>
      <c r="C5" s="140" t="s">
        <v>272</v>
      </c>
      <c r="D5" s="139">
        <v>50</v>
      </c>
      <c r="E5" s="138" t="s">
        <v>269</v>
      </c>
    </row>
    <row r="6" spans="1:5" x14ac:dyDescent="0.3">
      <c r="B6" s="141" t="s">
        <v>271</v>
      </c>
      <c r="C6" s="140" t="s">
        <v>270</v>
      </c>
      <c r="D6" s="139">
        <v>20</v>
      </c>
      <c r="E6" s="138" t="s">
        <v>269</v>
      </c>
    </row>
    <row r="7" spans="1:5" ht="14.25" thickBot="1" x14ac:dyDescent="0.35">
      <c r="B7" s="137" t="s">
        <v>268</v>
      </c>
      <c r="C7" s="136" t="s">
        <v>267</v>
      </c>
      <c r="D7" s="135">
        <v>10</v>
      </c>
      <c r="E7" s="134" t="s">
        <v>266</v>
      </c>
    </row>
    <row r="9" spans="1:5" x14ac:dyDescent="0.3">
      <c r="B9" s="133" t="s">
        <v>265</v>
      </c>
    </row>
    <row r="10" spans="1:5" x14ac:dyDescent="0.3">
      <c r="B10" s="133" t="s">
        <v>264</v>
      </c>
    </row>
    <row r="11" spans="1:5" x14ac:dyDescent="0.3">
      <c r="B11" s="133" t="s">
        <v>263</v>
      </c>
    </row>
    <row r="12" spans="1:5" x14ac:dyDescent="0.3">
      <c r="B12" s="133" t="s">
        <v>262</v>
      </c>
    </row>
    <row r="13" spans="1:5" x14ac:dyDescent="0.3">
      <c r="B13" s="133" t="s">
        <v>261</v>
      </c>
    </row>
    <row r="14" spans="1:5" x14ac:dyDescent="0.3">
      <c r="B14" s="133" t="s">
        <v>260</v>
      </c>
    </row>
    <row r="15" spans="1:5" x14ac:dyDescent="0.3">
      <c r="B15" s="133" t="s">
        <v>259</v>
      </c>
    </row>
    <row r="16" spans="1:5" x14ac:dyDescent="0.3">
      <c r="B16" s="133" t="s">
        <v>258</v>
      </c>
    </row>
    <row r="17" spans="2:2" x14ac:dyDescent="0.3">
      <c r="B17" s="133" t="s">
        <v>257</v>
      </c>
    </row>
    <row r="18" spans="2:2" x14ac:dyDescent="0.3">
      <c r="B18" s="133" t="s">
        <v>256</v>
      </c>
    </row>
    <row r="20" spans="2:2" x14ac:dyDescent="0.3">
      <c r="B20" s="133" t="s">
        <v>255</v>
      </c>
    </row>
    <row r="21" spans="2:2" x14ac:dyDescent="0.3">
      <c r="B21" s="133" t="s">
        <v>254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11"/>
  <sheetViews>
    <sheetView workbookViewId="0">
      <selection activeCell="E13" sqref="E13"/>
    </sheetView>
  </sheetViews>
  <sheetFormatPr defaultRowHeight="16.5" x14ac:dyDescent="0.3"/>
  <cols>
    <col min="1" max="1" width="11.875" style="146" customWidth="1"/>
    <col min="2" max="2" width="9" style="146"/>
    <col min="3" max="3" width="16.5" style="146" bestFit="1" customWidth="1"/>
    <col min="4" max="4" width="8.125" style="146" customWidth="1"/>
    <col min="5" max="5" width="13" style="146" bestFit="1" customWidth="1"/>
    <col min="6" max="6" width="9.625" style="146" bestFit="1" customWidth="1"/>
    <col min="7" max="7" width="16.5" style="146" bestFit="1" customWidth="1"/>
    <col min="8" max="8" width="8.125" style="146" customWidth="1"/>
    <col min="9" max="16384" width="9" style="146"/>
  </cols>
  <sheetData>
    <row r="1" spans="1:8" x14ac:dyDescent="0.3">
      <c r="A1" s="151" t="s">
        <v>293</v>
      </c>
      <c r="B1" s="151"/>
      <c r="C1" s="151"/>
      <c r="D1" s="151"/>
      <c r="E1" s="151"/>
    </row>
    <row r="2" spans="1:8" x14ac:dyDescent="0.3">
      <c r="A2" s="151"/>
      <c r="B2" s="151"/>
      <c r="C2" s="151"/>
      <c r="D2" s="151"/>
      <c r="E2" s="151"/>
    </row>
    <row r="3" spans="1:8" x14ac:dyDescent="0.3">
      <c r="A3" s="151" t="s">
        <v>292</v>
      </c>
      <c r="B3" s="151"/>
      <c r="C3" s="151"/>
      <c r="D3" s="151"/>
      <c r="E3" s="151" t="s">
        <v>291</v>
      </c>
    </row>
    <row r="4" spans="1:8" x14ac:dyDescent="0.3">
      <c r="A4" s="149" t="s">
        <v>290</v>
      </c>
      <c r="B4" s="149" t="s">
        <v>287</v>
      </c>
      <c r="C4" s="149" t="s">
        <v>289</v>
      </c>
      <c r="D4" s="149" t="s">
        <v>285</v>
      </c>
      <c r="E4" s="147" t="s">
        <v>288</v>
      </c>
      <c r="F4" s="147" t="s">
        <v>287</v>
      </c>
      <c r="G4" s="147" t="s">
        <v>286</v>
      </c>
      <c r="H4" s="147" t="s">
        <v>285</v>
      </c>
    </row>
    <row r="5" spans="1:8" x14ac:dyDescent="0.3">
      <c r="A5" s="149">
        <v>300</v>
      </c>
      <c r="B5" s="149">
        <v>150</v>
      </c>
      <c r="C5" s="150">
        <v>0.5</v>
      </c>
      <c r="D5" s="149">
        <f>B5*(1+C5)</f>
        <v>225</v>
      </c>
      <c r="E5" s="147">
        <v>300</v>
      </c>
      <c r="F5" s="147">
        <v>150</v>
      </c>
      <c r="G5" s="148">
        <v>1</v>
      </c>
      <c r="H5" s="147">
        <f>F5*(1+G5)</f>
        <v>300</v>
      </c>
    </row>
    <row r="6" spans="1:8" x14ac:dyDescent="0.3">
      <c r="A6" s="149">
        <v>600</v>
      </c>
      <c r="B6" s="149">
        <v>300</v>
      </c>
      <c r="C6" s="150">
        <v>0.75</v>
      </c>
      <c r="D6" s="149">
        <f>B6*(1+C6)</f>
        <v>525</v>
      </c>
      <c r="E6" s="147">
        <v>600</v>
      </c>
      <c r="F6" s="147">
        <v>300</v>
      </c>
      <c r="G6" s="148">
        <v>1.25</v>
      </c>
      <c r="H6" s="147">
        <f>F6*(1+G6)</f>
        <v>675</v>
      </c>
    </row>
    <row r="7" spans="1:8" x14ac:dyDescent="0.3">
      <c r="A7" s="149">
        <v>900</v>
      </c>
      <c r="B7" s="149">
        <v>450</v>
      </c>
      <c r="C7" s="150">
        <v>1</v>
      </c>
      <c r="D7" s="149">
        <f>B7*(1+C7)</f>
        <v>900</v>
      </c>
      <c r="E7" s="147">
        <v>900</v>
      </c>
      <c r="F7" s="147">
        <v>450</v>
      </c>
      <c r="G7" s="148">
        <v>1.5</v>
      </c>
      <c r="H7" s="147">
        <f>F7*(1+G7)</f>
        <v>1125</v>
      </c>
    </row>
    <row r="9" spans="1:8" x14ac:dyDescent="0.3">
      <c r="A9" s="146" t="s">
        <v>284</v>
      </c>
    </row>
    <row r="10" spans="1:8" x14ac:dyDescent="0.3">
      <c r="A10" s="146" t="s">
        <v>283</v>
      </c>
    </row>
    <row r="11" spans="1:8" x14ac:dyDescent="0.3">
      <c r="A11" s="146" t="s">
        <v>282</v>
      </c>
    </row>
  </sheetData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101"/>
  <sheetViews>
    <sheetView workbookViewId="0">
      <selection activeCell="E13" sqref="E13"/>
    </sheetView>
  </sheetViews>
  <sheetFormatPr defaultRowHeight="16.5" x14ac:dyDescent="0.3"/>
  <cols>
    <col min="1" max="1" width="15" bestFit="1" customWidth="1"/>
    <col min="2" max="2" width="17.75" bestFit="1" customWidth="1"/>
    <col min="3" max="6" width="20.625" bestFit="1" customWidth="1"/>
  </cols>
  <sheetData>
    <row r="1" spans="1:6" x14ac:dyDescent="0.3">
      <c r="A1" s="167" t="s">
        <v>403</v>
      </c>
      <c r="B1" s="167" t="s">
        <v>402</v>
      </c>
      <c r="C1" s="50" t="s">
        <v>401</v>
      </c>
      <c r="D1" s="50" t="s">
        <v>400</v>
      </c>
      <c r="E1" s="50" t="s">
        <v>399</v>
      </c>
      <c r="F1" s="50" t="s">
        <v>398</v>
      </c>
    </row>
    <row r="2" spans="1:6" x14ac:dyDescent="0.3">
      <c r="A2" s="164" t="s">
        <v>397</v>
      </c>
      <c r="B2" s="166">
        <v>5034</v>
      </c>
      <c r="C2" s="165" t="s">
        <v>385</v>
      </c>
      <c r="D2" s="165" t="s">
        <v>384</v>
      </c>
      <c r="E2" s="165" t="s">
        <v>385</v>
      </c>
      <c r="F2" s="165" t="s">
        <v>389</v>
      </c>
    </row>
    <row r="3" spans="1:6" x14ac:dyDescent="0.3">
      <c r="A3" s="164" t="s">
        <v>396</v>
      </c>
      <c r="B3" s="166">
        <v>5034</v>
      </c>
      <c r="C3" s="165" t="s">
        <v>386</v>
      </c>
      <c r="D3" s="165" t="s">
        <v>384</v>
      </c>
      <c r="E3" s="165" t="s">
        <v>385</v>
      </c>
      <c r="F3" s="165" t="s">
        <v>384</v>
      </c>
    </row>
    <row r="4" spans="1:6" x14ac:dyDescent="0.3">
      <c r="A4" s="164" t="s">
        <v>395</v>
      </c>
      <c r="B4" s="166">
        <v>5035</v>
      </c>
      <c r="C4" s="165" t="s">
        <v>385</v>
      </c>
      <c r="D4" s="165" t="s">
        <v>384</v>
      </c>
      <c r="E4" s="165" t="s">
        <v>386</v>
      </c>
      <c r="F4" s="165" t="s">
        <v>384</v>
      </c>
    </row>
    <row r="5" spans="1:6" x14ac:dyDescent="0.3">
      <c r="A5" s="164" t="s">
        <v>394</v>
      </c>
      <c r="B5" s="166">
        <v>5035</v>
      </c>
      <c r="C5" s="165" t="s">
        <v>385</v>
      </c>
      <c r="D5" s="165" t="s">
        <v>384</v>
      </c>
      <c r="E5" s="165" t="s">
        <v>386</v>
      </c>
      <c r="F5" s="165" t="s">
        <v>384</v>
      </c>
    </row>
    <row r="6" spans="1:6" x14ac:dyDescent="0.3">
      <c r="A6" s="164" t="s">
        <v>393</v>
      </c>
      <c r="B6" s="166">
        <v>5035</v>
      </c>
      <c r="C6" s="165" t="s">
        <v>386</v>
      </c>
      <c r="D6" s="165" t="s">
        <v>384</v>
      </c>
      <c r="E6" s="165" t="s">
        <v>385</v>
      </c>
      <c r="F6" s="165" t="s">
        <v>384</v>
      </c>
    </row>
    <row r="7" spans="1:6" x14ac:dyDescent="0.3">
      <c r="A7" s="164" t="s">
        <v>392</v>
      </c>
      <c r="B7" s="166">
        <v>5036</v>
      </c>
      <c r="C7" s="165" t="s">
        <v>385</v>
      </c>
      <c r="D7" s="165" t="s">
        <v>384</v>
      </c>
      <c r="E7" s="165" t="s">
        <v>386</v>
      </c>
      <c r="F7" s="165" t="s">
        <v>384</v>
      </c>
    </row>
    <row r="8" spans="1:6" x14ac:dyDescent="0.3">
      <c r="A8" s="164" t="s">
        <v>391</v>
      </c>
      <c r="B8" s="166">
        <v>5036</v>
      </c>
      <c r="C8" s="165" t="s">
        <v>385</v>
      </c>
      <c r="D8" s="165" t="s">
        <v>384</v>
      </c>
      <c r="E8" s="165" t="s">
        <v>385</v>
      </c>
      <c r="F8" s="165" t="s">
        <v>384</v>
      </c>
    </row>
    <row r="9" spans="1:6" x14ac:dyDescent="0.3">
      <c r="A9" s="164" t="s">
        <v>390</v>
      </c>
      <c r="B9" s="166">
        <v>5036</v>
      </c>
      <c r="C9" s="165" t="s">
        <v>385</v>
      </c>
      <c r="D9" s="165" t="s">
        <v>389</v>
      </c>
      <c r="E9" s="165" t="s">
        <v>385</v>
      </c>
      <c r="F9" s="165" t="s">
        <v>384</v>
      </c>
    </row>
    <row r="10" spans="1:6" x14ac:dyDescent="0.3">
      <c r="A10" s="164" t="s">
        <v>388</v>
      </c>
      <c r="B10" s="166">
        <v>5037</v>
      </c>
      <c r="C10" s="165" t="s">
        <v>385</v>
      </c>
      <c r="D10" s="165" t="s">
        <v>384</v>
      </c>
      <c r="E10" s="165" t="s">
        <v>386</v>
      </c>
      <c r="F10" s="165" t="s">
        <v>384</v>
      </c>
    </row>
    <row r="11" spans="1:6" x14ac:dyDescent="0.3">
      <c r="A11" s="164" t="s">
        <v>387</v>
      </c>
      <c r="B11" s="166">
        <v>5037</v>
      </c>
      <c r="C11" s="165" t="s">
        <v>386</v>
      </c>
      <c r="D11" s="165" t="s">
        <v>384</v>
      </c>
      <c r="E11" s="165" t="s">
        <v>385</v>
      </c>
      <c r="F11" s="165" t="s">
        <v>384</v>
      </c>
    </row>
    <row r="12" spans="1:6" x14ac:dyDescent="0.3">
      <c r="A12" s="164" t="s">
        <v>383</v>
      </c>
      <c r="B12" s="163">
        <v>5037</v>
      </c>
      <c r="C12" s="162">
        <v>18.2</v>
      </c>
      <c r="D12" s="162">
        <v>61.5</v>
      </c>
      <c r="E12" s="162">
        <v>18.2</v>
      </c>
      <c r="F12" s="162">
        <v>61.5</v>
      </c>
    </row>
    <row r="13" spans="1:6" x14ac:dyDescent="0.3">
      <c r="A13" s="159" t="s">
        <v>382</v>
      </c>
      <c r="B13" s="160">
        <v>5038</v>
      </c>
      <c r="C13" s="157">
        <v>24</v>
      </c>
      <c r="D13" s="157">
        <v>55.6</v>
      </c>
      <c r="E13" s="161">
        <v>19.8</v>
      </c>
      <c r="F13" s="161">
        <v>59.8</v>
      </c>
    </row>
    <row r="14" spans="1:6" x14ac:dyDescent="0.3">
      <c r="A14" s="159" t="s">
        <v>381</v>
      </c>
      <c r="B14" s="160">
        <v>5038</v>
      </c>
      <c r="C14" s="157">
        <v>24</v>
      </c>
      <c r="D14" s="157">
        <v>55.6</v>
      </c>
      <c r="E14" s="161">
        <v>19.8</v>
      </c>
      <c r="F14" s="161">
        <v>59.8</v>
      </c>
    </row>
    <row r="15" spans="1:6" x14ac:dyDescent="0.3">
      <c r="A15" s="159" t="s">
        <v>380</v>
      </c>
      <c r="B15" s="160">
        <v>5038</v>
      </c>
      <c r="C15" s="157">
        <v>24</v>
      </c>
      <c r="D15" s="157">
        <v>55.6</v>
      </c>
      <c r="E15" s="161">
        <v>19.8</v>
      </c>
      <c r="F15" s="161">
        <v>59.8</v>
      </c>
    </row>
    <row r="16" spans="1:6" x14ac:dyDescent="0.3">
      <c r="A16" s="159" t="s">
        <v>379</v>
      </c>
      <c r="B16" s="160">
        <v>5039</v>
      </c>
      <c r="C16" s="157">
        <v>24</v>
      </c>
      <c r="D16" s="157">
        <v>55.6</v>
      </c>
      <c r="E16" s="161">
        <v>19.8</v>
      </c>
      <c r="F16" s="161">
        <v>59.8</v>
      </c>
    </row>
    <row r="17" spans="1:6" x14ac:dyDescent="0.3">
      <c r="A17" s="159" t="s">
        <v>378</v>
      </c>
      <c r="B17" s="160">
        <v>5039</v>
      </c>
      <c r="C17" s="157">
        <v>24</v>
      </c>
      <c r="D17" s="157">
        <v>55.6</v>
      </c>
      <c r="E17" s="161">
        <v>19.8</v>
      </c>
      <c r="F17" s="161">
        <v>59.8</v>
      </c>
    </row>
    <row r="18" spans="1:6" x14ac:dyDescent="0.3">
      <c r="A18" s="159" t="s">
        <v>377</v>
      </c>
      <c r="B18" s="160">
        <v>5039</v>
      </c>
      <c r="C18" s="157">
        <v>24</v>
      </c>
      <c r="D18" s="157">
        <v>55.6</v>
      </c>
      <c r="E18" s="161">
        <v>19.8</v>
      </c>
      <c r="F18" s="161">
        <v>59.8</v>
      </c>
    </row>
    <row r="19" spans="1:6" x14ac:dyDescent="0.3">
      <c r="A19" s="159" t="s">
        <v>376</v>
      </c>
      <c r="B19" s="160">
        <v>5040</v>
      </c>
      <c r="C19" s="157">
        <v>28.1</v>
      </c>
      <c r="D19" s="157">
        <v>51.4</v>
      </c>
      <c r="E19" s="156">
        <v>19.8</v>
      </c>
      <c r="F19" s="156">
        <v>59.8</v>
      </c>
    </row>
    <row r="20" spans="1:6" x14ac:dyDescent="0.3">
      <c r="A20" s="159" t="s">
        <v>375</v>
      </c>
      <c r="B20" s="160">
        <v>5040</v>
      </c>
      <c r="C20" s="157">
        <v>28.1</v>
      </c>
      <c r="D20" s="157">
        <v>51.4</v>
      </c>
      <c r="E20" s="156">
        <v>19.8</v>
      </c>
      <c r="F20" s="156">
        <v>59.8</v>
      </c>
    </row>
    <row r="21" spans="1:6" x14ac:dyDescent="0.3">
      <c r="A21" s="159" t="s">
        <v>374</v>
      </c>
      <c r="B21" s="160">
        <v>5040</v>
      </c>
      <c r="C21" s="157">
        <v>28.1</v>
      </c>
      <c r="D21" s="157">
        <v>51.4</v>
      </c>
      <c r="E21" s="156">
        <v>19.8</v>
      </c>
      <c r="F21" s="156">
        <v>59.8</v>
      </c>
    </row>
    <row r="22" spans="1:6" x14ac:dyDescent="0.3">
      <c r="A22" s="159" t="s">
        <v>373</v>
      </c>
      <c r="B22" s="160">
        <v>5041</v>
      </c>
      <c r="C22" s="157">
        <v>28.1</v>
      </c>
      <c r="D22" s="157">
        <v>51.4</v>
      </c>
      <c r="E22" s="156">
        <v>19.8</v>
      </c>
      <c r="F22" s="156">
        <v>59.8</v>
      </c>
    </row>
    <row r="23" spans="1:6" x14ac:dyDescent="0.3">
      <c r="A23" s="159" t="s">
        <v>372</v>
      </c>
      <c r="B23" s="160">
        <v>5041</v>
      </c>
      <c r="C23" s="157">
        <v>28.1</v>
      </c>
      <c r="D23" s="157">
        <v>51.4</v>
      </c>
      <c r="E23" s="156">
        <v>19.8</v>
      </c>
      <c r="F23" s="156">
        <v>59.8</v>
      </c>
    </row>
    <row r="24" spans="1:6" x14ac:dyDescent="0.3">
      <c r="A24" s="159" t="s">
        <v>371</v>
      </c>
      <c r="B24" s="160">
        <v>5041</v>
      </c>
      <c r="C24" s="157">
        <v>28.1</v>
      </c>
      <c r="D24" s="157">
        <v>51.4</v>
      </c>
      <c r="E24" s="156">
        <v>19.8</v>
      </c>
      <c r="F24" s="156">
        <v>59.8</v>
      </c>
    </row>
    <row r="25" spans="1:6" x14ac:dyDescent="0.3">
      <c r="A25" s="159" t="s">
        <v>370</v>
      </c>
      <c r="B25" s="160">
        <v>5042</v>
      </c>
      <c r="C25" s="157">
        <v>28.1</v>
      </c>
      <c r="D25" s="157">
        <v>51.4</v>
      </c>
      <c r="E25" s="156">
        <v>19.8</v>
      </c>
      <c r="F25" s="156">
        <v>59.8</v>
      </c>
    </row>
    <row r="26" spans="1:6" x14ac:dyDescent="0.3">
      <c r="A26" s="159" t="s">
        <v>369</v>
      </c>
      <c r="B26" s="160">
        <v>5042</v>
      </c>
      <c r="C26" s="157">
        <v>28.1</v>
      </c>
      <c r="D26" s="157">
        <v>51.4</v>
      </c>
      <c r="E26" s="156">
        <v>19.8</v>
      </c>
      <c r="F26" s="156">
        <v>59.8</v>
      </c>
    </row>
    <row r="27" spans="1:6" x14ac:dyDescent="0.3">
      <c r="A27" s="159" t="s">
        <v>368</v>
      </c>
      <c r="B27" s="160">
        <v>5042</v>
      </c>
      <c r="C27" s="157">
        <v>28.1</v>
      </c>
      <c r="D27" s="157">
        <v>51.4</v>
      </c>
      <c r="E27" s="156">
        <v>19.8</v>
      </c>
      <c r="F27" s="156">
        <v>59.8</v>
      </c>
    </row>
    <row r="28" spans="1:6" x14ac:dyDescent="0.3">
      <c r="A28" s="159" t="s">
        <v>367</v>
      </c>
      <c r="B28" s="160">
        <v>5043</v>
      </c>
      <c r="C28" s="157">
        <v>28.1</v>
      </c>
      <c r="D28" s="157">
        <v>51.4</v>
      </c>
      <c r="E28" s="156">
        <v>19.8</v>
      </c>
      <c r="F28" s="156">
        <v>59.8</v>
      </c>
    </row>
    <row r="29" spans="1:6" x14ac:dyDescent="0.3">
      <c r="A29" s="159" t="s">
        <v>366</v>
      </c>
      <c r="B29" s="160">
        <v>5043</v>
      </c>
      <c r="C29" s="157">
        <v>28.1</v>
      </c>
      <c r="D29" s="157">
        <v>51.4</v>
      </c>
      <c r="E29" s="156">
        <v>19.8</v>
      </c>
      <c r="F29" s="156">
        <v>59.8</v>
      </c>
    </row>
    <row r="30" spans="1:6" x14ac:dyDescent="0.3">
      <c r="A30" s="159" t="s">
        <v>365</v>
      </c>
      <c r="B30" s="160">
        <v>5043</v>
      </c>
      <c r="C30" s="157">
        <v>28.1</v>
      </c>
      <c r="D30" s="157">
        <v>51.4</v>
      </c>
      <c r="E30" s="156">
        <v>19.8</v>
      </c>
      <c r="F30" s="156">
        <v>59.8</v>
      </c>
    </row>
    <row r="31" spans="1:6" x14ac:dyDescent="0.3">
      <c r="A31" s="159" t="s">
        <v>364</v>
      </c>
      <c r="B31" s="158">
        <v>5043</v>
      </c>
      <c r="C31" s="157">
        <v>28.1</v>
      </c>
      <c r="D31" s="157">
        <v>51.4</v>
      </c>
      <c r="E31" s="156">
        <v>19.8</v>
      </c>
      <c r="F31" s="156">
        <v>59.8</v>
      </c>
    </row>
    <row r="32" spans="1:6" x14ac:dyDescent="0.3">
      <c r="A32" s="155" t="s">
        <v>363</v>
      </c>
      <c r="B32" s="154">
        <v>5044</v>
      </c>
      <c r="C32" s="153">
        <v>28.1</v>
      </c>
      <c r="D32" s="153">
        <v>51.4</v>
      </c>
      <c r="E32" s="152">
        <v>22</v>
      </c>
      <c r="F32" s="152">
        <v>58</v>
      </c>
    </row>
    <row r="33" spans="1:6" x14ac:dyDescent="0.3">
      <c r="A33" s="155" t="s">
        <v>362</v>
      </c>
      <c r="B33" s="154">
        <v>5045</v>
      </c>
      <c r="C33" s="153">
        <v>28.1</v>
      </c>
      <c r="D33" s="153">
        <v>51.4</v>
      </c>
      <c r="E33" s="152">
        <v>22</v>
      </c>
      <c r="F33" s="152">
        <v>58</v>
      </c>
    </row>
    <row r="34" spans="1:6" x14ac:dyDescent="0.3">
      <c r="A34" s="155" t="s">
        <v>361</v>
      </c>
      <c r="B34" s="154">
        <v>5046</v>
      </c>
      <c r="C34" s="153">
        <v>28.1</v>
      </c>
      <c r="D34" s="153">
        <v>51.4</v>
      </c>
      <c r="E34" s="152">
        <v>22</v>
      </c>
      <c r="F34" s="152">
        <v>58</v>
      </c>
    </row>
    <row r="35" spans="1:6" x14ac:dyDescent="0.3">
      <c r="A35" s="155" t="s">
        <v>360</v>
      </c>
      <c r="B35" s="154">
        <v>5047</v>
      </c>
      <c r="C35" s="153">
        <v>28.1</v>
      </c>
      <c r="D35" s="153">
        <v>51.4</v>
      </c>
      <c r="E35" s="152">
        <v>22</v>
      </c>
      <c r="F35" s="152">
        <v>58</v>
      </c>
    </row>
    <row r="36" spans="1:6" x14ac:dyDescent="0.3">
      <c r="A36" s="155" t="s">
        <v>359</v>
      </c>
      <c r="B36" s="154">
        <v>5048</v>
      </c>
      <c r="C36" s="153">
        <v>28.1</v>
      </c>
      <c r="D36" s="153">
        <v>51.4</v>
      </c>
      <c r="E36" s="152">
        <v>22</v>
      </c>
      <c r="F36" s="152">
        <v>58</v>
      </c>
    </row>
    <row r="37" spans="1:6" x14ac:dyDescent="0.3">
      <c r="A37" s="155" t="s">
        <v>358</v>
      </c>
      <c r="B37" s="154">
        <v>5044</v>
      </c>
      <c r="C37" s="153">
        <v>28.1</v>
      </c>
      <c r="D37" s="153">
        <v>51.4</v>
      </c>
      <c r="E37" s="152">
        <v>22</v>
      </c>
      <c r="F37" s="152">
        <v>58</v>
      </c>
    </row>
    <row r="38" spans="1:6" x14ac:dyDescent="0.3">
      <c r="A38" s="155" t="s">
        <v>357</v>
      </c>
      <c r="B38" s="154">
        <v>5045</v>
      </c>
      <c r="C38" s="153">
        <v>28.1</v>
      </c>
      <c r="D38" s="153">
        <v>51.4</v>
      </c>
      <c r="E38" s="152">
        <v>22</v>
      </c>
      <c r="F38" s="152">
        <v>58</v>
      </c>
    </row>
    <row r="39" spans="1:6" x14ac:dyDescent="0.3">
      <c r="A39" s="155" t="s">
        <v>356</v>
      </c>
      <c r="B39" s="154">
        <v>5046</v>
      </c>
      <c r="C39" s="153">
        <v>28.1</v>
      </c>
      <c r="D39" s="153">
        <v>51.4</v>
      </c>
      <c r="E39" s="152">
        <v>22</v>
      </c>
      <c r="F39" s="152">
        <v>58</v>
      </c>
    </row>
    <row r="40" spans="1:6" x14ac:dyDescent="0.3">
      <c r="A40" s="155" t="s">
        <v>355</v>
      </c>
      <c r="B40" s="154">
        <v>5047</v>
      </c>
      <c r="C40" s="153">
        <v>28.1</v>
      </c>
      <c r="D40" s="153">
        <v>51.4</v>
      </c>
      <c r="E40" s="152">
        <v>22</v>
      </c>
      <c r="F40" s="152">
        <v>58</v>
      </c>
    </row>
    <row r="41" spans="1:6" x14ac:dyDescent="0.3">
      <c r="A41" s="155" t="s">
        <v>354</v>
      </c>
      <c r="B41" s="154">
        <v>5048</v>
      </c>
      <c r="C41" s="153">
        <v>28.1</v>
      </c>
      <c r="D41" s="153">
        <v>51.4</v>
      </c>
      <c r="E41" s="152">
        <v>22</v>
      </c>
      <c r="F41" s="152">
        <v>58</v>
      </c>
    </row>
    <row r="42" spans="1:6" x14ac:dyDescent="0.3">
      <c r="A42" s="155" t="s">
        <v>353</v>
      </c>
      <c r="B42" s="154">
        <v>5044</v>
      </c>
      <c r="C42" s="153">
        <v>28.1</v>
      </c>
      <c r="D42" s="153">
        <v>51.4</v>
      </c>
      <c r="E42" s="152">
        <v>22</v>
      </c>
      <c r="F42" s="152">
        <v>58</v>
      </c>
    </row>
    <row r="43" spans="1:6" x14ac:dyDescent="0.3">
      <c r="A43" s="155" t="s">
        <v>352</v>
      </c>
      <c r="B43" s="154">
        <v>5045</v>
      </c>
      <c r="C43" s="153">
        <v>28.1</v>
      </c>
      <c r="D43" s="153">
        <v>51.4</v>
      </c>
      <c r="E43" s="152">
        <v>22</v>
      </c>
      <c r="F43" s="152">
        <v>58</v>
      </c>
    </row>
    <row r="44" spans="1:6" x14ac:dyDescent="0.3">
      <c r="A44" s="155" t="s">
        <v>351</v>
      </c>
      <c r="B44" s="154">
        <v>5046</v>
      </c>
      <c r="C44" s="153">
        <v>28.1</v>
      </c>
      <c r="D44" s="153">
        <v>51.4</v>
      </c>
      <c r="E44" s="152">
        <v>22</v>
      </c>
      <c r="F44" s="152">
        <v>58</v>
      </c>
    </row>
    <row r="45" spans="1:6" x14ac:dyDescent="0.3">
      <c r="A45" s="155" t="s">
        <v>350</v>
      </c>
      <c r="B45" s="154">
        <v>5047</v>
      </c>
      <c r="C45" s="153">
        <v>28.1</v>
      </c>
      <c r="D45" s="153">
        <v>51.4</v>
      </c>
      <c r="E45" s="152">
        <v>22</v>
      </c>
      <c r="F45" s="152">
        <v>58</v>
      </c>
    </row>
    <row r="46" spans="1:6" x14ac:dyDescent="0.3">
      <c r="A46" s="155" t="s">
        <v>349</v>
      </c>
      <c r="B46" s="154">
        <v>5048</v>
      </c>
      <c r="C46" s="153">
        <v>28.1</v>
      </c>
      <c r="D46" s="153">
        <v>51.4</v>
      </c>
      <c r="E46" s="152">
        <v>22</v>
      </c>
      <c r="F46" s="152">
        <v>58</v>
      </c>
    </row>
    <row r="47" spans="1:6" x14ac:dyDescent="0.3">
      <c r="A47" s="155" t="s">
        <v>348</v>
      </c>
      <c r="B47" s="154">
        <v>5044</v>
      </c>
      <c r="C47" s="153">
        <v>28.1</v>
      </c>
      <c r="D47" s="153">
        <v>51.4</v>
      </c>
      <c r="E47" s="152">
        <v>22</v>
      </c>
      <c r="F47" s="152">
        <v>58</v>
      </c>
    </row>
    <row r="48" spans="1:6" x14ac:dyDescent="0.3">
      <c r="A48" s="155" t="s">
        <v>347</v>
      </c>
      <c r="B48" s="154">
        <v>5045</v>
      </c>
      <c r="C48" s="153">
        <v>28.1</v>
      </c>
      <c r="D48" s="153">
        <v>51.4</v>
      </c>
      <c r="E48" s="152">
        <v>22</v>
      </c>
      <c r="F48" s="152">
        <v>58</v>
      </c>
    </row>
    <row r="49" spans="1:6" x14ac:dyDescent="0.3">
      <c r="A49" s="155" t="s">
        <v>346</v>
      </c>
      <c r="B49" s="154">
        <v>5046</v>
      </c>
      <c r="C49" s="153">
        <v>28.1</v>
      </c>
      <c r="D49" s="153">
        <v>51.4</v>
      </c>
      <c r="E49" s="152">
        <v>22</v>
      </c>
      <c r="F49" s="152">
        <v>58</v>
      </c>
    </row>
    <row r="50" spans="1:6" x14ac:dyDescent="0.3">
      <c r="A50" s="155" t="s">
        <v>345</v>
      </c>
      <c r="B50" s="154">
        <v>5047</v>
      </c>
      <c r="C50" s="153">
        <v>28.1</v>
      </c>
      <c r="D50" s="153">
        <v>51.4</v>
      </c>
      <c r="E50" s="152">
        <v>22</v>
      </c>
      <c r="F50" s="152">
        <v>58</v>
      </c>
    </row>
    <row r="51" spans="1:6" x14ac:dyDescent="0.3">
      <c r="A51" s="155" t="s">
        <v>344</v>
      </c>
      <c r="B51" s="154">
        <v>5048</v>
      </c>
      <c r="C51" s="153">
        <v>28.1</v>
      </c>
      <c r="D51" s="153">
        <v>51.4</v>
      </c>
      <c r="E51" s="152">
        <v>22</v>
      </c>
      <c r="F51" s="152">
        <v>58</v>
      </c>
    </row>
    <row r="52" spans="1:6" x14ac:dyDescent="0.3">
      <c r="A52" s="155" t="s">
        <v>343</v>
      </c>
      <c r="B52" s="154">
        <v>5044</v>
      </c>
      <c r="C52" s="153">
        <v>28.1</v>
      </c>
      <c r="D52" s="153">
        <v>51.4</v>
      </c>
      <c r="E52" s="152">
        <v>22</v>
      </c>
      <c r="F52" s="152">
        <v>58</v>
      </c>
    </row>
    <row r="53" spans="1:6" x14ac:dyDescent="0.3">
      <c r="A53" s="155" t="s">
        <v>342</v>
      </c>
      <c r="B53" s="154">
        <v>5045</v>
      </c>
      <c r="C53" s="153">
        <v>28.1</v>
      </c>
      <c r="D53" s="153">
        <v>51.4</v>
      </c>
      <c r="E53" s="152">
        <v>22</v>
      </c>
      <c r="F53" s="152">
        <v>58</v>
      </c>
    </row>
    <row r="54" spans="1:6" x14ac:dyDescent="0.3">
      <c r="A54" s="155" t="s">
        <v>341</v>
      </c>
      <c r="B54" s="154">
        <v>5046</v>
      </c>
      <c r="C54" s="153">
        <v>28.1</v>
      </c>
      <c r="D54" s="153">
        <v>51.4</v>
      </c>
      <c r="E54" s="152">
        <v>22</v>
      </c>
      <c r="F54" s="152">
        <v>58</v>
      </c>
    </row>
    <row r="55" spans="1:6" x14ac:dyDescent="0.3">
      <c r="A55" s="155" t="s">
        <v>340</v>
      </c>
      <c r="B55" s="154">
        <v>5047</v>
      </c>
      <c r="C55" s="153">
        <v>28.1</v>
      </c>
      <c r="D55" s="153">
        <v>51.4</v>
      </c>
      <c r="E55" s="152">
        <v>22</v>
      </c>
      <c r="F55" s="152">
        <v>58</v>
      </c>
    </row>
    <row r="56" spans="1:6" x14ac:dyDescent="0.3">
      <c r="A56" s="155" t="s">
        <v>339</v>
      </c>
      <c r="B56" s="154">
        <v>5048</v>
      </c>
      <c r="C56" s="153">
        <v>28.1</v>
      </c>
      <c r="D56" s="153">
        <v>51.4</v>
      </c>
      <c r="E56" s="152">
        <v>22</v>
      </c>
      <c r="F56" s="152">
        <v>58</v>
      </c>
    </row>
    <row r="57" spans="1:6" x14ac:dyDescent="0.3">
      <c r="A57" s="155" t="s">
        <v>338</v>
      </c>
      <c r="B57" s="154">
        <v>5044</v>
      </c>
      <c r="C57" s="153">
        <v>28.1</v>
      </c>
      <c r="D57" s="153">
        <v>51.4</v>
      </c>
      <c r="E57" s="152">
        <v>22</v>
      </c>
      <c r="F57" s="152">
        <v>58</v>
      </c>
    </row>
    <row r="58" spans="1:6" x14ac:dyDescent="0.3">
      <c r="A58" s="155" t="s">
        <v>337</v>
      </c>
      <c r="B58" s="154">
        <v>5045</v>
      </c>
      <c r="C58" s="153">
        <v>28.1</v>
      </c>
      <c r="D58" s="153">
        <v>51.4</v>
      </c>
      <c r="E58" s="152">
        <v>22</v>
      </c>
      <c r="F58" s="152">
        <v>58</v>
      </c>
    </row>
    <row r="59" spans="1:6" x14ac:dyDescent="0.3">
      <c r="A59" s="155" t="s">
        <v>336</v>
      </c>
      <c r="B59" s="154">
        <v>5046</v>
      </c>
      <c r="C59" s="153">
        <v>28.1</v>
      </c>
      <c r="D59" s="153">
        <v>51.4</v>
      </c>
      <c r="E59" s="152">
        <v>22</v>
      </c>
      <c r="F59" s="152">
        <v>58</v>
      </c>
    </row>
    <row r="60" spans="1:6" x14ac:dyDescent="0.3">
      <c r="A60" s="155" t="s">
        <v>335</v>
      </c>
      <c r="B60" s="154">
        <v>5047</v>
      </c>
      <c r="C60" s="153">
        <v>28.1</v>
      </c>
      <c r="D60" s="153">
        <v>51.4</v>
      </c>
      <c r="E60" s="152">
        <v>22</v>
      </c>
      <c r="F60" s="152">
        <v>58</v>
      </c>
    </row>
    <row r="61" spans="1:6" x14ac:dyDescent="0.3">
      <c r="A61" s="155" t="s">
        <v>334</v>
      </c>
      <c r="B61" s="154">
        <v>5048</v>
      </c>
      <c r="C61" s="153">
        <v>28.1</v>
      </c>
      <c r="D61" s="153">
        <v>51.4</v>
      </c>
      <c r="E61" s="152">
        <v>22</v>
      </c>
      <c r="F61" s="152">
        <v>58</v>
      </c>
    </row>
    <row r="62" spans="1:6" x14ac:dyDescent="0.3">
      <c r="A62" s="155" t="s">
        <v>333</v>
      </c>
      <c r="B62" s="154">
        <v>5044</v>
      </c>
      <c r="C62" s="153">
        <v>28.1</v>
      </c>
      <c r="D62" s="153">
        <v>51.4</v>
      </c>
      <c r="E62" s="152">
        <v>22</v>
      </c>
      <c r="F62" s="152">
        <v>58</v>
      </c>
    </row>
    <row r="63" spans="1:6" x14ac:dyDescent="0.3">
      <c r="A63" s="155" t="s">
        <v>332</v>
      </c>
      <c r="B63" s="154">
        <v>5045</v>
      </c>
      <c r="C63" s="153">
        <v>28.1</v>
      </c>
      <c r="D63" s="153">
        <v>51.4</v>
      </c>
      <c r="E63" s="152">
        <v>22</v>
      </c>
      <c r="F63" s="152">
        <v>58</v>
      </c>
    </row>
    <row r="64" spans="1:6" x14ac:dyDescent="0.3">
      <c r="A64" s="155" t="s">
        <v>331</v>
      </c>
      <c r="B64" s="154">
        <v>5046</v>
      </c>
      <c r="C64" s="153">
        <v>28.1</v>
      </c>
      <c r="D64" s="153">
        <v>51.4</v>
      </c>
      <c r="E64" s="152">
        <v>22</v>
      </c>
      <c r="F64" s="152">
        <v>58</v>
      </c>
    </row>
    <row r="65" spans="1:6" x14ac:dyDescent="0.3">
      <c r="A65" s="155" t="s">
        <v>330</v>
      </c>
      <c r="B65" s="154">
        <v>5047</v>
      </c>
      <c r="C65" s="153">
        <v>28.1</v>
      </c>
      <c r="D65" s="153">
        <v>51.4</v>
      </c>
      <c r="E65" s="152">
        <v>22</v>
      </c>
      <c r="F65" s="152">
        <v>58</v>
      </c>
    </row>
    <row r="66" spans="1:6" x14ac:dyDescent="0.3">
      <c r="A66" s="155" t="s">
        <v>329</v>
      </c>
      <c r="B66" s="154">
        <v>5048</v>
      </c>
      <c r="C66" s="153">
        <v>28.1</v>
      </c>
      <c r="D66" s="153">
        <v>51.4</v>
      </c>
      <c r="E66" s="152">
        <v>22</v>
      </c>
      <c r="F66" s="152">
        <v>58</v>
      </c>
    </row>
    <row r="67" spans="1:6" x14ac:dyDescent="0.3">
      <c r="A67" s="155" t="s">
        <v>328</v>
      </c>
      <c r="B67" s="154">
        <v>5044</v>
      </c>
      <c r="C67" s="153">
        <v>28.1</v>
      </c>
      <c r="D67" s="153">
        <v>51.4</v>
      </c>
      <c r="E67" s="152">
        <v>22</v>
      </c>
      <c r="F67" s="152">
        <v>58</v>
      </c>
    </row>
    <row r="68" spans="1:6" x14ac:dyDescent="0.3">
      <c r="A68" s="155" t="s">
        <v>327</v>
      </c>
      <c r="B68" s="154">
        <v>5045</v>
      </c>
      <c r="C68" s="153">
        <v>28.1</v>
      </c>
      <c r="D68" s="153">
        <v>51.4</v>
      </c>
      <c r="E68" s="152">
        <v>22</v>
      </c>
      <c r="F68" s="152">
        <v>58</v>
      </c>
    </row>
    <row r="69" spans="1:6" x14ac:dyDescent="0.3">
      <c r="A69" s="155" t="s">
        <v>326</v>
      </c>
      <c r="B69" s="154">
        <v>5046</v>
      </c>
      <c r="C69" s="153">
        <v>28.1</v>
      </c>
      <c r="D69" s="153">
        <v>51.4</v>
      </c>
      <c r="E69" s="152">
        <v>22</v>
      </c>
      <c r="F69" s="152">
        <v>58</v>
      </c>
    </row>
    <row r="70" spans="1:6" x14ac:dyDescent="0.3">
      <c r="A70" s="155" t="s">
        <v>325</v>
      </c>
      <c r="B70" s="154">
        <v>5047</v>
      </c>
      <c r="C70" s="153">
        <v>28.1</v>
      </c>
      <c r="D70" s="153">
        <v>51.4</v>
      </c>
      <c r="E70" s="152">
        <v>22</v>
      </c>
      <c r="F70" s="152">
        <v>58</v>
      </c>
    </row>
    <row r="71" spans="1:6" x14ac:dyDescent="0.3">
      <c r="A71" s="155" t="s">
        <v>324</v>
      </c>
      <c r="B71" s="154">
        <v>5048</v>
      </c>
      <c r="C71" s="153">
        <v>28.1</v>
      </c>
      <c r="D71" s="153">
        <v>51.4</v>
      </c>
      <c r="E71" s="152">
        <v>22</v>
      </c>
      <c r="F71" s="152">
        <v>58</v>
      </c>
    </row>
    <row r="72" spans="1:6" x14ac:dyDescent="0.3">
      <c r="A72" s="155" t="s">
        <v>323</v>
      </c>
      <c r="B72" s="154">
        <v>5044</v>
      </c>
      <c r="C72" s="153">
        <v>28.1</v>
      </c>
      <c r="D72" s="153">
        <v>51.4</v>
      </c>
      <c r="E72" s="152">
        <v>22</v>
      </c>
      <c r="F72" s="152">
        <v>58</v>
      </c>
    </row>
    <row r="73" spans="1:6" x14ac:dyDescent="0.3">
      <c r="A73" s="155" t="s">
        <v>322</v>
      </c>
      <c r="B73" s="154">
        <v>5045</v>
      </c>
      <c r="C73" s="153">
        <v>28.1</v>
      </c>
      <c r="D73" s="153">
        <v>51.4</v>
      </c>
      <c r="E73" s="152">
        <v>22</v>
      </c>
      <c r="F73" s="152">
        <v>58</v>
      </c>
    </row>
    <row r="74" spans="1:6" x14ac:dyDescent="0.3">
      <c r="A74" s="155" t="s">
        <v>321</v>
      </c>
      <c r="B74" s="154">
        <v>5046</v>
      </c>
      <c r="C74" s="153">
        <v>28.1</v>
      </c>
      <c r="D74" s="153">
        <v>51.4</v>
      </c>
      <c r="E74" s="152">
        <v>22</v>
      </c>
      <c r="F74" s="152">
        <v>58</v>
      </c>
    </row>
    <row r="75" spans="1:6" x14ac:dyDescent="0.3">
      <c r="A75" s="155" t="s">
        <v>320</v>
      </c>
      <c r="B75" s="154">
        <v>5047</v>
      </c>
      <c r="C75" s="153">
        <v>28.1</v>
      </c>
      <c r="D75" s="153">
        <v>51.4</v>
      </c>
      <c r="E75" s="152">
        <v>22</v>
      </c>
      <c r="F75" s="152">
        <v>58</v>
      </c>
    </row>
    <row r="76" spans="1:6" x14ac:dyDescent="0.3">
      <c r="A76" s="155" t="s">
        <v>319</v>
      </c>
      <c r="B76" s="154">
        <v>5048</v>
      </c>
      <c r="C76" s="153">
        <v>28.1</v>
      </c>
      <c r="D76" s="153">
        <v>51.4</v>
      </c>
      <c r="E76" s="152">
        <v>22</v>
      </c>
      <c r="F76" s="152">
        <v>58</v>
      </c>
    </row>
    <row r="77" spans="1:6" x14ac:dyDescent="0.3">
      <c r="A77" s="155" t="s">
        <v>318</v>
      </c>
      <c r="B77" s="154">
        <v>5044</v>
      </c>
      <c r="C77" s="153">
        <v>28.1</v>
      </c>
      <c r="D77" s="153">
        <v>51.4</v>
      </c>
      <c r="E77" s="152">
        <v>22</v>
      </c>
      <c r="F77" s="152">
        <v>58</v>
      </c>
    </row>
    <row r="78" spans="1:6" x14ac:dyDescent="0.3">
      <c r="A78" s="155" t="s">
        <v>317</v>
      </c>
      <c r="B78" s="154">
        <v>5045</v>
      </c>
      <c r="C78" s="153">
        <v>28.1</v>
      </c>
      <c r="D78" s="153">
        <v>51.4</v>
      </c>
      <c r="E78" s="152">
        <v>22</v>
      </c>
      <c r="F78" s="152">
        <v>58</v>
      </c>
    </row>
    <row r="79" spans="1:6" x14ac:dyDescent="0.3">
      <c r="A79" s="155" t="s">
        <v>316</v>
      </c>
      <c r="B79" s="154">
        <v>5046</v>
      </c>
      <c r="C79" s="153">
        <v>28.1</v>
      </c>
      <c r="D79" s="153">
        <v>51.4</v>
      </c>
      <c r="E79" s="152">
        <v>22</v>
      </c>
      <c r="F79" s="152">
        <v>58</v>
      </c>
    </row>
    <row r="80" spans="1:6" x14ac:dyDescent="0.3">
      <c r="A80" s="155" t="s">
        <v>315</v>
      </c>
      <c r="B80" s="154">
        <v>5047</v>
      </c>
      <c r="C80" s="153">
        <v>28.1</v>
      </c>
      <c r="D80" s="153">
        <v>51.4</v>
      </c>
      <c r="E80" s="152">
        <v>22</v>
      </c>
      <c r="F80" s="152">
        <v>58</v>
      </c>
    </row>
    <row r="81" spans="1:6" x14ac:dyDescent="0.3">
      <c r="A81" s="155" t="s">
        <v>314</v>
      </c>
      <c r="B81" s="154">
        <v>5048</v>
      </c>
      <c r="C81" s="153">
        <v>28.1</v>
      </c>
      <c r="D81" s="153">
        <v>51.4</v>
      </c>
      <c r="E81" s="152">
        <v>22</v>
      </c>
      <c r="F81" s="152">
        <v>58</v>
      </c>
    </row>
    <row r="82" spans="1:6" x14ac:dyDescent="0.3">
      <c r="A82" s="155" t="s">
        <v>313</v>
      </c>
      <c r="B82" s="154">
        <v>5044</v>
      </c>
      <c r="C82" s="153">
        <v>28.1</v>
      </c>
      <c r="D82" s="153">
        <v>51.4</v>
      </c>
      <c r="E82" s="152">
        <v>22</v>
      </c>
      <c r="F82" s="152">
        <v>58</v>
      </c>
    </row>
    <row r="83" spans="1:6" x14ac:dyDescent="0.3">
      <c r="A83" s="155" t="s">
        <v>312</v>
      </c>
      <c r="B83" s="154">
        <v>5045</v>
      </c>
      <c r="C83" s="153">
        <v>28.1</v>
      </c>
      <c r="D83" s="153">
        <v>51.4</v>
      </c>
      <c r="E83" s="152">
        <v>22</v>
      </c>
      <c r="F83" s="152">
        <v>58</v>
      </c>
    </row>
    <row r="84" spans="1:6" x14ac:dyDescent="0.3">
      <c r="A84" s="155" t="s">
        <v>311</v>
      </c>
      <c r="B84" s="154">
        <v>5046</v>
      </c>
      <c r="C84" s="153">
        <v>28.1</v>
      </c>
      <c r="D84" s="153">
        <v>51.4</v>
      </c>
      <c r="E84" s="152">
        <v>22</v>
      </c>
      <c r="F84" s="152">
        <v>58</v>
      </c>
    </row>
    <row r="85" spans="1:6" x14ac:dyDescent="0.3">
      <c r="A85" s="155" t="s">
        <v>310</v>
      </c>
      <c r="B85" s="154">
        <v>5047</v>
      </c>
      <c r="C85" s="153">
        <v>28.1</v>
      </c>
      <c r="D85" s="153">
        <v>51.4</v>
      </c>
      <c r="E85" s="152">
        <v>22</v>
      </c>
      <c r="F85" s="152">
        <v>58</v>
      </c>
    </row>
    <row r="86" spans="1:6" x14ac:dyDescent="0.3">
      <c r="A86" s="155" t="s">
        <v>309</v>
      </c>
      <c r="B86" s="154">
        <v>5048</v>
      </c>
      <c r="C86" s="153">
        <v>28.1</v>
      </c>
      <c r="D86" s="153">
        <v>51.4</v>
      </c>
      <c r="E86" s="152">
        <v>22</v>
      </c>
      <c r="F86" s="152">
        <v>58</v>
      </c>
    </row>
    <row r="87" spans="1:6" x14ac:dyDescent="0.3">
      <c r="A87" s="155" t="s">
        <v>308</v>
      </c>
      <c r="B87" s="154">
        <v>5044</v>
      </c>
      <c r="C87" s="153">
        <v>28.1</v>
      </c>
      <c r="D87" s="153">
        <v>51.4</v>
      </c>
      <c r="E87" s="152">
        <v>22</v>
      </c>
      <c r="F87" s="152">
        <v>58</v>
      </c>
    </row>
    <row r="88" spans="1:6" x14ac:dyDescent="0.3">
      <c r="A88" s="155" t="s">
        <v>307</v>
      </c>
      <c r="B88" s="154">
        <v>5045</v>
      </c>
      <c r="C88" s="153">
        <v>28.1</v>
      </c>
      <c r="D88" s="153">
        <v>51.4</v>
      </c>
      <c r="E88" s="152">
        <v>22</v>
      </c>
      <c r="F88" s="152">
        <v>58</v>
      </c>
    </row>
    <row r="89" spans="1:6" x14ac:dyDescent="0.3">
      <c r="A89" s="155" t="s">
        <v>306</v>
      </c>
      <c r="B89" s="154">
        <v>5046</v>
      </c>
      <c r="C89" s="153">
        <v>28.1</v>
      </c>
      <c r="D89" s="153">
        <v>51.4</v>
      </c>
      <c r="E89" s="152">
        <v>22</v>
      </c>
      <c r="F89" s="152">
        <v>58</v>
      </c>
    </row>
    <row r="90" spans="1:6" x14ac:dyDescent="0.3">
      <c r="A90" s="155" t="s">
        <v>305</v>
      </c>
      <c r="B90" s="154">
        <v>5047</v>
      </c>
      <c r="C90" s="153">
        <v>28.1</v>
      </c>
      <c r="D90" s="153">
        <v>51.4</v>
      </c>
      <c r="E90" s="152">
        <v>22</v>
      </c>
      <c r="F90" s="152">
        <v>58</v>
      </c>
    </row>
    <row r="91" spans="1:6" x14ac:dyDescent="0.3">
      <c r="A91" s="155" t="s">
        <v>304</v>
      </c>
      <c r="B91" s="154">
        <v>5048</v>
      </c>
      <c r="C91" s="153">
        <v>28.1</v>
      </c>
      <c r="D91" s="153">
        <v>51.4</v>
      </c>
      <c r="E91" s="152">
        <v>22</v>
      </c>
      <c r="F91" s="152">
        <v>58</v>
      </c>
    </row>
    <row r="92" spans="1:6" x14ac:dyDescent="0.3">
      <c r="A92" s="155" t="s">
        <v>303</v>
      </c>
      <c r="B92" s="154">
        <v>5044</v>
      </c>
      <c r="C92" s="153">
        <v>28.1</v>
      </c>
      <c r="D92" s="153">
        <v>51.4</v>
      </c>
      <c r="E92" s="152">
        <v>22</v>
      </c>
      <c r="F92" s="152">
        <v>58</v>
      </c>
    </row>
    <row r="93" spans="1:6" x14ac:dyDescent="0.3">
      <c r="A93" s="155" t="s">
        <v>302</v>
      </c>
      <c r="B93" s="154">
        <v>5045</v>
      </c>
      <c r="C93" s="153">
        <v>28.1</v>
      </c>
      <c r="D93" s="153">
        <v>51.4</v>
      </c>
      <c r="E93" s="152">
        <v>22</v>
      </c>
      <c r="F93" s="152">
        <v>58</v>
      </c>
    </row>
    <row r="94" spans="1:6" x14ac:dyDescent="0.3">
      <c r="A94" s="155" t="s">
        <v>301</v>
      </c>
      <c r="B94" s="154">
        <v>5046</v>
      </c>
      <c r="C94" s="153">
        <v>28.1</v>
      </c>
      <c r="D94" s="153">
        <v>51.4</v>
      </c>
      <c r="E94" s="152">
        <v>22</v>
      </c>
      <c r="F94" s="152">
        <v>58</v>
      </c>
    </row>
    <row r="95" spans="1:6" x14ac:dyDescent="0.3">
      <c r="A95" s="155" t="s">
        <v>300</v>
      </c>
      <c r="B95" s="154">
        <v>5047</v>
      </c>
      <c r="C95" s="153">
        <v>28.1</v>
      </c>
      <c r="D95" s="153">
        <v>51.4</v>
      </c>
      <c r="E95" s="152">
        <v>22</v>
      </c>
      <c r="F95" s="152">
        <v>58</v>
      </c>
    </row>
    <row r="96" spans="1:6" x14ac:dyDescent="0.3">
      <c r="A96" s="155" t="s">
        <v>299</v>
      </c>
      <c r="B96" s="154">
        <v>5048</v>
      </c>
      <c r="C96" s="153">
        <v>28.1</v>
      </c>
      <c r="D96" s="153">
        <v>51.4</v>
      </c>
      <c r="E96" s="152">
        <v>22</v>
      </c>
      <c r="F96" s="152">
        <v>58</v>
      </c>
    </row>
    <row r="97" spans="1:6" x14ac:dyDescent="0.3">
      <c r="A97" s="155" t="s">
        <v>298</v>
      </c>
      <c r="B97" s="154">
        <v>5044</v>
      </c>
      <c r="C97" s="153">
        <v>28.1</v>
      </c>
      <c r="D97" s="153">
        <v>51.4</v>
      </c>
      <c r="E97" s="152">
        <v>22</v>
      </c>
      <c r="F97" s="152">
        <v>58</v>
      </c>
    </row>
    <row r="98" spans="1:6" x14ac:dyDescent="0.3">
      <c r="A98" s="155" t="s">
        <v>297</v>
      </c>
      <c r="B98" s="154">
        <v>5045</v>
      </c>
      <c r="C98" s="153">
        <v>28.1</v>
      </c>
      <c r="D98" s="153">
        <v>51.4</v>
      </c>
      <c r="E98" s="152">
        <v>22</v>
      </c>
      <c r="F98" s="152">
        <v>58</v>
      </c>
    </row>
    <row r="99" spans="1:6" x14ac:dyDescent="0.3">
      <c r="A99" s="155" t="s">
        <v>296</v>
      </c>
      <c r="B99" s="154">
        <v>5046</v>
      </c>
      <c r="C99" s="153">
        <v>28.1</v>
      </c>
      <c r="D99" s="153">
        <v>51.4</v>
      </c>
      <c r="E99" s="152">
        <v>22</v>
      </c>
      <c r="F99" s="152">
        <v>58</v>
      </c>
    </row>
    <row r="100" spans="1:6" x14ac:dyDescent="0.3">
      <c r="A100" s="155" t="s">
        <v>295</v>
      </c>
      <c r="B100" s="154">
        <v>5047</v>
      </c>
      <c r="C100" s="153">
        <v>28.1</v>
      </c>
      <c r="D100" s="153">
        <v>51.4</v>
      </c>
      <c r="E100" s="152">
        <v>22</v>
      </c>
      <c r="F100" s="152">
        <v>58</v>
      </c>
    </row>
    <row r="101" spans="1:6" x14ac:dyDescent="0.3">
      <c r="A101" s="155" t="s">
        <v>294</v>
      </c>
      <c r="B101" s="154">
        <v>5048</v>
      </c>
      <c r="C101" s="153">
        <v>28.1</v>
      </c>
      <c r="D101" s="153">
        <v>51.4</v>
      </c>
      <c r="E101" s="152">
        <v>22</v>
      </c>
      <c r="F101" s="152">
        <v>58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G30"/>
  <sheetViews>
    <sheetView workbookViewId="0">
      <selection activeCell="I26" sqref="I26"/>
    </sheetView>
  </sheetViews>
  <sheetFormatPr defaultRowHeight="16.5" x14ac:dyDescent="0.3"/>
  <cols>
    <col min="1" max="2" width="2.75" customWidth="1"/>
    <col min="4" max="4" width="15.875" bestFit="1" customWidth="1"/>
    <col min="5" max="5" width="17.875" bestFit="1" customWidth="1"/>
    <col min="6" max="6" width="11.625" bestFit="1" customWidth="1"/>
    <col min="7" max="7" width="14.375" bestFit="1" customWidth="1"/>
  </cols>
  <sheetData>
    <row r="2" spans="2:7" x14ac:dyDescent="0.3">
      <c r="B2" s="21" t="s">
        <v>471</v>
      </c>
    </row>
    <row r="4" spans="2:7" x14ac:dyDescent="0.3">
      <c r="C4" s="21" t="s">
        <v>472</v>
      </c>
    </row>
    <row r="5" spans="2:7" ht="17.25" thickBot="1" x14ac:dyDescent="0.35">
      <c r="C5" s="3" t="s">
        <v>488</v>
      </c>
    </row>
    <row r="6" spans="2:7" ht="17.25" thickBot="1" x14ac:dyDescent="0.35">
      <c r="C6" s="198" t="s">
        <v>477</v>
      </c>
      <c r="D6" s="202" t="s">
        <v>473</v>
      </c>
      <c r="E6" s="203" t="s">
        <v>474</v>
      </c>
      <c r="F6" s="203" t="s">
        <v>475</v>
      </c>
      <c r="G6" s="204" t="s">
        <v>476</v>
      </c>
    </row>
    <row r="7" spans="2:7" x14ac:dyDescent="0.3">
      <c r="C7" s="199" t="s">
        <v>478</v>
      </c>
      <c r="D7" s="195">
        <v>200</v>
      </c>
      <c r="E7" s="205">
        <v>350</v>
      </c>
      <c r="F7" s="194">
        <v>10</v>
      </c>
      <c r="G7" s="208">
        <v>13</v>
      </c>
    </row>
    <row r="8" spans="2:7" x14ac:dyDescent="0.3">
      <c r="C8" s="200" t="s">
        <v>479</v>
      </c>
      <c r="D8" s="196">
        <v>325</v>
      </c>
      <c r="E8" s="206">
        <v>450</v>
      </c>
      <c r="F8" s="192">
        <v>11</v>
      </c>
      <c r="G8" s="209">
        <v>13</v>
      </c>
    </row>
    <row r="9" spans="2:7" x14ac:dyDescent="0.3">
      <c r="C9" s="200" t="s">
        <v>480</v>
      </c>
      <c r="D9" s="196">
        <v>450</v>
      </c>
      <c r="E9" s="206">
        <v>550</v>
      </c>
      <c r="F9" s="192">
        <v>12</v>
      </c>
      <c r="G9" s="209">
        <v>14</v>
      </c>
    </row>
    <row r="10" spans="2:7" x14ac:dyDescent="0.3">
      <c r="C10" s="200" t="s">
        <v>481</v>
      </c>
      <c r="D10" s="196">
        <v>575</v>
      </c>
      <c r="E10" s="206">
        <v>650</v>
      </c>
      <c r="F10" s="192">
        <v>13</v>
      </c>
      <c r="G10" s="209">
        <v>14</v>
      </c>
    </row>
    <row r="11" spans="2:7" x14ac:dyDescent="0.3">
      <c r="C11" s="200" t="s">
        <v>482</v>
      </c>
      <c r="D11" s="196">
        <v>700</v>
      </c>
      <c r="E11" s="206">
        <v>750</v>
      </c>
      <c r="F11" s="192">
        <v>14</v>
      </c>
      <c r="G11" s="209">
        <v>15</v>
      </c>
    </row>
    <row r="12" spans="2:7" x14ac:dyDescent="0.3">
      <c r="C12" s="200" t="s">
        <v>483</v>
      </c>
      <c r="D12" s="196">
        <v>825</v>
      </c>
      <c r="E12" s="206">
        <v>850</v>
      </c>
      <c r="F12" s="192">
        <v>15</v>
      </c>
      <c r="G12" s="209">
        <v>15</v>
      </c>
    </row>
    <row r="13" spans="2:7" x14ac:dyDescent="0.3">
      <c r="C13" s="200" t="s">
        <v>484</v>
      </c>
      <c r="D13" s="196">
        <v>950</v>
      </c>
      <c r="E13" s="206">
        <v>950</v>
      </c>
      <c r="F13" s="192">
        <v>16</v>
      </c>
      <c r="G13" s="209">
        <v>16</v>
      </c>
    </row>
    <row r="14" spans="2:7" x14ac:dyDescent="0.3">
      <c r="C14" s="200" t="s">
        <v>485</v>
      </c>
      <c r="D14" s="196">
        <v>1075</v>
      </c>
      <c r="E14" s="206">
        <v>1100</v>
      </c>
      <c r="F14" s="192">
        <v>17</v>
      </c>
      <c r="G14" s="209">
        <v>16</v>
      </c>
    </row>
    <row r="15" spans="2:7" x14ac:dyDescent="0.3">
      <c r="C15" s="200" t="s">
        <v>486</v>
      </c>
      <c r="D15" s="196">
        <v>1200</v>
      </c>
      <c r="E15" s="206">
        <v>1300</v>
      </c>
      <c r="F15" s="192">
        <v>18</v>
      </c>
      <c r="G15" s="209">
        <v>17</v>
      </c>
    </row>
    <row r="16" spans="2:7" ht="17.25" thickBot="1" x14ac:dyDescent="0.35">
      <c r="C16" s="201" t="s">
        <v>487</v>
      </c>
      <c r="D16" s="197">
        <v>1325</v>
      </c>
      <c r="E16" s="207">
        <v>1550</v>
      </c>
      <c r="F16" s="193">
        <v>19</v>
      </c>
      <c r="G16" s="210">
        <v>17</v>
      </c>
    </row>
    <row r="18" spans="3:5" x14ac:dyDescent="0.3">
      <c r="C18" s="211" t="s">
        <v>489</v>
      </c>
    </row>
    <row r="19" spans="3:5" ht="17.25" thickBot="1" x14ac:dyDescent="0.35">
      <c r="C19" s="212" t="s">
        <v>503</v>
      </c>
    </row>
    <row r="20" spans="3:5" ht="17.25" thickBot="1" x14ac:dyDescent="0.35">
      <c r="C20" s="198" t="s">
        <v>490</v>
      </c>
      <c r="D20" s="202" t="s">
        <v>501</v>
      </c>
      <c r="E20" s="203" t="s">
        <v>502</v>
      </c>
    </row>
    <row r="21" spans="3:5" x14ac:dyDescent="0.3">
      <c r="C21" s="199" t="s">
        <v>491</v>
      </c>
      <c r="D21" s="195">
        <v>1.5</v>
      </c>
      <c r="E21" s="205">
        <v>2</v>
      </c>
    </row>
    <row r="22" spans="3:5" x14ac:dyDescent="0.3">
      <c r="C22" s="199" t="s">
        <v>492</v>
      </c>
      <c r="D22" s="196">
        <v>1.7</v>
      </c>
      <c r="E22" s="206">
        <v>2.2000000000000002</v>
      </c>
    </row>
    <row r="23" spans="3:5" x14ac:dyDescent="0.3">
      <c r="C23" s="199" t="s">
        <v>493</v>
      </c>
      <c r="D23" s="196">
        <v>1.9</v>
      </c>
      <c r="E23" s="206">
        <v>2.4</v>
      </c>
    </row>
    <row r="24" spans="3:5" x14ac:dyDescent="0.3">
      <c r="C24" s="199" t="s">
        <v>494</v>
      </c>
      <c r="D24" s="196">
        <v>2.1</v>
      </c>
      <c r="E24" s="206">
        <v>2.6</v>
      </c>
    </row>
    <row r="25" spans="3:5" x14ac:dyDescent="0.3">
      <c r="C25" s="199" t="s">
        <v>495</v>
      </c>
      <c r="D25" s="196">
        <v>2.2999999999999998</v>
      </c>
      <c r="E25" s="206">
        <v>2.8</v>
      </c>
    </row>
    <row r="26" spans="3:5" x14ac:dyDescent="0.3">
      <c r="C26" s="199" t="s">
        <v>496</v>
      </c>
      <c r="D26" s="196">
        <v>2.5</v>
      </c>
      <c r="E26" s="206">
        <v>3</v>
      </c>
    </row>
    <row r="27" spans="3:5" x14ac:dyDescent="0.3">
      <c r="C27" s="199" t="s">
        <v>497</v>
      </c>
      <c r="D27" s="196">
        <v>2.7</v>
      </c>
      <c r="E27" s="206">
        <v>3.2</v>
      </c>
    </row>
    <row r="28" spans="3:5" x14ac:dyDescent="0.3">
      <c r="C28" s="199" t="s">
        <v>498</v>
      </c>
      <c r="D28" s="196">
        <v>2.9</v>
      </c>
      <c r="E28" s="206">
        <v>3.4</v>
      </c>
    </row>
    <row r="29" spans="3:5" x14ac:dyDescent="0.3">
      <c r="C29" s="199" t="s">
        <v>499</v>
      </c>
      <c r="D29" s="196">
        <v>3.1</v>
      </c>
      <c r="E29" s="206">
        <v>3.6</v>
      </c>
    </row>
    <row r="30" spans="3:5" ht="17.25" thickBot="1" x14ac:dyDescent="0.35">
      <c r="C30" s="199" t="s">
        <v>500</v>
      </c>
      <c r="D30" s="197">
        <v>3.3</v>
      </c>
      <c r="E30" s="207">
        <v>4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H87"/>
  <sheetViews>
    <sheetView workbookViewId="0">
      <selection activeCell="I19" sqref="I19"/>
    </sheetView>
  </sheetViews>
  <sheetFormatPr defaultRowHeight="16.5" x14ac:dyDescent="0.3"/>
  <cols>
    <col min="1" max="3" width="3.625" style="1" customWidth="1"/>
    <col min="4" max="4" width="4.125" style="4" customWidth="1"/>
    <col min="5" max="5" width="86.375" style="3" customWidth="1"/>
    <col min="6" max="6" width="35.5" style="3" customWidth="1"/>
    <col min="7" max="7" width="9" style="1"/>
    <col min="8" max="8" width="9" style="2"/>
    <col min="9" max="16384" width="9" style="1"/>
  </cols>
  <sheetData>
    <row r="1" spans="2:8" customFormat="1" ht="26.25" x14ac:dyDescent="0.3">
      <c r="B1" s="34" t="s">
        <v>16</v>
      </c>
      <c r="C1" s="34"/>
      <c r="D1" s="32"/>
      <c r="E1" s="25"/>
      <c r="F1" s="2"/>
      <c r="H1" s="2"/>
    </row>
    <row r="2" spans="2:8" customFormat="1" ht="20.25" x14ac:dyDescent="0.3">
      <c r="B2" s="33" t="s">
        <v>466</v>
      </c>
      <c r="C2" s="33"/>
      <c r="D2" s="32"/>
      <c r="E2" s="25"/>
      <c r="F2" s="2"/>
      <c r="H2" s="2"/>
    </row>
    <row r="3" spans="2:8" customFormat="1" x14ac:dyDescent="0.3">
      <c r="D3" s="31" t="s">
        <v>465</v>
      </c>
      <c r="E3" s="3"/>
      <c r="F3" s="2"/>
      <c r="H3" s="2"/>
    </row>
    <row r="4" spans="2:8" x14ac:dyDescent="0.3">
      <c r="B4" s="30"/>
      <c r="C4" s="29"/>
      <c r="D4" s="28"/>
      <c r="E4" s="27"/>
      <c r="F4" s="26"/>
    </row>
    <row r="5" spans="2:8" x14ac:dyDescent="0.3">
      <c r="B5" s="20"/>
      <c r="C5" s="19"/>
      <c r="D5" s="21" t="s">
        <v>464</v>
      </c>
      <c r="E5" s="25"/>
      <c r="F5" s="10"/>
    </row>
    <row r="6" spans="2:8" x14ac:dyDescent="0.3">
      <c r="B6" s="20"/>
      <c r="C6" s="19"/>
      <c r="D6" s="178" t="s">
        <v>463</v>
      </c>
      <c r="E6" s="178"/>
      <c r="F6" s="10"/>
    </row>
    <row r="7" spans="2:8" x14ac:dyDescent="0.3">
      <c r="B7" s="20"/>
      <c r="C7" s="19"/>
      <c r="D7" s="21"/>
      <c r="E7" s="169" t="s">
        <v>462</v>
      </c>
      <c r="F7" s="10" t="s">
        <v>404</v>
      </c>
    </row>
    <row r="8" spans="2:8" x14ac:dyDescent="0.3">
      <c r="B8" s="20"/>
      <c r="C8" s="19"/>
      <c r="D8" s="177"/>
      <c r="E8" s="18" t="s">
        <v>461</v>
      </c>
      <c r="F8" s="10" t="s">
        <v>460</v>
      </c>
    </row>
    <row r="9" spans="2:8" x14ac:dyDescent="0.3">
      <c r="B9" s="20"/>
      <c r="C9" s="19"/>
      <c r="D9" s="177"/>
      <c r="E9" s="18"/>
      <c r="F9" s="10"/>
    </row>
    <row r="10" spans="2:8" x14ac:dyDescent="0.3">
      <c r="B10" s="20"/>
      <c r="C10" s="19"/>
      <c r="D10" s="178" t="s">
        <v>459</v>
      </c>
      <c r="E10" s="178"/>
      <c r="F10" s="10"/>
    </row>
    <row r="11" spans="2:8" x14ac:dyDescent="0.3">
      <c r="B11" s="20"/>
      <c r="C11" s="19"/>
      <c r="E11" s="177" t="s">
        <v>458</v>
      </c>
      <c r="F11" s="10" t="s">
        <v>404</v>
      </c>
    </row>
    <row r="12" spans="2:8" x14ac:dyDescent="0.3">
      <c r="B12" s="20"/>
      <c r="C12" s="19"/>
      <c r="E12" s="177" t="s">
        <v>457</v>
      </c>
      <c r="F12" s="10" t="s">
        <v>404</v>
      </c>
    </row>
    <row r="13" spans="2:8" x14ac:dyDescent="0.3">
      <c r="B13" s="20"/>
      <c r="C13" s="19"/>
      <c r="E13" s="18" t="s">
        <v>456</v>
      </c>
      <c r="F13" s="10" t="s">
        <v>404</v>
      </c>
    </row>
    <row r="14" spans="2:8" x14ac:dyDescent="0.3">
      <c r="B14" s="20"/>
      <c r="C14" s="19"/>
      <c r="D14" s="21"/>
      <c r="E14" s="177"/>
      <c r="F14" s="10"/>
    </row>
    <row r="15" spans="2:8" x14ac:dyDescent="0.3">
      <c r="B15" s="20"/>
      <c r="C15" s="19"/>
      <c r="D15" s="178" t="s">
        <v>455</v>
      </c>
      <c r="E15" s="178"/>
      <c r="F15" s="10"/>
    </row>
    <row r="16" spans="2:8" x14ac:dyDescent="0.3">
      <c r="B16" s="20"/>
      <c r="C16" s="19"/>
      <c r="D16" s="24"/>
      <c r="E16" s="18" t="s">
        <v>454</v>
      </c>
      <c r="F16" s="10" t="s">
        <v>404</v>
      </c>
    </row>
    <row r="17" spans="2:6" s="3" customFormat="1" ht="16.5" customHeight="1" x14ac:dyDescent="0.3">
      <c r="B17" s="176"/>
      <c r="C17" s="175"/>
      <c r="D17" s="174"/>
      <c r="E17" s="18"/>
      <c r="F17" s="10"/>
    </row>
    <row r="18" spans="2:6" x14ac:dyDescent="0.3">
      <c r="B18" s="20"/>
      <c r="C18" s="19"/>
      <c r="D18" s="178" t="s">
        <v>453</v>
      </c>
      <c r="E18" s="178"/>
      <c r="F18" s="10"/>
    </row>
    <row r="19" spans="2:6" x14ac:dyDescent="0.3">
      <c r="B19" s="20"/>
      <c r="C19" s="19"/>
      <c r="D19" s="172"/>
      <c r="E19" s="173" t="s">
        <v>452</v>
      </c>
      <c r="F19" s="10" t="s">
        <v>404</v>
      </c>
    </row>
    <row r="20" spans="2:6" x14ac:dyDescent="0.3">
      <c r="B20" s="20"/>
      <c r="C20" s="19"/>
      <c r="D20" s="172"/>
      <c r="E20" s="18"/>
      <c r="F20" s="10"/>
    </row>
    <row r="21" spans="2:6" x14ac:dyDescent="0.3">
      <c r="B21" s="20"/>
      <c r="C21" s="19"/>
      <c r="D21" s="178" t="s">
        <v>451</v>
      </c>
      <c r="E21" s="178"/>
      <c r="F21" s="10"/>
    </row>
    <row r="22" spans="2:6" x14ac:dyDescent="0.3">
      <c r="B22" s="20"/>
      <c r="C22" s="19"/>
      <c r="D22" s="24"/>
      <c r="E22" s="3" t="s">
        <v>450</v>
      </c>
      <c r="F22" s="10" t="s">
        <v>404</v>
      </c>
    </row>
    <row r="23" spans="2:6" x14ac:dyDescent="0.3">
      <c r="B23" s="20"/>
      <c r="C23" s="19"/>
      <c r="D23" s="24"/>
      <c r="E23" s="18" t="s">
        <v>449</v>
      </c>
      <c r="F23" s="10" t="s">
        <v>404</v>
      </c>
    </row>
    <row r="24" spans="2:6" x14ac:dyDescent="0.3">
      <c r="B24" s="20"/>
      <c r="C24" s="19"/>
      <c r="D24" s="24"/>
      <c r="E24" s="3" t="s">
        <v>448</v>
      </c>
      <c r="F24" s="10" t="s">
        <v>404</v>
      </c>
    </row>
    <row r="25" spans="2:6" x14ac:dyDescent="0.3">
      <c r="B25" s="20"/>
      <c r="C25" s="19"/>
      <c r="D25" s="24"/>
      <c r="E25" s="3" t="s">
        <v>447</v>
      </c>
      <c r="F25" s="10" t="s">
        <v>404</v>
      </c>
    </row>
    <row r="26" spans="2:6" x14ac:dyDescent="0.3">
      <c r="B26" s="20"/>
      <c r="C26" s="19"/>
      <c r="D26" s="24"/>
      <c r="E26" s="3" t="s">
        <v>446</v>
      </c>
      <c r="F26" s="10" t="s">
        <v>404</v>
      </c>
    </row>
    <row r="27" spans="2:6" x14ac:dyDescent="0.3">
      <c r="B27" s="20"/>
      <c r="C27" s="19"/>
      <c r="D27" s="24"/>
      <c r="E27" s="3" t="s">
        <v>445</v>
      </c>
      <c r="F27" s="10" t="s">
        <v>404</v>
      </c>
    </row>
    <row r="28" spans="2:6" x14ac:dyDescent="0.3">
      <c r="B28" s="20"/>
      <c r="C28" s="19"/>
      <c r="D28" s="24"/>
      <c r="F28" s="10"/>
    </row>
    <row r="29" spans="2:6" x14ac:dyDescent="0.3">
      <c r="B29" s="20"/>
      <c r="C29" s="19"/>
      <c r="D29" s="178" t="s">
        <v>444</v>
      </c>
      <c r="E29" s="178"/>
      <c r="F29" s="10"/>
    </row>
    <row r="30" spans="2:6" ht="17.25" customHeight="1" x14ac:dyDescent="0.3">
      <c r="B30" s="20"/>
      <c r="C30" s="19"/>
      <c r="D30" s="24"/>
      <c r="E30" s="3" t="s">
        <v>443</v>
      </c>
      <c r="F30" s="10" t="s">
        <v>404</v>
      </c>
    </row>
    <row r="31" spans="2:6" x14ac:dyDescent="0.3">
      <c r="B31" s="20"/>
      <c r="C31" s="19"/>
      <c r="D31" s="24"/>
      <c r="E31" s="3" t="s">
        <v>442</v>
      </c>
      <c r="F31" s="10" t="s">
        <v>404</v>
      </c>
    </row>
    <row r="32" spans="2:6" x14ac:dyDescent="0.3">
      <c r="B32" s="20"/>
      <c r="C32" s="19"/>
      <c r="D32" s="24"/>
      <c r="E32" s="18" t="s">
        <v>441</v>
      </c>
      <c r="F32" s="10"/>
    </row>
    <row r="33" spans="2:6" x14ac:dyDescent="0.3">
      <c r="B33" s="20"/>
      <c r="C33" s="19"/>
      <c r="D33" s="24"/>
      <c r="E33" s="18"/>
      <c r="F33" s="10"/>
    </row>
    <row r="34" spans="2:6" x14ac:dyDescent="0.3">
      <c r="B34" s="20"/>
      <c r="C34" s="19"/>
      <c r="D34" s="178" t="s">
        <v>440</v>
      </c>
      <c r="E34" s="178"/>
      <c r="F34" s="10"/>
    </row>
    <row r="35" spans="2:6" x14ac:dyDescent="0.3">
      <c r="B35" s="20"/>
      <c r="C35" s="19"/>
      <c r="D35" s="24"/>
      <c r="E35" s="18" t="s">
        <v>439</v>
      </c>
      <c r="F35" s="10" t="s">
        <v>438</v>
      </c>
    </row>
    <row r="36" spans="2:6" x14ac:dyDescent="0.3">
      <c r="B36" s="20"/>
      <c r="C36" s="19"/>
      <c r="D36" s="24"/>
      <c r="E36" s="171" t="s">
        <v>437</v>
      </c>
      <c r="F36" s="10" t="s">
        <v>404</v>
      </c>
    </row>
    <row r="37" spans="2:6" x14ac:dyDescent="0.3">
      <c r="B37" s="20"/>
      <c r="C37" s="19"/>
      <c r="D37" s="24"/>
      <c r="F37" s="10"/>
    </row>
    <row r="38" spans="2:6" x14ac:dyDescent="0.3">
      <c r="B38" s="20"/>
      <c r="C38" s="19"/>
      <c r="D38" s="178" t="s">
        <v>436</v>
      </c>
      <c r="E38" s="178"/>
      <c r="F38" s="10"/>
    </row>
    <row r="39" spans="2:6" x14ac:dyDescent="0.3">
      <c r="B39" s="20"/>
      <c r="C39" s="19"/>
      <c r="D39" s="24"/>
      <c r="E39" s="18" t="s">
        <v>435</v>
      </c>
      <c r="F39" s="10" t="s">
        <v>404</v>
      </c>
    </row>
    <row r="40" spans="2:6" x14ac:dyDescent="0.3">
      <c r="B40" s="20"/>
      <c r="C40" s="19"/>
      <c r="D40" s="24"/>
      <c r="E40" s="18"/>
      <c r="F40" s="10"/>
    </row>
    <row r="41" spans="2:6" x14ac:dyDescent="0.3">
      <c r="B41" s="20"/>
      <c r="C41" s="19"/>
      <c r="D41" s="24" t="s">
        <v>434</v>
      </c>
      <c r="E41" s="18"/>
      <c r="F41" s="10"/>
    </row>
    <row r="42" spans="2:6" x14ac:dyDescent="0.3">
      <c r="B42" s="20"/>
      <c r="C42" s="19"/>
      <c r="D42" s="24"/>
      <c r="E42" s="169" t="s">
        <v>433</v>
      </c>
      <c r="F42" s="10" t="s">
        <v>404</v>
      </c>
    </row>
    <row r="43" spans="2:6" x14ac:dyDescent="0.3">
      <c r="B43" s="20"/>
      <c r="C43" s="19"/>
      <c r="D43" s="24"/>
      <c r="E43" s="18" t="s">
        <v>432</v>
      </c>
      <c r="F43" s="10"/>
    </row>
    <row r="44" spans="2:6" x14ac:dyDescent="0.3">
      <c r="B44" s="20"/>
      <c r="C44" s="19"/>
      <c r="D44" s="24"/>
      <c r="E44" s="18"/>
      <c r="F44" s="10"/>
    </row>
    <row r="45" spans="2:6" x14ac:dyDescent="0.3">
      <c r="B45" s="20"/>
      <c r="C45" s="19"/>
      <c r="D45" s="24" t="s">
        <v>431</v>
      </c>
      <c r="E45" s="18"/>
      <c r="F45" s="10"/>
    </row>
    <row r="46" spans="2:6" x14ac:dyDescent="0.3">
      <c r="B46" s="20"/>
      <c r="C46" s="19"/>
      <c r="D46" s="24"/>
      <c r="E46" s="170" t="s">
        <v>430</v>
      </c>
      <c r="F46" s="10"/>
    </row>
    <row r="47" spans="2:6" x14ac:dyDescent="0.3">
      <c r="B47" s="20"/>
      <c r="C47" s="19"/>
      <c r="D47" s="24"/>
      <c r="E47" s="170" t="s">
        <v>429</v>
      </c>
      <c r="F47" s="10"/>
    </row>
    <row r="48" spans="2:6" x14ac:dyDescent="0.3">
      <c r="B48" s="20"/>
      <c r="C48" s="19"/>
      <c r="D48" s="24"/>
      <c r="E48" s="23" t="s">
        <v>428</v>
      </c>
      <c r="F48" s="10"/>
    </row>
    <row r="49" spans="2:6" x14ac:dyDescent="0.3">
      <c r="B49" s="20"/>
      <c r="C49" s="19"/>
      <c r="D49" s="24"/>
      <c r="E49" s="23"/>
      <c r="F49" s="10"/>
    </row>
    <row r="50" spans="2:6" x14ac:dyDescent="0.3">
      <c r="B50" s="20"/>
      <c r="C50" s="19"/>
      <c r="D50" s="21" t="s">
        <v>6</v>
      </c>
      <c r="F50" s="10"/>
    </row>
    <row r="51" spans="2:6" x14ac:dyDescent="0.3">
      <c r="B51" s="20"/>
      <c r="C51" s="19"/>
      <c r="D51" s="178" t="s">
        <v>427</v>
      </c>
      <c r="E51" s="178"/>
      <c r="F51" s="10"/>
    </row>
    <row r="52" spans="2:6" x14ac:dyDescent="0.3">
      <c r="B52" s="20"/>
      <c r="C52" s="19"/>
      <c r="D52" s="21"/>
      <c r="E52" s="3" t="s">
        <v>426</v>
      </c>
      <c r="F52" s="10" t="s">
        <v>404</v>
      </c>
    </row>
    <row r="53" spans="2:6" x14ac:dyDescent="0.3">
      <c r="B53" s="20"/>
      <c r="C53" s="19"/>
      <c r="E53" s="18"/>
      <c r="F53" s="10"/>
    </row>
    <row r="54" spans="2:6" x14ac:dyDescent="0.3">
      <c r="B54" s="13"/>
      <c r="C54" s="12"/>
      <c r="D54" s="179" t="s">
        <v>425</v>
      </c>
      <c r="E54" s="179"/>
      <c r="F54" s="10"/>
    </row>
    <row r="55" spans="2:6" x14ac:dyDescent="0.3">
      <c r="B55" s="13"/>
      <c r="C55" s="12"/>
      <c r="D55" s="11"/>
      <c r="E55" s="2" t="s">
        <v>424</v>
      </c>
      <c r="F55" s="10" t="s">
        <v>423</v>
      </c>
    </row>
    <row r="56" spans="2:6" x14ac:dyDescent="0.3">
      <c r="B56" s="13"/>
      <c r="C56" s="12"/>
      <c r="D56" s="11"/>
      <c r="E56" s="2" t="s">
        <v>422</v>
      </c>
      <c r="F56" s="10"/>
    </row>
    <row r="57" spans="2:6" x14ac:dyDescent="0.3">
      <c r="B57" s="13"/>
      <c r="C57" s="12"/>
      <c r="D57" s="11"/>
      <c r="E57" s="2" t="s">
        <v>421</v>
      </c>
      <c r="F57" s="10"/>
    </row>
    <row r="58" spans="2:6" x14ac:dyDescent="0.3">
      <c r="B58" s="13"/>
      <c r="C58" s="12"/>
      <c r="D58" s="11"/>
      <c r="E58" s="2"/>
      <c r="F58" s="10"/>
    </row>
    <row r="59" spans="2:6" x14ac:dyDescent="0.3">
      <c r="B59" s="13"/>
      <c r="C59" s="12"/>
      <c r="D59" s="11"/>
      <c r="E59" s="2" t="s">
        <v>420</v>
      </c>
      <c r="F59" s="10" t="s">
        <v>419</v>
      </c>
    </row>
    <row r="60" spans="2:6" x14ac:dyDescent="0.3">
      <c r="B60" s="13"/>
      <c r="C60" s="12"/>
      <c r="D60" s="11"/>
      <c r="E60" s="2"/>
      <c r="F60" s="10"/>
    </row>
    <row r="61" spans="2:6" x14ac:dyDescent="0.3">
      <c r="B61" s="13"/>
      <c r="C61" s="12"/>
      <c r="D61" s="11" t="s">
        <v>1</v>
      </c>
      <c r="F61" s="10"/>
    </row>
    <row r="62" spans="2:6" x14ac:dyDescent="0.3">
      <c r="B62" s="13"/>
      <c r="C62" s="12"/>
      <c r="D62" s="178" t="s">
        <v>418</v>
      </c>
      <c r="E62" s="178"/>
      <c r="F62" s="10"/>
    </row>
    <row r="63" spans="2:6" x14ac:dyDescent="0.3">
      <c r="B63" s="13"/>
      <c r="C63" s="12"/>
      <c r="D63" s="11"/>
      <c r="E63" s="18" t="s">
        <v>417</v>
      </c>
      <c r="F63" s="10" t="s">
        <v>404</v>
      </c>
    </row>
    <row r="64" spans="2:6" x14ac:dyDescent="0.3">
      <c r="B64" s="13"/>
      <c r="C64" s="12"/>
      <c r="D64" s="11"/>
      <c r="E64" s="18"/>
      <c r="F64" s="10"/>
    </row>
    <row r="65" spans="2:6" x14ac:dyDescent="0.3">
      <c r="B65" s="13"/>
      <c r="C65" s="12"/>
      <c r="D65" s="178" t="s">
        <v>416</v>
      </c>
      <c r="E65" s="178"/>
      <c r="F65" s="10"/>
    </row>
    <row r="66" spans="2:6" x14ac:dyDescent="0.3">
      <c r="B66" s="13"/>
      <c r="C66" s="12"/>
      <c r="D66" s="11"/>
      <c r="E66" s="18" t="s">
        <v>415</v>
      </c>
      <c r="F66" s="10" t="s">
        <v>404</v>
      </c>
    </row>
    <row r="67" spans="2:6" x14ac:dyDescent="0.3">
      <c r="B67" s="13"/>
      <c r="C67" s="12"/>
      <c r="D67" s="11"/>
      <c r="E67" s="18"/>
      <c r="F67" s="10"/>
    </row>
    <row r="68" spans="2:6" x14ac:dyDescent="0.3">
      <c r="B68" s="13"/>
      <c r="C68" s="12"/>
      <c r="D68" s="178" t="s">
        <v>414</v>
      </c>
      <c r="E68" s="178"/>
      <c r="F68" s="10"/>
    </row>
    <row r="69" spans="2:6" x14ac:dyDescent="0.3">
      <c r="B69" s="13"/>
      <c r="C69" s="12"/>
      <c r="D69" s="21"/>
      <c r="E69" s="18" t="s">
        <v>413</v>
      </c>
      <c r="F69" s="10" t="s">
        <v>404</v>
      </c>
    </row>
    <row r="70" spans="2:6" x14ac:dyDescent="0.3">
      <c r="B70" s="13"/>
      <c r="C70" s="12"/>
      <c r="D70" s="21"/>
      <c r="E70" s="18"/>
      <c r="F70" s="10"/>
    </row>
    <row r="71" spans="2:6" x14ac:dyDescent="0.3">
      <c r="B71" s="13"/>
      <c r="C71" s="12"/>
      <c r="D71" s="178" t="s">
        <v>412</v>
      </c>
      <c r="E71" s="178"/>
      <c r="F71" s="10"/>
    </row>
    <row r="72" spans="2:6" x14ac:dyDescent="0.3">
      <c r="B72" s="13"/>
      <c r="C72" s="12"/>
      <c r="D72" s="1"/>
      <c r="E72" s="18" t="s">
        <v>411</v>
      </c>
      <c r="F72" s="10" t="s">
        <v>404</v>
      </c>
    </row>
    <row r="73" spans="2:6" x14ac:dyDescent="0.3">
      <c r="B73" s="13"/>
      <c r="C73" s="12"/>
      <c r="D73" s="1"/>
      <c r="E73" s="18"/>
      <c r="F73" s="10"/>
    </row>
    <row r="74" spans="2:6" x14ac:dyDescent="0.3">
      <c r="B74" s="13"/>
      <c r="C74" s="12"/>
      <c r="D74" s="178" t="s">
        <v>410</v>
      </c>
      <c r="E74" s="178"/>
      <c r="F74" s="10" t="s">
        <v>404</v>
      </c>
    </row>
    <row r="75" spans="2:6" x14ac:dyDescent="0.3">
      <c r="B75" s="13"/>
      <c r="C75" s="12"/>
      <c r="D75" s="1"/>
      <c r="E75" s="169" t="s">
        <v>409</v>
      </c>
      <c r="F75" s="10"/>
    </row>
    <row r="76" spans="2:6" x14ac:dyDescent="0.3">
      <c r="B76" s="13"/>
      <c r="C76" s="12"/>
      <c r="D76" s="1"/>
      <c r="E76" s="169"/>
      <c r="F76" s="10"/>
    </row>
    <row r="77" spans="2:6" x14ac:dyDescent="0.3">
      <c r="B77" s="13"/>
      <c r="C77" s="12"/>
      <c r="D77" s="178" t="s">
        <v>408</v>
      </c>
      <c r="E77" s="178"/>
      <c r="F77" s="10"/>
    </row>
    <row r="78" spans="2:6" x14ac:dyDescent="0.3">
      <c r="B78" s="13"/>
      <c r="C78" s="12"/>
      <c r="D78" s="22"/>
      <c r="E78" s="16" t="s">
        <v>407</v>
      </c>
      <c r="F78" s="10" t="s">
        <v>404</v>
      </c>
    </row>
    <row r="79" spans="2:6" x14ac:dyDescent="0.3">
      <c r="B79" s="13"/>
      <c r="C79" s="12"/>
      <c r="D79" s="22"/>
      <c r="E79" s="22"/>
      <c r="F79" s="10"/>
    </row>
    <row r="80" spans="2:6" x14ac:dyDescent="0.3">
      <c r="B80" s="13"/>
      <c r="C80" s="12"/>
      <c r="D80" s="178" t="s">
        <v>406</v>
      </c>
      <c r="E80" s="178"/>
      <c r="F80" s="10"/>
    </row>
    <row r="81" spans="2:6" x14ac:dyDescent="0.3">
      <c r="B81" s="13"/>
      <c r="C81" s="12"/>
      <c r="D81" s="22"/>
      <c r="E81" s="16" t="s">
        <v>405</v>
      </c>
      <c r="F81" s="10" t="s">
        <v>404</v>
      </c>
    </row>
    <row r="82" spans="2:6" x14ac:dyDescent="0.3">
      <c r="B82" s="13"/>
      <c r="C82" s="12"/>
      <c r="D82" s="22"/>
      <c r="E82" s="16"/>
      <c r="F82" s="10"/>
    </row>
    <row r="83" spans="2:6" x14ac:dyDescent="0.3">
      <c r="B83" s="13"/>
      <c r="C83" s="12"/>
      <c r="D83" s="11" t="s">
        <v>0</v>
      </c>
      <c r="F83" s="10"/>
    </row>
    <row r="84" spans="2:6" x14ac:dyDescent="0.3">
      <c r="B84" s="13"/>
      <c r="C84" s="12"/>
      <c r="D84" s="11"/>
      <c r="E84" s="15"/>
      <c r="F84" s="10"/>
    </row>
    <row r="85" spans="2:6" x14ac:dyDescent="0.3">
      <c r="B85" s="13"/>
      <c r="C85" s="12"/>
      <c r="D85" s="11"/>
      <c r="E85" s="14"/>
      <c r="F85" s="10"/>
    </row>
    <row r="86" spans="2:6" x14ac:dyDescent="0.3">
      <c r="B86" s="13"/>
      <c r="C86" s="12"/>
      <c r="D86" s="11"/>
      <c r="F86" s="10"/>
    </row>
    <row r="87" spans="2:6" x14ac:dyDescent="0.3">
      <c r="B87" s="9"/>
      <c r="C87" s="8"/>
      <c r="D87" s="7"/>
      <c r="E87" s="6"/>
      <c r="F87" s="5"/>
    </row>
  </sheetData>
  <mergeCells count="17">
    <mergeCell ref="D80:E80"/>
    <mergeCell ref="D65:E65"/>
    <mergeCell ref="D29:E29"/>
    <mergeCell ref="D68:E68"/>
    <mergeCell ref="D71:E71"/>
    <mergeCell ref="D74:E74"/>
    <mergeCell ref="D77:E77"/>
    <mergeCell ref="D6:E6"/>
    <mergeCell ref="D10:E10"/>
    <mergeCell ref="D15:E15"/>
    <mergeCell ref="D18:E18"/>
    <mergeCell ref="D21:E21"/>
    <mergeCell ref="D34:E34"/>
    <mergeCell ref="D38:E38"/>
    <mergeCell ref="D51:E51"/>
    <mergeCell ref="D54:E54"/>
    <mergeCell ref="D62:E62"/>
  </mergeCells>
  <phoneticPr fontId="2" type="noConversion"/>
  <hyperlinks>
    <hyperlink ref="E19" location="'20170725_GuardianStone'!A1" display="(1) 수호석 리뉴얼 후에도 쓰이지 않는 수호석 '신성' 상향 조정. (링크 참고)"/>
    <hyperlink ref="E35" location="'20170725_Achievement'!A1" display="(1) 일일, 주간, 월간 미션 리뉴얼 (링크 참고하시고 피드백 부탁드립니다.)"/>
    <hyperlink ref="E8" location="'20170721_GachaReward'!A1" display="(2) 보상 아이템 리스트"/>
    <hyperlink ref="E32" location="'20170721_SkillInfo'!A1" display="(3) 스킬 관련 상세 정보(링크)"/>
    <hyperlink ref="E36" location="'20170725_Achievement_02'!A1" display="(2) 업적은 8월 1일부터 그 다음 업데이트인 9일까지 일일, 주간, 월간 미션을 진행할 수 없는 상태가 됩니다."/>
    <hyperlink ref="E43" location="'20170724_PlayerInfo'!A1" display="(2) PlayerInfo 상세 정보(링크)"/>
    <hyperlink ref="E13" location="'170725_TranscendentStageRew'!A1" display="(3) 초월 던전 단계 별 3~4성 아이템 드랍 확률 하향 조정"/>
    <hyperlink ref="E16" location="'170725_룬스톤 상품 개선'!A1" display="(1) 룬 스톤 뽑기 상품 그룹 변경 (녹스게임즈 피드백 반영)"/>
    <hyperlink ref="E39" location="'20170724_NOXEnchant'!A1" display="(1) 9-10단계 녹스 승단 주문서 요구량 변경"/>
    <hyperlink ref="E63" location="'170725_한계돌파 월정액'!A1" display="(1) 한계돌파 월정액 상품 추가"/>
    <hyperlink ref="E66" location="'170725_수호자 성장 패키지'!A1" display="(1) 수호자 성장 패키지 추가"/>
    <hyperlink ref="E69" location="'170725_전승 재료 상품 4종'!A1" display="(1) 전승 재료 상자 상품 4종 추가 (한정 판매 기한 피드백 바랍니다.)"/>
    <hyperlink ref="E72" location="'170725_열쇠 구매 보너스 변경'!A1" display="(1) 다이아로 구매 가능한 열쇠 상품의 보너스 비율 증가"/>
    <hyperlink ref="E23" location="'20170725_ItemInfo'!A1" display="(2) 세크리드 무기 공격력 상향 (107.5% -&gt; 120%) "/>
    <hyperlink ref="E48" location="'20170725_AttendanceEvent'!A1" display="(3) 상품 내용 : 링크 참고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7"/>
  <sheetViews>
    <sheetView workbookViewId="0">
      <selection activeCell="E13" sqref="E13"/>
    </sheetView>
  </sheetViews>
  <sheetFormatPr defaultColWidth="9" defaultRowHeight="16.5" customHeight="1" x14ac:dyDescent="0.3"/>
  <cols>
    <col min="1" max="1" width="5.625" style="35" customWidth="1"/>
    <col min="2" max="5" width="40.625" style="36" customWidth="1"/>
    <col min="6" max="6" width="6.625" style="36" customWidth="1"/>
    <col min="7" max="7" width="6.5" style="36" bestFit="1" customWidth="1"/>
    <col min="8" max="8" width="6.375" style="36" bestFit="1" customWidth="1"/>
    <col min="9" max="9" width="6.5" style="36" bestFit="1" customWidth="1"/>
    <col min="10" max="11" width="12.125" style="36" bestFit="1" customWidth="1"/>
    <col min="12" max="12" width="15.625" style="36" customWidth="1"/>
    <col min="13" max="13" width="16.25" style="36" customWidth="1"/>
    <col min="14" max="14" width="12.25" style="36" bestFit="1" customWidth="1"/>
    <col min="15" max="16384" width="9" style="35"/>
  </cols>
  <sheetData>
    <row r="1" spans="1:2" s="36" customFormat="1" ht="16.5" customHeight="1" x14ac:dyDescent="0.3">
      <c r="A1" s="37" t="s">
        <v>22</v>
      </c>
      <c r="B1" s="37"/>
    </row>
    <row r="2" spans="1:2" s="36" customFormat="1" ht="16.5" customHeight="1" x14ac:dyDescent="0.3">
      <c r="A2" s="38"/>
      <c r="B2" s="37"/>
    </row>
    <row r="3" spans="1:2" s="36" customFormat="1" ht="16.5" customHeight="1" x14ac:dyDescent="0.3">
      <c r="A3" s="38" t="s">
        <v>21</v>
      </c>
      <c r="B3" s="37"/>
    </row>
    <row r="4" spans="1:2" s="36" customFormat="1" ht="16.5" customHeight="1" x14ac:dyDescent="0.3">
      <c r="A4" s="38" t="s">
        <v>20</v>
      </c>
      <c r="B4" s="37"/>
    </row>
    <row r="5" spans="1:2" s="36" customFormat="1" ht="16.5" customHeight="1" x14ac:dyDescent="0.3">
      <c r="A5" s="38" t="s">
        <v>19</v>
      </c>
      <c r="B5" s="37"/>
    </row>
    <row r="6" spans="1:2" s="36" customFormat="1" ht="16.5" customHeight="1" x14ac:dyDescent="0.3">
      <c r="A6" s="38" t="s">
        <v>18</v>
      </c>
      <c r="B6" s="37"/>
    </row>
    <row r="7" spans="1:2" s="36" customFormat="1" ht="16.5" customHeight="1" x14ac:dyDescent="0.3">
      <c r="A7" s="38" t="s">
        <v>17</v>
      </c>
      <c r="B7" s="37"/>
    </row>
  </sheetData>
  <phoneticPr fontId="2" type="noConversion"/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81"/>
  <sheetViews>
    <sheetView workbookViewId="0">
      <selection activeCell="E13" sqref="E13"/>
    </sheetView>
  </sheetViews>
  <sheetFormatPr defaultRowHeight="16.5" x14ac:dyDescent="0.3"/>
  <cols>
    <col min="1" max="1" width="21.5" bestFit="1" customWidth="1"/>
    <col min="2" max="2" width="23.875" bestFit="1" customWidth="1"/>
    <col min="4" max="4" width="23.875" bestFit="1" customWidth="1"/>
  </cols>
  <sheetData>
    <row r="1" spans="1:5" ht="27" x14ac:dyDescent="0.3">
      <c r="A1" s="50" t="s">
        <v>107</v>
      </c>
      <c r="B1" s="49" t="s">
        <v>106</v>
      </c>
      <c r="C1" s="48" t="s">
        <v>105</v>
      </c>
      <c r="D1" s="49" t="s">
        <v>104</v>
      </c>
      <c r="E1" s="48" t="s">
        <v>103</v>
      </c>
    </row>
    <row r="2" spans="1:5" x14ac:dyDescent="0.3">
      <c r="A2" s="47" t="s">
        <v>102</v>
      </c>
      <c r="B2" s="47">
        <v>1</v>
      </c>
      <c r="C2" s="47">
        <v>100</v>
      </c>
      <c r="D2" s="47">
        <v>1</v>
      </c>
      <c r="E2" s="47">
        <v>100</v>
      </c>
    </row>
    <row r="3" spans="1:5" x14ac:dyDescent="0.3">
      <c r="A3" s="47" t="s">
        <v>101</v>
      </c>
      <c r="B3" s="47">
        <v>3</v>
      </c>
      <c r="C3" s="47">
        <v>100</v>
      </c>
      <c r="D3" s="47">
        <v>3</v>
      </c>
      <c r="E3" s="47">
        <v>100</v>
      </c>
    </row>
    <row r="4" spans="1:5" x14ac:dyDescent="0.3">
      <c r="A4" s="47" t="s">
        <v>100</v>
      </c>
      <c r="B4" s="47">
        <v>5</v>
      </c>
      <c r="C4" s="47">
        <v>100</v>
      </c>
      <c r="D4" s="47">
        <v>5</v>
      </c>
      <c r="E4" s="47">
        <v>100</v>
      </c>
    </row>
    <row r="5" spans="1:5" x14ac:dyDescent="0.3">
      <c r="A5" s="47" t="s">
        <v>99</v>
      </c>
      <c r="B5" s="47">
        <v>7</v>
      </c>
      <c r="C5" s="47">
        <v>70</v>
      </c>
      <c r="D5" s="47">
        <v>7</v>
      </c>
      <c r="E5" s="47">
        <v>70</v>
      </c>
    </row>
    <row r="6" spans="1:5" x14ac:dyDescent="0.3">
      <c r="A6" s="47" t="s">
        <v>98</v>
      </c>
      <c r="B6" s="47">
        <v>9</v>
      </c>
      <c r="C6" s="47">
        <v>50</v>
      </c>
      <c r="D6" s="47">
        <v>9</v>
      </c>
      <c r="E6" s="47">
        <v>50</v>
      </c>
    </row>
    <row r="7" spans="1:5" x14ac:dyDescent="0.3">
      <c r="A7" s="47" t="s">
        <v>97</v>
      </c>
      <c r="B7" s="47">
        <v>9</v>
      </c>
      <c r="C7" s="47">
        <v>23</v>
      </c>
      <c r="D7" s="47">
        <v>9</v>
      </c>
      <c r="E7" s="47">
        <v>23</v>
      </c>
    </row>
    <row r="8" spans="1:5" x14ac:dyDescent="0.3">
      <c r="A8" s="47" t="s">
        <v>96</v>
      </c>
      <c r="B8" s="47">
        <v>9</v>
      </c>
      <c r="C8" s="47">
        <v>10</v>
      </c>
      <c r="D8" s="47">
        <v>9</v>
      </c>
      <c r="E8" s="47">
        <v>10</v>
      </c>
    </row>
    <row r="9" spans="1:5" x14ac:dyDescent="0.3">
      <c r="A9" s="47" t="s">
        <v>95</v>
      </c>
      <c r="B9" s="47">
        <v>9</v>
      </c>
      <c r="C9" s="47">
        <v>7</v>
      </c>
      <c r="D9" s="47">
        <v>9</v>
      </c>
      <c r="E9" s="47">
        <v>7</v>
      </c>
    </row>
    <row r="10" spans="1:5" x14ac:dyDescent="0.3">
      <c r="A10" s="47" t="s">
        <v>94</v>
      </c>
      <c r="B10" s="47">
        <v>9</v>
      </c>
      <c r="C10" s="47">
        <v>5</v>
      </c>
      <c r="D10" s="47">
        <v>9</v>
      </c>
      <c r="E10" s="47">
        <v>5</v>
      </c>
    </row>
    <row r="11" spans="1:5" x14ac:dyDescent="0.3">
      <c r="A11" s="47" t="s">
        <v>93</v>
      </c>
      <c r="B11" s="47">
        <v>29</v>
      </c>
      <c r="C11" s="47">
        <v>1</v>
      </c>
      <c r="D11" s="42">
        <v>30</v>
      </c>
      <c r="E11" s="47">
        <v>1</v>
      </c>
    </row>
    <row r="12" spans="1:5" x14ac:dyDescent="0.3">
      <c r="A12" s="46" t="s">
        <v>92</v>
      </c>
      <c r="B12" s="46">
        <v>1</v>
      </c>
      <c r="C12" s="46">
        <v>100</v>
      </c>
      <c r="D12" s="46">
        <v>1</v>
      </c>
      <c r="E12" s="46">
        <v>100</v>
      </c>
    </row>
    <row r="13" spans="1:5" x14ac:dyDescent="0.3">
      <c r="A13" s="46" t="s">
        <v>91</v>
      </c>
      <c r="B13" s="46">
        <v>2</v>
      </c>
      <c r="C13" s="46">
        <v>100</v>
      </c>
      <c r="D13" s="46">
        <v>2</v>
      </c>
      <c r="E13" s="46">
        <v>100</v>
      </c>
    </row>
    <row r="14" spans="1:5" x14ac:dyDescent="0.3">
      <c r="A14" s="46" t="s">
        <v>90</v>
      </c>
      <c r="B14" s="46">
        <v>3</v>
      </c>
      <c r="C14" s="46">
        <v>100</v>
      </c>
      <c r="D14" s="46">
        <v>3</v>
      </c>
      <c r="E14" s="46">
        <v>100</v>
      </c>
    </row>
    <row r="15" spans="1:5" x14ac:dyDescent="0.3">
      <c r="A15" s="46" t="s">
        <v>89</v>
      </c>
      <c r="B15" s="46">
        <v>5</v>
      </c>
      <c r="C15" s="46">
        <v>70</v>
      </c>
      <c r="D15" s="46">
        <v>5</v>
      </c>
      <c r="E15" s="46">
        <v>70</v>
      </c>
    </row>
    <row r="16" spans="1:5" x14ac:dyDescent="0.3">
      <c r="A16" s="46" t="s">
        <v>88</v>
      </c>
      <c r="B16" s="46">
        <v>7</v>
      </c>
      <c r="C16" s="46">
        <v>50</v>
      </c>
      <c r="D16" s="46">
        <v>7</v>
      </c>
      <c r="E16" s="46">
        <v>50</v>
      </c>
    </row>
    <row r="17" spans="1:5" x14ac:dyDescent="0.3">
      <c r="A17" s="46" t="s">
        <v>87</v>
      </c>
      <c r="B17" s="46">
        <v>7</v>
      </c>
      <c r="C17" s="46">
        <v>23</v>
      </c>
      <c r="D17" s="46">
        <v>7</v>
      </c>
      <c r="E17" s="46">
        <v>23</v>
      </c>
    </row>
    <row r="18" spans="1:5" x14ac:dyDescent="0.3">
      <c r="A18" s="46" t="s">
        <v>86</v>
      </c>
      <c r="B18" s="46">
        <v>7</v>
      </c>
      <c r="C18" s="46">
        <v>11</v>
      </c>
      <c r="D18" s="46">
        <v>7</v>
      </c>
      <c r="E18" s="46">
        <v>11</v>
      </c>
    </row>
    <row r="19" spans="1:5" x14ac:dyDescent="0.3">
      <c r="A19" s="46" t="s">
        <v>85</v>
      </c>
      <c r="B19" s="46">
        <v>7</v>
      </c>
      <c r="C19" s="46">
        <v>9</v>
      </c>
      <c r="D19" s="46">
        <v>7</v>
      </c>
      <c r="E19" s="46">
        <v>9</v>
      </c>
    </row>
    <row r="20" spans="1:5" x14ac:dyDescent="0.3">
      <c r="A20" s="46" t="s">
        <v>84</v>
      </c>
      <c r="B20" s="46">
        <v>7</v>
      </c>
      <c r="C20" s="46">
        <v>7</v>
      </c>
      <c r="D20" s="46">
        <v>7</v>
      </c>
      <c r="E20" s="46">
        <v>7</v>
      </c>
    </row>
    <row r="21" spans="1:5" x14ac:dyDescent="0.3">
      <c r="A21" s="46" t="s">
        <v>83</v>
      </c>
      <c r="B21" s="46">
        <v>24</v>
      </c>
      <c r="C21" s="46">
        <v>2</v>
      </c>
      <c r="D21" s="42">
        <v>30</v>
      </c>
      <c r="E21" s="46">
        <v>2</v>
      </c>
    </row>
    <row r="22" spans="1:5" x14ac:dyDescent="0.3">
      <c r="A22" s="45" t="s">
        <v>82</v>
      </c>
      <c r="B22" s="45">
        <v>1</v>
      </c>
      <c r="C22" s="45">
        <v>100</v>
      </c>
      <c r="D22" s="45">
        <v>1</v>
      </c>
      <c r="E22" s="45">
        <v>100</v>
      </c>
    </row>
    <row r="23" spans="1:5" x14ac:dyDescent="0.3">
      <c r="A23" s="45" t="s">
        <v>81</v>
      </c>
      <c r="B23" s="45">
        <v>2</v>
      </c>
      <c r="C23" s="45">
        <v>100</v>
      </c>
      <c r="D23" s="45">
        <v>2</v>
      </c>
      <c r="E23" s="45">
        <v>100</v>
      </c>
    </row>
    <row r="24" spans="1:5" x14ac:dyDescent="0.3">
      <c r="A24" s="45" t="s">
        <v>80</v>
      </c>
      <c r="B24" s="45">
        <v>3</v>
      </c>
      <c r="C24" s="45">
        <v>100</v>
      </c>
      <c r="D24" s="45">
        <v>3</v>
      </c>
      <c r="E24" s="45">
        <v>100</v>
      </c>
    </row>
    <row r="25" spans="1:5" x14ac:dyDescent="0.3">
      <c r="A25" s="45" t="s">
        <v>79</v>
      </c>
      <c r="B25" s="45">
        <v>5</v>
      </c>
      <c r="C25" s="45">
        <v>70</v>
      </c>
      <c r="D25" s="45">
        <v>5</v>
      </c>
      <c r="E25" s="45">
        <v>70</v>
      </c>
    </row>
    <row r="26" spans="1:5" x14ac:dyDescent="0.3">
      <c r="A26" s="45" t="s">
        <v>78</v>
      </c>
      <c r="B26" s="45">
        <v>7</v>
      </c>
      <c r="C26" s="45">
        <v>50</v>
      </c>
      <c r="D26" s="45">
        <v>7</v>
      </c>
      <c r="E26" s="45">
        <v>50</v>
      </c>
    </row>
    <row r="27" spans="1:5" x14ac:dyDescent="0.3">
      <c r="A27" s="45" t="s">
        <v>77</v>
      </c>
      <c r="B27" s="45">
        <v>7</v>
      </c>
      <c r="C27" s="45">
        <v>23</v>
      </c>
      <c r="D27" s="45">
        <v>7</v>
      </c>
      <c r="E27" s="45">
        <v>23</v>
      </c>
    </row>
    <row r="28" spans="1:5" x14ac:dyDescent="0.3">
      <c r="A28" s="45" t="s">
        <v>76</v>
      </c>
      <c r="B28" s="45">
        <v>7</v>
      </c>
      <c r="C28" s="45">
        <v>11</v>
      </c>
      <c r="D28" s="45">
        <v>7</v>
      </c>
      <c r="E28" s="45">
        <v>11</v>
      </c>
    </row>
    <row r="29" spans="1:5" x14ac:dyDescent="0.3">
      <c r="A29" s="45" t="s">
        <v>75</v>
      </c>
      <c r="B29" s="45">
        <v>7</v>
      </c>
      <c r="C29" s="45">
        <v>9</v>
      </c>
      <c r="D29" s="45">
        <v>7</v>
      </c>
      <c r="E29" s="45">
        <v>9</v>
      </c>
    </row>
    <row r="30" spans="1:5" x14ac:dyDescent="0.3">
      <c r="A30" s="45" t="s">
        <v>74</v>
      </c>
      <c r="B30" s="45">
        <v>7</v>
      </c>
      <c r="C30" s="45">
        <v>7</v>
      </c>
      <c r="D30" s="45">
        <v>7</v>
      </c>
      <c r="E30" s="45">
        <v>7</v>
      </c>
    </row>
    <row r="31" spans="1:5" x14ac:dyDescent="0.3">
      <c r="A31" s="45" t="s">
        <v>73</v>
      </c>
      <c r="B31" s="45">
        <v>24</v>
      </c>
      <c r="C31" s="45">
        <v>2</v>
      </c>
      <c r="D31" s="42">
        <v>30</v>
      </c>
      <c r="E31" s="45">
        <v>2</v>
      </c>
    </row>
    <row r="32" spans="1:5" x14ac:dyDescent="0.3">
      <c r="A32" s="44" t="s">
        <v>72</v>
      </c>
      <c r="B32" s="44">
        <v>1</v>
      </c>
      <c r="C32" s="44">
        <v>100</v>
      </c>
      <c r="D32" s="44">
        <v>1</v>
      </c>
      <c r="E32" s="44">
        <v>100</v>
      </c>
    </row>
    <row r="33" spans="1:5" x14ac:dyDescent="0.3">
      <c r="A33" s="44" t="s">
        <v>71</v>
      </c>
      <c r="B33" s="44">
        <v>2</v>
      </c>
      <c r="C33" s="44">
        <v>100</v>
      </c>
      <c r="D33" s="44">
        <v>2</v>
      </c>
      <c r="E33" s="44">
        <v>100</v>
      </c>
    </row>
    <row r="34" spans="1:5" x14ac:dyDescent="0.3">
      <c r="A34" s="44" t="s">
        <v>70</v>
      </c>
      <c r="B34" s="44">
        <v>3</v>
      </c>
      <c r="C34" s="44">
        <v>100</v>
      </c>
      <c r="D34" s="44">
        <v>3</v>
      </c>
      <c r="E34" s="44">
        <v>100</v>
      </c>
    </row>
    <row r="35" spans="1:5" x14ac:dyDescent="0.3">
      <c r="A35" s="44" t="s">
        <v>69</v>
      </c>
      <c r="B35" s="44">
        <v>5</v>
      </c>
      <c r="C35" s="44">
        <v>70</v>
      </c>
      <c r="D35" s="44">
        <v>5</v>
      </c>
      <c r="E35" s="44">
        <v>70</v>
      </c>
    </row>
    <row r="36" spans="1:5" x14ac:dyDescent="0.3">
      <c r="A36" s="44" t="s">
        <v>68</v>
      </c>
      <c r="B36" s="44">
        <v>7</v>
      </c>
      <c r="C36" s="44">
        <v>50</v>
      </c>
      <c r="D36" s="44">
        <v>7</v>
      </c>
      <c r="E36" s="44">
        <v>50</v>
      </c>
    </row>
    <row r="37" spans="1:5" x14ac:dyDescent="0.3">
      <c r="A37" s="44" t="s">
        <v>67</v>
      </c>
      <c r="B37" s="44">
        <v>7</v>
      </c>
      <c r="C37" s="44">
        <v>23</v>
      </c>
      <c r="D37" s="44">
        <v>7</v>
      </c>
      <c r="E37" s="44">
        <v>23</v>
      </c>
    </row>
    <row r="38" spans="1:5" x14ac:dyDescent="0.3">
      <c r="A38" s="44" t="s">
        <v>66</v>
      </c>
      <c r="B38" s="44">
        <v>7</v>
      </c>
      <c r="C38" s="44">
        <v>11</v>
      </c>
      <c r="D38" s="44">
        <v>7</v>
      </c>
      <c r="E38" s="44">
        <v>11</v>
      </c>
    </row>
    <row r="39" spans="1:5" x14ac:dyDescent="0.3">
      <c r="A39" s="44" t="s">
        <v>65</v>
      </c>
      <c r="B39" s="44">
        <v>7</v>
      </c>
      <c r="C39" s="44">
        <v>9</v>
      </c>
      <c r="D39" s="44">
        <v>7</v>
      </c>
      <c r="E39" s="44">
        <v>9</v>
      </c>
    </row>
    <row r="40" spans="1:5" x14ac:dyDescent="0.3">
      <c r="A40" s="44" t="s">
        <v>64</v>
      </c>
      <c r="B40" s="44">
        <v>7</v>
      </c>
      <c r="C40" s="44">
        <v>7</v>
      </c>
      <c r="D40" s="44">
        <v>7</v>
      </c>
      <c r="E40" s="44">
        <v>7</v>
      </c>
    </row>
    <row r="41" spans="1:5" x14ac:dyDescent="0.3">
      <c r="A41" s="44" t="s">
        <v>63</v>
      </c>
      <c r="B41" s="44">
        <v>24</v>
      </c>
      <c r="C41" s="44">
        <v>2</v>
      </c>
      <c r="D41" s="42">
        <v>30</v>
      </c>
      <c r="E41" s="44">
        <v>2</v>
      </c>
    </row>
    <row r="42" spans="1:5" x14ac:dyDescent="0.3">
      <c r="A42" s="43" t="s">
        <v>62</v>
      </c>
      <c r="B42" s="43">
        <v>1</v>
      </c>
      <c r="C42" s="43">
        <v>100</v>
      </c>
      <c r="D42" s="43">
        <v>1</v>
      </c>
      <c r="E42" s="43">
        <v>100</v>
      </c>
    </row>
    <row r="43" spans="1:5" x14ac:dyDescent="0.3">
      <c r="A43" s="43" t="s">
        <v>61</v>
      </c>
      <c r="B43" s="43">
        <v>2</v>
      </c>
      <c r="C43" s="43">
        <v>100</v>
      </c>
      <c r="D43" s="43">
        <v>2</v>
      </c>
      <c r="E43" s="43">
        <v>100</v>
      </c>
    </row>
    <row r="44" spans="1:5" x14ac:dyDescent="0.3">
      <c r="A44" s="43" t="s">
        <v>60</v>
      </c>
      <c r="B44" s="43">
        <v>3</v>
      </c>
      <c r="C44" s="43">
        <v>100</v>
      </c>
      <c r="D44" s="43">
        <v>3</v>
      </c>
      <c r="E44" s="43">
        <v>100</v>
      </c>
    </row>
    <row r="45" spans="1:5" x14ac:dyDescent="0.3">
      <c r="A45" s="43" t="s">
        <v>59</v>
      </c>
      <c r="B45" s="43">
        <v>5</v>
      </c>
      <c r="C45" s="43">
        <v>70</v>
      </c>
      <c r="D45" s="43">
        <v>5</v>
      </c>
      <c r="E45" s="43">
        <v>70</v>
      </c>
    </row>
    <row r="46" spans="1:5" x14ac:dyDescent="0.3">
      <c r="A46" s="43" t="s">
        <v>58</v>
      </c>
      <c r="B46" s="43">
        <v>7</v>
      </c>
      <c r="C46" s="43">
        <v>50</v>
      </c>
      <c r="D46" s="43">
        <v>7</v>
      </c>
      <c r="E46" s="43">
        <v>50</v>
      </c>
    </row>
    <row r="47" spans="1:5" x14ac:dyDescent="0.3">
      <c r="A47" s="43" t="s">
        <v>57</v>
      </c>
      <c r="B47" s="43">
        <v>7</v>
      </c>
      <c r="C47" s="43">
        <v>23</v>
      </c>
      <c r="D47" s="43">
        <v>7</v>
      </c>
      <c r="E47" s="43">
        <v>23</v>
      </c>
    </row>
    <row r="48" spans="1:5" x14ac:dyDescent="0.3">
      <c r="A48" s="43" t="s">
        <v>56</v>
      </c>
      <c r="B48" s="43">
        <v>7</v>
      </c>
      <c r="C48" s="43">
        <v>11</v>
      </c>
      <c r="D48" s="43">
        <v>7</v>
      </c>
      <c r="E48" s="43">
        <v>11</v>
      </c>
    </row>
    <row r="49" spans="1:5" x14ac:dyDescent="0.3">
      <c r="A49" s="43" t="s">
        <v>55</v>
      </c>
      <c r="B49" s="43">
        <v>7</v>
      </c>
      <c r="C49" s="43">
        <v>9</v>
      </c>
      <c r="D49" s="43">
        <v>7</v>
      </c>
      <c r="E49" s="43">
        <v>9</v>
      </c>
    </row>
    <row r="50" spans="1:5" x14ac:dyDescent="0.3">
      <c r="A50" s="43" t="s">
        <v>54</v>
      </c>
      <c r="B50" s="43">
        <v>7</v>
      </c>
      <c r="C50" s="43">
        <v>7</v>
      </c>
      <c r="D50" s="43">
        <v>7</v>
      </c>
      <c r="E50" s="43">
        <v>7</v>
      </c>
    </row>
    <row r="51" spans="1:5" x14ac:dyDescent="0.3">
      <c r="A51" s="43" t="s">
        <v>53</v>
      </c>
      <c r="B51" s="43">
        <v>24</v>
      </c>
      <c r="C51" s="43">
        <v>2</v>
      </c>
      <c r="D51" s="42">
        <v>30</v>
      </c>
      <c r="E51" s="43">
        <v>2</v>
      </c>
    </row>
    <row r="52" spans="1:5" x14ac:dyDescent="0.3">
      <c r="A52" s="41" t="s">
        <v>52</v>
      </c>
      <c r="B52" s="41">
        <v>1</v>
      </c>
      <c r="C52" s="41">
        <v>100</v>
      </c>
      <c r="D52" s="41">
        <v>1</v>
      </c>
      <c r="E52" s="41">
        <v>100</v>
      </c>
    </row>
    <row r="53" spans="1:5" x14ac:dyDescent="0.3">
      <c r="A53" s="41" t="s">
        <v>51</v>
      </c>
      <c r="B53" s="41">
        <v>2</v>
      </c>
      <c r="C53" s="41">
        <v>100</v>
      </c>
      <c r="D53" s="41">
        <v>2</v>
      </c>
      <c r="E53" s="41">
        <v>100</v>
      </c>
    </row>
    <row r="54" spans="1:5" x14ac:dyDescent="0.3">
      <c r="A54" s="41" t="s">
        <v>50</v>
      </c>
      <c r="B54" s="41">
        <v>3</v>
      </c>
      <c r="C54" s="41">
        <v>100</v>
      </c>
      <c r="D54" s="41">
        <v>3</v>
      </c>
      <c r="E54" s="41">
        <v>100</v>
      </c>
    </row>
    <row r="55" spans="1:5" x14ac:dyDescent="0.3">
      <c r="A55" s="41" t="s">
        <v>49</v>
      </c>
      <c r="B55" s="41">
        <v>5</v>
      </c>
      <c r="C55" s="41">
        <v>70</v>
      </c>
      <c r="D55" s="41">
        <v>5</v>
      </c>
      <c r="E55" s="41">
        <v>70</v>
      </c>
    </row>
    <row r="56" spans="1:5" x14ac:dyDescent="0.3">
      <c r="A56" s="41" t="s">
        <v>48</v>
      </c>
      <c r="B56" s="41">
        <v>7</v>
      </c>
      <c r="C56" s="41">
        <v>50</v>
      </c>
      <c r="D56" s="41">
        <v>7</v>
      </c>
      <c r="E56" s="41">
        <v>50</v>
      </c>
    </row>
    <row r="57" spans="1:5" x14ac:dyDescent="0.3">
      <c r="A57" s="41" t="s">
        <v>47</v>
      </c>
      <c r="B57" s="41">
        <v>7</v>
      </c>
      <c r="C57" s="41">
        <v>23</v>
      </c>
      <c r="D57" s="41">
        <v>7</v>
      </c>
      <c r="E57" s="41">
        <v>23</v>
      </c>
    </row>
    <row r="58" spans="1:5" x14ac:dyDescent="0.3">
      <c r="A58" s="41" t="s">
        <v>46</v>
      </c>
      <c r="B58" s="41">
        <v>7</v>
      </c>
      <c r="C58" s="41">
        <v>11</v>
      </c>
      <c r="D58" s="41">
        <v>7</v>
      </c>
      <c r="E58" s="41">
        <v>11</v>
      </c>
    </row>
    <row r="59" spans="1:5" x14ac:dyDescent="0.3">
      <c r="A59" s="41" t="s">
        <v>45</v>
      </c>
      <c r="B59" s="41">
        <v>7</v>
      </c>
      <c r="C59" s="41">
        <v>9</v>
      </c>
      <c r="D59" s="41">
        <v>7</v>
      </c>
      <c r="E59" s="41">
        <v>9</v>
      </c>
    </row>
    <row r="60" spans="1:5" x14ac:dyDescent="0.3">
      <c r="A60" s="41" t="s">
        <v>44</v>
      </c>
      <c r="B60" s="41">
        <v>7</v>
      </c>
      <c r="C60" s="41">
        <v>7</v>
      </c>
      <c r="D60" s="41">
        <v>7</v>
      </c>
      <c r="E60" s="41">
        <v>7</v>
      </c>
    </row>
    <row r="61" spans="1:5" x14ac:dyDescent="0.3">
      <c r="A61" s="41" t="s">
        <v>43</v>
      </c>
      <c r="B61" s="41">
        <v>24</v>
      </c>
      <c r="C61" s="41">
        <v>2</v>
      </c>
      <c r="D61" s="42">
        <v>30</v>
      </c>
      <c r="E61" s="41">
        <v>2</v>
      </c>
    </row>
    <row r="62" spans="1:5" x14ac:dyDescent="0.3">
      <c r="A62" s="40" t="s">
        <v>42</v>
      </c>
      <c r="B62" s="40">
        <v>1</v>
      </c>
      <c r="C62" s="40">
        <v>100</v>
      </c>
      <c r="D62" s="40">
        <v>1</v>
      </c>
      <c r="E62" s="40">
        <v>100</v>
      </c>
    </row>
    <row r="63" spans="1:5" x14ac:dyDescent="0.3">
      <c r="A63" s="40" t="s">
        <v>41</v>
      </c>
      <c r="B63" s="40">
        <v>2</v>
      </c>
      <c r="C63" s="40">
        <v>100</v>
      </c>
      <c r="D63" s="40">
        <v>2</v>
      </c>
      <c r="E63" s="40">
        <v>100</v>
      </c>
    </row>
    <row r="64" spans="1:5" x14ac:dyDescent="0.3">
      <c r="A64" s="40" t="s">
        <v>40</v>
      </c>
      <c r="B64" s="40">
        <v>3</v>
      </c>
      <c r="C64" s="40">
        <v>100</v>
      </c>
      <c r="D64" s="40">
        <v>3</v>
      </c>
      <c r="E64" s="40">
        <v>100</v>
      </c>
    </row>
    <row r="65" spans="1:5" x14ac:dyDescent="0.3">
      <c r="A65" s="40" t="s">
        <v>39</v>
      </c>
      <c r="B65" s="40">
        <v>4</v>
      </c>
      <c r="C65" s="40">
        <v>70</v>
      </c>
      <c r="D65" s="40">
        <v>4</v>
      </c>
      <c r="E65" s="40">
        <v>70</v>
      </c>
    </row>
    <row r="66" spans="1:5" x14ac:dyDescent="0.3">
      <c r="A66" s="40" t="s">
        <v>38</v>
      </c>
      <c r="B66" s="40">
        <v>6</v>
      </c>
      <c r="C66" s="40">
        <v>50</v>
      </c>
      <c r="D66" s="40">
        <v>6</v>
      </c>
      <c r="E66" s="40">
        <v>50</v>
      </c>
    </row>
    <row r="67" spans="1:5" x14ac:dyDescent="0.3">
      <c r="A67" s="40" t="s">
        <v>37</v>
      </c>
      <c r="B67" s="40">
        <v>6</v>
      </c>
      <c r="C67" s="40">
        <v>25</v>
      </c>
      <c r="D67" s="40">
        <v>6</v>
      </c>
      <c r="E67" s="40">
        <v>25</v>
      </c>
    </row>
    <row r="68" spans="1:5" x14ac:dyDescent="0.3">
      <c r="A68" s="40" t="s">
        <v>36</v>
      </c>
      <c r="B68" s="40">
        <v>6</v>
      </c>
      <c r="C68" s="40">
        <v>13</v>
      </c>
      <c r="D68" s="40">
        <v>6</v>
      </c>
      <c r="E68" s="40">
        <v>13</v>
      </c>
    </row>
    <row r="69" spans="1:5" x14ac:dyDescent="0.3">
      <c r="A69" s="40" t="s">
        <v>35</v>
      </c>
      <c r="B69" s="40">
        <v>6</v>
      </c>
      <c r="C69" s="40">
        <v>9</v>
      </c>
      <c r="D69" s="40">
        <v>6</v>
      </c>
      <c r="E69" s="40">
        <v>9</v>
      </c>
    </row>
    <row r="70" spans="1:5" x14ac:dyDescent="0.3">
      <c r="A70" s="40" t="s">
        <v>34</v>
      </c>
      <c r="B70" s="40">
        <v>6</v>
      </c>
      <c r="C70" s="40">
        <v>7</v>
      </c>
      <c r="D70" s="40">
        <v>6</v>
      </c>
      <c r="E70" s="40">
        <v>7</v>
      </c>
    </row>
    <row r="71" spans="1:5" x14ac:dyDescent="0.3">
      <c r="A71" s="40" t="s">
        <v>33</v>
      </c>
      <c r="B71" s="40">
        <v>20</v>
      </c>
      <c r="C71" s="40">
        <v>3</v>
      </c>
      <c r="D71" s="40">
        <v>20</v>
      </c>
      <c r="E71" s="40">
        <v>3</v>
      </c>
    </row>
    <row r="72" spans="1:5" x14ac:dyDescent="0.3">
      <c r="A72" s="39" t="s">
        <v>32</v>
      </c>
      <c r="B72" s="39">
        <v>1</v>
      </c>
      <c r="C72" s="39">
        <v>100</v>
      </c>
      <c r="D72" s="39">
        <v>1</v>
      </c>
      <c r="E72" s="39">
        <v>100</v>
      </c>
    </row>
    <row r="73" spans="1:5" x14ac:dyDescent="0.3">
      <c r="A73" s="39" t="s">
        <v>31</v>
      </c>
      <c r="B73" s="39">
        <v>2</v>
      </c>
      <c r="C73" s="39">
        <v>100</v>
      </c>
      <c r="D73" s="39">
        <v>2</v>
      </c>
      <c r="E73" s="39">
        <v>100</v>
      </c>
    </row>
    <row r="74" spans="1:5" x14ac:dyDescent="0.3">
      <c r="A74" s="39" t="s">
        <v>30</v>
      </c>
      <c r="B74" s="39">
        <v>3</v>
      </c>
      <c r="C74" s="39">
        <v>100</v>
      </c>
      <c r="D74" s="39">
        <v>3</v>
      </c>
      <c r="E74" s="39">
        <v>100</v>
      </c>
    </row>
    <row r="75" spans="1:5" x14ac:dyDescent="0.3">
      <c r="A75" s="39" t="s">
        <v>29</v>
      </c>
      <c r="B75" s="39">
        <v>4</v>
      </c>
      <c r="C75" s="39">
        <v>70</v>
      </c>
      <c r="D75" s="39">
        <v>4</v>
      </c>
      <c r="E75" s="39">
        <v>70</v>
      </c>
    </row>
    <row r="76" spans="1:5" x14ac:dyDescent="0.3">
      <c r="A76" s="39" t="s">
        <v>28</v>
      </c>
      <c r="B76" s="39">
        <v>6</v>
      </c>
      <c r="C76" s="39">
        <v>50</v>
      </c>
      <c r="D76" s="39">
        <v>6</v>
      </c>
      <c r="E76" s="39">
        <v>50</v>
      </c>
    </row>
    <row r="77" spans="1:5" x14ac:dyDescent="0.3">
      <c r="A77" s="39" t="s">
        <v>27</v>
      </c>
      <c r="B77" s="39">
        <v>6</v>
      </c>
      <c r="C77" s="39">
        <v>25</v>
      </c>
      <c r="D77" s="39">
        <v>6</v>
      </c>
      <c r="E77" s="39">
        <v>25</v>
      </c>
    </row>
    <row r="78" spans="1:5" x14ac:dyDescent="0.3">
      <c r="A78" s="39" t="s">
        <v>26</v>
      </c>
      <c r="B78" s="39">
        <v>6</v>
      </c>
      <c r="C78" s="39">
        <v>13</v>
      </c>
      <c r="D78" s="39">
        <v>6</v>
      </c>
      <c r="E78" s="39">
        <v>13</v>
      </c>
    </row>
    <row r="79" spans="1:5" x14ac:dyDescent="0.3">
      <c r="A79" s="39" t="s">
        <v>25</v>
      </c>
      <c r="B79" s="39">
        <v>6</v>
      </c>
      <c r="C79" s="39">
        <v>9</v>
      </c>
      <c r="D79" s="39">
        <v>6</v>
      </c>
      <c r="E79" s="39">
        <v>9</v>
      </c>
    </row>
    <row r="80" spans="1:5" x14ac:dyDescent="0.3">
      <c r="A80" s="39" t="s">
        <v>24</v>
      </c>
      <c r="B80" s="39">
        <v>6</v>
      </c>
      <c r="C80" s="39">
        <v>7</v>
      </c>
      <c r="D80" s="39">
        <v>6</v>
      </c>
      <c r="E80" s="39">
        <v>7</v>
      </c>
    </row>
    <row r="81" spans="1:5" x14ac:dyDescent="0.3">
      <c r="A81" s="39" t="s">
        <v>23</v>
      </c>
      <c r="B81" s="39">
        <v>20</v>
      </c>
      <c r="C81" s="39">
        <v>3</v>
      </c>
      <c r="D81" s="39">
        <v>20</v>
      </c>
      <c r="E81" s="39">
        <v>3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9"/>
  <sheetViews>
    <sheetView workbookViewId="0">
      <selection activeCell="E13" sqref="E13"/>
    </sheetView>
  </sheetViews>
  <sheetFormatPr defaultColWidth="9" defaultRowHeight="16.5" customHeight="1" x14ac:dyDescent="0.3"/>
  <cols>
    <col min="1" max="1" width="14.625" style="35" bestFit="1" customWidth="1"/>
    <col min="2" max="2" width="18.75" style="35" bestFit="1" customWidth="1"/>
    <col min="3" max="3" width="13.5" style="35" bestFit="1" customWidth="1"/>
    <col min="4" max="4" width="16.125" style="35" bestFit="1" customWidth="1"/>
    <col min="5" max="5" width="13.875" style="35" bestFit="1" customWidth="1"/>
    <col min="6" max="6" width="21.25" style="35" bestFit="1" customWidth="1"/>
    <col min="7" max="7" width="13.125" style="35" bestFit="1" customWidth="1"/>
    <col min="8" max="8" width="11.25" style="35" bestFit="1" customWidth="1"/>
    <col min="9" max="9" width="13.125" style="35" bestFit="1" customWidth="1"/>
    <col min="10" max="10" width="37.5" style="35" bestFit="1" customWidth="1"/>
    <col min="11" max="12" width="9" style="35"/>
    <col min="13" max="13" width="37.125" style="35" bestFit="1" customWidth="1"/>
    <col min="14" max="16384" width="9" style="35"/>
  </cols>
  <sheetData>
    <row r="1" spans="1:10" ht="16.5" customHeight="1" x14ac:dyDescent="0.3">
      <c r="A1" s="59" t="s">
        <v>135</v>
      </c>
    </row>
    <row r="2" spans="1:10" ht="81" x14ac:dyDescent="0.3">
      <c r="A2" s="58" t="s">
        <v>134</v>
      </c>
      <c r="B2" s="58" t="s">
        <v>133</v>
      </c>
      <c r="C2" s="58" t="s">
        <v>132</v>
      </c>
      <c r="D2" s="58" t="s">
        <v>131</v>
      </c>
      <c r="E2" s="58" t="s">
        <v>130</v>
      </c>
      <c r="F2" s="57" t="s">
        <v>129</v>
      </c>
      <c r="G2" s="56" t="s">
        <v>128</v>
      </c>
      <c r="H2" s="55" t="s">
        <v>127</v>
      </c>
      <c r="I2" s="55" t="s">
        <v>126</v>
      </c>
      <c r="J2" s="55" t="s">
        <v>125</v>
      </c>
    </row>
    <row r="3" spans="1:10" ht="16.5" customHeight="1" x14ac:dyDescent="0.3">
      <c r="A3" s="54" t="b">
        <v>1</v>
      </c>
      <c r="B3" s="53" t="s">
        <v>112</v>
      </c>
      <c r="C3" s="53">
        <v>1005</v>
      </c>
      <c r="D3" s="53" t="s">
        <v>111</v>
      </c>
      <c r="E3" s="53">
        <v>1</v>
      </c>
      <c r="F3" s="51" t="s">
        <v>124</v>
      </c>
      <c r="G3" s="53">
        <v>500000</v>
      </c>
      <c r="H3" s="53">
        <v>-1</v>
      </c>
      <c r="I3" s="53">
        <v>-1</v>
      </c>
      <c r="J3" s="51" t="s">
        <v>123</v>
      </c>
    </row>
    <row r="4" spans="1:10" ht="16.5" customHeight="1" x14ac:dyDescent="0.3">
      <c r="A4" s="54" t="b">
        <v>1</v>
      </c>
      <c r="B4" s="53" t="s">
        <v>112</v>
      </c>
      <c r="C4" s="53">
        <v>1005</v>
      </c>
      <c r="D4" s="53" t="s">
        <v>111</v>
      </c>
      <c r="E4" s="53">
        <v>2</v>
      </c>
      <c r="F4" s="51" t="s">
        <v>122</v>
      </c>
      <c r="G4" s="53">
        <v>1000</v>
      </c>
      <c r="H4" s="53">
        <v>-1</v>
      </c>
      <c r="I4" s="53">
        <v>-1</v>
      </c>
      <c r="J4" s="51" t="s">
        <v>121</v>
      </c>
    </row>
    <row r="5" spans="1:10" ht="16.5" customHeight="1" x14ac:dyDescent="0.3">
      <c r="A5" s="54" t="b">
        <v>1</v>
      </c>
      <c r="B5" s="53" t="s">
        <v>112</v>
      </c>
      <c r="C5" s="53">
        <v>1005</v>
      </c>
      <c r="D5" s="53" t="s">
        <v>111</v>
      </c>
      <c r="E5" s="53">
        <v>3</v>
      </c>
      <c r="F5" s="51" t="s">
        <v>120</v>
      </c>
      <c r="G5" s="53">
        <v>1</v>
      </c>
      <c r="H5" s="53">
        <v>-1</v>
      </c>
      <c r="I5" s="53">
        <v>-1</v>
      </c>
      <c r="J5" s="51" t="s">
        <v>119</v>
      </c>
    </row>
    <row r="6" spans="1:10" ht="16.5" customHeight="1" x14ac:dyDescent="0.3">
      <c r="A6" s="54" t="b">
        <v>1</v>
      </c>
      <c r="B6" s="53" t="s">
        <v>112</v>
      </c>
      <c r="C6" s="53">
        <v>1005</v>
      </c>
      <c r="D6" s="53" t="s">
        <v>111</v>
      </c>
      <c r="E6" s="53">
        <v>4</v>
      </c>
      <c r="F6" s="51" t="s">
        <v>118</v>
      </c>
      <c r="G6" s="53">
        <v>50</v>
      </c>
      <c r="H6" s="53">
        <v>-1</v>
      </c>
      <c r="I6" s="53">
        <v>-1</v>
      </c>
      <c r="J6" s="51" t="s">
        <v>117</v>
      </c>
    </row>
    <row r="7" spans="1:10" ht="16.5" customHeight="1" x14ac:dyDescent="0.3">
      <c r="A7" s="54" t="b">
        <v>1</v>
      </c>
      <c r="B7" s="53" t="s">
        <v>112</v>
      </c>
      <c r="C7" s="53">
        <v>1005</v>
      </c>
      <c r="D7" s="53" t="s">
        <v>111</v>
      </c>
      <c r="E7" s="53">
        <v>5</v>
      </c>
      <c r="F7" s="51" t="s">
        <v>116</v>
      </c>
      <c r="G7" s="53">
        <v>30</v>
      </c>
      <c r="H7" s="53">
        <v>-1</v>
      </c>
      <c r="I7" s="53">
        <v>-1</v>
      </c>
      <c r="J7" s="51" t="s">
        <v>115</v>
      </c>
    </row>
    <row r="8" spans="1:10" ht="16.5" customHeight="1" x14ac:dyDescent="0.3">
      <c r="A8" s="54" t="b">
        <v>1</v>
      </c>
      <c r="B8" s="53" t="s">
        <v>112</v>
      </c>
      <c r="C8" s="53">
        <v>1005</v>
      </c>
      <c r="D8" s="53" t="s">
        <v>111</v>
      </c>
      <c r="E8" s="53">
        <v>6</v>
      </c>
      <c r="F8" s="51" t="s">
        <v>114</v>
      </c>
      <c r="G8" s="53">
        <v>1</v>
      </c>
      <c r="H8" s="53">
        <v>-1</v>
      </c>
      <c r="I8" s="53">
        <v>-1</v>
      </c>
      <c r="J8" s="51" t="s">
        <v>113</v>
      </c>
    </row>
    <row r="9" spans="1:10" ht="16.5" customHeight="1" x14ac:dyDescent="0.3">
      <c r="A9" s="54" t="b">
        <v>1</v>
      </c>
      <c r="B9" s="53" t="s">
        <v>112</v>
      </c>
      <c r="C9" s="53">
        <v>1005</v>
      </c>
      <c r="D9" s="53" t="s">
        <v>111</v>
      </c>
      <c r="E9" s="53">
        <v>7</v>
      </c>
      <c r="F9" s="51" t="s">
        <v>110</v>
      </c>
      <c r="G9" s="53">
        <v>1</v>
      </c>
      <c r="H9" s="52" t="s">
        <v>109</v>
      </c>
      <c r="I9" s="52">
        <v>3</v>
      </c>
      <c r="J9" s="51" t="s">
        <v>108</v>
      </c>
    </row>
  </sheetData>
  <phoneticPr fontId="2" type="noConversion"/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75"/>
  <sheetViews>
    <sheetView topLeftCell="A10" workbookViewId="0">
      <selection activeCell="E13" sqref="E13"/>
    </sheetView>
  </sheetViews>
  <sheetFormatPr defaultRowHeight="13.5" x14ac:dyDescent="0.3"/>
  <cols>
    <col min="1" max="1" width="0.875" style="60" customWidth="1"/>
    <col min="2" max="2" width="21.5" style="60" customWidth="1"/>
    <col min="3" max="8" width="20.625" style="60" customWidth="1"/>
    <col min="9" max="9" width="10.5" style="60" bestFit="1" customWidth="1"/>
    <col min="10" max="16384" width="9" style="60"/>
  </cols>
  <sheetData>
    <row r="1" spans="2:9" x14ac:dyDescent="0.3">
      <c r="B1" s="61" t="s">
        <v>202</v>
      </c>
    </row>
    <row r="2" spans="2:9" x14ac:dyDescent="0.3">
      <c r="B2" s="89" t="s">
        <v>201</v>
      </c>
      <c r="C2" s="89" t="s">
        <v>200</v>
      </c>
      <c r="D2" s="89" t="s">
        <v>174</v>
      </c>
      <c r="E2" s="89" t="s">
        <v>187</v>
      </c>
      <c r="G2" s="89" t="s">
        <v>177</v>
      </c>
      <c r="H2" s="114" t="s">
        <v>199</v>
      </c>
    </row>
    <row r="3" spans="2:9" x14ac:dyDescent="0.3">
      <c r="B3" s="113" t="s">
        <v>171</v>
      </c>
      <c r="C3" s="112">
        <v>0.81999700000000009</v>
      </c>
      <c r="D3" s="85">
        <f>C3*10</f>
        <v>8.1999700000000004</v>
      </c>
      <c r="E3" s="83">
        <f>D3</f>
        <v>8.1999700000000004</v>
      </c>
      <c r="G3" s="105" t="s">
        <v>198</v>
      </c>
      <c r="H3" s="104">
        <v>5</v>
      </c>
    </row>
    <row r="4" spans="2:9" x14ac:dyDescent="0.3">
      <c r="B4" s="111" t="s">
        <v>170</v>
      </c>
      <c r="C4" s="110">
        <v>0.12</v>
      </c>
      <c r="D4" s="85">
        <f>C4*10</f>
        <v>1.2</v>
      </c>
      <c r="E4" s="83">
        <f>D4*H3</f>
        <v>6</v>
      </c>
      <c r="G4" s="105" t="s">
        <v>197</v>
      </c>
      <c r="H4" s="104">
        <f>H3*5</f>
        <v>25</v>
      </c>
    </row>
    <row r="5" spans="2:9" x14ac:dyDescent="0.3">
      <c r="B5" s="109" t="s">
        <v>169</v>
      </c>
      <c r="C5" s="108">
        <v>0.05</v>
      </c>
      <c r="D5" s="85">
        <f>C5*10+(1)</f>
        <v>1.5</v>
      </c>
      <c r="E5" s="83">
        <f>D5*H4</f>
        <v>37.5</v>
      </c>
      <c r="G5" s="105" t="s">
        <v>196</v>
      </c>
      <c r="H5" s="104">
        <f>H4*5</f>
        <v>125</v>
      </c>
      <c r="I5" s="103"/>
    </row>
    <row r="6" spans="2:9" x14ac:dyDescent="0.3">
      <c r="B6" s="107" t="s">
        <v>168</v>
      </c>
      <c r="C6" s="106">
        <v>0.01</v>
      </c>
      <c r="D6" s="85">
        <f>C6*10</f>
        <v>0.1</v>
      </c>
      <c r="E6" s="83">
        <f>D6*H5</f>
        <v>12.5</v>
      </c>
      <c r="G6" s="105" t="s">
        <v>195</v>
      </c>
      <c r="H6" s="104">
        <f>H5*5</f>
        <v>625</v>
      </c>
      <c r="I6" s="103"/>
    </row>
    <row r="7" spans="2:9" x14ac:dyDescent="0.3">
      <c r="B7" s="87" t="s">
        <v>167</v>
      </c>
      <c r="C7" s="102">
        <v>2.9999999999999997E-6</v>
      </c>
      <c r="D7" s="85">
        <f>C7*10</f>
        <v>2.9999999999999997E-5</v>
      </c>
      <c r="E7" s="83">
        <f>D7*H6</f>
        <v>1.8749999999999999E-2</v>
      </c>
    </row>
    <row r="8" spans="2:9" x14ac:dyDescent="0.3">
      <c r="B8" s="85" t="s">
        <v>194</v>
      </c>
      <c r="C8" s="101">
        <f>SUM(C3:C7)</f>
        <v>1.0000000000000002</v>
      </c>
      <c r="D8" s="85">
        <f>SUM(D3:D7)</f>
        <v>11</v>
      </c>
      <c r="E8" s="100">
        <f>SUM(E3:E7)</f>
        <v>64.218720000000005</v>
      </c>
    </row>
    <row r="10" spans="2:9" x14ac:dyDescent="0.3">
      <c r="B10" s="16" t="s">
        <v>193</v>
      </c>
      <c r="C10" s="80">
        <v>2700</v>
      </c>
    </row>
    <row r="11" spans="2:9" x14ac:dyDescent="0.3">
      <c r="B11" s="16" t="s">
        <v>165</v>
      </c>
      <c r="C11" s="99">
        <f>C10/E8</f>
        <v>42.043815261344349</v>
      </c>
    </row>
    <row r="14" spans="2:9" x14ac:dyDescent="0.3">
      <c r="B14" s="61" t="s">
        <v>192</v>
      </c>
    </row>
    <row r="15" spans="2:9" x14ac:dyDescent="0.3">
      <c r="B15" s="89" t="s">
        <v>191</v>
      </c>
      <c r="C15" s="89" t="s">
        <v>190</v>
      </c>
      <c r="D15" s="89" t="s">
        <v>189</v>
      </c>
      <c r="E15" s="89" t="s">
        <v>188</v>
      </c>
      <c r="F15" s="89" t="s">
        <v>187</v>
      </c>
    </row>
    <row r="16" spans="2:9" x14ac:dyDescent="0.3">
      <c r="B16" s="85">
        <v>3</v>
      </c>
      <c r="C16" s="85">
        <v>4</v>
      </c>
      <c r="D16" s="86">
        <v>0.16</v>
      </c>
      <c r="E16" s="98">
        <f>C16*D16</f>
        <v>0.64</v>
      </c>
      <c r="F16" s="97">
        <f>E16</f>
        <v>0.64</v>
      </c>
    </row>
    <row r="17" spans="2:7" x14ac:dyDescent="0.3">
      <c r="B17" s="85">
        <v>4</v>
      </c>
      <c r="C17" s="85">
        <v>4</v>
      </c>
      <c r="D17" s="86">
        <v>0.52</v>
      </c>
      <c r="E17" s="98">
        <f>C17*D17</f>
        <v>2.08</v>
      </c>
      <c r="F17" s="97">
        <f>E17*H3</f>
        <v>10.4</v>
      </c>
    </row>
    <row r="18" spans="2:7" x14ac:dyDescent="0.3">
      <c r="B18" s="85">
        <v>5</v>
      </c>
      <c r="C18" s="85">
        <v>3</v>
      </c>
      <c r="D18" s="86">
        <v>0.32</v>
      </c>
      <c r="E18" s="98">
        <f>C18*D18</f>
        <v>0.96</v>
      </c>
      <c r="F18" s="97">
        <f>E18*H4</f>
        <v>24</v>
      </c>
    </row>
    <row r="19" spans="2:7" x14ac:dyDescent="0.3">
      <c r="D19" s="82"/>
      <c r="E19" s="95" t="s">
        <v>186</v>
      </c>
      <c r="F19" s="96">
        <f>SUM(F16:F18)</f>
        <v>35.04</v>
      </c>
    </row>
    <row r="20" spans="2:7" x14ac:dyDescent="0.3">
      <c r="B20" s="16" t="s">
        <v>185</v>
      </c>
      <c r="C20" s="60">
        <v>2</v>
      </c>
    </row>
    <row r="21" spans="2:7" x14ac:dyDescent="0.3">
      <c r="B21" s="16" t="s">
        <v>184</v>
      </c>
      <c r="C21" s="60">
        <v>3</v>
      </c>
    </row>
    <row r="22" spans="2:7" x14ac:dyDescent="0.3">
      <c r="B22" s="16" t="s">
        <v>183</v>
      </c>
      <c r="C22" s="95">
        <f>F19*C20*C21</f>
        <v>210.24</v>
      </c>
      <c r="E22" s="16" t="s">
        <v>182</v>
      </c>
      <c r="F22" s="94">
        <v>1500</v>
      </c>
    </row>
    <row r="23" spans="2:7" x14ac:dyDescent="0.3">
      <c r="B23" s="16" t="s">
        <v>181</v>
      </c>
      <c r="C23" s="60">
        <v>5</v>
      </c>
      <c r="E23" s="16" t="s">
        <v>180</v>
      </c>
      <c r="F23" s="93">
        <f>C24/H6</f>
        <v>1.6819200000000001</v>
      </c>
    </row>
    <row r="24" spans="2:7" x14ac:dyDescent="0.3">
      <c r="B24" s="16" t="s">
        <v>179</v>
      </c>
      <c r="C24" s="92">
        <f>C22*C23</f>
        <v>1051.2</v>
      </c>
      <c r="E24" s="16"/>
    </row>
    <row r="25" spans="2:7" x14ac:dyDescent="0.3">
      <c r="B25" s="16" t="s">
        <v>165</v>
      </c>
      <c r="C25" s="91">
        <f>F22/C24</f>
        <v>1.4269406392694064</v>
      </c>
      <c r="E25" s="16"/>
    </row>
    <row r="26" spans="2:7" x14ac:dyDescent="0.3">
      <c r="B26" s="16"/>
    </row>
    <row r="27" spans="2:7" x14ac:dyDescent="0.3">
      <c r="B27" s="16"/>
    </row>
    <row r="28" spans="2:7" x14ac:dyDescent="0.3">
      <c r="B28" s="90" t="s">
        <v>178</v>
      </c>
    </row>
    <row r="29" spans="2:7" x14ac:dyDescent="0.3">
      <c r="B29" s="89" t="s">
        <v>177</v>
      </c>
      <c r="C29" s="89" t="s">
        <v>176</v>
      </c>
      <c r="D29" s="89" t="s">
        <v>175</v>
      </c>
      <c r="E29" s="89" t="s">
        <v>174</v>
      </c>
      <c r="F29" s="89" t="s">
        <v>173</v>
      </c>
      <c r="G29" s="89" t="s">
        <v>172</v>
      </c>
    </row>
    <row r="30" spans="2:7" x14ac:dyDescent="0.3">
      <c r="B30" s="183" t="s">
        <v>171</v>
      </c>
      <c r="C30" s="88">
        <v>10</v>
      </c>
      <c r="D30" s="86">
        <v>0.2</v>
      </c>
      <c r="E30" s="85">
        <f t="shared" ref="E30:E35" si="0">D30*10</f>
        <v>2</v>
      </c>
      <c r="F30" s="184">
        <f>SUM(D30:D32)</f>
        <v>0.39999999999999997</v>
      </c>
      <c r="G30" s="83">
        <f>C30*E30</f>
        <v>20</v>
      </c>
    </row>
    <row r="31" spans="2:7" x14ac:dyDescent="0.3">
      <c r="B31" s="183"/>
      <c r="C31" s="88">
        <v>20</v>
      </c>
      <c r="D31" s="86">
        <v>0.15</v>
      </c>
      <c r="E31" s="85">
        <f t="shared" si="0"/>
        <v>1.5</v>
      </c>
      <c r="F31" s="183"/>
      <c r="G31" s="83">
        <f>C31*E31</f>
        <v>30</v>
      </c>
    </row>
    <row r="32" spans="2:7" x14ac:dyDescent="0.3">
      <c r="B32" s="183"/>
      <c r="C32" s="85">
        <v>30</v>
      </c>
      <c r="D32" s="86">
        <v>0.05</v>
      </c>
      <c r="E32" s="85">
        <f t="shared" si="0"/>
        <v>0.5</v>
      </c>
      <c r="F32" s="183"/>
      <c r="G32" s="83">
        <f>C32*E32</f>
        <v>15</v>
      </c>
    </row>
    <row r="33" spans="1:7" x14ac:dyDescent="0.3">
      <c r="B33" s="185" t="s">
        <v>170</v>
      </c>
      <c r="C33" s="85">
        <v>1</v>
      </c>
      <c r="D33" s="86">
        <v>0.2</v>
      </c>
      <c r="E33" s="85">
        <f t="shared" si="0"/>
        <v>2</v>
      </c>
      <c r="F33" s="186">
        <f>SUM(D33:D35)</f>
        <v>0.39999999999999997</v>
      </c>
      <c r="G33" s="83">
        <f>C33*E33*$H$3</f>
        <v>10</v>
      </c>
    </row>
    <row r="34" spans="1:7" x14ac:dyDescent="0.3">
      <c r="B34" s="185"/>
      <c r="C34" s="85">
        <v>10</v>
      </c>
      <c r="D34" s="86">
        <v>0.15</v>
      </c>
      <c r="E34" s="85">
        <f t="shared" si="0"/>
        <v>1.5</v>
      </c>
      <c r="F34" s="185"/>
      <c r="G34" s="83">
        <f>C34*E34*$H$3</f>
        <v>75</v>
      </c>
    </row>
    <row r="35" spans="1:7" x14ac:dyDescent="0.3">
      <c r="B35" s="185"/>
      <c r="C35" s="85">
        <v>20</v>
      </c>
      <c r="D35" s="86">
        <v>0.05</v>
      </c>
      <c r="E35" s="85">
        <f t="shared" si="0"/>
        <v>0.5</v>
      </c>
      <c r="F35" s="185"/>
      <c r="G35" s="83">
        <f>C35*E35*$H$3</f>
        <v>50</v>
      </c>
    </row>
    <row r="36" spans="1:7" x14ac:dyDescent="0.3">
      <c r="B36" s="187" t="s">
        <v>169</v>
      </c>
      <c r="C36" s="85">
        <v>1</v>
      </c>
      <c r="D36" s="86">
        <v>0.1</v>
      </c>
      <c r="E36" s="85">
        <f>(D36*10)+1</f>
        <v>2</v>
      </c>
      <c r="F36" s="188">
        <f>SUM(D36:D38)</f>
        <v>0.18000000000000002</v>
      </c>
      <c r="G36" s="83">
        <f>C36*E36*$H$4</f>
        <v>50</v>
      </c>
    </row>
    <row r="37" spans="1:7" x14ac:dyDescent="0.3">
      <c r="B37" s="187"/>
      <c r="C37" s="85">
        <v>3</v>
      </c>
      <c r="D37" s="86">
        <v>0.05</v>
      </c>
      <c r="E37" s="85">
        <f>D37*10</f>
        <v>0.5</v>
      </c>
      <c r="F37" s="188"/>
      <c r="G37" s="83">
        <f>C37*E37*$H$4</f>
        <v>37.5</v>
      </c>
    </row>
    <row r="38" spans="1:7" x14ac:dyDescent="0.3">
      <c r="B38" s="187"/>
      <c r="C38" s="85">
        <v>5</v>
      </c>
      <c r="D38" s="86">
        <v>0.03</v>
      </c>
      <c r="E38" s="85">
        <f>D38*10</f>
        <v>0.3</v>
      </c>
      <c r="F38" s="187"/>
      <c r="G38" s="83">
        <f>C38*E38*$H$4</f>
        <v>37.5</v>
      </c>
    </row>
    <row r="39" spans="1:7" x14ac:dyDescent="0.3">
      <c r="B39" s="189" t="s">
        <v>168</v>
      </c>
      <c r="C39" s="85">
        <v>1</v>
      </c>
      <c r="D39" s="86">
        <v>1.4999999999999999E-2</v>
      </c>
      <c r="E39" s="85">
        <f>D39*10</f>
        <v>0.15</v>
      </c>
      <c r="F39" s="190">
        <f>SUM(D39:D40)</f>
        <v>1.9E-2</v>
      </c>
      <c r="G39" s="83">
        <f>C39*E39*$H$5</f>
        <v>18.75</v>
      </c>
    </row>
    <row r="40" spans="1:7" x14ac:dyDescent="0.3">
      <c r="B40" s="189"/>
      <c r="C40" s="85">
        <v>3</v>
      </c>
      <c r="D40" s="86">
        <v>4.0000000000000001E-3</v>
      </c>
      <c r="E40" s="85">
        <f>D40*10</f>
        <v>0.04</v>
      </c>
      <c r="F40" s="189"/>
      <c r="G40" s="83">
        <f>C40*E40*$H$5</f>
        <v>15</v>
      </c>
    </row>
    <row r="41" spans="1:7" x14ac:dyDescent="0.3">
      <c r="B41" s="87" t="s">
        <v>167</v>
      </c>
      <c r="C41" s="85">
        <v>1</v>
      </c>
      <c r="D41" s="86">
        <v>1E-3</v>
      </c>
      <c r="E41" s="85">
        <f>D41*10</f>
        <v>0.01</v>
      </c>
      <c r="F41" s="84">
        <f>D41</f>
        <v>1E-3</v>
      </c>
      <c r="G41" s="83">
        <f>C41*E41*$H$6</f>
        <v>6.25</v>
      </c>
    </row>
    <row r="42" spans="1:7" x14ac:dyDescent="0.3">
      <c r="D42" s="82">
        <f>SUM(D30:D41)</f>
        <v>1</v>
      </c>
      <c r="E42" s="60">
        <f>SUM(E30:E41)</f>
        <v>11</v>
      </c>
      <c r="F42" s="82">
        <f>SUM(F30:F41)</f>
        <v>1</v>
      </c>
      <c r="G42" s="81">
        <f>SUM(G30:G41)</f>
        <v>365</v>
      </c>
    </row>
    <row r="43" spans="1:7" x14ac:dyDescent="0.3">
      <c r="B43" s="16" t="s">
        <v>166</v>
      </c>
      <c r="C43" s="80">
        <v>2700</v>
      </c>
    </row>
    <row r="44" spans="1:7" x14ac:dyDescent="0.3">
      <c r="B44" s="16" t="s">
        <v>165</v>
      </c>
      <c r="C44" s="80">
        <f>C43/G42</f>
        <v>7.397260273972603</v>
      </c>
    </row>
    <row r="46" spans="1:7" ht="14.25" thickBot="1" x14ac:dyDescent="0.35"/>
    <row r="47" spans="1:7" x14ac:dyDescent="0.3">
      <c r="A47" s="65"/>
      <c r="B47" s="79" t="s">
        <v>164</v>
      </c>
      <c r="C47" s="78"/>
      <c r="D47" s="78"/>
      <c r="E47" s="77"/>
    </row>
    <row r="48" spans="1:7" x14ac:dyDescent="0.3">
      <c r="A48" s="65"/>
      <c r="B48" s="76" t="s">
        <v>163</v>
      </c>
      <c r="C48" s="75" t="s">
        <v>162</v>
      </c>
      <c r="D48" s="75" t="s">
        <v>161</v>
      </c>
      <c r="E48" s="65"/>
    </row>
    <row r="49" spans="1:11" x14ac:dyDescent="0.3">
      <c r="A49" s="65"/>
      <c r="B49" s="74" t="s">
        <v>160</v>
      </c>
      <c r="C49" s="73">
        <v>1037</v>
      </c>
      <c r="D49" s="180">
        <f>SUM(C49:C52)</f>
        <v>3915</v>
      </c>
      <c r="E49" s="65"/>
    </row>
    <row r="50" spans="1:11" x14ac:dyDescent="0.3">
      <c r="A50" s="65"/>
      <c r="B50" s="74" t="s">
        <v>159</v>
      </c>
      <c r="C50" s="73">
        <v>962</v>
      </c>
      <c r="D50" s="181"/>
      <c r="E50" s="65"/>
    </row>
    <row r="51" spans="1:11" x14ac:dyDescent="0.3">
      <c r="A51" s="65"/>
      <c r="B51" s="74" t="s">
        <v>158</v>
      </c>
      <c r="C51" s="73">
        <v>966</v>
      </c>
      <c r="D51" s="181"/>
      <c r="E51" s="65"/>
    </row>
    <row r="52" spans="1:11" x14ac:dyDescent="0.3">
      <c r="A52" s="65"/>
      <c r="B52" s="74" t="s">
        <v>157</v>
      </c>
      <c r="C52" s="73">
        <v>950</v>
      </c>
      <c r="D52" s="182"/>
      <c r="E52" s="65"/>
    </row>
    <row r="53" spans="1:11" x14ac:dyDescent="0.3">
      <c r="A53" s="65"/>
      <c r="B53" s="72" t="s">
        <v>156</v>
      </c>
      <c r="C53" s="71">
        <v>832</v>
      </c>
      <c r="D53" s="180">
        <f>SUM(C53:C56)</f>
        <v>2759</v>
      </c>
      <c r="E53" s="65"/>
      <c r="K53" s="60" t="s">
        <v>155</v>
      </c>
    </row>
    <row r="54" spans="1:11" x14ac:dyDescent="0.3">
      <c r="A54" s="65"/>
      <c r="B54" s="72" t="s">
        <v>154</v>
      </c>
      <c r="C54" s="71">
        <v>642</v>
      </c>
      <c r="D54" s="181"/>
      <c r="E54" s="65"/>
    </row>
    <row r="55" spans="1:11" x14ac:dyDescent="0.3">
      <c r="A55" s="65"/>
      <c r="B55" s="72" t="s">
        <v>153</v>
      </c>
      <c r="C55" s="71">
        <v>781</v>
      </c>
      <c r="D55" s="181"/>
      <c r="E55" s="65"/>
    </row>
    <row r="56" spans="1:11" x14ac:dyDescent="0.3">
      <c r="A56" s="65"/>
      <c r="B56" s="72" t="s">
        <v>152</v>
      </c>
      <c r="C56" s="71">
        <v>504</v>
      </c>
      <c r="D56" s="182"/>
      <c r="E56" s="65"/>
    </row>
    <row r="57" spans="1:11" x14ac:dyDescent="0.3">
      <c r="A57" s="65"/>
      <c r="B57" s="74" t="s">
        <v>151</v>
      </c>
      <c r="C57" s="73">
        <v>151</v>
      </c>
      <c r="D57" s="180">
        <f>SUM(C57:C60)</f>
        <v>606</v>
      </c>
      <c r="E57" s="65"/>
    </row>
    <row r="58" spans="1:11" x14ac:dyDescent="0.3">
      <c r="A58" s="65"/>
      <c r="B58" s="74" t="s">
        <v>150</v>
      </c>
      <c r="C58" s="73">
        <v>132</v>
      </c>
      <c r="D58" s="181"/>
      <c r="E58" s="65"/>
    </row>
    <row r="59" spans="1:11" x14ac:dyDescent="0.3">
      <c r="A59" s="65"/>
      <c r="B59" s="74" t="s">
        <v>149</v>
      </c>
      <c r="C59" s="73">
        <v>193</v>
      </c>
      <c r="D59" s="181"/>
      <c r="E59" s="65"/>
    </row>
    <row r="60" spans="1:11" x14ac:dyDescent="0.3">
      <c r="A60" s="65"/>
      <c r="B60" s="74" t="s">
        <v>148</v>
      </c>
      <c r="C60" s="73">
        <v>130</v>
      </c>
      <c r="D60" s="182"/>
      <c r="E60" s="65"/>
    </row>
    <row r="61" spans="1:11" x14ac:dyDescent="0.3">
      <c r="A61" s="65"/>
      <c r="B61" s="72" t="s">
        <v>147</v>
      </c>
      <c r="C61" s="71">
        <v>7</v>
      </c>
      <c r="D61" s="180">
        <f>SUM(C61:C64)</f>
        <v>30</v>
      </c>
      <c r="E61" s="65"/>
    </row>
    <row r="62" spans="1:11" x14ac:dyDescent="0.3">
      <c r="A62" s="65"/>
      <c r="B62" s="72" t="s">
        <v>146</v>
      </c>
      <c r="C62" s="71">
        <v>9</v>
      </c>
      <c r="D62" s="181"/>
      <c r="E62" s="65"/>
    </row>
    <row r="63" spans="1:11" x14ac:dyDescent="0.3">
      <c r="A63" s="65"/>
      <c r="B63" s="72" t="s">
        <v>145</v>
      </c>
      <c r="C63" s="71">
        <v>3</v>
      </c>
      <c r="D63" s="181"/>
      <c r="E63" s="65"/>
    </row>
    <row r="64" spans="1:11" x14ac:dyDescent="0.3">
      <c r="A64" s="65"/>
      <c r="B64" s="72" t="s">
        <v>144</v>
      </c>
      <c r="C64" s="71">
        <v>11</v>
      </c>
      <c r="D64" s="182"/>
      <c r="E64" s="65"/>
    </row>
    <row r="65" spans="1:5" x14ac:dyDescent="0.3">
      <c r="A65" s="65"/>
      <c r="B65" s="70"/>
      <c r="C65" s="66" t="s">
        <v>143</v>
      </c>
      <c r="D65" s="66">
        <f>D49*1+D53*5+D57*25+D61*125</f>
        <v>36610</v>
      </c>
      <c r="E65" s="65"/>
    </row>
    <row r="66" spans="1:5" x14ac:dyDescent="0.3">
      <c r="A66" s="65"/>
      <c r="B66" s="70"/>
      <c r="E66" s="65"/>
    </row>
    <row r="67" spans="1:5" x14ac:dyDescent="0.3">
      <c r="A67" s="65"/>
      <c r="B67" s="68" t="s">
        <v>138</v>
      </c>
      <c r="C67" s="67" t="s">
        <v>142</v>
      </c>
      <c r="D67" s="66">
        <f>D65/100</f>
        <v>366.1</v>
      </c>
      <c r="E67" s="65"/>
    </row>
    <row r="68" spans="1:5" x14ac:dyDescent="0.3">
      <c r="A68" s="65"/>
      <c r="B68" s="68" t="s">
        <v>138</v>
      </c>
      <c r="C68" s="66" t="s">
        <v>141</v>
      </c>
      <c r="D68" s="69">
        <f>(D67/340-1)*100</f>
        <v>7.6764705882353068</v>
      </c>
      <c r="E68" s="65"/>
    </row>
    <row r="69" spans="1:5" x14ac:dyDescent="0.3">
      <c r="A69" s="65"/>
      <c r="B69" s="68" t="s">
        <v>138</v>
      </c>
      <c r="C69" s="67" t="s">
        <v>140</v>
      </c>
      <c r="D69" s="66">
        <v>625</v>
      </c>
      <c r="E69" s="65"/>
    </row>
    <row r="70" spans="1:5" x14ac:dyDescent="0.3">
      <c r="A70" s="65"/>
      <c r="B70" s="68" t="s">
        <v>138</v>
      </c>
      <c r="C70" s="67" t="s">
        <v>139</v>
      </c>
      <c r="D70" s="66"/>
      <c r="E70" s="65"/>
    </row>
    <row r="71" spans="1:5" x14ac:dyDescent="0.3">
      <c r="A71" s="65"/>
      <c r="B71" s="68"/>
      <c r="C71" s="66"/>
      <c r="D71" s="66">
        <f>625/G42</f>
        <v>1.7123287671232876</v>
      </c>
      <c r="E71" s="65"/>
    </row>
    <row r="72" spans="1:5" x14ac:dyDescent="0.3">
      <c r="A72" s="65"/>
      <c r="B72" s="68" t="s">
        <v>138</v>
      </c>
      <c r="C72" s="67" t="s">
        <v>137</v>
      </c>
      <c r="D72" s="66"/>
      <c r="E72" s="65"/>
    </row>
    <row r="73" spans="1:5" ht="14.25" thickBot="1" x14ac:dyDescent="0.35">
      <c r="A73" s="65"/>
      <c r="B73" s="64"/>
      <c r="C73" s="63"/>
      <c r="D73" s="63"/>
      <c r="E73" s="62"/>
    </row>
    <row r="75" spans="1:5" x14ac:dyDescent="0.3">
      <c r="B75" s="61" t="s">
        <v>136</v>
      </c>
    </row>
  </sheetData>
  <mergeCells count="12">
    <mergeCell ref="D53:D56"/>
    <mergeCell ref="D57:D60"/>
    <mergeCell ref="D61:D64"/>
    <mergeCell ref="B30:B32"/>
    <mergeCell ref="F30:F32"/>
    <mergeCell ref="B33:B35"/>
    <mergeCell ref="F33:F35"/>
    <mergeCell ref="B36:B38"/>
    <mergeCell ref="F36:F38"/>
    <mergeCell ref="B39:B40"/>
    <mergeCell ref="F39:F40"/>
    <mergeCell ref="D49:D52"/>
  </mergeCells>
  <phoneticPr fontId="2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D28"/>
  <sheetViews>
    <sheetView workbookViewId="0">
      <selection activeCell="E13" sqref="E13"/>
    </sheetView>
  </sheetViews>
  <sheetFormatPr defaultRowHeight="13.5" x14ac:dyDescent="0.3"/>
  <cols>
    <col min="1" max="1" width="0.5" style="115" customWidth="1"/>
    <col min="2" max="2" width="20.5" style="115" bestFit="1" customWidth="1"/>
    <col min="3" max="4" width="16.5" style="115" bestFit="1" customWidth="1"/>
    <col min="5" max="16384" width="9" style="115"/>
  </cols>
  <sheetData>
    <row r="1" spans="2:4" x14ac:dyDescent="0.3">
      <c r="B1" s="119" t="s">
        <v>229</v>
      </c>
    </row>
    <row r="2" spans="2:4" x14ac:dyDescent="0.3">
      <c r="B2" s="121" t="s">
        <v>228</v>
      </c>
      <c r="C2" s="120" t="s">
        <v>221</v>
      </c>
    </row>
    <row r="3" spans="2:4" x14ac:dyDescent="0.3">
      <c r="B3" s="120" t="s">
        <v>219</v>
      </c>
      <c r="C3" s="120">
        <v>500</v>
      </c>
    </row>
    <row r="4" spans="2:4" x14ac:dyDescent="0.3">
      <c r="B4" s="120" t="s">
        <v>218</v>
      </c>
      <c r="C4" s="120">
        <v>200</v>
      </c>
    </row>
    <row r="5" spans="2:4" x14ac:dyDescent="0.3">
      <c r="B5" s="120" t="s">
        <v>227</v>
      </c>
      <c r="C5" s="120">
        <f>C3+C4*29</f>
        <v>6300</v>
      </c>
    </row>
    <row r="6" spans="2:4" x14ac:dyDescent="0.3">
      <c r="B6" s="115" t="s">
        <v>226</v>
      </c>
    </row>
    <row r="7" spans="2:4" x14ac:dyDescent="0.3">
      <c r="B7" s="116" t="s">
        <v>225</v>
      </c>
    </row>
    <row r="8" spans="2:4" x14ac:dyDescent="0.3">
      <c r="B8" s="115" t="s">
        <v>224</v>
      </c>
    </row>
    <row r="10" spans="2:4" x14ac:dyDescent="0.3">
      <c r="B10" s="119" t="s">
        <v>223</v>
      </c>
      <c r="D10" s="118"/>
    </row>
    <row r="11" spans="2:4" x14ac:dyDescent="0.3">
      <c r="B11" s="71" t="s">
        <v>222</v>
      </c>
      <c r="C11" s="117" t="s">
        <v>221</v>
      </c>
      <c r="D11" s="117" t="s">
        <v>220</v>
      </c>
    </row>
    <row r="12" spans="2:4" x14ac:dyDescent="0.3">
      <c r="B12" s="117" t="s">
        <v>219</v>
      </c>
      <c r="C12" s="117">
        <v>1000</v>
      </c>
      <c r="D12" s="117">
        <v>50</v>
      </c>
    </row>
    <row r="13" spans="2:4" x14ac:dyDescent="0.3">
      <c r="B13" s="117" t="s">
        <v>218</v>
      </c>
      <c r="C13" s="117">
        <v>400</v>
      </c>
      <c r="D13" s="117">
        <v>10</v>
      </c>
    </row>
    <row r="14" spans="2:4" x14ac:dyDescent="0.3">
      <c r="B14" s="117" t="s">
        <v>217</v>
      </c>
      <c r="C14" s="117">
        <f>C12+C13*29</f>
        <v>12600</v>
      </c>
      <c r="D14" s="117">
        <f>D12+D13*29</f>
        <v>340</v>
      </c>
    </row>
    <row r="15" spans="2:4" x14ac:dyDescent="0.3">
      <c r="B15" s="115" t="s">
        <v>216</v>
      </c>
    </row>
    <row r="16" spans="2:4" x14ac:dyDescent="0.3">
      <c r="B16" s="116" t="s">
        <v>215</v>
      </c>
    </row>
    <row r="17" spans="1:2" x14ac:dyDescent="0.3">
      <c r="B17" s="116"/>
    </row>
    <row r="18" spans="1:2" x14ac:dyDescent="0.3">
      <c r="B18" s="116" t="s">
        <v>214</v>
      </c>
    </row>
    <row r="19" spans="1:2" x14ac:dyDescent="0.3">
      <c r="B19" s="116" t="s">
        <v>213</v>
      </c>
    </row>
    <row r="20" spans="1:2" x14ac:dyDescent="0.3">
      <c r="B20" s="116"/>
    </row>
    <row r="21" spans="1:2" x14ac:dyDescent="0.3">
      <c r="A21" s="115" t="s">
        <v>212</v>
      </c>
      <c r="B21" s="115" t="s">
        <v>211</v>
      </c>
    </row>
    <row r="22" spans="1:2" x14ac:dyDescent="0.3">
      <c r="B22" s="115" t="s">
        <v>210</v>
      </c>
    </row>
    <row r="23" spans="1:2" x14ac:dyDescent="0.3">
      <c r="A23" s="115" t="s">
        <v>209</v>
      </c>
      <c r="B23" s="115" t="s">
        <v>208</v>
      </c>
    </row>
    <row r="24" spans="1:2" x14ac:dyDescent="0.3">
      <c r="B24" s="115" t="s">
        <v>207</v>
      </c>
    </row>
    <row r="25" spans="1:2" x14ac:dyDescent="0.3">
      <c r="B25" s="115" t="s">
        <v>206</v>
      </c>
    </row>
    <row r="26" spans="1:2" x14ac:dyDescent="0.3">
      <c r="B26" s="115" t="s">
        <v>205</v>
      </c>
    </row>
    <row r="27" spans="1:2" x14ac:dyDescent="0.3">
      <c r="B27" s="115" t="s">
        <v>204</v>
      </c>
    </row>
    <row r="28" spans="1:2" x14ac:dyDescent="0.3">
      <c r="B28" s="115" t="s">
        <v>203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31"/>
  <sheetViews>
    <sheetView workbookViewId="0">
      <selection activeCell="E13" sqref="E13"/>
    </sheetView>
  </sheetViews>
  <sheetFormatPr defaultRowHeight="13.5" x14ac:dyDescent="0.3"/>
  <cols>
    <col min="1" max="1" width="0.625" style="122" customWidth="1"/>
    <col min="2" max="2" width="23.5" style="122" bestFit="1" customWidth="1"/>
    <col min="3" max="3" width="15" style="122" bestFit="1" customWidth="1"/>
    <col min="4" max="4" width="29.875" style="122" customWidth="1"/>
    <col min="5" max="5" width="14.875" style="122" bestFit="1" customWidth="1"/>
    <col min="6" max="6" width="28.75" style="122" bestFit="1" customWidth="1"/>
    <col min="7" max="16384" width="9" style="122"/>
  </cols>
  <sheetData>
    <row r="1" spans="1:6" x14ac:dyDescent="0.3">
      <c r="A1" s="127" t="s">
        <v>253</v>
      </c>
    </row>
    <row r="2" spans="1:6" x14ac:dyDescent="0.3">
      <c r="B2" s="124"/>
      <c r="C2" s="124"/>
      <c r="D2" s="124"/>
      <c r="E2" s="124"/>
      <c r="F2" s="124"/>
    </row>
    <row r="3" spans="1:6" x14ac:dyDescent="0.3">
      <c r="A3" s="124"/>
      <c r="B3" s="132" t="s">
        <v>252</v>
      </c>
    </row>
    <row r="4" spans="1:6" x14ac:dyDescent="0.3">
      <c r="A4" s="124"/>
      <c r="B4" s="131" t="s">
        <v>228</v>
      </c>
      <c r="C4" s="130" t="s">
        <v>251</v>
      </c>
    </row>
    <row r="5" spans="1:6" x14ac:dyDescent="0.3">
      <c r="B5" s="128" t="s">
        <v>250</v>
      </c>
      <c r="C5" s="128">
        <v>200</v>
      </c>
    </row>
    <row r="6" spans="1:6" x14ac:dyDescent="0.3">
      <c r="B6" s="128" t="s">
        <v>249</v>
      </c>
      <c r="C6" s="128">
        <v>400</v>
      </c>
    </row>
    <row r="7" spans="1:6" x14ac:dyDescent="0.3">
      <c r="B7" s="128" t="s">
        <v>248</v>
      </c>
      <c r="C7" s="128">
        <v>600</v>
      </c>
    </row>
    <row r="8" spans="1:6" x14ac:dyDescent="0.3">
      <c r="B8" s="128" t="s">
        <v>247</v>
      </c>
      <c r="C8" s="128">
        <v>800</v>
      </c>
    </row>
    <row r="9" spans="1:6" x14ac:dyDescent="0.3">
      <c r="B9" s="128" t="s">
        <v>246</v>
      </c>
      <c r="C9" s="128">
        <v>1000</v>
      </c>
    </row>
    <row r="10" spans="1:6" x14ac:dyDescent="0.3">
      <c r="B10" s="128" t="s">
        <v>245</v>
      </c>
      <c r="C10" s="128">
        <v>1500</v>
      </c>
    </row>
    <row r="11" spans="1:6" x14ac:dyDescent="0.3">
      <c r="A11" s="124"/>
      <c r="B11" s="129"/>
      <c r="C11" s="128">
        <f>SUM(C5:C10)</f>
        <v>4500</v>
      </c>
    </row>
    <row r="12" spans="1:6" x14ac:dyDescent="0.3">
      <c r="B12" s="122" t="s">
        <v>244</v>
      </c>
    </row>
    <row r="14" spans="1:6" x14ac:dyDescent="0.3">
      <c r="B14" s="127" t="s">
        <v>243</v>
      </c>
    </row>
    <row r="15" spans="1:6" x14ac:dyDescent="0.3">
      <c r="A15" s="124"/>
      <c r="B15" s="126" t="s">
        <v>242</v>
      </c>
      <c r="C15" s="126" t="s">
        <v>241</v>
      </c>
      <c r="D15" s="126" t="s">
        <v>240</v>
      </c>
    </row>
    <row r="16" spans="1:6" x14ac:dyDescent="0.3">
      <c r="B16" s="117" t="s">
        <v>239</v>
      </c>
      <c r="C16" s="117">
        <v>300</v>
      </c>
      <c r="D16" s="117">
        <v>10</v>
      </c>
    </row>
    <row r="17" spans="1:4" x14ac:dyDescent="0.3">
      <c r="B17" s="117" t="s">
        <v>238</v>
      </c>
      <c r="C17" s="117">
        <v>600</v>
      </c>
      <c r="D17" s="117">
        <v>10</v>
      </c>
    </row>
    <row r="18" spans="1:4" x14ac:dyDescent="0.3">
      <c r="B18" s="117" t="s">
        <v>237</v>
      </c>
      <c r="C18" s="117">
        <v>900</v>
      </c>
      <c r="D18" s="117">
        <v>20</v>
      </c>
    </row>
    <row r="19" spans="1:4" x14ac:dyDescent="0.3">
      <c r="B19" s="117" t="s">
        <v>236</v>
      </c>
      <c r="C19" s="117">
        <v>1200</v>
      </c>
      <c r="D19" s="117">
        <v>30</v>
      </c>
    </row>
    <row r="20" spans="1:4" x14ac:dyDescent="0.3">
      <c r="B20" s="117" t="s">
        <v>235</v>
      </c>
      <c r="C20" s="117">
        <v>1500</v>
      </c>
      <c r="D20" s="117">
        <v>40</v>
      </c>
    </row>
    <row r="21" spans="1:4" x14ac:dyDescent="0.3">
      <c r="B21" s="117" t="s">
        <v>234</v>
      </c>
      <c r="C21" s="117">
        <v>2000</v>
      </c>
      <c r="D21" s="117">
        <v>50</v>
      </c>
    </row>
    <row r="22" spans="1:4" x14ac:dyDescent="0.3">
      <c r="A22" s="124"/>
      <c r="B22" s="125" t="s">
        <v>233</v>
      </c>
      <c r="C22" s="117">
        <f>SUM(C16:C21)</f>
        <v>6500</v>
      </c>
      <c r="D22" s="117">
        <f>SUM(D16:D21)</f>
        <v>160</v>
      </c>
    </row>
    <row r="23" spans="1:4" x14ac:dyDescent="0.3">
      <c r="A23" s="124"/>
      <c r="B23" s="124" t="s">
        <v>226</v>
      </c>
      <c r="C23" s="124"/>
      <c r="D23" s="124"/>
    </row>
    <row r="24" spans="1:4" x14ac:dyDescent="0.3">
      <c r="B24" s="122" t="s">
        <v>232</v>
      </c>
    </row>
    <row r="26" spans="1:4" x14ac:dyDescent="0.3">
      <c r="B26" s="122" t="s">
        <v>231</v>
      </c>
    </row>
    <row r="27" spans="1:4" x14ac:dyDescent="0.3">
      <c r="B27" s="116" t="s">
        <v>230</v>
      </c>
      <c r="D27" s="123"/>
    </row>
    <row r="28" spans="1:4" x14ac:dyDescent="0.3">
      <c r="D28" s="123"/>
    </row>
    <row r="29" spans="1:4" x14ac:dyDescent="0.3">
      <c r="D29" s="123"/>
    </row>
    <row r="30" spans="1:4" x14ac:dyDescent="0.3">
      <c r="D30" s="123"/>
    </row>
    <row r="31" spans="1:4" x14ac:dyDescent="0.3">
      <c r="D31" s="123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12</vt:i4>
      </vt:variant>
    </vt:vector>
  </HeadingPairs>
  <TitlesOfParts>
    <vt:vector size="12" baseType="lpstr">
      <vt:lpstr>08월 07일 빌드노트(9일 예정)</vt:lpstr>
      <vt:lpstr>20170807_SkillInfo</vt:lpstr>
      <vt:lpstr>07월 25일 빌드노트(26일 예정)</vt:lpstr>
      <vt:lpstr>20170725_Achievement_02</vt:lpstr>
      <vt:lpstr>20170725_NOXEnchant</vt:lpstr>
      <vt:lpstr>20170725_AttendanceEvent</vt:lpstr>
      <vt:lpstr>170725_룬스톤 상품 개선</vt:lpstr>
      <vt:lpstr>170725_한계돌파 월정액</vt:lpstr>
      <vt:lpstr>170725_수호자 성장 패키지</vt:lpstr>
      <vt:lpstr>170725_전승 재료 상품 4종</vt:lpstr>
      <vt:lpstr>170725_열쇠 구매 보너스 변경</vt:lpstr>
      <vt:lpstr>170725_TranscendentStageRew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LEEMINHO</dc:creator>
  <cp:lastModifiedBy>LEEMINHO</cp:lastModifiedBy>
  <dcterms:created xsi:type="dcterms:W3CDTF">2017-08-03T08:32:57Z</dcterms:created>
  <dcterms:modified xsi:type="dcterms:W3CDTF">2017-08-07T02:15:44Z</dcterms:modified>
</cp:coreProperties>
</file>