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7.xml" ContentType="application/vnd.openxmlformats-officedocument.drawing+xml"/>
  <Override PartName="/xl/comments8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Work\Document\Management_외부용\3) 개발빌드노트\"/>
    </mc:Choice>
  </mc:AlternateContent>
  <bookViews>
    <workbookView xWindow="0" yWindow="0" windowWidth="25785" windowHeight="10725" tabRatio="970"/>
  </bookViews>
  <sheets>
    <sheet name="07월 21일 빌드노트(26일 예정)" sheetId="229" r:id="rId1"/>
    <sheet name="20170721_SkillInfo" sheetId="232" r:id="rId2"/>
    <sheet name="20170721_GachaReward" sheetId="233" r:id="rId3"/>
    <sheet name="20170721_GuardianStone" sheetId="230" r:id="rId4"/>
    <sheet name="20170721_Achievement" sheetId="231" r:id="rId5"/>
    <sheet name="20170721_Achievement_02" sheetId="243" r:id="rId6"/>
    <sheet name="20170721_NOXEnchant" sheetId="242" r:id="rId7"/>
    <sheet name="170721_룬스톤 상품 개선" sheetId="234" r:id="rId8"/>
    <sheet name="170721_한계돌파 월정액" sheetId="236" r:id="rId9"/>
    <sheet name="170721_수호자 성장 패키지" sheetId="237" r:id="rId10"/>
    <sheet name="170721_전승 재료 상품 4종" sheetId="235" r:id="rId11"/>
    <sheet name="170721_열쇠 구매 보너스 변경" sheetId="239" r:id="rId12"/>
    <sheet name="170721_TranscendentStageReward" sheetId="241" r:id="rId13"/>
    <sheet name="07월 12일 빌드노트(13일예정)" sheetId="214" r:id="rId14"/>
    <sheet name="20170712_GuildSystem" sheetId="215" r:id="rId15"/>
    <sheet name="20170712_AttendanceEvent" sheetId="216" r:id="rId16"/>
    <sheet name="20170712_WestArea" sheetId="217" r:id="rId17"/>
    <sheet name="20170712_WestAreaStage" sheetId="218" r:id="rId18"/>
    <sheet name="20170712_WestAreaStageReward" sheetId="219" r:id="rId19"/>
    <sheet name="20170712_WestAreaAddReward" sheetId="220" r:id="rId20"/>
    <sheet name="20170712_MonsterAtk" sheetId="221" r:id="rId21"/>
    <sheet name="20170712_Achievement" sheetId="222" r:id="rId22"/>
    <sheet name="20170712_CharacterGuardianLevel" sheetId="228" r:id="rId23"/>
    <sheet name="20170712_AvatarAppearanceChange" sheetId="223" r:id="rId24"/>
    <sheet name="20170712_GuardianStone" sheetId="225" r:id="rId25"/>
    <sheet name="20170712_SuccessionSkill" sheetId="224" r:id="rId26"/>
    <sheet name="20170712_ProductPrice" sheetId="226" r:id="rId27"/>
    <sheet name="20170712_ShopInfo" sheetId="227" r:id="rId28"/>
    <sheet name="07월 10일 빌드노트(12일예정)" sheetId="203" r:id="rId29"/>
    <sheet name="20170710_GuildSystem" sheetId="213" r:id="rId30"/>
    <sheet name="20170710_AttendanceEvent" sheetId="210" r:id="rId31"/>
    <sheet name="20170710_WestArea" sheetId="211" r:id="rId32"/>
    <sheet name="20170710_WestAreaStage" sheetId="204" r:id="rId33"/>
    <sheet name="20170710_WestAreaStageReward" sheetId="205" r:id="rId34"/>
    <sheet name="20170710_WestAreaAddReward" sheetId="206" r:id="rId35"/>
    <sheet name="20170710_MonsterAtk" sheetId="212" r:id="rId36"/>
    <sheet name="20170710_Achievement" sheetId="207" r:id="rId37"/>
    <sheet name="20170710_AvatarAppearanceChange" sheetId="208" r:id="rId38"/>
    <sheet name="20170710_SuccessionSkill" sheetId="209" r:id="rId39"/>
    <sheet name="07월 07일 빌드노트(12일예정)" sheetId="196" r:id="rId40"/>
    <sheet name="20170707_WestAreaStage" sheetId="197" r:id="rId41"/>
    <sheet name="20170707_WestAreaStageReward" sheetId="198" r:id="rId42"/>
    <sheet name="20170707_WestAreaAddReward" sheetId="202" r:id="rId43"/>
    <sheet name="20170707_Achievement" sheetId="201" r:id="rId44"/>
    <sheet name="20170707_AvatarAppearanceChange" sheetId="200" r:id="rId45"/>
    <sheet name="20170707_SuccessionSkill" sheetId="199" r:id="rId46"/>
    <sheet name="06월 29일 빌드노트(30일예정)" sheetId="177" r:id="rId47"/>
    <sheet name="20170629_ShopMileageExchange" sheetId="178" r:id="rId48"/>
    <sheet name="20170629_SkillInfo_나이트" sheetId="179" r:id="rId49"/>
    <sheet name="20170629_SkillInfo_아칸" sheetId="180" r:id="rId50"/>
    <sheet name="20170629_SkillInfo_데몬헌터" sheetId="181" r:id="rId51"/>
    <sheet name="20170629_SkillInfo_버서커" sheetId="182" r:id="rId52"/>
    <sheet name="20170629_SuccessionSkill" sheetId="183" r:id="rId53"/>
    <sheet name="20170629_SuccessionMaterial" sheetId="184" r:id="rId54"/>
    <sheet name="20170629_MaterialCalculate" sheetId="185" r:id="rId55"/>
    <sheet name="20170629_AlchemyInfo" sheetId="186" r:id="rId56"/>
    <sheet name="20170629_AlchemyResultItemGroup" sheetId="187" r:id="rId57"/>
    <sheet name="20170629_CharacterGuardianLevel" sheetId="188" r:id="rId58"/>
    <sheet name="20170629_ItemFixedOption" sheetId="189" r:id="rId59"/>
    <sheet name="20170629_ItemSetOption" sheetId="190" r:id="rId60"/>
    <sheet name="20170629_GuardianStone" sheetId="191" r:id="rId61"/>
    <sheet name="20170629_ItemPow" sheetId="192" r:id="rId62"/>
    <sheet name="20170629_ShopPackage" sheetId="193" r:id="rId63"/>
    <sheet name="20170629_TranscendentStage" sheetId="194" r:id="rId64"/>
    <sheet name="20170629_OccupationtStage" sheetId="195" r:id="rId65"/>
    <sheet name="06월 14일 빌드노트(15일예정)" sheetId="107" r:id="rId66"/>
    <sheet name="20170614_PlayerInfo" sheetId="116" r:id="rId67"/>
    <sheet name="20170612_GlobalMassage" sheetId="115" r:id="rId68"/>
    <sheet name="20170612_AvatarSet" sheetId="112" r:id="rId69"/>
    <sheet name="20170612_AlchemyInfo" sheetId="110" r:id="rId70"/>
    <sheet name="20170612_AlchemyResultItemGroup" sheetId="111" r:id="rId71"/>
    <sheet name="20170612_ShopGuild" sheetId="113" r:id="rId72"/>
    <sheet name="20170612_AttendanceEvent" sheetId="109" r:id="rId73"/>
    <sheet name="06월 05일 빌드노트(08일예정)" sheetId="104" r:id="rId74"/>
    <sheet name="20170605_상품구성" sheetId="106" r:id="rId75"/>
    <sheet name="20170605_PlayerBaseStatus" sheetId="105" r:id="rId76"/>
  </sheets>
  <definedNames>
    <definedName name="_xlnm._FilterDatabase" localSheetId="70" hidden="1">'20170612_AlchemyResultItemGroup'!$B$6:$D$294</definedName>
    <definedName name="_xlnm._FilterDatabase" localSheetId="68" hidden="1">'20170612_AvatarSet'!$A$1:$E$41</definedName>
    <definedName name="_xlnm._FilterDatabase" localSheetId="56" hidden="1">'20170629_AlchemyResultItemGroup'!$B$6:$D$162</definedName>
    <definedName name="_xlnm._FilterDatabase" localSheetId="57" hidden="1">'20170629_CharacterGuardianLevel'!$B$3:$D$2003</definedName>
    <definedName name="_xlnm._FilterDatabase" localSheetId="58" hidden="1">'20170629_ItemFixedOption'!$B$5:$G$180</definedName>
    <definedName name="_xlnm._FilterDatabase" localSheetId="22" hidden="1">'20170712_CharacterGuardianLevel'!$A$2:$C$2002</definedName>
    <definedName name="_Toc469529458" localSheetId="64">'20170629_OccupationtStage'!$B$2</definedName>
    <definedName name="_Toc469529459" localSheetId="64">'20170629_OccupationtStage'!$B$3</definedName>
    <definedName name="_Toc469529460" localSheetId="64">'20170629_OccupationtStage'!$B$5</definedName>
    <definedName name="_Toc469529464" localSheetId="64">'20170629_OccupationtStage'!$B$16</definedName>
    <definedName name="_Toc469529465" localSheetId="64">'20170629_OccupationtStage'!$B$36</definedName>
    <definedName name="_Toc469529467" localSheetId="64">'20170629_OccupationtStage'!$B$44</definedName>
    <definedName name="_Toc469529468" localSheetId="64">'20170629_OccupationtStage'!$B$50</definedName>
    <definedName name="_Toc469529473" localSheetId="64">'20170629_OccupationtStage'!$B$59</definedName>
    <definedName name="_Toc469529474" localSheetId="64">'20170629_OccupationtStage'!#REF!</definedName>
    <definedName name="_Toc469529475" localSheetId="64">'20170629_OccupationtStage'!$B$70</definedName>
    <definedName name="_Toc469529476" localSheetId="64">'20170629_OccupationtStage'!$B$71</definedName>
    <definedName name="_Toc469529477" localSheetId="64">'20170629_OccupationtStage'!$B$78</definedName>
    <definedName name="_Toc469529478" localSheetId="64">'20170629_OccupationtStage'!$B$97</definedName>
    <definedName name="_Toc469529479" localSheetId="64">'20170629_OccupationtStage'!$B$103</definedName>
    <definedName name="_Toc469529480" localSheetId="64">'20170629_OccupationtStage'!$B$196</definedName>
    <definedName name="_Toc469529482" localSheetId="64">'20170629_OccupationtStage'!$B$212</definedName>
    <definedName name="_Toc487119834" localSheetId="44">'20170707_AvatarAppearanceChange'!$A$3</definedName>
    <definedName name="_Toc487119834" localSheetId="37">'20170710_AvatarAppearanceChange'!$A$3</definedName>
    <definedName name="_Toc487119834" localSheetId="23">'20170712_AvatarAppearanceChange'!$A$3</definedName>
    <definedName name="_Toc487119835" localSheetId="44">'20170707_AvatarAppearanceChange'!$A$7</definedName>
    <definedName name="_Toc487119835" localSheetId="37">'20170710_AvatarAppearanceChange'!$A$7</definedName>
    <definedName name="_Toc487119835" localSheetId="23">'20170712_AvatarAppearanceChange'!$A$7</definedName>
    <definedName name="_Toc487119836" localSheetId="44">'20170707_AvatarAppearanceChange'!$A$8</definedName>
    <definedName name="_Toc487119836" localSheetId="37">'20170710_AvatarAppearanceChange'!$A$8</definedName>
    <definedName name="_Toc487119836" localSheetId="23">'20170712_AvatarAppearanceChange'!$A$8</definedName>
    <definedName name="_Toc487119837" localSheetId="44">'20170707_AvatarAppearanceChange'!$A$27</definedName>
    <definedName name="_Toc487119837" localSheetId="37">'20170710_AvatarAppearanceChange'!$A$27</definedName>
    <definedName name="_Toc487119837" localSheetId="23">'20170712_AvatarAppearanceChange'!$A$27</definedName>
    <definedName name="_Toc487119841" localSheetId="44">'20170707_AvatarAppearanceChange'!$A$74</definedName>
    <definedName name="_Toc487119841" localSheetId="37">'20170710_AvatarAppearanceChange'!$A$74</definedName>
    <definedName name="_Toc487119841" localSheetId="23">'20170712_AvatarAppearanceChange'!$A$74</definedName>
    <definedName name="_강화_대상의_조건" localSheetId="64">'20170629_OccupationtStage'!$B$37</definedName>
    <definedName name="_부활_규칙_및" localSheetId="64">'20170629_OccupationtStage'!$B$204</definedName>
    <definedName name="_수동_조작과_자동" localSheetId="44">'20170707_AvatarAppearanceChange'!$A$75</definedName>
    <definedName name="_수동_조작과_자동" localSheetId="37">'20170710_AvatarAppearanceChange'!$A$75</definedName>
    <definedName name="_수동_조작과_자동" localSheetId="23">'20170712_AvatarAppearanceChange'!$A$75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39" l="1"/>
  <c r="H7" i="239"/>
  <c r="H5" i="239"/>
  <c r="D6" i="239"/>
  <c r="D7" i="239"/>
  <c r="D5" i="239"/>
  <c r="D22" i="237"/>
  <c r="C22" i="237"/>
  <c r="C11" i="237"/>
  <c r="D14" i="236"/>
  <c r="C14" i="236"/>
  <c r="C5" i="236"/>
  <c r="D61" i="234" l="1"/>
  <c r="D57" i="234"/>
  <c r="D53" i="234"/>
  <c r="D49" i="234"/>
  <c r="D65" i="234" s="1"/>
  <c r="D67" i="234" s="1"/>
  <c r="D68" i="234" s="1"/>
  <c r="D42" i="234"/>
  <c r="F41" i="234"/>
  <c r="E41" i="234"/>
  <c r="E40" i="234"/>
  <c r="G40" i="234" s="1"/>
  <c r="G39" i="234"/>
  <c r="F39" i="234"/>
  <c r="E39" i="234"/>
  <c r="E38" i="234"/>
  <c r="G38" i="234" s="1"/>
  <c r="E37" i="234"/>
  <c r="G37" i="234" s="1"/>
  <c r="F36" i="234"/>
  <c r="F42" i="234" s="1"/>
  <c r="E36" i="234"/>
  <c r="E35" i="234"/>
  <c r="G35" i="234" s="1"/>
  <c r="G34" i="234"/>
  <c r="E34" i="234"/>
  <c r="F33" i="234"/>
  <c r="E33" i="234"/>
  <c r="G33" i="234" s="1"/>
  <c r="E32" i="234"/>
  <c r="G32" i="234" s="1"/>
  <c r="E31" i="234"/>
  <c r="G31" i="234" s="1"/>
  <c r="F30" i="234"/>
  <c r="E30" i="234"/>
  <c r="E42" i="234" s="1"/>
  <c r="E18" i="234"/>
  <c r="F18" i="234" s="1"/>
  <c r="E17" i="234"/>
  <c r="F17" i="234" s="1"/>
  <c r="E16" i="234"/>
  <c r="F16" i="234" s="1"/>
  <c r="F19" i="234" s="1"/>
  <c r="C22" i="234" s="1"/>
  <c r="C24" i="234" s="1"/>
  <c r="C8" i="234"/>
  <c r="D7" i="234"/>
  <c r="D6" i="234"/>
  <c r="E6" i="234" s="1"/>
  <c r="H5" i="234"/>
  <c r="H6" i="234" s="1"/>
  <c r="G41" i="234" s="1"/>
  <c r="D5" i="234"/>
  <c r="E5" i="234" s="1"/>
  <c r="H4" i="234"/>
  <c r="G36" i="234" s="1"/>
  <c r="E4" i="234"/>
  <c r="D4" i="234"/>
  <c r="D3" i="234"/>
  <c r="D8" i="234" s="1"/>
  <c r="F23" i="234" l="1"/>
  <c r="C25" i="234"/>
  <c r="E7" i="234"/>
  <c r="E3" i="234"/>
  <c r="G30" i="234"/>
  <c r="G42" i="234" s="1"/>
  <c r="D71" i="234" l="1"/>
  <c r="C44" i="234"/>
  <c r="E8" i="234"/>
  <c r="C11" i="234" s="1"/>
  <c r="E8" i="230" l="1"/>
  <c r="D6" i="230"/>
  <c r="E6" i="230"/>
  <c r="F6" i="230"/>
  <c r="G6" i="230"/>
  <c r="D7" i="230"/>
  <c r="D8" i="230" s="1"/>
  <c r="E7" i="230"/>
  <c r="F7" i="230"/>
  <c r="F8" i="230" s="1"/>
  <c r="G7" i="230"/>
  <c r="G8" i="230" s="1"/>
  <c r="C7" i="230"/>
  <c r="C8" i="230" s="1"/>
  <c r="C6" i="230"/>
  <c r="C4" i="230"/>
  <c r="G3" i="230"/>
  <c r="G4" i="230" s="1"/>
  <c r="F3" i="230"/>
  <c r="F4" i="230" s="1"/>
  <c r="E3" i="230"/>
  <c r="E4" i="230" s="1"/>
  <c r="D3" i="230"/>
  <c r="D4" i="230" s="1"/>
  <c r="C4" i="228" l="1"/>
  <c r="C5" i="228"/>
  <c r="C6" i="228"/>
  <c r="C7" i="228"/>
  <c r="C8" i="228"/>
  <c r="C9" i="228"/>
  <c r="C10" i="228"/>
  <c r="C11" i="228"/>
  <c r="C12" i="228"/>
  <c r="C13" i="228"/>
  <c r="C14" i="228"/>
  <c r="C15" i="228"/>
  <c r="C16" i="228"/>
  <c r="C17" i="228"/>
  <c r="C18" i="228"/>
  <c r="C19" i="228"/>
  <c r="C20" i="228"/>
  <c r="C21" i="228"/>
  <c r="C22" i="228"/>
  <c r="C23" i="228"/>
  <c r="C24" i="228"/>
  <c r="C25" i="228"/>
  <c r="C26" i="228"/>
  <c r="C27" i="228"/>
  <c r="C28" i="228"/>
  <c r="C29" i="228"/>
  <c r="C30" i="228"/>
  <c r="C31" i="228"/>
  <c r="C32" i="228"/>
  <c r="C33" i="228"/>
  <c r="C34" i="228"/>
  <c r="C35" i="228"/>
  <c r="C36" i="228"/>
  <c r="C37" i="228"/>
  <c r="C38" i="228"/>
  <c r="C39" i="228"/>
  <c r="C40" i="228"/>
  <c r="C41" i="228"/>
  <c r="C42" i="228"/>
  <c r="C43" i="228"/>
  <c r="C44" i="228"/>
  <c r="C45" i="228"/>
  <c r="C46" i="228"/>
  <c r="C47" i="228"/>
  <c r="C48" i="228"/>
  <c r="C49" i="228"/>
  <c r="C50" i="228"/>
  <c r="C51" i="228"/>
  <c r="C52" i="228"/>
  <c r="C53" i="228"/>
  <c r="C54" i="228"/>
  <c r="C55" i="228"/>
  <c r="C56" i="228"/>
  <c r="C57" i="228"/>
  <c r="C58" i="228"/>
  <c r="C59" i="228"/>
  <c r="C60" i="228"/>
  <c r="C61" i="228"/>
  <c r="C62" i="228"/>
  <c r="C63" i="228"/>
  <c r="C64" i="228"/>
  <c r="C65" i="228"/>
  <c r="C66" i="228"/>
  <c r="C67" i="228"/>
  <c r="C68" i="228"/>
  <c r="C69" i="228"/>
  <c r="C70" i="228"/>
  <c r="C71" i="228"/>
  <c r="C72" i="228"/>
  <c r="C73" i="228"/>
  <c r="C74" i="228"/>
  <c r="C75" i="228"/>
  <c r="C76" i="228"/>
  <c r="C77" i="228"/>
  <c r="C78" i="228"/>
  <c r="C79" i="228"/>
  <c r="C80" i="228"/>
  <c r="C81" i="228"/>
  <c r="C82" i="228"/>
  <c r="C83" i="228"/>
  <c r="C84" i="228"/>
  <c r="C85" i="228"/>
  <c r="C86" i="228"/>
  <c r="C87" i="228"/>
  <c r="C88" i="228"/>
  <c r="C89" i="228"/>
  <c r="C90" i="228"/>
  <c r="C91" i="228"/>
  <c r="C92" i="228"/>
  <c r="C93" i="228"/>
  <c r="C94" i="228"/>
  <c r="C95" i="228"/>
  <c r="C96" i="228"/>
  <c r="C97" i="228"/>
  <c r="C98" i="228"/>
  <c r="C99" i="228"/>
  <c r="C100" i="228"/>
  <c r="C101" i="228"/>
  <c r="C102" i="228"/>
  <c r="C103" i="228"/>
  <c r="C104" i="228"/>
  <c r="C105" i="228"/>
  <c r="C106" i="228"/>
  <c r="C107" i="228"/>
  <c r="C108" i="228"/>
  <c r="C109" i="228"/>
  <c r="C110" i="228"/>
  <c r="C111" i="228"/>
  <c r="C112" i="228"/>
  <c r="C113" i="228"/>
  <c r="C114" i="228"/>
  <c r="C115" i="228"/>
  <c r="C116" i="228"/>
  <c r="C117" i="228"/>
  <c r="C118" i="228"/>
  <c r="C119" i="228"/>
  <c r="C120" i="228"/>
  <c r="C121" i="228"/>
  <c r="C122" i="228"/>
  <c r="C123" i="228"/>
  <c r="C124" i="228"/>
  <c r="C125" i="228"/>
  <c r="C126" i="228"/>
  <c r="C127" i="228"/>
  <c r="C128" i="228"/>
  <c r="C129" i="228"/>
  <c r="C130" i="228"/>
  <c r="C131" i="228"/>
  <c r="C132" i="228"/>
  <c r="C133" i="228"/>
  <c r="C134" i="228"/>
  <c r="C135" i="228"/>
  <c r="C136" i="228"/>
  <c r="C137" i="228"/>
  <c r="C138" i="228"/>
  <c r="C139" i="228"/>
  <c r="C140" i="228"/>
  <c r="C141" i="228"/>
  <c r="C142" i="228"/>
  <c r="C143" i="228"/>
  <c r="C144" i="228"/>
  <c r="C145" i="228"/>
  <c r="C146" i="228"/>
  <c r="C147" i="228"/>
  <c r="C148" i="228"/>
  <c r="C149" i="228"/>
  <c r="C150" i="228"/>
  <c r="C151" i="228"/>
  <c r="C152" i="228"/>
  <c r="C153" i="228"/>
  <c r="C154" i="228"/>
  <c r="C155" i="228"/>
  <c r="C156" i="228"/>
  <c r="C157" i="228"/>
  <c r="C158" i="228"/>
  <c r="C159" i="228"/>
  <c r="C160" i="228"/>
  <c r="C161" i="228"/>
  <c r="C162" i="228"/>
  <c r="C163" i="228"/>
  <c r="C164" i="228"/>
  <c r="C165" i="228"/>
  <c r="C166" i="228"/>
  <c r="C167" i="228"/>
  <c r="C168" i="228"/>
  <c r="C169" i="228"/>
  <c r="C170" i="228"/>
  <c r="C171" i="228"/>
  <c r="C172" i="228"/>
  <c r="C173" i="228"/>
  <c r="C174" i="228"/>
  <c r="C175" i="228"/>
  <c r="C176" i="228"/>
  <c r="C177" i="228"/>
  <c r="C178" i="228"/>
  <c r="C179" i="228"/>
  <c r="C180" i="228"/>
  <c r="C181" i="228"/>
  <c r="C182" i="228"/>
  <c r="C183" i="228"/>
  <c r="C184" i="228"/>
  <c r="C185" i="228"/>
  <c r="C186" i="228"/>
  <c r="C187" i="228"/>
  <c r="C188" i="228"/>
  <c r="C189" i="228"/>
  <c r="C190" i="228"/>
  <c r="C191" i="228"/>
  <c r="C192" i="228"/>
  <c r="C193" i="228"/>
  <c r="C194" i="228"/>
  <c r="C195" i="228"/>
  <c r="C196" i="228"/>
  <c r="C197" i="228"/>
  <c r="C198" i="228"/>
  <c r="C199" i="228"/>
  <c r="C200" i="228"/>
  <c r="C201" i="228"/>
  <c r="C202" i="228"/>
  <c r="C203" i="228"/>
  <c r="C204" i="228"/>
  <c r="C205" i="228"/>
  <c r="C206" i="228"/>
  <c r="C207" i="228"/>
  <c r="C208" i="228"/>
  <c r="C209" i="228"/>
  <c r="C210" i="228"/>
  <c r="C211" i="228"/>
  <c r="C212" i="228"/>
  <c r="C213" i="228"/>
  <c r="C214" i="228"/>
  <c r="C215" i="228"/>
  <c r="C216" i="228"/>
  <c r="C217" i="228"/>
  <c r="C218" i="228"/>
  <c r="C219" i="228"/>
  <c r="C220" i="228"/>
  <c r="C221" i="228"/>
  <c r="C222" i="228"/>
  <c r="C223" i="228"/>
  <c r="C224" i="228"/>
  <c r="C225" i="228"/>
  <c r="C226" i="228"/>
  <c r="C227" i="228"/>
  <c r="C228" i="228"/>
  <c r="C229" i="228"/>
  <c r="C230" i="228"/>
  <c r="C231" i="228"/>
  <c r="C232" i="228"/>
  <c r="C233" i="228"/>
  <c r="C234" i="228"/>
  <c r="C235" i="228"/>
  <c r="C236" i="228"/>
  <c r="C237" i="228"/>
  <c r="C238" i="228"/>
  <c r="C239" i="228"/>
  <c r="C240" i="228"/>
  <c r="C241" i="228"/>
  <c r="C242" i="228"/>
  <c r="C243" i="228"/>
  <c r="C244" i="228"/>
  <c r="C245" i="228"/>
  <c r="C246" i="228"/>
  <c r="C247" i="228"/>
  <c r="C248" i="228"/>
  <c r="C249" i="228"/>
  <c r="C250" i="228"/>
  <c r="C251" i="228"/>
  <c r="C252" i="228"/>
  <c r="C253" i="228"/>
  <c r="C254" i="228"/>
  <c r="C255" i="228"/>
  <c r="C256" i="228"/>
  <c r="C257" i="228"/>
  <c r="C258" i="228"/>
  <c r="C259" i="228"/>
  <c r="C260" i="228"/>
  <c r="C261" i="228"/>
  <c r="C262" i="228"/>
  <c r="C263" i="228"/>
  <c r="C264" i="228"/>
  <c r="C265" i="228"/>
  <c r="C266" i="228"/>
  <c r="C267" i="228"/>
  <c r="C268" i="228"/>
  <c r="C269" i="228"/>
  <c r="C270" i="228"/>
  <c r="C271" i="228"/>
  <c r="C272" i="228"/>
  <c r="C273" i="228"/>
  <c r="C274" i="228"/>
  <c r="C275" i="228"/>
  <c r="C276" i="228"/>
  <c r="C277" i="228"/>
  <c r="C278" i="228"/>
  <c r="C279" i="228"/>
  <c r="C280" i="228"/>
  <c r="C281" i="228"/>
  <c r="C282" i="228"/>
  <c r="C283" i="228"/>
  <c r="C284" i="228"/>
  <c r="C285" i="228"/>
  <c r="C286" i="228"/>
  <c r="C287" i="228"/>
  <c r="C288" i="228"/>
  <c r="C289" i="228"/>
  <c r="C290" i="228"/>
  <c r="C291" i="228"/>
  <c r="C292" i="228"/>
  <c r="C293" i="228"/>
  <c r="C294" i="228"/>
  <c r="C295" i="228"/>
  <c r="C296" i="228"/>
  <c r="C297" i="228"/>
  <c r="C298" i="228"/>
  <c r="C299" i="228"/>
  <c r="C300" i="228"/>
  <c r="C301" i="228"/>
  <c r="C302" i="228"/>
  <c r="C303" i="228"/>
  <c r="C304" i="228"/>
  <c r="C305" i="228"/>
  <c r="C306" i="228"/>
  <c r="C307" i="228"/>
  <c r="C308" i="228"/>
  <c r="C309" i="228"/>
  <c r="C310" i="228"/>
  <c r="C311" i="228"/>
  <c r="C312" i="228"/>
  <c r="C313" i="228"/>
  <c r="C314" i="228"/>
  <c r="C315" i="228"/>
  <c r="C316" i="228"/>
  <c r="C317" i="228"/>
  <c r="C318" i="228"/>
  <c r="C319" i="228"/>
  <c r="C320" i="228"/>
  <c r="C321" i="228"/>
  <c r="C322" i="228"/>
  <c r="C323" i="228"/>
  <c r="C324" i="228"/>
  <c r="C325" i="228"/>
  <c r="C326" i="228"/>
  <c r="C327" i="228"/>
  <c r="C328" i="228"/>
  <c r="C329" i="228"/>
  <c r="C330" i="228"/>
  <c r="C331" i="228"/>
  <c r="C332" i="228"/>
  <c r="C333" i="228"/>
  <c r="C334" i="228"/>
  <c r="C335" i="228"/>
  <c r="C336" i="228"/>
  <c r="C337" i="228"/>
  <c r="C338" i="228"/>
  <c r="C339" i="228"/>
  <c r="C340" i="228"/>
  <c r="C341" i="228"/>
  <c r="C342" i="228"/>
  <c r="C343" i="228"/>
  <c r="C344" i="228"/>
  <c r="C345" i="228"/>
  <c r="C346" i="228"/>
  <c r="C347" i="228"/>
  <c r="C348" i="228"/>
  <c r="C349" i="228"/>
  <c r="C350" i="228"/>
  <c r="C351" i="228"/>
  <c r="C352" i="228"/>
  <c r="C353" i="228"/>
  <c r="C354" i="228"/>
  <c r="C355" i="228"/>
  <c r="C356" i="228"/>
  <c r="C357" i="228"/>
  <c r="C358" i="228"/>
  <c r="C359" i="228"/>
  <c r="C360" i="228"/>
  <c r="C361" i="228"/>
  <c r="C362" i="228"/>
  <c r="C363" i="228"/>
  <c r="C364" i="228"/>
  <c r="C365" i="228"/>
  <c r="C366" i="228"/>
  <c r="C367" i="228"/>
  <c r="C368" i="228"/>
  <c r="C369" i="228"/>
  <c r="C370" i="228"/>
  <c r="C371" i="228"/>
  <c r="C372" i="228"/>
  <c r="C373" i="228"/>
  <c r="C374" i="228"/>
  <c r="C375" i="228"/>
  <c r="C376" i="228"/>
  <c r="C377" i="228"/>
  <c r="C378" i="228"/>
  <c r="C379" i="228"/>
  <c r="C380" i="228"/>
  <c r="C381" i="228"/>
  <c r="C382" i="228"/>
  <c r="C383" i="228"/>
  <c r="C384" i="228"/>
  <c r="C385" i="228"/>
  <c r="C386" i="228"/>
  <c r="C387" i="228"/>
  <c r="C388" i="228"/>
  <c r="C389" i="228"/>
  <c r="C390" i="228"/>
  <c r="C391" i="228"/>
  <c r="C392" i="228"/>
  <c r="C393" i="228"/>
  <c r="C394" i="228"/>
  <c r="C395" i="228"/>
  <c r="C396" i="228"/>
  <c r="C397" i="228"/>
  <c r="C398" i="228"/>
  <c r="C399" i="228"/>
  <c r="C400" i="228"/>
  <c r="C401" i="228"/>
  <c r="C402" i="228"/>
  <c r="C403" i="228"/>
  <c r="C404" i="228"/>
  <c r="C405" i="228"/>
  <c r="C406" i="228"/>
  <c r="C407" i="228"/>
  <c r="C408" i="228"/>
  <c r="C409" i="228"/>
  <c r="C410" i="228"/>
  <c r="C411" i="228"/>
  <c r="C412" i="228"/>
  <c r="C413" i="228"/>
  <c r="C414" i="228"/>
  <c r="C415" i="228"/>
  <c r="C416" i="228"/>
  <c r="C417" i="228"/>
  <c r="C418" i="228"/>
  <c r="C419" i="228"/>
  <c r="C420" i="228"/>
  <c r="C421" i="228"/>
  <c r="C422" i="228"/>
  <c r="C423" i="228"/>
  <c r="C424" i="228"/>
  <c r="C425" i="228"/>
  <c r="C426" i="228"/>
  <c r="C427" i="228"/>
  <c r="C428" i="228"/>
  <c r="C429" i="228"/>
  <c r="C430" i="228"/>
  <c r="C431" i="228"/>
  <c r="C432" i="228"/>
  <c r="C433" i="228"/>
  <c r="C434" i="228"/>
  <c r="C435" i="228"/>
  <c r="C436" i="228"/>
  <c r="C437" i="228"/>
  <c r="C438" i="228"/>
  <c r="C439" i="228"/>
  <c r="C440" i="228"/>
  <c r="C441" i="228"/>
  <c r="C442" i="228"/>
  <c r="C443" i="228"/>
  <c r="C444" i="228"/>
  <c r="C445" i="228"/>
  <c r="C446" i="228"/>
  <c r="C447" i="228"/>
  <c r="C448" i="228"/>
  <c r="C449" i="228"/>
  <c r="C450" i="228"/>
  <c r="C451" i="228"/>
  <c r="C452" i="228"/>
  <c r="C453" i="228"/>
  <c r="C454" i="228"/>
  <c r="C455" i="228"/>
  <c r="C456" i="228"/>
  <c r="C457" i="228"/>
  <c r="C458" i="228"/>
  <c r="C459" i="228"/>
  <c r="C460" i="228"/>
  <c r="C461" i="228"/>
  <c r="C462" i="228"/>
  <c r="C463" i="228"/>
  <c r="C464" i="228"/>
  <c r="C465" i="228"/>
  <c r="C466" i="228"/>
  <c r="C467" i="228"/>
  <c r="C468" i="228"/>
  <c r="C469" i="228"/>
  <c r="C470" i="228"/>
  <c r="C471" i="228"/>
  <c r="C472" i="228"/>
  <c r="C473" i="228"/>
  <c r="C474" i="228"/>
  <c r="C475" i="228"/>
  <c r="C476" i="228"/>
  <c r="C477" i="228"/>
  <c r="C478" i="228"/>
  <c r="C479" i="228"/>
  <c r="C480" i="228"/>
  <c r="C481" i="228"/>
  <c r="C482" i="228"/>
  <c r="C483" i="228"/>
  <c r="C484" i="228"/>
  <c r="C485" i="228"/>
  <c r="C486" i="228"/>
  <c r="C487" i="228"/>
  <c r="C488" i="228"/>
  <c r="C489" i="228"/>
  <c r="C490" i="228"/>
  <c r="C491" i="228"/>
  <c r="C492" i="228"/>
  <c r="C493" i="228"/>
  <c r="C494" i="228"/>
  <c r="C495" i="228"/>
  <c r="C496" i="228"/>
  <c r="C497" i="228"/>
  <c r="C498" i="228"/>
  <c r="C499" i="228"/>
  <c r="C500" i="228"/>
  <c r="C501" i="228"/>
  <c r="C502" i="228"/>
  <c r="C503" i="228"/>
  <c r="C504" i="228"/>
  <c r="C505" i="228"/>
  <c r="C506" i="228"/>
  <c r="C507" i="228"/>
  <c r="C508" i="228"/>
  <c r="C509" i="228"/>
  <c r="C510" i="228"/>
  <c r="C511" i="228"/>
  <c r="C512" i="228"/>
  <c r="C513" i="228"/>
  <c r="C514" i="228"/>
  <c r="C515" i="228"/>
  <c r="C516" i="228"/>
  <c r="C517" i="228"/>
  <c r="C518" i="228"/>
  <c r="C519" i="228"/>
  <c r="C520" i="228"/>
  <c r="C521" i="228"/>
  <c r="C522" i="228"/>
  <c r="C523" i="228"/>
  <c r="C524" i="228"/>
  <c r="C525" i="228"/>
  <c r="C526" i="228"/>
  <c r="C527" i="228"/>
  <c r="C528" i="228"/>
  <c r="C529" i="228"/>
  <c r="C530" i="228"/>
  <c r="C531" i="228"/>
  <c r="C532" i="228"/>
  <c r="C533" i="228"/>
  <c r="C534" i="228"/>
  <c r="C535" i="228"/>
  <c r="C536" i="228"/>
  <c r="C537" i="228"/>
  <c r="C538" i="228"/>
  <c r="C539" i="228"/>
  <c r="C540" i="228"/>
  <c r="C541" i="228"/>
  <c r="C542" i="228"/>
  <c r="C543" i="228"/>
  <c r="C544" i="228"/>
  <c r="C545" i="228"/>
  <c r="C546" i="228"/>
  <c r="C547" i="228"/>
  <c r="C548" i="228"/>
  <c r="C549" i="228"/>
  <c r="C550" i="228"/>
  <c r="C551" i="228"/>
  <c r="C552" i="228"/>
  <c r="C553" i="228"/>
  <c r="C554" i="228"/>
  <c r="C555" i="228"/>
  <c r="C556" i="228"/>
  <c r="C557" i="228"/>
  <c r="C558" i="228"/>
  <c r="C559" i="228"/>
  <c r="C560" i="228"/>
  <c r="C561" i="228"/>
  <c r="C562" i="228"/>
  <c r="C563" i="228"/>
  <c r="C564" i="228"/>
  <c r="C565" i="228"/>
  <c r="C566" i="228"/>
  <c r="C567" i="228"/>
  <c r="C568" i="228"/>
  <c r="C569" i="228"/>
  <c r="C570" i="228"/>
  <c r="C571" i="228"/>
  <c r="C572" i="228"/>
  <c r="C573" i="228"/>
  <c r="C574" i="228"/>
  <c r="C575" i="228"/>
  <c r="C576" i="228"/>
  <c r="C577" i="228"/>
  <c r="C578" i="228"/>
  <c r="C579" i="228"/>
  <c r="C580" i="228"/>
  <c r="C581" i="228"/>
  <c r="C582" i="228"/>
  <c r="C583" i="228"/>
  <c r="C584" i="228"/>
  <c r="C585" i="228"/>
  <c r="C586" i="228"/>
  <c r="C587" i="228"/>
  <c r="C588" i="228"/>
  <c r="C589" i="228"/>
  <c r="C590" i="228"/>
  <c r="C591" i="228"/>
  <c r="C592" i="228"/>
  <c r="C593" i="228"/>
  <c r="C594" i="228"/>
  <c r="C595" i="228"/>
  <c r="C596" i="228"/>
  <c r="C597" i="228"/>
  <c r="C598" i="228"/>
  <c r="C599" i="228"/>
  <c r="C600" i="228"/>
  <c r="C601" i="228"/>
  <c r="C602" i="228"/>
  <c r="C603" i="228"/>
  <c r="C604" i="228"/>
  <c r="C605" i="228"/>
  <c r="C606" i="228"/>
  <c r="C607" i="228"/>
  <c r="C608" i="228"/>
  <c r="C609" i="228"/>
  <c r="C610" i="228"/>
  <c r="C611" i="228"/>
  <c r="C612" i="228"/>
  <c r="C613" i="228"/>
  <c r="C614" i="228"/>
  <c r="C615" i="228"/>
  <c r="C616" i="228"/>
  <c r="C617" i="228"/>
  <c r="C618" i="228"/>
  <c r="C619" i="228"/>
  <c r="C620" i="228"/>
  <c r="C621" i="228"/>
  <c r="C622" i="228"/>
  <c r="C623" i="228"/>
  <c r="C624" i="228"/>
  <c r="C625" i="228"/>
  <c r="C626" i="228"/>
  <c r="C627" i="228"/>
  <c r="C628" i="228"/>
  <c r="C629" i="228"/>
  <c r="C630" i="228"/>
  <c r="C631" i="228"/>
  <c r="C632" i="228"/>
  <c r="C633" i="228"/>
  <c r="C634" i="228"/>
  <c r="C635" i="228"/>
  <c r="C636" i="228"/>
  <c r="C637" i="228"/>
  <c r="C638" i="228"/>
  <c r="C639" i="228"/>
  <c r="C640" i="228"/>
  <c r="C641" i="228"/>
  <c r="C642" i="228"/>
  <c r="C643" i="228"/>
  <c r="C644" i="228"/>
  <c r="C645" i="228"/>
  <c r="C646" i="228"/>
  <c r="C647" i="228"/>
  <c r="C648" i="228"/>
  <c r="C649" i="228"/>
  <c r="C650" i="228"/>
  <c r="C651" i="228"/>
  <c r="C652" i="228"/>
  <c r="C653" i="228"/>
  <c r="C654" i="228"/>
  <c r="C655" i="228"/>
  <c r="C656" i="228"/>
  <c r="C657" i="228"/>
  <c r="C658" i="228"/>
  <c r="C659" i="228"/>
  <c r="C660" i="228"/>
  <c r="C661" i="228"/>
  <c r="C662" i="228"/>
  <c r="C663" i="228"/>
  <c r="C664" i="228"/>
  <c r="C665" i="228"/>
  <c r="C666" i="228"/>
  <c r="C667" i="228"/>
  <c r="C668" i="228"/>
  <c r="C669" i="228"/>
  <c r="C670" i="228"/>
  <c r="C671" i="228"/>
  <c r="C672" i="228"/>
  <c r="C673" i="228"/>
  <c r="C674" i="228"/>
  <c r="C675" i="228"/>
  <c r="C676" i="228"/>
  <c r="C677" i="228"/>
  <c r="C678" i="228"/>
  <c r="C679" i="228"/>
  <c r="C680" i="228"/>
  <c r="C681" i="228"/>
  <c r="C682" i="228"/>
  <c r="C683" i="228"/>
  <c r="C684" i="228"/>
  <c r="C685" i="228"/>
  <c r="C686" i="228"/>
  <c r="C687" i="228"/>
  <c r="C688" i="228"/>
  <c r="C689" i="228"/>
  <c r="C690" i="228"/>
  <c r="C691" i="228"/>
  <c r="C692" i="228"/>
  <c r="C693" i="228"/>
  <c r="C694" i="228"/>
  <c r="C695" i="228"/>
  <c r="C696" i="228"/>
  <c r="C697" i="228"/>
  <c r="C698" i="228"/>
  <c r="C699" i="228"/>
  <c r="C700" i="228"/>
  <c r="C701" i="228"/>
  <c r="C702" i="228"/>
  <c r="C703" i="228"/>
  <c r="C704" i="228"/>
  <c r="C705" i="228"/>
  <c r="C706" i="228"/>
  <c r="C707" i="228"/>
  <c r="C708" i="228"/>
  <c r="C709" i="228"/>
  <c r="C710" i="228"/>
  <c r="C711" i="228"/>
  <c r="C712" i="228"/>
  <c r="C713" i="228"/>
  <c r="C714" i="228"/>
  <c r="C715" i="228"/>
  <c r="C716" i="228"/>
  <c r="C717" i="228"/>
  <c r="C718" i="228"/>
  <c r="C719" i="228"/>
  <c r="C720" i="228"/>
  <c r="C721" i="228"/>
  <c r="C722" i="228"/>
  <c r="C723" i="228"/>
  <c r="C724" i="228"/>
  <c r="C725" i="228"/>
  <c r="C726" i="228"/>
  <c r="C727" i="228"/>
  <c r="C728" i="228"/>
  <c r="C729" i="228"/>
  <c r="C730" i="228"/>
  <c r="C731" i="228"/>
  <c r="C732" i="228"/>
  <c r="C733" i="228"/>
  <c r="C734" i="228"/>
  <c r="C735" i="228"/>
  <c r="C736" i="228"/>
  <c r="C737" i="228"/>
  <c r="C738" i="228"/>
  <c r="C739" i="228"/>
  <c r="C740" i="228"/>
  <c r="C741" i="228"/>
  <c r="C742" i="228"/>
  <c r="C743" i="228"/>
  <c r="C744" i="228"/>
  <c r="C745" i="228"/>
  <c r="C746" i="228"/>
  <c r="C747" i="228"/>
  <c r="C748" i="228"/>
  <c r="C749" i="228"/>
  <c r="C750" i="228"/>
  <c r="C751" i="228"/>
  <c r="C752" i="228"/>
  <c r="C753" i="228"/>
  <c r="C754" i="228"/>
  <c r="C755" i="228"/>
  <c r="C756" i="228"/>
  <c r="C757" i="228"/>
  <c r="C758" i="228"/>
  <c r="C759" i="228"/>
  <c r="C760" i="228"/>
  <c r="C761" i="228"/>
  <c r="C762" i="228"/>
  <c r="C763" i="228"/>
  <c r="C764" i="228"/>
  <c r="C765" i="228"/>
  <c r="C766" i="228"/>
  <c r="C767" i="228"/>
  <c r="C768" i="228"/>
  <c r="C769" i="228"/>
  <c r="C770" i="228"/>
  <c r="C771" i="228"/>
  <c r="C772" i="228"/>
  <c r="C773" i="228"/>
  <c r="C774" i="228"/>
  <c r="C775" i="228"/>
  <c r="C776" i="228"/>
  <c r="C777" i="228"/>
  <c r="C778" i="228"/>
  <c r="C779" i="228"/>
  <c r="C780" i="228"/>
  <c r="C781" i="228"/>
  <c r="C782" i="228"/>
  <c r="C783" i="228"/>
  <c r="C784" i="228"/>
  <c r="C785" i="228"/>
  <c r="C786" i="228"/>
  <c r="C787" i="228"/>
  <c r="C788" i="228"/>
  <c r="C789" i="228"/>
  <c r="C790" i="228"/>
  <c r="C791" i="228"/>
  <c r="C792" i="228"/>
  <c r="C793" i="228"/>
  <c r="C794" i="228"/>
  <c r="C795" i="228"/>
  <c r="C796" i="228"/>
  <c r="C797" i="228"/>
  <c r="C798" i="228"/>
  <c r="C799" i="228"/>
  <c r="C800" i="228"/>
  <c r="C801" i="228"/>
  <c r="C802" i="228"/>
  <c r="C803" i="228"/>
  <c r="C804" i="228"/>
  <c r="C805" i="228"/>
  <c r="C806" i="228"/>
  <c r="C807" i="228"/>
  <c r="C808" i="228"/>
  <c r="C809" i="228"/>
  <c r="C810" i="228"/>
  <c r="C811" i="228"/>
  <c r="C812" i="228"/>
  <c r="C813" i="228"/>
  <c r="C814" i="228"/>
  <c r="C815" i="228"/>
  <c r="C816" i="228"/>
  <c r="C817" i="228"/>
  <c r="C818" i="228"/>
  <c r="C819" i="228"/>
  <c r="C820" i="228"/>
  <c r="C821" i="228"/>
  <c r="C822" i="228"/>
  <c r="C823" i="228"/>
  <c r="C824" i="228"/>
  <c r="C825" i="228"/>
  <c r="C826" i="228"/>
  <c r="C827" i="228"/>
  <c r="C828" i="228"/>
  <c r="C829" i="228"/>
  <c r="C830" i="228"/>
  <c r="C831" i="228"/>
  <c r="C832" i="228"/>
  <c r="C833" i="228"/>
  <c r="C834" i="228"/>
  <c r="C835" i="228"/>
  <c r="C836" i="228"/>
  <c r="C837" i="228"/>
  <c r="C838" i="228"/>
  <c r="C839" i="228"/>
  <c r="C840" i="228"/>
  <c r="C841" i="228"/>
  <c r="C842" i="228"/>
  <c r="C843" i="228"/>
  <c r="C844" i="228"/>
  <c r="C845" i="228"/>
  <c r="C846" i="228"/>
  <c r="C847" i="228"/>
  <c r="C848" i="228"/>
  <c r="C849" i="228"/>
  <c r="C850" i="228"/>
  <c r="C851" i="228"/>
  <c r="C852" i="228"/>
  <c r="C853" i="228"/>
  <c r="C854" i="228"/>
  <c r="C855" i="228"/>
  <c r="C856" i="228"/>
  <c r="C857" i="228"/>
  <c r="C858" i="228"/>
  <c r="C859" i="228"/>
  <c r="C860" i="228"/>
  <c r="C861" i="228"/>
  <c r="C862" i="228"/>
  <c r="C863" i="228"/>
  <c r="C864" i="228"/>
  <c r="C865" i="228"/>
  <c r="C866" i="228"/>
  <c r="C867" i="228"/>
  <c r="C868" i="228"/>
  <c r="C869" i="228"/>
  <c r="C870" i="228"/>
  <c r="C871" i="228"/>
  <c r="C872" i="228"/>
  <c r="C873" i="228"/>
  <c r="C874" i="228"/>
  <c r="C875" i="228"/>
  <c r="C876" i="228"/>
  <c r="C877" i="228"/>
  <c r="C878" i="228"/>
  <c r="C879" i="228"/>
  <c r="C880" i="228"/>
  <c r="C881" i="228"/>
  <c r="C882" i="228"/>
  <c r="C883" i="228"/>
  <c r="C884" i="228"/>
  <c r="C885" i="228"/>
  <c r="C886" i="228"/>
  <c r="C887" i="228"/>
  <c r="C888" i="228"/>
  <c r="C889" i="228"/>
  <c r="C890" i="228"/>
  <c r="C891" i="228"/>
  <c r="C892" i="228"/>
  <c r="C893" i="228"/>
  <c r="C894" i="228"/>
  <c r="C895" i="228"/>
  <c r="C896" i="228"/>
  <c r="C897" i="228"/>
  <c r="C898" i="228"/>
  <c r="C899" i="228"/>
  <c r="C900" i="228"/>
  <c r="C901" i="228"/>
  <c r="C902" i="228"/>
  <c r="C903" i="228"/>
  <c r="C904" i="228"/>
  <c r="C905" i="228"/>
  <c r="C906" i="228"/>
  <c r="C907" i="228"/>
  <c r="C908" i="228"/>
  <c r="C909" i="228"/>
  <c r="C910" i="228"/>
  <c r="C911" i="228"/>
  <c r="C912" i="228"/>
  <c r="C913" i="228"/>
  <c r="C914" i="228"/>
  <c r="C915" i="228"/>
  <c r="C916" i="228"/>
  <c r="C917" i="228"/>
  <c r="C918" i="228"/>
  <c r="C919" i="228"/>
  <c r="C920" i="228"/>
  <c r="C921" i="228"/>
  <c r="C922" i="228"/>
  <c r="C923" i="228"/>
  <c r="C924" i="228"/>
  <c r="C925" i="228"/>
  <c r="C926" i="228"/>
  <c r="C927" i="228"/>
  <c r="C928" i="228"/>
  <c r="C929" i="228"/>
  <c r="C930" i="228"/>
  <c r="C931" i="228"/>
  <c r="C932" i="228"/>
  <c r="C933" i="228"/>
  <c r="C934" i="228"/>
  <c r="C935" i="228"/>
  <c r="C936" i="228"/>
  <c r="C937" i="228"/>
  <c r="C938" i="228"/>
  <c r="C939" i="228"/>
  <c r="C940" i="228"/>
  <c r="C941" i="228"/>
  <c r="C942" i="228"/>
  <c r="C943" i="228"/>
  <c r="C944" i="228"/>
  <c r="C945" i="228"/>
  <c r="C946" i="228"/>
  <c r="C947" i="228"/>
  <c r="C948" i="228"/>
  <c r="C949" i="228"/>
  <c r="C950" i="228"/>
  <c r="C951" i="228"/>
  <c r="C952" i="228"/>
  <c r="C953" i="228"/>
  <c r="C954" i="228"/>
  <c r="C955" i="228"/>
  <c r="C956" i="228"/>
  <c r="C957" i="228"/>
  <c r="C958" i="228"/>
  <c r="C959" i="228"/>
  <c r="C960" i="228"/>
  <c r="C961" i="228"/>
  <c r="C962" i="228"/>
  <c r="C963" i="228"/>
  <c r="C964" i="228"/>
  <c r="C965" i="228"/>
  <c r="C966" i="228"/>
  <c r="C967" i="228"/>
  <c r="C968" i="228"/>
  <c r="C969" i="228"/>
  <c r="C970" i="228"/>
  <c r="C971" i="228"/>
  <c r="C972" i="228"/>
  <c r="C973" i="228"/>
  <c r="C974" i="228"/>
  <c r="C975" i="228"/>
  <c r="C976" i="228"/>
  <c r="C977" i="228"/>
  <c r="C978" i="228"/>
  <c r="C979" i="228"/>
  <c r="C980" i="228"/>
  <c r="C981" i="228"/>
  <c r="C982" i="228"/>
  <c r="C983" i="228"/>
  <c r="C984" i="228"/>
  <c r="C985" i="228"/>
  <c r="C986" i="228"/>
  <c r="C987" i="228"/>
  <c r="C988" i="228"/>
  <c r="C989" i="228"/>
  <c r="C990" i="228"/>
  <c r="C991" i="228"/>
  <c r="C992" i="228"/>
  <c r="C993" i="228"/>
  <c r="C994" i="228"/>
  <c r="C995" i="228"/>
  <c r="C996" i="228"/>
  <c r="C997" i="228"/>
  <c r="C998" i="228"/>
  <c r="C999" i="228"/>
  <c r="C1000" i="228"/>
  <c r="C1001" i="228"/>
  <c r="C1002" i="228"/>
  <c r="C1003" i="228"/>
  <c r="C1004" i="228"/>
  <c r="C1005" i="228"/>
  <c r="C1006" i="228"/>
  <c r="C1007" i="228"/>
  <c r="C1008" i="228"/>
  <c r="C1009" i="228"/>
  <c r="C1010" i="228"/>
  <c r="C1011" i="228"/>
  <c r="C1012" i="228"/>
  <c r="C1013" i="228"/>
  <c r="C1014" i="228"/>
  <c r="C1015" i="228"/>
  <c r="C1016" i="228"/>
  <c r="C1017" i="228"/>
  <c r="C1018" i="228"/>
  <c r="C1019" i="228"/>
  <c r="C1020" i="228"/>
  <c r="C1021" i="228"/>
  <c r="C1022" i="228"/>
  <c r="C1023" i="228"/>
  <c r="C1024" i="228"/>
  <c r="C1025" i="228"/>
  <c r="C1026" i="228"/>
  <c r="C1027" i="228"/>
  <c r="C1028" i="228"/>
  <c r="C1029" i="228"/>
  <c r="C1030" i="228"/>
  <c r="C1031" i="228"/>
  <c r="C1032" i="228"/>
  <c r="C1033" i="228"/>
  <c r="C1034" i="228"/>
  <c r="C1035" i="228"/>
  <c r="C1036" i="228"/>
  <c r="C1037" i="228"/>
  <c r="C1038" i="228"/>
  <c r="C1039" i="228"/>
  <c r="C1040" i="228"/>
  <c r="C1041" i="228"/>
  <c r="C1042" i="228"/>
  <c r="C1043" i="228"/>
  <c r="C1044" i="228"/>
  <c r="C1045" i="228"/>
  <c r="C1046" i="228"/>
  <c r="C1047" i="228"/>
  <c r="C1048" i="228"/>
  <c r="C1049" i="228"/>
  <c r="C1050" i="228"/>
  <c r="C1051" i="228"/>
  <c r="C1052" i="228"/>
  <c r="C1053" i="228"/>
  <c r="C1054" i="228"/>
  <c r="C1055" i="228"/>
  <c r="C1056" i="228"/>
  <c r="C1057" i="228"/>
  <c r="C1058" i="228"/>
  <c r="C1059" i="228"/>
  <c r="C1060" i="228"/>
  <c r="C1061" i="228"/>
  <c r="C1062" i="228"/>
  <c r="C1063" i="228"/>
  <c r="C1064" i="228"/>
  <c r="C1065" i="228"/>
  <c r="C1066" i="228"/>
  <c r="C1067" i="228"/>
  <c r="C1068" i="228"/>
  <c r="C1069" i="228"/>
  <c r="C1070" i="228"/>
  <c r="C1071" i="228"/>
  <c r="C1072" i="228"/>
  <c r="C1073" i="228"/>
  <c r="C1074" i="228"/>
  <c r="C1075" i="228"/>
  <c r="C1076" i="228"/>
  <c r="C1077" i="228"/>
  <c r="C1078" i="228"/>
  <c r="C1079" i="228"/>
  <c r="C1080" i="228"/>
  <c r="C1081" i="228"/>
  <c r="C1082" i="228"/>
  <c r="C1083" i="228"/>
  <c r="C1084" i="228"/>
  <c r="C1085" i="228"/>
  <c r="C1086" i="228"/>
  <c r="C1087" i="228"/>
  <c r="C1088" i="228"/>
  <c r="C1089" i="228"/>
  <c r="C1090" i="228"/>
  <c r="C1091" i="228"/>
  <c r="C1092" i="228"/>
  <c r="C1093" i="228"/>
  <c r="C1094" i="228"/>
  <c r="C1095" i="228"/>
  <c r="C1096" i="228"/>
  <c r="C1097" i="228"/>
  <c r="C1098" i="228"/>
  <c r="C1099" i="228"/>
  <c r="C1100" i="228"/>
  <c r="C1101" i="228"/>
  <c r="C1102" i="228"/>
  <c r="C1103" i="228"/>
  <c r="C1104" i="228"/>
  <c r="C1105" i="228"/>
  <c r="C1106" i="228"/>
  <c r="C1107" i="228"/>
  <c r="C1108" i="228"/>
  <c r="C1109" i="228"/>
  <c r="C1110" i="228"/>
  <c r="C1111" i="228"/>
  <c r="C1112" i="228"/>
  <c r="C1113" i="228"/>
  <c r="C1114" i="228"/>
  <c r="C1115" i="228"/>
  <c r="C1116" i="228"/>
  <c r="C1117" i="228"/>
  <c r="C1118" i="228"/>
  <c r="C1119" i="228"/>
  <c r="C1120" i="228"/>
  <c r="C1121" i="228"/>
  <c r="C1122" i="228"/>
  <c r="C1123" i="228"/>
  <c r="C1124" i="228"/>
  <c r="C1125" i="228"/>
  <c r="C1126" i="228"/>
  <c r="C1127" i="228"/>
  <c r="C1128" i="228"/>
  <c r="C1129" i="228"/>
  <c r="C1130" i="228"/>
  <c r="C1131" i="228"/>
  <c r="C1132" i="228"/>
  <c r="C1133" i="228"/>
  <c r="C1134" i="228"/>
  <c r="C1135" i="228"/>
  <c r="C1136" i="228"/>
  <c r="C1137" i="228"/>
  <c r="C1138" i="228"/>
  <c r="C1139" i="228"/>
  <c r="C1140" i="228"/>
  <c r="C1141" i="228"/>
  <c r="C1142" i="228"/>
  <c r="C1143" i="228"/>
  <c r="C1144" i="228"/>
  <c r="C1145" i="228"/>
  <c r="C1146" i="228"/>
  <c r="C1147" i="228"/>
  <c r="C1148" i="228"/>
  <c r="C1149" i="228"/>
  <c r="C1150" i="228"/>
  <c r="C1151" i="228"/>
  <c r="C1152" i="228"/>
  <c r="C1153" i="228"/>
  <c r="C1154" i="228"/>
  <c r="C1155" i="228"/>
  <c r="C1156" i="228"/>
  <c r="C1157" i="228"/>
  <c r="C1158" i="228"/>
  <c r="C1159" i="228"/>
  <c r="C1160" i="228"/>
  <c r="C1161" i="228"/>
  <c r="C1162" i="228"/>
  <c r="C1163" i="228"/>
  <c r="C1164" i="228"/>
  <c r="C1165" i="228"/>
  <c r="C1166" i="228"/>
  <c r="C1167" i="228"/>
  <c r="C1168" i="228"/>
  <c r="C1169" i="228"/>
  <c r="C1170" i="228"/>
  <c r="C1171" i="228"/>
  <c r="C1172" i="228"/>
  <c r="C1173" i="228"/>
  <c r="C1174" i="228"/>
  <c r="C1175" i="228"/>
  <c r="C1176" i="228"/>
  <c r="C1177" i="228"/>
  <c r="C1178" i="228"/>
  <c r="C1179" i="228"/>
  <c r="C1180" i="228"/>
  <c r="C1181" i="228"/>
  <c r="C1182" i="228"/>
  <c r="C1183" i="228"/>
  <c r="C1184" i="228"/>
  <c r="C1185" i="228"/>
  <c r="C1186" i="228"/>
  <c r="C1187" i="228"/>
  <c r="C1188" i="228"/>
  <c r="C1189" i="228"/>
  <c r="C1190" i="228"/>
  <c r="C1191" i="228"/>
  <c r="C1192" i="228"/>
  <c r="C1193" i="228"/>
  <c r="C1194" i="228"/>
  <c r="C1195" i="228"/>
  <c r="C1196" i="228"/>
  <c r="C1197" i="228"/>
  <c r="C1198" i="228"/>
  <c r="C1199" i="228"/>
  <c r="C1200" i="228"/>
  <c r="C1201" i="228"/>
  <c r="C1202" i="228"/>
  <c r="C1203" i="228"/>
  <c r="C1204" i="228"/>
  <c r="C1205" i="228"/>
  <c r="C1206" i="228"/>
  <c r="C1207" i="228"/>
  <c r="C1208" i="228"/>
  <c r="C1209" i="228"/>
  <c r="C1210" i="228"/>
  <c r="C1211" i="228"/>
  <c r="C1212" i="228"/>
  <c r="C1213" i="228"/>
  <c r="C1214" i="228"/>
  <c r="C1215" i="228"/>
  <c r="C1216" i="228"/>
  <c r="C1217" i="228"/>
  <c r="C1218" i="228"/>
  <c r="C1219" i="228"/>
  <c r="C1220" i="228"/>
  <c r="C1221" i="228"/>
  <c r="C1222" i="228"/>
  <c r="C1223" i="228"/>
  <c r="C1224" i="228"/>
  <c r="C1225" i="228"/>
  <c r="C1226" i="228"/>
  <c r="C1227" i="228"/>
  <c r="C1228" i="228"/>
  <c r="C1229" i="228"/>
  <c r="C1230" i="228"/>
  <c r="C1231" i="228"/>
  <c r="C1232" i="228"/>
  <c r="C1233" i="228"/>
  <c r="C1234" i="228"/>
  <c r="C1235" i="228"/>
  <c r="C1236" i="228"/>
  <c r="C1237" i="228"/>
  <c r="C1238" i="228"/>
  <c r="C1239" i="228"/>
  <c r="C1240" i="228"/>
  <c r="C1241" i="228"/>
  <c r="C1242" i="228"/>
  <c r="C1243" i="228"/>
  <c r="C1244" i="228"/>
  <c r="C1245" i="228"/>
  <c r="C1246" i="228"/>
  <c r="C1247" i="228"/>
  <c r="C1248" i="228"/>
  <c r="C1249" i="228"/>
  <c r="C1250" i="228"/>
  <c r="C1251" i="228"/>
  <c r="C1252" i="228"/>
  <c r="C1253" i="228"/>
  <c r="C1254" i="228"/>
  <c r="C1255" i="228"/>
  <c r="C1256" i="228"/>
  <c r="C1257" i="228"/>
  <c r="C1258" i="228"/>
  <c r="C1259" i="228"/>
  <c r="C1260" i="228"/>
  <c r="C1261" i="228"/>
  <c r="C1262" i="228"/>
  <c r="C1263" i="228"/>
  <c r="C1264" i="228"/>
  <c r="C1265" i="228"/>
  <c r="C1266" i="228"/>
  <c r="C1267" i="228"/>
  <c r="C1268" i="228"/>
  <c r="C1269" i="228"/>
  <c r="C1270" i="228"/>
  <c r="C1271" i="228"/>
  <c r="C1272" i="228"/>
  <c r="C1273" i="228"/>
  <c r="C1274" i="228"/>
  <c r="C1275" i="228"/>
  <c r="C1276" i="228"/>
  <c r="C1277" i="228"/>
  <c r="C1278" i="228"/>
  <c r="C1279" i="228"/>
  <c r="C1280" i="228"/>
  <c r="C1281" i="228"/>
  <c r="C1282" i="228"/>
  <c r="C1283" i="228"/>
  <c r="C1284" i="228"/>
  <c r="C1285" i="228"/>
  <c r="C1286" i="228"/>
  <c r="C1287" i="228"/>
  <c r="C1288" i="228"/>
  <c r="C1289" i="228"/>
  <c r="C1290" i="228"/>
  <c r="C1291" i="228"/>
  <c r="C1292" i="228"/>
  <c r="C1293" i="228"/>
  <c r="C1294" i="228"/>
  <c r="C1295" i="228"/>
  <c r="C1296" i="228"/>
  <c r="C1297" i="228"/>
  <c r="C1298" i="228"/>
  <c r="C1299" i="228"/>
  <c r="C1300" i="228"/>
  <c r="C1301" i="228"/>
  <c r="C1302" i="228"/>
  <c r="C1303" i="228"/>
  <c r="C1304" i="228"/>
  <c r="C1305" i="228"/>
  <c r="C1306" i="228"/>
  <c r="C1307" i="228"/>
  <c r="C1308" i="228"/>
  <c r="C1309" i="228"/>
  <c r="C1310" i="228"/>
  <c r="C1311" i="228"/>
  <c r="C1312" i="228"/>
  <c r="C1313" i="228"/>
  <c r="C1314" i="228"/>
  <c r="C1315" i="228"/>
  <c r="C1316" i="228"/>
  <c r="C1317" i="228"/>
  <c r="C1318" i="228"/>
  <c r="C1319" i="228"/>
  <c r="C1320" i="228"/>
  <c r="C1321" i="228"/>
  <c r="C1322" i="228"/>
  <c r="C1323" i="228"/>
  <c r="C1324" i="228"/>
  <c r="C1325" i="228"/>
  <c r="C1326" i="228"/>
  <c r="C1327" i="228"/>
  <c r="C1328" i="228"/>
  <c r="C1329" i="228"/>
  <c r="C1330" i="228"/>
  <c r="C1331" i="228"/>
  <c r="C1332" i="228"/>
  <c r="C1333" i="228"/>
  <c r="C1334" i="228"/>
  <c r="C1335" i="228"/>
  <c r="C1336" i="228"/>
  <c r="C1337" i="228"/>
  <c r="C1338" i="228"/>
  <c r="C1339" i="228"/>
  <c r="C1340" i="228"/>
  <c r="C1341" i="228"/>
  <c r="C1342" i="228"/>
  <c r="C1343" i="228"/>
  <c r="C1344" i="228"/>
  <c r="C1345" i="228"/>
  <c r="C1346" i="228"/>
  <c r="C1347" i="228"/>
  <c r="C1348" i="228"/>
  <c r="C1349" i="228"/>
  <c r="C1350" i="228"/>
  <c r="C1351" i="228"/>
  <c r="C1352" i="228"/>
  <c r="C1353" i="228"/>
  <c r="C1354" i="228"/>
  <c r="C1355" i="228"/>
  <c r="C1356" i="228"/>
  <c r="C1357" i="228"/>
  <c r="C1358" i="228"/>
  <c r="C1359" i="228"/>
  <c r="C1360" i="228"/>
  <c r="C1361" i="228"/>
  <c r="C1362" i="228"/>
  <c r="C1363" i="228"/>
  <c r="C1364" i="228"/>
  <c r="C1365" i="228"/>
  <c r="C1366" i="228"/>
  <c r="C1367" i="228"/>
  <c r="C1368" i="228"/>
  <c r="C1369" i="228"/>
  <c r="C1370" i="228"/>
  <c r="C1371" i="228"/>
  <c r="C1372" i="228"/>
  <c r="C1373" i="228"/>
  <c r="C1374" i="228"/>
  <c r="C1375" i="228"/>
  <c r="C1376" i="228"/>
  <c r="C1377" i="228"/>
  <c r="C1378" i="228"/>
  <c r="C1379" i="228"/>
  <c r="C1380" i="228"/>
  <c r="C1381" i="228"/>
  <c r="C1382" i="228"/>
  <c r="C1383" i="228"/>
  <c r="C1384" i="228"/>
  <c r="C1385" i="228"/>
  <c r="C1386" i="228"/>
  <c r="C1387" i="228"/>
  <c r="C1388" i="228"/>
  <c r="C1389" i="228"/>
  <c r="C1390" i="228"/>
  <c r="C1391" i="228"/>
  <c r="C1392" i="228"/>
  <c r="C1393" i="228"/>
  <c r="C1394" i="228"/>
  <c r="C1395" i="228"/>
  <c r="C1396" i="228"/>
  <c r="C1397" i="228"/>
  <c r="C1398" i="228"/>
  <c r="C1399" i="228"/>
  <c r="C1400" i="228"/>
  <c r="C1401" i="228"/>
  <c r="C1402" i="228"/>
  <c r="C1403" i="228"/>
  <c r="C1404" i="228"/>
  <c r="C1405" i="228"/>
  <c r="C1406" i="228"/>
  <c r="C1407" i="228"/>
  <c r="C1408" i="228"/>
  <c r="C1409" i="228"/>
  <c r="C1410" i="228"/>
  <c r="C1411" i="228"/>
  <c r="C1412" i="228"/>
  <c r="C1413" i="228"/>
  <c r="C1414" i="228"/>
  <c r="C1415" i="228"/>
  <c r="C1416" i="228"/>
  <c r="C1417" i="228"/>
  <c r="C1418" i="228"/>
  <c r="C1419" i="228"/>
  <c r="C1420" i="228"/>
  <c r="C1421" i="228"/>
  <c r="C1422" i="228"/>
  <c r="C1423" i="228"/>
  <c r="C1424" i="228"/>
  <c r="C1425" i="228"/>
  <c r="C1426" i="228"/>
  <c r="C1427" i="228"/>
  <c r="C1428" i="228"/>
  <c r="C1429" i="228"/>
  <c r="C1430" i="228"/>
  <c r="C1431" i="228"/>
  <c r="C1432" i="228"/>
  <c r="C1433" i="228"/>
  <c r="C1434" i="228"/>
  <c r="C1435" i="228"/>
  <c r="C1436" i="228"/>
  <c r="C1437" i="228"/>
  <c r="C1438" i="228"/>
  <c r="C1439" i="228"/>
  <c r="C1440" i="228"/>
  <c r="C1441" i="228"/>
  <c r="C1442" i="228"/>
  <c r="C1443" i="228"/>
  <c r="C1444" i="228"/>
  <c r="C1445" i="228"/>
  <c r="C1446" i="228"/>
  <c r="C1447" i="228"/>
  <c r="C1448" i="228"/>
  <c r="C1449" i="228"/>
  <c r="C1450" i="228"/>
  <c r="C1451" i="228"/>
  <c r="C1452" i="228"/>
  <c r="C1453" i="228"/>
  <c r="C1454" i="228"/>
  <c r="C1455" i="228"/>
  <c r="C1456" i="228"/>
  <c r="C1457" i="228"/>
  <c r="C1458" i="228"/>
  <c r="C1459" i="228"/>
  <c r="C1460" i="228"/>
  <c r="C1461" i="228"/>
  <c r="C1462" i="228"/>
  <c r="C1463" i="228"/>
  <c r="C1464" i="228"/>
  <c r="C1465" i="228"/>
  <c r="C1466" i="228"/>
  <c r="C1467" i="228"/>
  <c r="C1468" i="228"/>
  <c r="C1469" i="228"/>
  <c r="C1470" i="228"/>
  <c r="C1471" i="228"/>
  <c r="C1472" i="228"/>
  <c r="C1473" i="228"/>
  <c r="C1474" i="228"/>
  <c r="C1475" i="228"/>
  <c r="C1476" i="228"/>
  <c r="C1477" i="228"/>
  <c r="C1478" i="228"/>
  <c r="C1479" i="228"/>
  <c r="C1480" i="228"/>
  <c r="C1481" i="228"/>
  <c r="C1482" i="228"/>
  <c r="C1483" i="228"/>
  <c r="C1484" i="228"/>
  <c r="C1485" i="228"/>
  <c r="C1486" i="228"/>
  <c r="C1487" i="228"/>
  <c r="C1488" i="228"/>
  <c r="C1489" i="228"/>
  <c r="C1490" i="228"/>
  <c r="C1491" i="228"/>
  <c r="C1492" i="228"/>
  <c r="C1493" i="228"/>
  <c r="C1494" i="228"/>
  <c r="C1495" i="228"/>
  <c r="C1496" i="228"/>
  <c r="C1497" i="228"/>
  <c r="C1498" i="228"/>
  <c r="C1499" i="228"/>
  <c r="C1500" i="228"/>
  <c r="C1501" i="228"/>
  <c r="C1502" i="228"/>
  <c r="C1503" i="228"/>
  <c r="C1504" i="228"/>
  <c r="C1505" i="228"/>
  <c r="C1506" i="228"/>
  <c r="C1507" i="228"/>
  <c r="C1508" i="228"/>
  <c r="C1509" i="228"/>
  <c r="C1510" i="228"/>
  <c r="C1511" i="228"/>
  <c r="C1512" i="228"/>
  <c r="C1513" i="228"/>
  <c r="C1514" i="228"/>
  <c r="C1515" i="228"/>
  <c r="C1516" i="228"/>
  <c r="C1517" i="228"/>
  <c r="C1518" i="228"/>
  <c r="C1519" i="228"/>
  <c r="C1520" i="228"/>
  <c r="C1521" i="228"/>
  <c r="C1522" i="228"/>
  <c r="C1523" i="228"/>
  <c r="C1524" i="228"/>
  <c r="C1525" i="228"/>
  <c r="C1526" i="228"/>
  <c r="C1527" i="228"/>
  <c r="C1528" i="228"/>
  <c r="C1529" i="228"/>
  <c r="C1530" i="228"/>
  <c r="C1531" i="228"/>
  <c r="C1532" i="228"/>
  <c r="C1533" i="228"/>
  <c r="C1534" i="228"/>
  <c r="C1535" i="228"/>
  <c r="C1536" i="228"/>
  <c r="C1537" i="228"/>
  <c r="C1538" i="228"/>
  <c r="C1539" i="228"/>
  <c r="C1540" i="228"/>
  <c r="C1541" i="228"/>
  <c r="C1542" i="228"/>
  <c r="C1543" i="228"/>
  <c r="C1544" i="228"/>
  <c r="C1545" i="228"/>
  <c r="C1546" i="228"/>
  <c r="C1547" i="228"/>
  <c r="C1548" i="228"/>
  <c r="C1549" i="228"/>
  <c r="C1550" i="228"/>
  <c r="C1551" i="228"/>
  <c r="C1552" i="228"/>
  <c r="C1553" i="228"/>
  <c r="C1554" i="228"/>
  <c r="C1555" i="228"/>
  <c r="C1556" i="228"/>
  <c r="C1557" i="228"/>
  <c r="C1558" i="228"/>
  <c r="C1559" i="228"/>
  <c r="C1560" i="228"/>
  <c r="C1561" i="228"/>
  <c r="C1562" i="228"/>
  <c r="C1563" i="228"/>
  <c r="C1564" i="228"/>
  <c r="C1565" i="228"/>
  <c r="C1566" i="228"/>
  <c r="C1567" i="228"/>
  <c r="C1568" i="228"/>
  <c r="C1569" i="228"/>
  <c r="C1570" i="228"/>
  <c r="C1571" i="228"/>
  <c r="C1572" i="228"/>
  <c r="C1573" i="228"/>
  <c r="C1574" i="228"/>
  <c r="C1575" i="228"/>
  <c r="C1576" i="228"/>
  <c r="C1577" i="228"/>
  <c r="C1578" i="228"/>
  <c r="C1579" i="228"/>
  <c r="C1580" i="228"/>
  <c r="C1581" i="228"/>
  <c r="C1582" i="228"/>
  <c r="C1583" i="228"/>
  <c r="C1584" i="228"/>
  <c r="C1585" i="228"/>
  <c r="C1586" i="228"/>
  <c r="C1587" i="228"/>
  <c r="C1588" i="228"/>
  <c r="C1589" i="228"/>
  <c r="C1590" i="228"/>
  <c r="C1591" i="228"/>
  <c r="C1592" i="228"/>
  <c r="C1593" i="228"/>
  <c r="C1594" i="228"/>
  <c r="C1595" i="228"/>
  <c r="C1596" i="228"/>
  <c r="C1597" i="228"/>
  <c r="C1598" i="228"/>
  <c r="C1599" i="228"/>
  <c r="C1600" i="228"/>
  <c r="C1601" i="228"/>
  <c r="C1602" i="228"/>
  <c r="C1603" i="228"/>
  <c r="C1604" i="228"/>
  <c r="C1605" i="228"/>
  <c r="C1606" i="228"/>
  <c r="C1607" i="228"/>
  <c r="C1608" i="228"/>
  <c r="C1609" i="228"/>
  <c r="C1610" i="228"/>
  <c r="C1611" i="228"/>
  <c r="C1612" i="228"/>
  <c r="C1613" i="228"/>
  <c r="C1614" i="228"/>
  <c r="C1615" i="228"/>
  <c r="C1616" i="228"/>
  <c r="C1617" i="228"/>
  <c r="C1618" i="228"/>
  <c r="C1619" i="228"/>
  <c r="C1620" i="228"/>
  <c r="C1621" i="228"/>
  <c r="C1622" i="228"/>
  <c r="C1623" i="228"/>
  <c r="C1624" i="228"/>
  <c r="C1625" i="228"/>
  <c r="C1626" i="228"/>
  <c r="C1627" i="228"/>
  <c r="C1628" i="228"/>
  <c r="C1629" i="228"/>
  <c r="C1630" i="228"/>
  <c r="C1631" i="228"/>
  <c r="C1632" i="228"/>
  <c r="C1633" i="228"/>
  <c r="C1634" i="228"/>
  <c r="C1635" i="228"/>
  <c r="C1636" i="228"/>
  <c r="C1637" i="228"/>
  <c r="C1638" i="228"/>
  <c r="C1639" i="228"/>
  <c r="C1640" i="228"/>
  <c r="C1641" i="228"/>
  <c r="C1642" i="228"/>
  <c r="C1643" i="228"/>
  <c r="C1644" i="228"/>
  <c r="C1645" i="228"/>
  <c r="C1646" i="228"/>
  <c r="C1647" i="228"/>
  <c r="C1648" i="228"/>
  <c r="C1649" i="228"/>
  <c r="C1650" i="228"/>
  <c r="C1651" i="228"/>
  <c r="C1652" i="228"/>
  <c r="C1653" i="228"/>
  <c r="C1654" i="228"/>
  <c r="C1655" i="228"/>
  <c r="C1656" i="228"/>
  <c r="C1657" i="228"/>
  <c r="C1658" i="228"/>
  <c r="C1659" i="228"/>
  <c r="C1660" i="228"/>
  <c r="C1661" i="228"/>
  <c r="C1662" i="228"/>
  <c r="C1663" i="228"/>
  <c r="C1664" i="228"/>
  <c r="C1665" i="228"/>
  <c r="C1666" i="228"/>
  <c r="C1667" i="228"/>
  <c r="C1668" i="228"/>
  <c r="C1669" i="228"/>
  <c r="C1670" i="228"/>
  <c r="C1671" i="228"/>
  <c r="C1672" i="228"/>
  <c r="C1673" i="228"/>
  <c r="C1674" i="228"/>
  <c r="C1675" i="228"/>
  <c r="C1676" i="228"/>
  <c r="C1677" i="228"/>
  <c r="C1678" i="228"/>
  <c r="C1679" i="228"/>
  <c r="C1680" i="228"/>
  <c r="C1681" i="228"/>
  <c r="C1682" i="228"/>
  <c r="C1683" i="228"/>
  <c r="C1684" i="228"/>
  <c r="C1685" i="228"/>
  <c r="C1686" i="228"/>
  <c r="C1687" i="228"/>
  <c r="C1688" i="228"/>
  <c r="C1689" i="228"/>
  <c r="C1690" i="228"/>
  <c r="C1691" i="228"/>
  <c r="C1692" i="228"/>
  <c r="C1693" i="228"/>
  <c r="C1694" i="228"/>
  <c r="C1695" i="228"/>
  <c r="C1696" i="228"/>
  <c r="C1697" i="228"/>
  <c r="C1698" i="228"/>
  <c r="C1699" i="228"/>
  <c r="C1700" i="228"/>
  <c r="C1701" i="228"/>
  <c r="C1702" i="228"/>
  <c r="C1703" i="228"/>
  <c r="C1704" i="228"/>
  <c r="C1705" i="228"/>
  <c r="C1706" i="228"/>
  <c r="C1707" i="228"/>
  <c r="C1708" i="228"/>
  <c r="C1709" i="228"/>
  <c r="C1710" i="228"/>
  <c r="C1711" i="228"/>
  <c r="C1712" i="228"/>
  <c r="C1713" i="228"/>
  <c r="C1714" i="228"/>
  <c r="C1715" i="228"/>
  <c r="C1716" i="228"/>
  <c r="C1717" i="228"/>
  <c r="C1718" i="228"/>
  <c r="C1719" i="228"/>
  <c r="C1720" i="228"/>
  <c r="C1721" i="228"/>
  <c r="C1722" i="228"/>
  <c r="C1723" i="228"/>
  <c r="C1724" i="228"/>
  <c r="C1725" i="228"/>
  <c r="C1726" i="228"/>
  <c r="C1727" i="228"/>
  <c r="C1728" i="228"/>
  <c r="C1729" i="228"/>
  <c r="C1730" i="228"/>
  <c r="C1731" i="228"/>
  <c r="C1732" i="228"/>
  <c r="C1733" i="228"/>
  <c r="C1734" i="228"/>
  <c r="C1735" i="228"/>
  <c r="C1736" i="228"/>
  <c r="C1737" i="228"/>
  <c r="C1738" i="228"/>
  <c r="C1739" i="228"/>
  <c r="C1740" i="228"/>
  <c r="C1741" i="228"/>
  <c r="C1742" i="228"/>
  <c r="C1743" i="228"/>
  <c r="C1744" i="228"/>
  <c r="C1745" i="228"/>
  <c r="C1746" i="228"/>
  <c r="C1747" i="228"/>
  <c r="C1748" i="228"/>
  <c r="C1749" i="228"/>
  <c r="C1750" i="228"/>
  <c r="C1751" i="228"/>
  <c r="C1752" i="228"/>
  <c r="C1753" i="228"/>
  <c r="C1754" i="228"/>
  <c r="C1755" i="228"/>
  <c r="C1756" i="228"/>
  <c r="C1757" i="228"/>
  <c r="C1758" i="228"/>
  <c r="C1759" i="228"/>
  <c r="C1760" i="228"/>
  <c r="C1761" i="228"/>
  <c r="C1762" i="228"/>
  <c r="C1763" i="228"/>
  <c r="C1764" i="228"/>
  <c r="C1765" i="228"/>
  <c r="C1766" i="228"/>
  <c r="C1767" i="228"/>
  <c r="C1768" i="228"/>
  <c r="C1769" i="228"/>
  <c r="C1770" i="228"/>
  <c r="C1771" i="228"/>
  <c r="C1772" i="228"/>
  <c r="C1773" i="228"/>
  <c r="C1774" i="228"/>
  <c r="C1775" i="228"/>
  <c r="C1776" i="228"/>
  <c r="C1777" i="228"/>
  <c r="C1778" i="228"/>
  <c r="C1779" i="228"/>
  <c r="C1780" i="228"/>
  <c r="C1781" i="228"/>
  <c r="C1782" i="228"/>
  <c r="C1783" i="228"/>
  <c r="C1784" i="228"/>
  <c r="C1785" i="228"/>
  <c r="C1786" i="228"/>
  <c r="C1787" i="228"/>
  <c r="C1788" i="228"/>
  <c r="C1789" i="228"/>
  <c r="C1790" i="228"/>
  <c r="C1791" i="228"/>
  <c r="C1792" i="228"/>
  <c r="C1793" i="228"/>
  <c r="C1794" i="228"/>
  <c r="C1795" i="228"/>
  <c r="C1796" i="228"/>
  <c r="C1797" i="228"/>
  <c r="C1798" i="228"/>
  <c r="C1799" i="228"/>
  <c r="C1800" i="228"/>
  <c r="C1801" i="228"/>
  <c r="C1802" i="228"/>
  <c r="C1803" i="228"/>
  <c r="C1804" i="228"/>
  <c r="C1805" i="228"/>
  <c r="C1806" i="228"/>
  <c r="C1807" i="228"/>
  <c r="C1808" i="228"/>
  <c r="C1809" i="228"/>
  <c r="C1810" i="228"/>
  <c r="C1811" i="228"/>
  <c r="C1812" i="228"/>
  <c r="C1813" i="228"/>
  <c r="C1814" i="228"/>
  <c r="C1815" i="228"/>
  <c r="C1816" i="228"/>
  <c r="C1817" i="228"/>
  <c r="C1818" i="228"/>
  <c r="C1819" i="228"/>
  <c r="C1820" i="228"/>
  <c r="C1821" i="228"/>
  <c r="C1822" i="228"/>
  <c r="C1823" i="228"/>
  <c r="C1824" i="228"/>
  <c r="C1825" i="228"/>
  <c r="C1826" i="228"/>
  <c r="C1827" i="228"/>
  <c r="C1828" i="228"/>
  <c r="C1829" i="228"/>
  <c r="C1830" i="228"/>
  <c r="C1831" i="228"/>
  <c r="C1832" i="228"/>
  <c r="C1833" i="228"/>
  <c r="C1834" i="228"/>
  <c r="C1835" i="228"/>
  <c r="C1836" i="228"/>
  <c r="C1837" i="228"/>
  <c r="C1838" i="228"/>
  <c r="C1839" i="228"/>
  <c r="C1840" i="228"/>
  <c r="C1841" i="228"/>
  <c r="C1842" i="228"/>
  <c r="C1843" i="228"/>
  <c r="C1844" i="228"/>
  <c r="C1845" i="228"/>
  <c r="C1846" i="228"/>
  <c r="C1847" i="228"/>
  <c r="C1848" i="228"/>
  <c r="C1849" i="228"/>
  <c r="C1850" i="228"/>
  <c r="C1851" i="228"/>
  <c r="C1852" i="228"/>
  <c r="C1853" i="228"/>
  <c r="C1854" i="228"/>
  <c r="C1855" i="228"/>
  <c r="C1856" i="228"/>
  <c r="C1857" i="228"/>
  <c r="C1858" i="228"/>
  <c r="C1859" i="228"/>
  <c r="C1860" i="228"/>
  <c r="C1861" i="228"/>
  <c r="C1862" i="228"/>
  <c r="C1863" i="228"/>
  <c r="C1864" i="228"/>
  <c r="C1865" i="228"/>
  <c r="C1866" i="228"/>
  <c r="C1867" i="228"/>
  <c r="C1868" i="228"/>
  <c r="C1869" i="228"/>
  <c r="C1870" i="228"/>
  <c r="C1871" i="228"/>
  <c r="C1872" i="228"/>
  <c r="C1873" i="228"/>
  <c r="C1874" i="228"/>
  <c r="C1875" i="228"/>
  <c r="C1876" i="228"/>
  <c r="C1877" i="228"/>
  <c r="C1878" i="228"/>
  <c r="C1879" i="228"/>
  <c r="C1880" i="228"/>
  <c r="C1881" i="228"/>
  <c r="C1882" i="228"/>
  <c r="C1883" i="228"/>
  <c r="C1884" i="228"/>
  <c r="C1885" i="228"/>
  <c r="C1886" i="228"/>
  <c r="C1887" i="228"/>
  <c r="C1888" i="228"/>
  <c r="C1889" i="228"/>
  <c r="C1890" i="228"/>
  <c r="C1891" i="228"/>
  <c r="C1892" i="228"/>
  <c r="C1893" i="228"/>
  <c r="C1894" i="228"/>
  <c r="C1895" i="228"/>
  <c r="C1896" i="228"/>
  <c r="C1897" i="228"/>
  <c r="C1898" i="228"/>
  <c r="C1899" i="228"/>
  <c r="C1900" i="228"/>
  <c r="C1901" i="228"/>
  <c r="C1902" i="228"/>
  <c r="C1903" i="228"/>
  <c r="C1904" i="228"/>
  <c r="C1905" i="228"/>
  <c r="C1906" i="228"/>
  <c r="C1907" i="228"/>
  <c r="C1908" i="228"/>
  <c r="C1909" i="228"/>
  <c r="C1910" i="228"/>
  <c r="C1911" i="228"/>
  <c r="C1912" i="228"/>
  <c r="C1913" i="228"/>
  <c r="C1914" i="228"/>
  <c r="C1915" i="228"/>
  <c r="C1916" i="228"/>
  <c r="C1917" i="228"/>
  <c r="C1918" i="228"/>
  <c r="C1919" i="228"/>
  <c r="C1920" i="228"/>
  <c r="C1921" i="228"/>
  <c r="C1922" i="228"/>
  <c r="C1923" i="228"/>
  <c r="C1924" i="228"/>
  <c r="C1925" i="228"/>
  <c r="C1926" i="228"/>
  <c r="C1927" i="228"/>
  <c r="C1928" i="228"/>
  <c r="C1929" i="228"/>
  <c r="C1930" i="228"/>
  <c r="C1931" i="228"/>
  <c r="C1932" i="228"/>
  <c r="C1933" i="228"/>
  <c r="C1934" i="228"/>
  <c r="C1935" i="228"/>
  <c r="C1936" i="228"/>
  <c r="C1937" i="228"/>
  <c r="C1938" i="228"/>
  <c r="C1939" i="228"/>
  <c r="C1940" i="228"/>
  <c r="C1941" i="228"/>
  <c r="C1942" i="228"/>
  <c r="C1943" i="228"/>
  <c r="C1944" i="228"/>
  <c r="C1945" i="228"/>
  <c r="C1946" i="228"/>
  <c r="C1947" i="228"/>
  <c r="C1948" i="228"/>
  <c r="C1949" i="228"/>
  <c r="C1950" i="228"/>
  <c r="C1951" i="228"/>
  <c r="C1952" i="228"/>
  <c r="C1953" i="228"/>
  <c r="C1954" i="228"/>
  <c r="C1955" i="228"/>
  <c r="C1956" i="228"/>
  <c r="C1957" i="228"/>
  <c r="C1958" i="228"/>
  <c r="C1959" i="228"/>
  <c r="C1960" i="228"/>
  <c r="C1961" i="228"/>
  <c r="C1962" i="228"/>
  <c r="C1963" i="228"/>
  <c r="C1964" i="228"/>
  <c r="C1965" i="228"/>
  <c r="C1966" i="228"/>
  <c r="C1967" i="228"/>
  <c r="C1968" i="228"/>
  <c r="C1969" i="228"/>
  <c r="C1970" i="228"/>
  <c r="C1971" i="228"/>
  <c r="C1972" i="228"/>
  <c r="C1973" i="228"/>
  <c r="C1974" i="228"/>
  <c r="C1975" i="228"/>
  <c r="C1976" i="228"/>
  <c r="C1977" i="228"/>
  <c r="C1978" i="228"/>
  <c r="C1979" i="228"/>
  <c r="C1980" i="228"/>
  <c r="C1981" i="228"/>
  <c r="C1982" i="228"/>
  <c r="C1983" i="228"/>
  <c r="C1984" i="228"/>
  <c r="C1985" i="228"/>
  <c r="C1986" i="228"/>
  <c r="C1987" i="228"/>
  <c r="C1988" i="228"/>
  <c r="C1989" i="228"/>
  <c r="C1990" i="228"/>
  <c r="C1991" i="228"/>
  <c r="C1992" i="228"/>
  <c r="C1993" i="228"/>
  <c r="C1994" i="228"/>
  <c r="C1995" i="228"/>
  <c r="C1996" i="228"/>
  <c r="C1997" i="228"/>
  <c r="C1998" i="228"/>
  <c r="C1999" i="228"/>
  <c r="C2000" i="228"/>
  <c r="C2001" i="228"/>
  <c r="C2002" i="228"/>
  <c r="C3" i="228"/>
  <c r="H71" i="226" l="1"/>
  <c r="E41" i="226"/>
  <c r="E40" i="226"/>
  <c r="E39" i="226"/>
  <c r="F22" i="226"/>
  <c r="F21" i="226"/>
  <c r="F20" i="226"/>
  <c r="F19" i="226"/>
  <c r="F18" i="226"/>
  <c r="F17" i="226"/>
  <c r="F16" i="226"/>
  <c r="F15" i="226"/>
  <c r="F10" i="226"/>
  <c r="F9" i="226"/>
  <c r="F8" i="226"/>
  <c r="F7" i="226"/>
  <c r="F6" i="226"/>
  <c r="C8" i="225" l="1"/>
  <c r="D6" i="225"/>
  <c r="E6" i="225"/>
  <c r="F6" i="225"/>
  <c r="G6" i="225"/>
  <c r="D7" i="225"/>
  <c r="E7" i="225"/>
  <c r="F7" i="225"/>
  <c r="G7" i="225"/>
  <c r="C7" i="225"/>
  <c r="C6" i="225"/>
  <c r="D4" i="225"/>
  <c r="E4" i="225"/>
  <c r="E8" i="225" s="1"/>
  <c r="F4" i="225"/>
  <c r="G4" i="225"/>
  <c r="C4" i="225"/>
  <c r="E3" i="225"/>
  <c r="F3" i="225"/>
  <c r="G3" i="225"/>
  <c r="D3" i="225"/>
  <c r="F9" i="225"/>
  <c r="D9" i="225"/>
  <c r="F4" i="199"/>
  <c r="G4" i="199"/>
  <c r="F8" i="199"/>
  <c r="G8" i="199"/>
  <c r="H8" i="199"/>
  <c r="I8" i="199"/>
  <c r="G8" i="225" l="1"/>
  <c r="F8" i="225"/>
  <c r="D8" i="225"/>
  <c r="I11" i="224"/>
  <c r="H11" i="224"/>
  <c r="G11" i="224"/>
  <c r="F11" i="224"/>
  <c r="I10" i="224"/>
  <c r="H10" i="224"/>
  <c r="G10" i="224"/>
  <c r="F10" i="224"/>
  <c r="I9" i="224"/>
  <c r="H9" i="224"/>
  <c r="G9" i="224"/>
  <c r="F9" i="224"/>
  <c r="I8" i="224"/>
  <c r="H8" i="224"/>
  <c r="G8" i="224"/>
  <c r="F8" i="224"/>
  <c r="I7" i="224"/>
  <c r="H7" i="224"/>
  <c r="G7" i="224"/>
  <c r="F7" i="224"/>
  <c r="I6" i="224"/>
  <c r="H6" i="224"/>
  <c r="G6" i="224"/>
  <c r="F6" i="224"/>
  <c r="I5" i="224"/>
  <c r="H5" i="224"/>
  <c r="G5" i="224"/>
  <c r="F5" i="224"/>
  <c r="G4" i="224"/>
  <c r="F4" i="224"/>
  <c r="E102" i="221"/>
  <c r="E101" i="221"/>
  <c r="E100" i="221"/>
  <c r="E99" i="221"/>
  <c r="E98" i="221"/>
  <c r="E97" i="221"/>
  <c r="E96" i="221"/>
  <c r="E95" i="221"/>
  <c r="E94" i="221"/>
  <c r="E93" i="221"/>
  <c r="E92" i="221"/>
  <c r="E91" i="221"/>
  <c r="E90" i="221"/>
  <c r="E89" i="221"/>
  <c r="E88" i="221"/>
  <c r="E87" i="221"/>
  <c r="E86" i="221"/>
  <c r="E85" i="221"/>
  <c r="E84" i="221"/>
  <c r="E83" i="221"/>
  <c r="E82" i="221"/>
  <c r="E81" i="221"/>
  <c r="E80" i="221"/>
  <c r="E79" i="221"/>
  <c r="E78" i="221"/>
  <c r="E77" i="221"/>
  <c r="E76" i="221"/>
  <c r="E75" i="221"/>
  <c r="E74" i="221"/>
  <c r="E73" i="221"/>
  <c r="E72" i="221"/>
  <c r="E71" i="221"/>
  <c r="E70" i="221"/>
  <c r="E69" i="221"/>
  <c r="E68" i="221"/>
  <c r="E67" i="221"/>
  <c r="E66" i="221"/>
  <c r="E65" i="221"/>
  <c r="E64" i="221"/>
  <c r="E63" i="221"/>
  <c r="E62" i="221"/>
  <c r="E61" i="221"/>
  <c r="E60" i="221"/>
  <c r="E59" i="221"/>
  <c r="E58" i="221"/>
  <c r="E57" i="221"/>
  <c r="E56" i="221"/>
  <c r="E55" i="221"/>
  <c r="E54" i="221"/>
  <c r="E53" i="221"/>
  <c r="E52" i="221"/>
  <c r="E51" i="221"/>
  <c r="E50" i="221"/>
  <c r="E49" i="221"/>
  <c r="E48" i="221"/>
  <c r="E47" i="221"/>
  <c r="E46" i="221"/>
  <c r="E45" i="221"/>
  <c r="E44" i="221"/>
  <c r="E43" i="221"/>
  <c r="E42" i="221"/>
  <c r="E41" i="221"/>
  <c r="E40" i="221"/>
  <c r="E39" i="221"/>
  <c r="E38" i="221"/>
  <c r="E37" i="221"/>
  <c r="E36" i="221"/>
  <c r="E35" i="221"/>
  <c r="E34" i="221"/>
  <c r="E33" i="221"/>
  <c r="E32" i="221"/>
  <c r="E31" i="221"/>
  <c r="E30" i="221"/>
  <c r="E29" i="221"/>
  <c r="E28" i="221"/>
  <c r="E27" i="221"/>
  <c r="E26" i="221"/>
  <c r="E25" i="221"/>
  <c r="E24" i="221"/>
  <c r="E23" i="221"/>
  <c r="E22" i="221"/>
  <c r="E21" i="221"/>
  <c r="E20" i="221"/>
  <c r="E19" i="221"/>
  <c r="E18" i="221"/>
  <c r="E17" i="221"/>
  <c r="E16" i="221"/>
  <c r="E15" i="221"/>
  <c r="E14" i="221"/>
  <c r="E13" i="221"/>
  <c r="E12" i="221"/>
  <c r="E11" i="221"/>
  <c r="E10" i="221"/>
  <c r="E9" i="221"/>
  <c r="E8" i="221"/>
  <c r="E7" i="221"/>
  <c r="E6" i="221"/>
  <c r="E5" i="221"/>
  <c r="E4" i="221"/>
  <c r="E3" i="221"/>
  <c r="F91" i="220"/>
  <c r="F92" i="220" s="1"/>
  <c r="F93" i="220" s="1"/>
  <c r="F67" i="220"/>
  <c r="F68" i="220" s="1"/>
  <c r="F69" i="220" s="1"/>
  <c r="F43" i="220"/>
  <c r="F44" i="220" s="1"/>
  <c r="F45" i="220" s="1"/>
  <c r="F19" i="220"/>
  <c r="F20" i="220" s="1"/>
  <c r="F21" i="220" s="1"/>
  <c r="F10" i="218"/>
  <c r="E10" i="218"/>
  <c r="F9" i="218"/>
  <c r="E9" i="218"/>
  <c r="F10" i="204" l="1"/>
  <c r="E10" i="204"/>
  <c r="F9" i="204"/>
  <c r="E9" i="204"/>
  <c r="F10" i="197" l="1"/>
  <c r="E10" i="197"/>
  <c r="F9" i="197"/>
  <c r="E9" i="197"/>
  <c r="E102" i="212" l="1"/>
  <c r="E101" i="212"/>
  <c r="E100" i="212"/>
  <c r="E99" i="212"/>
  <c r="E98" i="212"/>
  <c r="E97" i="212"/>
  <c r="E96" i="212"/>
  <c r="E95" i="212"/>
  <c r="E94" i="212"/>
  <c r="E93" i="212"/>
  <c r="E92" i="212"/>
  <c r="E91" i="212"/>
  <c r="E90" i="212"/>
  <c r="E89" i="212"/>
  <c r="E88" i="212"/>
  <c r="E87" i="212"/>
  <c r="E86" i="212"/>
  <c r="E85" i="212"/>
  <c r="E84" i="212"/>
  <c r="E83" i="212"/>
  <c r="E82" i="212"/>
  <c r="E81" i="212"/>
  <c r="E80" i="212"/>
  <c r="E79" i="212"/>
  <c r="E78" i="212"/>
  <c r="E77" i="212"/>
  <c r="E76" i="212"/>
  <c r="E75" i="212"/>
  <c r="E74" i="212"/>
  <c r="E73" i="212"/>
  <c r="E72" i="212"/>
  <c r="E71" i="212"/>
  <c r="E70" i="212"/>
  <c r="E69" i="212"/>
  <c r="E68" i="212"/>
  <c r="E67" i="212"/>
  <c r="E66" i="212"/>
  <c r="E65" i="212"/>
  <c r="E64" i="212"/>
  <c r="E63" i="212"/>
  <c r="E62" i="212"/>
  <c r="E61" i="212"/>
  <c r="E60" i="212"/>
  <c r="E59" i="212"/>
  <c r="E58" i="212"/>
  <c r="E57" i="212"/>
  <c r="E56" i="212"/>
  <c r="E55" i="212"/>
  <c r="E54" i="212"/>
  <c r="E53" i="212"/>
  <c r="E52" i="212"/>
  <c r="E51" i="212"/>
  <c r="E50" i="212"/>
  <c r="E49" i="212"/>
  <c r="E48" i="212"/>
  <c r="E47" i="212"/>
  <c r="E46" i="212"/>
  <c r="E45" i="212"/>
  <c r="E44" i="212"/>
  <c r="E43" i="212"/>
  <c r="E42" i="212"/>
  <c r="E41" i="212"/>
  <c r="E40" i="212"/>
  <c r="E39" i="212"/>
  <c r="E38" i="212"/>
  <c r="E37" i="212"/>
  <c r="E36" i="212"/>
  <c r="E35" i="212"/>
  <c r="E34" i="212"/>
  <c r="E33" i="212"/>
  <c r="E32" i="212"/>
  <c r="E31" i="212"/>
  <c r="E30" i="212"/>
  <c r="E29" i="212"/>
  <c r="E28" i="212"/>
  <c r="E27" i="212"/>
  <c r="E26" i="212"/>
  <c r="E25" i="212"/>
  <c r="E24" i="212"/>
  <c r="E23" i="212"/>
  <c r="E22" i="212"/>
  <c r="E21" i="212"/>
  <c r="E20" i="212"/>
  <c r="E19" i="212"/>
  <c r="E18" i="212"/>
  <c r="E17" i="212"/>
  <c r="E16" i="212"/>
  <c r="E15" i="212"/>
  <c r="E14" i="212"/>
  <c r="E13" i="212"/>
  <c r="E12" i="212"/>
  <c r="E11" i="212"/>
  <c r="E10" i="212"/>
  <c r="E9" i="212"/>
  <c r="E8" i="212"/>
  <c r="E7" i="212"/>
  <c r="E6" i="212"/>
  <c r="E5" i="212"/>
  <c r="E4" i="212"/>
  <c r="E3" i="212"/>
  <c r="I11" i="209" l="1"/>
  <c r="H11" i="209"/>
  <c r="G11" i="209"/>
  <c r="F11" i="209"/>
  <c r="I10" i="209"/>
  <c r="H10" i="209"/>
  <c r="G10" i="209"/>
  <c r="F10" i="209"/>
  <c r="I9" i="209"/>
  <c r="H9" i="209"/>
  <c r="G9" i="209"/>
  <c r="F9" i="209"/>
  <c r="I8" i="209"/>
  <c r="H8" i="209"/>
  <c r="G8" i="209"/>
  <c r="F8" i="209"/>
  <c r="I7" i="209"/>
  <c r="H7" i="209"/>
  <c r="G7" i="209"/>
  <c r="F7" i="209"/>
  <c r="I6" i="209"/>
  <c r="H6" i="209"/>
  <c r="G6" i="209"/>
  <c r="F6" i="209"/>
  <c r="I5" i="209"/>
  <c r="H5" i="209"/>
  <c r="G5" i="209"/>
  <c r="F5" i="209"/>
  <c r="I4" i="209"/>
  <c r="H4" i="209"/>
  <c r="G4" i="209"/>
  <c r="F4" i="209"/>
  <c r="F92" i="206"/>
  <c r="F93" i="206" s="1"/>
  <c r="F91" i="206"/>
  <c r="F67" i="206"/>
  <c r="F68" i="206" s="1"/>
  <c r="F69" i="206" s="1"/>
  <c r="F44" i="206"/>
  <c r="F45" i="206" s="1"/>
  <c r="F43" i="206"/>
  <c r="F19" i="206"/>
  <c r="F20" i="206" s="1"/>
  <c r="F21" i="206" s="1"/>
  <c r="F91" i="202" l="1"/>
  <c r="F92" i="202" s="1"/>
  <c r="F93" i="202" s="1"/>
  <c r="F67" i="202"/>
  <c r="F68" i="202" s="1"/>
  <c r="F69" i="202" s="1"/>
  <c r="F43" i="202"/>
  <c r="F44" i="202" s="1"/>
  <c r="F45" i="202" s="1"/>
  <c r="F19" i="202"/>
  <c r="F20" i="202" s="1"/>
  <c r="F21" i="202" s="1"/>
  <c r="I5" i="199" l="1"/>
  <c r="I6" i="199"/>
  <c r="I7" i="199"/>
  <c r="I9" i="199"/>
  <c r="I10" i="199"/>
  <c r="I11" i="199"/>
  <c r="H5" i="199"/>
  <c r="H6" i="199"/>
  <c r="H7" i="199"/>
  <c r="H9" i="199"/>
  <c r="H10" i="199"/>
  <c r="H11" i="199"/>
  <c r="G5" i="199"/>
  <c r="G6" i="199"/>
  <c r="G7" i="199"/>
  <c r="G9" i="199"/>
  <c r="G10" i="199"/>
  <c r="G11" i="199"/>
  <c r="F5" i="199"/>
  <c r="F6" i="199"/>
  <c r="F7" i="199"/>
  <c r="F9" i="199"/>
  <c r="F10" i="199"/>
  <c r="F11" i="199"/>
  <c r="D2003" i="188" l="1"/>
  <c r="D2002" i="188"/>
  <c r="D2001" i="188"/>
  <c r="D2000" i="188"/>
  <c r="D1999" i="188"/>
  <c r="D1998" i="188"/>
  <c r="D1997" i="188"/>
  <c r="D1996" i="188"/>
  <c r="D1995" i="188"/>
  <c r="D1994" i="188"/>
  <c r="D1993" i="188"/>
  <c r="D1992" i="188"/>
  <c r="D1991" i="188"/>
  <c r="D1990" i="188"/>
  <c r="D1989" i="188"/>
  <c r="D1988" i="188"/>
  <c r="D1987" i="188"/>
  <c r="D1986" i="188"/>
  <c r="D1985" i="188"/>
  <c r="D1984" i="188"/>
  <c r="D1983" i="188"/>
  <c r="D1982" i="188"/>
  <c r="D1981" i="188"/>
  <c r="D1980" i="188"/>
  <c r="D1979" i="188"/>
  <c r="D1978" i="188"/>
  <c r="D1977" i="188"/>
  <c r="D1976" i="188"/>
  <c r="D1975" i="188"/>
  <c r="D1974" i="188"/>
  <c r="D1973" i="188"/>
  <c r="D1972" i="188"/>
  <c r="D1971" i="188"/>
  <c r="D1970" i="188"/>
  <c r="D1969" i="188"/>
  <c r="D1968" i="188"/>
  <c r="D1967" i="188"/>
  <c r="D1966" i="188"/>
  <c r="D1965" i="188"/>
  <c r="D1964" i="188"/>
  <c r="D1963" i="188"/>
  <c r="D1962" i="188"/>
  <c r="D1961" i="188"/>
  <c r="D1960" i="188"/>
  <c r="D1959" i="188"/>
  <c r="D1958" i="188"/>
  <c r="D1957" i="188"/>
  <c r="D1956" i="188"/>
  <c r="D1955" i="188"/>
  <c r="D1954" i="188"/>
  <c r="D1953" i="188"/>
  <c r="D1952" i="188"/>
  <c r="D1951" i="188"/>
  <c r="D1950" i="188"/>
  <c r="D1949" i="188"/>
  <c r="D1948" i="188"/>
  <c r="D1947" i="188"/>
  <c r="D1946" i="188"/>
  <c r="D1945" i="188"/>
  <c r="D1944" i="188"/>
  <c r="D1943" i="188"/>
  <c r="D1942" i="188"/>
  <c r="D1941" i="188"/>
  <c r="D1940" i="188"/>
  <c r="D1939" i="188"/>
  <c r="D1938" i="188"/>
  <c r="D1937" i="188"/>
  <c r="D1936" i="188"/>
  <c r="D1935" i="188"/>
  <c r="D1934" i="188"/>
  <c r="D1933" i="188"/>
  <c r="D1932" i="188"/>
  <c r="D1931" i="188"/>
  <c r="D1930" i="188"/>
  <c r="D1929" i="188"/>
  <c r="D1928" i="188"/>
  <c r="D1927" i="188"/>
  <c r="D1926" i="188"/>
  <c r="D1925" i="188"/>
  <c r="D1924" i="188"/>
  <c r="D1923" i="188"/>
  <c r="D1922" i="188"/>
  <c r="D1921" i="188"/>
  <c r="D1920" i="188"/>
  <c r="D1919" i="188"/>
  <c r="D1918" i="188"/>
  <c r="D1917" i="188"/>
  <c r="D1916" i="188"/>
  <c r="D1915" i="188"/>
  <c r="D1914" i="188"/>
  <c r="D1913" i="188"/>
  <c r="D1912" i="188"/>
  <c r="D1911" i="188"/>
  <c r="D1910" i="188"/>
  <c r="D1909" i="188"/>
  <c r="D1908" i="188"/>
  <c r="D1907" i="188"/>
  <c r="D1906" i="188"/>
  <c r="D1905" i="188"/>
  <c r="D1904" i="188"/>
  <c r="D1903" i="188"/>
  <c r="D1902" i="188"/>
  <c r="D1901" i="188"/>
  <c r="D1900" i="188"/>
  <c r="D1899" i="188"/>
  <c r="D1898" i="188"/>
  <c r="D1897" i="188"/>
  <c r="D1896" i="188"/>
  <c r="D1895" i="188"/>
  <c r="D1894" i="188"/>
  <c r="D1893" i="188"/>
  <c r="D1892" i="188"/>
  <c r="D1891" i="188"/>
  <c r="D1890" i="188"/>
  <c r="D1889" i="188"/>
  <c r="D1888" i="188"/>
  <c r="D1887" i="188"/>
  <c r="D1886" i="188"/>
  <c r="D1885" i="188"/>
  <c r="D1884" i="188"/>
  <c r="D1883" i="188"/>
  <c r="D1882" i="188"/>
  <c r="D1881" i="188"/>
  <c r="D1880" i="188"/>
  <c r="D1879" i="188"/>
  <c r="D1878" i="188"/>
  <c r="D1877" i="188"/>
  <c r="D1876" i="188"/>
  <c r="D1875" i="188"/>
  <c r="D1874" i="188"/>
  <c r="D1873" i="188"/>
  <c r="D1872" i="188"/>
  <c r="D1871" i="188"/>
  <c r="D1870" i="188"/>
  <c r="D1869" i="188"/>
  <c r="D1868" i="188"/>
  <c r="D1867" i="188"/>
  <c r="D1866" i="188"/>
  <c r="D1865" i="188"/>
  <c r="D1864" i="188"/>
  <c r="D1863" i="188"/>
  <c r="D1862" i="188"/>
  <c r="D1861" i="188"/>
  <c r="D1860" i="188"/>
  <c r="D1859" i="188"/>
  <c r="D1858" i="188"/>
  <c r="D1857" i="188"/>
  <c r="D1856" i="188"/>
  <c r="D1855" i="188"/>
  <c r="D1854" i="188"/>
  <c r="D1853" i="188"/>
  <c r="D1852" i="188"/>
  <c r="D1851" i="188"/>
  <c r="D1850" i="188"/>
  <c r="D1849" i="188"/>
  <c r="D1848" i="188"/>
  <c r="D1847" i="188"/>
  <c r="D1846" i="188"/>
  <c r="D1845" i="188"/>
  <c r="D1844" i="188"/>
  <c r="D1843" i="188"/>
  <c r="D1842" i="188"/>
  <c r="D1841" i="188"/>
  <c r="D1840" i="188"/>
  <c r="D1839" i="188"/>
  <c r="D1838" i="188"/>
  <c r="D1837" i="188"/>
  <c r="D1836" i="188"/>
  <c r="D1835" i="188"/>
  <c r="D1834" i="188"/>
  <c r="D1833" i="188"/>
  <c r="D1832" i="188"/>
  <c r="D1831" i="188"/>
  <c r="D1830" i="188"/>
  <c r="D1829" i="188"/>
  <c r="D1828" i="188"/>
  <c r="D1827" i="188"/>
  <c r="D1826" i="188"/>
  <c r="D1825" i="188"/>
  <c r="D1824" i="188"/>
  <c r="D1823" i="188"/>
  <c r="D1822" i="188"/>
  <c r="D1821" i="188"/>
  <c r="D1820" i="188"/>
  <c r="D1819" i="188"/>
  <c r="D1818" i="188"/>
  <c r="D1817" i="188"/>
  <c r="D1816" i="188"/>
  <c r="D1815" i="188"/>
  <c r="D1814" i="188"/>
  <c r="D1813" i="188"/>
  <c r="D1812" i="188"/>
  <c r="D1811" i="188"/>
  <c r="D1810" i="188"/>
  <c r="D1809" i="188"/>
  <c r="D1808" i="188"/>
  <c r="D1807" i="188"/>
  <c r="D1806" i="188"/>
  <c r="D1805" i="188"/>
  <c r="D1804" i="188"/>
  <c r="D1803" i="188"/>
  <c r="D1802" i="188"/>
  <c r="D1801" i="188"/>
  <c r="D1800" i="188"/>
  <c r="D1799" i="188"/>
  <c r="D1798" i="188"/>
  <c r="D1797" i="188"/>
  <c r="D1796" i="188"/>
  <c r="D1795" i="188"/>
  <c r="D1794" i="188"/>
  <c r="D1793" i="188"/>
  <c r="D1792" i="188"/>
  <c r="D1791" i="188"/>
  <c r="D1790" i="188"/>
  <c r="D1789" i="188"/>
  <c r="D1788" i="188"/>
  <c r="D1787" i="188"/>
  <c r="D1786" i="188"/>
  <c r="D1785" i="188"/>
  <c r="D1784" i="188"/>
  <c r="D1783" i="188"/>
  <c r="D1782" i="188"/>
  <c r="D1781" i="188"/>
  <c r="D1780" i="188"/>
  <c r="D1779" i="188"/>
  <c r="D1778" i="188"/>
  <c r="D1777" i="188"/>
  <c r="D1776" i="188"/>
  <c r="D1775" i="188"/>
  <c r="D1774" i="188"/>
  <c r="D1773" i="188"/>
  <c r="D1772" i="188"/>
  <c r="D1771" i="188"/>
  <c r="D1770" i="188"/>
  <c r="D1769" i="188"/>
  <c r="D1768" i="188"/>
  <c r="D1767" i="188"/>
  <c r="D1766" i="188"/>
  <c r="D1765" i="188"/>
  <c r="D1764" i="188"/>
  <c r="D1763" i="188"/>
  <c r="D1762" i="188"/>
  <c r="D1761" i="188"/>
  <c r="D1760" i="188"/>
  <c r="D1759" i="188"/>
  <c r="D1758" i="188"/>
  <c r="D1757" i="188"/>
  <c r="D1756" i="188"/>
  <c r="D1755" i="188"/>
  <c r="D1754" i="188"/>
  <c r="D1753" i="188"/>
  <c r="D1752" i="188"/>
  <c r="D1751" i="188"/>
  <c r="D1750" i="188"/>
  <c r="D1749" i="188"/>
  <c r="D1748" i="188"/>
  <c r="D1747" i="188"/>
  <c r="D1746" i="188"/>
  <c r="D1745" i="188"/>
  <c r="D1744" i="188"/>
  <c r="D1743" i="188"/>
  <c r="D1742" i="188"/>
  <c r="D1741" i="188"/>
  <c r="D1740" i="188"/>
  <c r="D1739" i="188"/>
  <c r="D1738" i="188"/>
  <c r="D1737" i="188"/>
  <c r="D1736" i="188"/>
  <c r="D1735" i="188"/>
  <c r="D1734" i="188"/>
  <c r="D1733" i="188"/>
  <c r="D1732" i="188"/>
  <c r="D1731" i="188"/>
  <c r="D1730" i="188"/>
  <c r="D1729" i="188"/>
  <c r="D1728" i="188"/>
  <c r="D1727" i="188"/>
  <c r="D1726" i="188"/>
  <c r="D1725" i="188"/>
  <c r="D1724" i="188"/>
  <c r="D1723" i="188"/>
  <c r="D1722" i="188"/>
  <c r="D1721" i="188"/>
  <c r="D1720" i="188"/>
  <c r="D1719" i="188"/>
  <c r="D1718" i="188"/>
  <c r="D1717" i="188"/>
  <c r="D1716" i="188"/>
  <c r="D1715" i="188"/>
  <c r="D1714" i="188"/>
  <c r="D1713" i="188"/>
  <c r="D1712" i="188"/>
  <c r="D1711" i="188"/>
  <c r="D1710" i="188"/>
  <c r="D1709" i="188"/>
  <c r="D1708" i="188"/>
  <c r="D1707" i="188"/>
  <c r="D1706" i="188"/>
  <c r="D1705" i="188"/>
  <c r="D1704" i="188"/>
  <c r="D1703" i="188"/>
  <c r="D1702" i="188"/>
  <c r="D1701" i="188"/>
  <c r="D1700" i="188"/>
  <c r="D1699" i="188"/>
  <c r="D1698" i="188"/>
  <c r="D1697" i="188"/>
  <c r="D1696" i="188"/>
  <c r="D1695" i="188"/>
  <c r="D1694" i="188"/>
  <c r="D1693" i="188"/>
  <c r="D1692" i="188"/>
  <c r="D1691" i="188"/>
  <c r="D1690" i="188"/>
  <c r="D1689" i="188"/>
  <c r="D1688" i="188"/>
  <c r="D1687" i="188"/>
  <c r="D1686" i="188"/>
  <c r="D1685" i="188"/>
  <c r="D1684" i="188"/>
  <c r="D1683" i="188"/>
  <c r="D1682" i="188"/>
  <c r="D1681" i="188"/>
  <c r="D1680" i="188"/>
  <c r="D1679" i="188"/>
  <c r="D1678" i="188"/>
  <c r="D1677" i="188"/>
  <c r="D1676" i="188"/>
  <c r="D1675" i="188"/>
  <c r="D1674" i="188"/>
  <c r="D1673" i="188"/>
  <c r="D1672" i="188"/>
  <c r="D1671" i="188"/>
  <c r="D1670" i="188"/>
  <c r="D1669" i="188"/>
  <c r="D1668" i="188"/>
  <c r="D1667" i="188"/>
  <c r="D1666" i="188"/>
  <c r="D1665" i="188"/>
  <c r="D1664" i="188"/>
  <c r="D1663" i="188"/>
  <c r="D1662" i="188"/>
  <c r="D1661" i="188"/>
  <c r="D1660" i="188"/>
  <c r="D1659" i="188"/>
  <c r="D1658" i="188"/>
  <c r="D1657" i="188"/>
  <c r="D1656" i="188"/>
  <c r="D1655" i="188"/>
  <c r="D1654" i="188"/>
  <c r="D1653" i="188"/>
  <c r="D1652" i="188"/>
  <c r="D1651" i="188"/>
  <c r="D1650" i="188"/>
  <c r="D1649" i="188"/>
  <c r="D1648" i="188"/>
  <c r="D1647" i="188"/>
  <c r="D1646" i="188"/>
  <c r="D1645" i="188"/>
  <c r="D1644" i="188"/>
  <c r="D1643" i="188"/>
  <c r="D1642" i="188"/>
  <c r="D1641" i="188"/>
  <c r="D1640" i="188"/>
  <c r="D1639" i="188"/>
  <c r="D1638" i="188"/>
  <c r="D1637" i="188"/>
  <c r="D1636" i="188"/>
  <c r="D1635" i="188"/>
  <c r="D1634" i="188"/>
  <c r="D1633" i="188"/>
  <c r="D1632" i="188"/>
  <c r="D1631" i="188"/>
  <c r="D1630" i="188"/>
  <c r="D1629" i="188"/>
  <c r="D1628" i="188"/>
  <c r="D1627" i="188"/>
  <c r="D1626" i="188"/>
  <c r="D1625" i="188"/>
  <c r="D1624" i="188"/>
  <c r="D1623" i="188"/>
  <c r="D1622" i="188"/>
  <c r="D1621" i="188"/>
  <c r="D1620" i="188"/>
  <c r="D1619" i="188"/>
  <c r="D1618" i="188"/>
  <c r="D1617" i="188"/>
  <c r="D1616" i="188"/>
  <c r="D1615" i="188"/>
  <c r="D1614" i="188"/>
  <c r="D1613" i="188"/>
  <c r="D1612" i="188"/>
  <c r="D1611" i="188"/>
  <c r="D1610" i="188"/>
  <c r="D1609" i="188"/>
  <c r="D1608" i="188"/>
  <c r="D1607" i="188"/>
  <c r="D1606" i="188"/>
  <c r="D1605" i="188"/>
  <c r="D1604" i="188"/>
  <c r="D1603" i="188"/>
  <c r="D1602" i="188"/>
  <c r="D1601" i="188"/>
  <c r="D1600" i="188"/>
  <c r="D1599" i="188"/>
  <c r="D1598" i="188"/>
  <c r="D1597" i="188"/>
  <c r="D1596" i="188"/>
  <c r="D1595" i="188"/>
  <c r="D1594" i="188"/>
  <c r="D1593" i="188"/>
  <c r="D1592" i="188"/>
  <c r="D1591" i="188"/>
  <c r="D1590" i="188"/>
  <c r="D1589" i="188"/>
  <c r="D1588" i="188"/>
  <c r="D1587" i="188"/>
  <c r="D1586" i="188"/>
  <c r="D1585" i="188"/>
  <c r="D1584" i="188"/>
  <c r="D1583" i="188"/>
  <c r="D1582" i="188"/>
  <c r="D1581" i="188"/>
  <c r="D1580" i="188"/>
  <c r="D1579" i="188"/>
  <c r="D1578" i="188"/>
  <c r="D1577" i="188"/>
  <c r="D1576" i="188"/>
  <c r="D1575" i="188"/>
  <c r="D1574" i="188"/>
  <c r="D1573" i="188"/>
  <c r="D1572" i="188"/>
  <c r="D1571" i="188"/>
  <c r="D1570" i="188"/>
  <c r="D1569" i="188"/>
  <c r="D1568" i="188"/>
  <c r="D1567" i="188"/>
  <c r="D1566" i="188"/>
  <c r="D1565" i="188"/>
  <c r="D1564" i="188"/>
  <c r="D1563" i="188"/>
  <c r="D1562" i="188"/>
  <c r="D1561" i="188"/>
  <c r="D1560" i="188"/>
  <c r="D1559" i="188"/>
  <c r="D1558" i="188"/>
  <c r="D1557" i="188"/>
  <c r="D1556" i="188"/>
  <c r="D1555" i="188"/>
  <c r="D1554" i="188"/>
  <c r="D1553" i="188"/>
  <c r="D1552" i="188"/>
  <c r="D1551" i="188"/>
  <c r="D1550" i="188"/>
  <c r="D1549" i="188"/>
  <c r="D1548" i="188"/>
  <c r="D1547" i="188"/>
  <c r="D1546" i="188"/>
  <c r="D1545" i="188"/>
  <c r="D1544" i="188"/>
  <c r="D1543" i="188"/>
  <c r="D1542" i="188"/>
  <c r="D1541" i="188"/>
  <c r="D1540" i="188"/>
  <c r="D1539" i="188"/>
  <c r="D1538" i="188"/>
  <c r="D1537" i="188"/>
  <c r="D1536" i="188"/>
  <c r="D1535" i="188"/>
  <c r="D1534" i="188"/>
  <c r="D1533" i="188"/>
  <c r="D1532" i="188"/>
  <c r="D1531" i="188"/>
  <c r="D1530" i="188"/>
  <c r="D1529" i="188"/>
  <c r="D1528" i="188"/>
  <c r="D1527" i="188"/>
  <c r="D1526" i="188"/>
  <c r="D1525" i="188"/>
  <c r="D1524" i="188"/>
  <c r="D1523" i="188"/>
  <c r="D1522" i="188"/>
  <c r="D1521" i="188"/>
  <c r="D1520" i="188"/>
  <c r="D1519" i="188"/>
  <c r="D1518" i="188"/>
  <c r="D1517" i="188"/>
  <c r="D1516" i="188"/>
  <c r="D1515" i="188"/>
  <c r="D1514" i="188"/>
  <c r="D1513" i="188"/>
  <c r="D1512" i="188"/>
  <c r="D1511" i="188"/>
  <c r="D1510" i="188"/>
  <c r="D1509" i="188"/>
  <c r="D1508" i="188"/>
  <c r="D1507" i="188"/>
  <c r="D1506" i="188"/>
  <c r="D1505" i="188"/>
  <c r="D1504" i="188"/>
  <c r="D1503" i="188"/>
  <c r="D1502" i="188"/>
  <c r="D1501" i="188"/>
  <c r="D1500" i="188"/>
  <c r="D1499" i="188"/>
  <c r="D1498" i="188"/>
  <c r="D1497" i="188"/>
  <c r="D1496" i="188"/>
  <c r="D1495" i="188"/>
  <c r="D1494" i="188"/>
  <c r="D1493" i="188"/>
  <c r="D1492" i="188"/>
  <c r="D1491" i="188"/>
  <c r="D1490" i="188"/>
  <c r="D1489" i="188"/>
  <c r="D1488" i="188"/>
  <c r="D1487" i="188"/>
  <c r="D1486" i="188"/>
  <c r="D1485" i="188"/>
  <c r="D1484" i="188"/>
  <c r="D1483" i="188"/>
  <c r="D1482" i="188"/>
  <c r="D1481" i="188"/>
  <c r="D1480" i="188"/>
  <c r="D1479" i="188"/>
  <c r="D1478" i="188"/>
  <c r="D1477" i="188"/>
  <c r="D1476" i="188"/>
  <c r="D1475" i="188"/>
  <c r="D1474" i="188"/>
  <c r="D1473" i="188"/>
  <c r="D1472" i="188"/>
  <c r="D1471" i="188"/>
  <c r="D1470" i="188"/>
  <c r="D1469" i="188"/>
  <c r="D1468" i="188"/>
  <c r="D1467" i="188"/>
  <c r="D1466" i="188"/>
  <c r="D1465" i="188"/>
  <c r="D1464" i="188"/>
  <c r="D1463" i="188"/>
  <c r="D1462" i="188"/>
  <c r="D1461" i="188"/>
  <c r="D1460" i="188"/>
  <c r="D1459" i="188"/>
  <c r="D1458" i="188"/>
  <c r="D1457" i="188"/>
  <c r="D1456" i="188"/>
  <c r="D1455" i="188"/>
  <c r="D1454" i="188"/>
  <c r="D1453" i="188"/>
  <c r="D1452" i="188"/>
  <c r="D1451" i="188"/>
  <c r="D1450" i="188"/>
  <c r="D1449" i="188"/>
  <c r="D1448" i="188"/>
  <c r="D1447" i="188"/>
  <c r="D1446" i="188"/>
  <c r="D1445" i="188"/>
  <c r="D1444" i="188"/>
  <c r="D1443" i="188"/>
  <c r="D1442" i="188"/>
  <c r="D1441" i="188"/>
  <c r="D1440" i="188"/>
  <c r="D1439" i="188"/>
  <c r="D1438" i="188"/>
  <c r="D1437" i="188"/>
  <c r="D1436" i="188"/>
  <c r="D1435" i="188"/>
  <c r="D1434" i="188"/>
  <c r="D1433" i="188"/>
  <c r="D1432" i="188"/>
  <c r="D1431" i="188"/>
  <c r="D1430" i="188"/>
  <c r="D1429" i="188"/>
  <c r="D1428" i="188"/>
  <c r="D1427" i="188"/>
  <c r="D1426" i="188"/>
  <c r="D1425" i="188"/>
  <c r="D1424" i="188"/>
  <c r="D1423" i="188"/>
  <c r="D1422" i="188"/>
  <c r="D1421" i="188"/>
  <c r="D1420" i="188"/>
  <c r="D1419" i="188"/>
  <c r="D1418" i="188"/>
  <c r="D1417" i="188"/>
  <c r="D1416" i="188"/>
  <c r="D1415" i="188"/>
  <c r="D1414" i="188"/>
  <c r="D1413" i="188"/>
  <c r="D1412" i="188"/>
  <c r="D1411" i="188"/>
  <c r="D1410" i="188"/>
  <c r="D1409" i="188"/>
  <c r="D1408" i="188"/>
  <c r="D1407" i="188"/>
  <c r="D1406" i="188"/>
  <c r="D1405" i="188"/>
  <c r="D1404" i="188"/>
  <c r="D1403" i="188"/>
  <c r="D1402" i="188"/>
  <c r="D1401" i="188"/>
  <c r="D1400" i="188"/>
  <c r="D1399" i="188"/>
  <c r="D1398" i="188"/>
  <c r="D1397" i="188"/>
  <c r="D1396" i="188"/>
  <c r="D1395" i="188"/>
  <c r="D1394" i="188"/>
  <c r="D1393" i="188"/>
  <c r="D1392" i="188"/>
  <c r="D1391" i="188"/>
  <c r="D1390" i="188"/>
  <c r="D1389" i="188"/>
  <c r="D1388" i="188"/>
  <c r="D1387" i="188"/>
  <c r="D1386" i="188"/>
  <c r="D1385" i="188"/>
  <c r="D1384" i="188"/>
  <c r="D1383" i="188"/>
  <c r="D1382" i="188"/>
  <c r="D1381" i="188"/>
  <c r="D1380" i="188"/>
  <c r="D1379" i="188"/>
  <c r="D1378" i="188"/>
  <c r="D1377" i="188"/>
  <c r="D1376" i="188"/>
  <c r="D1375" i="188"/>
  <c r="D1374" i="188"/>
  <c r="D1373" i="188"/>
  <c r="D1372" i="188"/>
  <c r="D1371" i="188"/>
  <c r="D1370" i="188"/>
  <c r="D1369" i="188"/>
  <c r="D1368" i="188"/>
  <c r="D1367" i="188"/>
  <c r="D1366" i="188"/>
  <c r="D1365" i="188"/>
  <c r="D1364" i="188"/>
  <c r="D1363" i="188"/>
  <c r="D1362" i="188"/>
  <c r="D1361" i="188"/>
  <c r="D1360" i="188"/>
  <c r="D1359" i="188"/>
  <c r="D1358" i="188"/>
  <c r="D1357" i="188"/>
  <c r="D1356" i="188"/>
  <c r="D1355" i="188"/>
  <c r="D1354" i="188"/>
  <c r="D1353" i="188"/>
  <c r="D1352" i="188"/>
  <c r="D1351" i="188"/>
  <c r="D1350" i="188"/>
  <c r="D1349" i="188"/>
  <c r="D1348" i="188"/>
  <c r="D1347" i="188"/>
  <c r="D1346" i="188"/>
  <c r="D1345" i="188"/>
  <c r="D1344" i="188"/>
  <c r="D1343" i="188"/>
  <c r="D1342" i="188"/>
  <c r="D1341" i="188"/>
  <c r="D1340" i="188"/>
  <c r="D1339" i="188"/>
  <c r="D1338" i="188"/>
  <c r="D1337" i="188"/>
  <c r="D1336" i="188"/>
  <c r="D1335" i="188"/>
  <c r="D1334" i="188"/>
  <c r="D1333" i="188"/>
  <c r="D1332" i="188"/>
  <c r="D1331" i="188"/>
  <c r="D1330" i="188"/>
  <c r="D1329" i="188"/>
  <c r="D1328" i="188"/>
  <c r="D1327" i="188"/>
  <c r="D1326" i="188"/>
  <c r="D1325" i="188"/>
  <c r="D1324" i="188"/>
  <c r="D1323" i="188"/>
  <c r="D1322" i="188"/>
  <c r="D1321" i="188"/>
  <c r="D1320" i="188"/>
  <c r="D1319" i="188"/>
  <c r="D1318" i="188"/>
  <c r="D1317" i="188"/>
  <c r="D1316" i="188"/>
  <c r="D1315" i="188"/>
  <c r="D1314" i="188"/>
  <c r="D1313" i="188"/>
  <c r="D1312" i="188"/>
  <c r="D1311" i="188"/>
  <c r="D1310" i="188"/>
  <c r="D1309" i="188"/>
  <c r="D1308" i="188"/>
  <c r="D1307" i="188"/>
  <c r="D1306" i="188"/>
  <c r="D1305" i="188"/>
  <c r="D1304" i="188"/>
  <c r="D1303" i="188"/>
  <c r="D1302" i="188"/>
  <c r="D1301" i="188"/>
  <c r="D1300" i="188"/>
  <c r="D1299" i="188"/>
  <c r="D1298" i="188"/>
  <c r="D1297" i="188"/>
  <c r="D1296" i="188"/>
  <c r="D1295" i="188"/>
  <c r="D1294" i="188"/>
  <c r="D1293" i="188"/>
  <c r="D1292" i="188"/>
  <c r="D1291" i="188"/>
  <c r="D1290" i="188"/>
  <c r="D1289" i="188"/>
  <c r="D1288" i="188"/>
  <c r="D1287" i="188"/>
  <c r="D1286" i="188"/>
  <c r="D1285" i="188"/>
  <c r="D1284" i="188"/>
  <c r="D1283" i="188"/>
  <c r="D1282" i="188"/>
  <c r="D1281" i="188"/>
  <c r="D1280" i="188"/>
  <c r="D1279" i="188"/>
  <c r="D1278" i="188"/>
  <c r="D1277" i="188"/>
  <c r="D1276" i="188"/>
  <c r="D1275" i="188"/>
  <c r="D1274" i="188"/>
  <c r="D1273" i="188"/>
  <c r="D1272" i="188"/>
  <c r="D1271" i="188"/>
  <c r="D1270" i="188"/>
  <c r="D1269" i="188"/>
  <c r="D1268" i="188"/>
  <c r="D1267" i="188"/>
  <c r="D1266" i="188"/>
  <c r="D1265" i="188"/>
  <c r="D1264" i="188"/>
  <c r="D1263" i="188"/>
  <c r="D1262" i="188"/>
  <c r="D1261" i="188"/>
  <c r="D1260" i="188"/>
  <c r="D1259" i="188"/>
  <c r="D1258" i="188"/>
  <c r="D1257" i="188"/>
  <c r="D1256" i="188"/>
  <c r="D1255" i="188"/>
  <c r="D1254" i="188"/>
  <c r="D1253" i="188"/>
  <c r="D1252" i="188"/>
  <c r="D1251" i="188"/>
  <c r="D1250" i="188"/>
  <c r="D1249" i="188"/>
  <c r="D1248" i="188"/>
  <c r="D1247" i="188"/>
  <c r="D1246" i="188"/>
  <c r="D1245" i="188"/>
  <c r="D1244" i="188"/>
  <c r="D1243" i="188"/>
  <c r="D1242" i="188"/>
  <c r="D1241" i="188"/>
  <c r="D1240" i="188"/>
  <c r="D1239" i="188"/>
  <c r="D1238" i="188"/>
  <c r="D1237" i="188"/>
  <c r="D1236" i="188"/>
  <c r="D1235" i="188"/>
  <c r="D1234" i="188"/>
  <c r="D1233" i="188"/>
  <c r="D1232" i="188"/>
  <c r="D1231" i="188"/>
  <c r="D1230" i="188"/>
  <c r="D1229" i="188"/>
  <c r="D1228" i="188"/>
  <c r="D1227" i="188"/>
  <c r="D1226" i="188"/>
  <c r="D1225" i="188"/>
  <c r="D1224" i="188"/>
  <c r="D1223" i="188"/>
  <c r="D1222" i="188"/>
  <c r="D1221" i="188"/>
  <c r="D1220" i="188"/>
  <c r="D1219" i="188"/>
  <c r="D1218" i="188"/>
  <c r="D1217" i="188"/>
  <c r="D1216" i="188"/>
  <c r="D1215" i="188"/>
  <c r="D1214" i="188"/>
  <c r="D1213" i="188"/>
  <c r="D1212" i="188"/>
  <c r="D1211" i="188"/>
  <c r="D1210" i="188"/>
  <c r="D1209" i="188"/>
  <c r="D1208" i="188"/>
  <c r="D1207" i="188"/>
  <c r="D1206" i="188"/>
  <c r="D1205" i="188"/>
  <c r="D1204" i="188"/>
  <c r="D1203" i="188"/>
  <c r="D1202" i="188"/>
  <c r="D1201" i="188"/>
  <c r="D1200" i="188"/>
  <c r="D1199" i="188"/>
  <c r="D1198" i="188"/>
  <c r="D1197" i="188"/>
  <c r="D1196" i="188"/>
  <c r="D1195" i="188"/>
  <c r="D1194" i="188"/>
  <c r="D1193" i="188"/>
  <c r="D1192" i="188"/>
  <c r="D1191" i="188"/>
  <c r="D1190" i="188"/>
  <c r="D1189" i="188"/>
  <c r="D1188" i="188"/>
  <c r="D1187" i="188"/>
  <c r="D1186" i="188"/>
  <c r="D1185" i="188"/>
  <c r="D1184" i="188"/>
  <c r="D1183" i="188"/>
  <c r="D1182" i="188"/>
  <c r="D1181" i="188"/>
  <c r="D1180" i="188"/>
  <c r="D1179" i="188"/>
  <c r="D1178" i="188"/>
  <c r="D1177" i="188"/>
  <c r="D1176" i="188"/>
  <c r="D1175" i="188"/>
  <c r="D1174" i="188"/>
  <c r="D1173" i="188"/>
  <c r="D1172" i="188"/>
  <c r="D1171" i="188"/>
  <c r="D1170" i="188"/>
  <c r="D1169" i="188"/>
  <c r="D1168" i="188"/>
  <c r="D1167" i="188"/>
  <c r="D1166" i="188"/>
  <c r="D1165" i="188"/>
  <c r="D1164" i="188"/>
  <c r="D1163" i="188"/>
  <c r="D1162" i="188"/>
  <c r="D1161" i="188"/>
  <c r="D1160" i="188"/>
  <c r="D1159" i="188"/>
  <c r="D1158" i="188"/>
  <c r="D1157" i="188"/>
  <c r="D1156" i="188"/>
  <c r="D1155" i="188"/>
  <c r="D1154" i="188"/>
  <c r="D1153" i="188"/>
  <c r="D1152" i="188"/>
  <c r="D1151" i="188"/>
  <c r="D1150" i="188"/>
  <c r="D1149" i="188"/>
  <c r="D1148" i="188"/>
  <c r="D1147" i="188"/>
  <c r="D1146" i="188"/>
  <c r="D1145" i="188"/>
  <c r="D1144" i="188"/>
  <c r="D1143" i="188"/>
  <c r="D1142" i="188"/>
  <c r="D1141" i="188"/>
  <c r="D1140" i="188"/>
  <c r="D1139" i="188"/>
  <c r="D1138" i="188"/>
  <c r="D1137" i="188"/>
  <c r="D1136" i="188"/>
  <c r="D1135" i="188"/>
  <c r="D1134" i="188"/>
  <c r="D1133" i="188"/>
  <c r="D1132" i="188"/>
  <c r="D1131" i="188"/>
  <c r="D1130" i="188"/>
  <c r="D1129" i="188"/>
  <c r="D1128" i="188"/>
  <c r="D1127" i="188"/>
  <c r="D1126" i="188"/>
  <c r="D1125" i="188"/>
  <c r="D1124" i="188"/>
  <c r="D1123" i="188"/>
  <c r="D1122" i="188"/>
  <c r="D1121" i="188"/>
  <c r="D1120" i="188"/>
  <c r="D1119" i="188"/>
  <c r="D1118" i="188"/>
  <c r="D1117" i="188"/>
  <c r="D1116" i="188"/>
  <c r="D1115" i="188"/>
  <c r="D1114" i="188"/>
  <c r="D1113" i="188"/>
  <c r="D1112" i="188"/>
  <c r="D1111" i="188"/>
  <c r="D1110" i="188"/>
  <c r="D1109" i="188"/>
  <c r="D1108" i="188"/>
  <c r="D1107" i="188"/>
  <c r="D1106" i="188"/>
  <c r="D1105" i="188"/>
  <c r="D1104" i="188"/>
  <c r="D1103" i="188"/>
  <c r="D1102" i="188"/>
  <c r="D1101" i="188"/>
  <c r="D1100" i="188"/>
  <c r="D1099" i="188"/>
  <c r="D1098" i="188"/>
  <c r="D1097" i="188"/>
  <c r="D1096" i="188"/>
  <c r="D1095" i="188"/>
  <c r="D1094" i="188"/>
  <c r="D1093" i="188"/>
  <c r="D1092" i="188"/>
  <c r="D1091" i="188"/>
  <c r="D1090" i="188"/>
  <c r="D1089" i="188"/>
  <c r="D1088" i="188"/>
  <c r="D1087" i="188"/>
  <c r="D1086" i="188"/>
  <c r="D1085" i="188"/>
  <c r="D1084" i="188"/>
  <c r="D1083" i="188"/>
  <c r="D1082" i="188"/>
  <c r="D1081" i="188"/>
  <c r="D1080" i="188"/>
  <c r="D1079" i="188"/>
  <c r="D1078" i="188"/>
  <c r="D1077" i="188"/>
  <c r="D1076" i="188"/>
  <c r="D1075" i="188"/>
  <c r="D1074" i="188"/>
  <c r="D1073" i="188"/>
  <c r="D1072" i="188"/>
  <c r="D1071" i="188"/>
  <c r="D1070" i="188"/>
  <c r="D1069" i="188"/>
  <c r="D1068" i="188"/>
  <c r="D1067" i="188"/>
  <c r="D1066" i="188"/>
  <c r="D1065" i="188"/>
  <c r="D1064" i="188"/>
  <c r="D1063" i="188"/>
  <c r="D1062" i="188"/>
  <c r="D1061" i="188"/>
  <c r="D1060" i="188"/>
  <c r="D1059" i="188"/>
  <c r="D1058" i="188"/>
  <c r="D1057" i="188"/>
  <c r="D1056" i="188"/>
  <c r="D1055" i="188"/>
  <c r="D1054" i="188"/>
  <c r="D1053" i="188"/>
  <c r="D1052" i="188"/>
  <c r="D1051" i="188"/>
  <c r="D1050" i="188"/>
  <c r="D1049" i="188"/>
  <c r="D1048" i="188"/>
  <c r="D1047" i="188"/>
  <c r="D1046" i="188"/>
  <c r="D1045" i="188"/>
  <c r="D1044" i="188"/>
  <c r="D1043" i="188"/>
  <c r="D1042" i="188"/>
  <c r="D1041" i="188"/>
  <c r="D1040" i="188"/>
  <c r="D1039" i="188"/>
  <c r="D1038" i="188"/>
  <c r="D1037" i="188"/>
  <c r="D1036" i="188"/>
  <c r="D1035" i="188"/>
  <c r="D1034" i="188"/>
  <c r="D1033" i="188"/>
  <c r="D1032" i="188"/>
  <c r="D1031" i="188"/>
  <c r="D1030" i="188"/>
  <c r="D1029" i="188"/>
  <c r="D1028" i="188"/>
  <c r="D1027" i="188"/>
  <c r="D1026" i="188"/>
  <c r="D1025" i="188"/>
  <c r="D1024" i="188"/>
  <c r="D1023" i="188"/>
  <c r="D1022" i="188"/>
  <c r="D1021" i="188"/>
  <c r="D1020" i="188"/>
  <c r="D1019" i="188"/>
  <c r="D1018" i="188"/>
  <c r="D1017" i="188"/>
  <c r="D1016" i="188"/>
  <c r="D1015" i="188"/>
  <c r="D1014" i="188"/>
  <c r="D1013" i="188"/>
  <c r="D1012" i="188"/>
  <c r="D1011" i="188"/>
  <c r="D1010" i="188"/>
  <c r="D1009" i="188"/>
  <c r="D1008" i="188"/>
  <c r="D1007" i="188"/>
  <c r="D1006" i="188"/>
  <c r="D1005" i="188"/>
  <c r="D1004" i="188"/>
  <c r="D1003" i="188"/>
  <c r="D1002" i="188"/>
  <c r="D1001" i="188"/>
  <c r="D1000" i="188"/>
  <c r="D999" i="188"/>
  <c r="D998" i="188"/>
  <c r="D997" i="188"/>
  <c r="D996" i="188"/>
  <c r="D995" i="188"/>
  <c r="D994" i="188"/>
  <c r="D993" i="188"/>
  <c r="D992" i="188"/>
  <c r="D991" i="188"/>
  <c r="D990" i="188"/>
  <c r="D989" i="188"/>
  <c r="D988" i="188"/>
  <c r="D987" i="188"/>
  <c r="D986" i="188"/>
  <c r="D985" i="188"/>
  <c r="D984" i="188"/>
  <c r="D983" i="188"/>
  <c r="D982" i="188"/>
  <c r="D981" i="188"/>
  <c r="D980" i="188"/>
  <c r="D979" i="188"/>
  <c r="D978" i="188"/>
  <c r="D977" i="188"/>
  <c r="D976" i="188"/>
  <c r="D975" i="188"/>
  <c r="D974" i="188"/>
  <c r="D973" i="188"/>
  <c r="D972" i="188"/>
  <c r="D971" i="188"/>
  <c r="D970" i="188"/>
  <c r="D969" i="188"/>
  <c r="D968" i="188"/>
  <c r="D967" i="188"/>
  <c r="D966" i="188"/>
  <c r="D965" i="188"/>
  <c r="D964" i="188"/>
  <c r="D963" i="188"/>
  <c r="D962" i="188"/>
  <c r="D961" i="188"/>
  <c r="D960" i="188"/>
  <c r="D959" i="188"/>
  <c r="D958" i="188"/>
  <c r="D957" i="188"/>
  <c r="D956" i="188"/>
  <c r="D955" i="188"/>
  <c r="D954" i="188"/>
  <c r="D953" i="188"/>
  <c r="D952" i="188"/>
  <c r="D951" i="188"/>
  <c r="D950" i="188"/>
  <c r="D949" i="188"/>
  <c r="D948" i="188"/>
  <c r="D947" i="188"/>
  <c r="D946" i="188"/>
  <c r="D945" i="188"/>
  <c r="D944" i="188"/>
  <c r="D943" i="188"/>
  <c r="D942" i="188"/>
  <c r="D941" i="188"/>
  <c r="D940" i="188"/>
  <c r="D939" i="188"/>
  <c r="D938" i="188"/>
  <c r="D937" i="188"/>
  <c r="D936" i="188"/>
  <c r="D935" i="188"/>
  <c r="D934" i="188"/>
  <c r="D933" i="188"/>
  <c r="D932" i="188"/>
  <c r="D931" i="188"/>
  <c r="D930" i="188"/>
  <c r="D929" i="188"/>
  <c r="D928" i="188"/>
  <c r="D927" i="188"/>
  <c r="D926" i="188"/>
  <c r="D925" i="188"/>
  <c r="D924" i="188"/>
  <c r="D923" i="188"/>
  <c r="D922" i="188"/>
  <c r="D921" i="188"/>
  <c r="D920" i="188"/>
  <c r="D919" i="188"/>
  <c r="D918" i="188"/>
  <c r="D917" i="188"/>
  <c r="D916" i="188"/>
  <c r="D915" i="188"/>
  <c r="D914" i="188"/>
  <c r="D913" i="188"/>
  <c r="D912" i="188"/>
  <c r="D911" i="188"/>
  <c r="D910" i="188"/>
  <c r="D909" i="188"/>
  <c r="D908" i="188"/>
  <c r="D907" i="188"/>
  <c r="D906" i="188"/>
  <c r="D905" i="188"/>
  <c r="D904" i="188"/>
  <c r="D903" i="188"/>
  <c r="D902" i="188"/>
  <c r="D901" i="188"/>
  <c r="D900" i="188"/>
  <c r="D899" i="188"/>
  <c r="D898" i="188"/>
  <c r="D897" i="188"/>
  <c r="D896" i="188"/>
  <c r="D895" i="188"/>
  <c r="D894" i="188"/>
  <c r="D893" i="188"/>
  <c r="D892" i="188"/>
  <c r="D891" i="188"/>
  <c r="D890" i="188"/>
  <c r="D889" i="188"/>
  <c r="D888" i="188"/>
  <c r="D887" i="188"/>
  <c r="D886" i="188"/>
  <c r="D885" i="188"/>
  <c r="D884" i="188"/>
  <c r="D883" i="188"/>
  <c r="D882" i="188"/>
  <c r="D881" i="188"/>
  <c r="D880" i="188"/>
  <c r="D879" i="188"/>
  <c r="D878" i="188"/>
  <c r="D877" i="188"/>
  <c r="D876" i="188"/>
  <c r="D875" i="188"/>
  <c r="D874" i="188"/>
  <c r="D873" i="188"/>
  <c r="D872" i="188"/>
  <c r="D871" i="188"/>
  <c r="D870" i="188"/>
  <c r="D869" i="188"/>
  <c r="D868" i="188"/>
  <c r="D867" i="188"/>
  <c r="D866" i="188"/>
  <c r="D865" i="188"/>
  <c r="D864" i="188"/>
  <c r="D863" i="188"/>
  <c r="D862" i="188"/>
  <c r="D861" i="188"/>
  <c r="D860" i="188"/>
  <c r="D859" i="188"/>
  <c r="D858" i="188"/>
  <c r="D857" i="188"/>
  <c r="D856" i="188"/>
  <c r="D855" i="188"/>
  <c r="D854" i="188"/>
  <c r="D853" i="188"/>
  <c r="D852" i="188"/>
  <c r="D851" i="188"/>
  <c r="D850" i="188"/>
  <c r="D849" i="188"/>
  <c r="D848" i="188"/>
  <c r="D847" i="188"/>
  <c r="D846" i="188"/>
  <c r="D845" i="188"/>
  <c r="D844" i="188"/>
  <c r="D843" i="188"/>
  <c r="D842" i="188"/>
  <c r="D841" i="188"/>
  <c r="D840" i="188"/>
  <c r="D839" i="188"/>
  <c r="D838" i="188"/>
  <c r="D837" i="188"/>
  <c r="D836" i="188"/>
  <c r="D835" i="188"/>
  <c r="D834" i="188"/>
  <c r="D833" i="188"/>
  <c r="D832" i="188"/>
  <c r="D831" i="188"/>
  <c r="D830" i="188"/>
  <c r="D829" i="188"/>
  <c r="D828" i="188"/>
  <c r="D827" i="188"/>
  <c r="D826" i="188"/>
  <c r="D825" i="188"/>
  <c r="D824" i="188"/>
  <c r="D823" i="188"/>
  <c r="D822" i="188"/>
  <c r="D821" i="188"/>
  <c r="D820" i="188"/>
  <c r="D819" i="188"/>
  <c r="D818" i="188"/>
  <c r="D817" i="188"/>
  <c r="D816" i="188"/>
  <c r="D815" i="188"/>
  <c r="D814" i="188"/>
  <c r="D813" i="188"/>
  <c r="D812" i="188"/>
  <c r="D811" i="188"/>
  <c r="D810" i="188"/>
  <c r="D809" i="188"/>
  <c r="D808" i="188"/>
  <c r="D807" i="188"/>
  <c r="D806" i="188"/>
  <c r="D805" i="188"/>
  <c r="D804" i="188"/>
  <c r="D803" i="188"/>
  <c r="D802" i="188"/>
  <c r="D801" i="188"/>
  <c r="D800" i="188"/>
  <c r="D799" i="188"/>
  <c r="D798" i="188"/>
  <c r="D797" i="188"/>
  <c r="D796" i="188"/>
  <c r="D795" i="188"/>
  <c r="D794" i="188"/>
  <c r="D793" i="188"/>
  <c r="D792" i="188"/>
  <c r="D791" i="188"/>
  <c r="D790" i="188"/>
  <c r="D789" i="188"/>
  <c r="D788" i="188"/>
  <c r="D787" i="188"/>
  <c r="D786" i="188"/>
  <c r="D785" i="188"/>
  <c r="D784" i="188"/>
  <c r="D783" i="188"/>
  <c r="D782" i="188"/>
  <c r="D781" i="188"/>
  <c r="D780" i="188"/>
  <c r="D779" i="188"/>
  <c r="D778" i="188"/>
  <c r="D777" i="188"/>
  <c r="D776" i="188"/>
  <c r="D775" i="188"/>
  <c r="D774" i="188"/>
  <c r="D773" i="188"/>
  <c r="D772" i="188"/>
  <c r="D771" i="188"/>
  <c r="D770" i="188"/>
  <c r="D769" i="188"/>
  <c r="D768" i="188"/>
  <c r="D767" i="188"/>
  <c r="D766" i="188"/>
  <c r="D765" i="188"/>
  <c r="D764" i="188"/>
  <c r="D763" i="188"/>
  <c r="D762" i="188"/>
  <c r="D761" i="188"/>
  <c r="D760" i="188"/>
  <c r="D759" i="188"/>
  <c r="D758" i="188"/>
  <c r="D757" i="188"/>
  <c r="D756" i="188"/>
  <c r="D755" i="188"/>
  <c r="D754" i="188"/>
  <c r="D753" i="188"/>
  <c r="D752" i="188"/>
  <c r="D751" i="188"/>
  <c r="D750" i="188"/>
  <c r="D749" i="188"/>
  <c r="D748" i="188"/>
  <c r="D747" i="188"/>
  <c r="D746" i="188"/>
  <c r="D745" i="188"/>
  <c r="D744" i="188"/>
  <c r="D743" i="188"/>
  <c r="D742" i="188"/>
  <c r="D741" i="188"/>
  <c r="D740" i="188"/>
  <c r="D739" i="188"/>
  <c r="D738" i="188"/>
  <c r="D737" i="188"/>
  <c r="D736" i="188"/>
  <c r="D735" i="188"/>
  <c r="D734" i="188"/>
  <c r="D733" i="188"/>
  <c r="D732" i="188"/>
  <c r="D731" i="188"/>
  <c r="D730" i="188"/>
  <c r="D729" i="188"/>
  <c r="D728" i="188"/>
  <c r="D727" i="188"/>
  <c r="D726" i="188"/>
  <c r="D725" i="188"/>
  <c r="D724" i="188"/>
  <c r="D723" i="188"/>
  <c r="D722" i="188"/>
  <c r="D721" i="188"/>
  <c r="D720" i="188"/>
  <c r="D719" i="188"/>
  <c r="D718" i="188"/>
  <c r="D717" i="188"/>
  <c r="D716" i="188"/>
  <c r="D715" i="188"/>
  <c r="D714" i="188"/>
  <c r="D713" i="188"/>
  <c r="D712" i="188"/>
  <c r="D711" i="188"/>
  <c r="D710" i="188"/>
  <c r="D709" i="188"/>
  <c r="D708" i="188"/>
  <c r="D707" i="188"/>
  <c r="D706" i="188"/>
  <c r="D705" i="188"/>
  <c r="D704" i="188"/>
  <c r="D703" i="188"/>
  <c r="D702" i="188"/>
  <c r="D701" i="188"/>
  <c r="D700" i="188"/>
  <c r="D699" i="188"/>
  <c r="D698" i="188"/>
  <c r="D697" i="188"/>
  <c r="D696" i="188"/>
  <c r="D695" i="188"/>
  <c r="D694" i="188"/>
  <c r="D693" i="188"/>
  <c r="D692" i="188"/>
  <c r="D691" i="188"/>
  <c r="D690" i="188"/>
  <c r="D689" i="188"/>
  <c r="D688" i="188"/>
  <c r="D687" i="188"/>
  <c r="D686" i="188"/>
  <c r="D685" i="188"/>
  <c r="D684" i="188"/>
  <c r="D683" i="188"/>
  <c r="D682" i="188"/>
  <c r="D681" i="188"/>
  <c r="D680" i="188"/>
  <c r="D679" i="188"/>
  <c r="D678" i="188"/>
  <c r="D677" i="188"/>
  <c r="D676" i="188"/>
  <c r="D675" i="188"/>
  <c r="D674" i="188"/>
  <c r="D673" i="188"/>
  <c r="D672" i="188"/>
  <c r="D671" i="188"/>
  <c r="D670" i="188"/>
  <c r="D669" i="188"/>
  <c r="D668" i="188"/>
  <c r="D667" i="188"/>
  <c r="D666" i="188"/>
  <c r="D665" i="188"/>
  <c r="D664" i="188"/>
  <c r="D663" i="188"/>
  <c r="D662" i="188"/>
  <c r="D661" i="188"/>
  <c r="D660" i="188"/>
  <c r="D659" i="188"/>
  <c r="D658" i="188"/>
  <c r="D657" i="188"/>
  <c r="D656" i="188"/>
  <c r="D655" i="188"/>
  <c r="D654" i="188"/>
  <c r="D653" i="188"/>
  <c r="D652" i="188"/>
  <c r="D651" i="188"/>
  <c r="D650" i="188"/>
  <c r="D649" i="188"/>
  <c r="D648" i="188"/>
  <c r="D647" i="188"/>
  <c r="D646" i="188"/>
  <c r="D645" i="188"/>
  <c r="D644" i="188"/>
  <c r="D643" i="188"/>
  <c r="D642" i="188"/>
  <c r="D641" i="188"/>
  <c r="D640" i="188"/>
  <c r="D639" i="188"/>
  <c r="D638" i="188"/>
  <c r="D637" i="188"/>
  <c r="D636" i="188"/>
  <c r="D635" i="188"/>
  <c r="D634" i="188"/>
  <c r="D633" i="188"/>
  <c r="D632" i="188"/>
  <c r="D631" i="188"/>
  <c r="D630" i="188"/>
  <c r="D629" i="188"/>
  <c r="D628" i="188"/>
  <c r="D627" i="188"/>
  <c r="D626" i="188"/>
  <c r="D625" i="188"/>
  <c r="D624" i="188"/>
  <c r="D623" i="188"/>
  <c r="D622" i="188"/>
  <c r="D621" i="188"/>
  <c r="D620" i="188"/>
  <c r="D619" i="188"/>
  <c r="D618" i="188"/>
  <c r="D617" i="188"/>
  <c r="D616" i="188"/>
  <c r="D615" i="188"/>
  <c r="D614" i="188"/>
  <c r="D613" i="188"/>
  <c r="D612" i="188"/>
  <c r="D611" i="188"/>
  <c r="D610" i="188"/>
  <c r="D609" i="188"/>
  <c r="D608" i="188"/>
  <c r="D607" i="188"/>
  <c r="D606" i="188"/>
  <c r="D605" i="188"/>
  <c r="D604" i="188"/>
  <c r="D603" i="188"/>
  <c r="D602" i="188"/>
  <c r="D601" i="188"/>
  <c r="D600" i="188"/>
  <c r="D599" i="188"/>
  <c r="D598" i="188"/>
  <c r="D597" i="188"/>
  <c r="D596" i="188"/>
  <c r="D595" i="188"/>
  <c r="D594" i="188"/>
  <c r="D593" i="188"/>
  <c r="D592" i="188"/>
  <c r="D591" i="188"/>
  <c r="D590" i="188"/>
  <c r="D589" i="188"/>
  <c r="D588" i="188"/>
  <c r="D587" i="188"/>
  <c r="D586" i="188"/>
  <c r="D585" i="188"/>
  <c r="D584" i="188"/>
  <c r="D583" i="188"/>
  <c r="D582" i="188"/>
  <c r="D581" i="188"/>
  <c r="D580" i="188"/>
  <c r="D579" i="188"/>
  <c r="D578" i="188"/>
  <c r="D577" i="188"/>
  <c r="D576" i="188"/>
  <c r="D575" i="188"/>
  <c r="D574" i="188"/>
  <c r="D573" i="188"/>
  <c r="D572" i="188"/>
  <c r="D571" i="188"/>
  <c r="D570" i="188"/>
  <c r="D569" i="188"/>
  <c r="D568" i="188"/>
  <c r="D567" i="188"/>
  <c r="D566" i="188"/>
  <c r="D565" i="188"/>
  <c r="D564" i="188"/>
  <c r="D563" i="188"/>
  <c r="D562" i="188"/>
  <c r="D561" i="188"/>
  <c r="D560" i="188"/>
  <c r="D559" i="188"/>
  <c r="D558" i="188"/>
  <c r="D557" i="188"/>
  <c r="D556" i="188"/>
  <c r="D555" i="188"/>
  <c r="D554" i="188"/>
  <c r="D553" i="188"/>
  <c r="D552" i="188"/>
  <c r="D551" i="188"/>
  <c r="D550" i="188"/>
  <c r="D549" i="188"/>
  <c r="D548" i="188"/>
  <c r="D547" i="188"/>
  <c r="D546" i="188"/>
  <c r="D545" i="188"/>
  <c r="D544" i="188"/>
  <c r="D543" i="188"/>
  <c r="D542" i="188"/>
  <c r="D541" i="188"/>
  <c r="D540" i="188"/>
  <c r="D539" i="188"/>
  <c r="D538" i="188"/>
  <c r="D537" i="188"/>
  <c r="D536" i="188"/>
  <c r="D535" i="188"/>
  <c r="D534" i="188"/>
  <c r="D533" i="188"/>
  <c r="D532" i="188"/>
  <c r="D531" i="188"/>
  <c r="D530" i="188"/>
  <c r="D529" i="188"/>
  <c r="D528" i="188"/>
  <c r="D527" i="188"/>
  <c r="D526" i="188"/>
  <c r="D525" i="188"/>
  <c r="D524" i="188"/>
  <c r="D523" i="188"/>
  <c r="D522" i="188"/>
  <c r="D521" i="188"/>
  <c r="D520" i="188"/>
  <c r="D519" i="188"/>
  <c r="D518" i="188"/>
  <c r="D517" i="188"/>
  <c r="D516" i="188"/>
  <c r="D515" i="188"/>
  <c r="D514" i="188"/>
  <c r="D513" i="188"/>
  <c r="D512" i="188"/>
  <c r="D511" i="188"/>
  <c r="D510" i="188"/>
  <c r="D509" i="188"/>
  <c r="D508" i="188"/>
  <c r="D507" i="188"/>
  <c r="D506" i="188"/>
  <c r="D505" i="188"/>
  <c r="D504" i="188"/>
  <c r="D503" i="188"/>
  <c r="D502" i="188"/>
  <c r="D501" i="188"/>
  <c r="D500" i="188"/>
  <c r="D499" i="188"/>
  <c r="D498" i="188"/>
  <c r="D497" i="188"/>
  <c r="D496" i="188"/>
  <c r="D495" i="188"/>
  <c r="D494" i="188"/>
  <c r="D493" i="188"/>
  <c r="D492" i="188"/>
  <c r="D491" i="188"/>
  <c r="D490" i="188"/>
  <c r="D489" i="188"/>
  <c r="D488" i="188"/>
  <c r="D487" i="188"/>
  <c r="D486" i="188"/>
  <c r="D485" i="188"/>
  <c r="D484" i="188"/>
  <c r="D483" i="188"/>
  <c r="D482" i="188"/>
  <c r="D481" i="188"/>
  <c r="D480" i="188"/>
  <c r="D479" i="188"/>
  <c r="D478" i="188"/>
  <c r="D477" i="188"/>
  <c r="D476" i="188"/>
  <c r="D475" i="188"/>
  <c r="D474" i="188"/>
  <c r="D473" i="188"/>
  <c r="D472" i="188"/>
  <c r="D471" i="188"/>
  <c r="D470" i="188"/>
  <c r="D469" i="188"/>
  <c r="D468" i="188"/>
  <c r="D467" i="188"/>
  <c r="D466" i="188"/>
  <c r="D465" i="188"/>
  <c r="D464" i="188"/>
  <c r="D463" i="188"/>
  <c r="D462" i="188"/>
  <c r="D461" i="188"/>
  <c r="D460" i="188"/>
  <c r="D459" i="188"/>
  <c r="D458" i="188"/>
  <c r="D457" i="188"/>
  <c r="D456" i="188"/>
  <c r="D455" i="188"/>
  <c r="D454" i="188"/>
  <c r="D453" i="188"/>
  <c r="D452" i="188"/>
  <c r="D451" i="188"/>
  <c r="D450" i="188"/>
  <c r="D449" i="188"/>
  <c r="D448" i="188"/>
  <c r="D447" i="188"/>
  <c r="D446" i="188"/>
  <c r="D445" i="188"/>
  <c r="D444" i="188"/>
  <c r="D443" i="188"/>
  <c r="D442" i="188"/>
  <c r="D441" i="188"/>
  <c r="D440" i="188"/>
  <c r="D439" i="188"/>
  <c r="D438" i="188"/>
  <c r="D437" i="188"/>
  <c r="D436" i="188"/>
  <c r="D435" i="188"/>
  <c r="D434" i="188"/>
  <c r="D433" i="188"/>
  <c r="D432" i="188"/>
  <c r="D431" i="188"/>
  <c r="D430" i="188"/>
  <c r="D429" i="188"/>
  <c r="D428" i="188"/>
  <c r="D427" i="188"/>
  <c r="D426" i="188"/>
  <c r="D425" i="188"/>
  <c r="D424" i="188"/>
  <c r="D423" i="188"/>
  <c r="D422" i="188"/>
  <c r="D421" i="188"/>
  <c r="D420" i="188"/>
  <c r="D419" i="188"/>
  <c r="D418" i="188"/>
  <c r="D417" i="188"/>
  <c r="D416" i="188"/>
  <c r="D415" i="188"/>
  <c r="D414" i="188"/>
  <c r="D413" i="188"/>
  <c r="D412" i="188"/>
  <c r="D411" i="188"/>
  <c r="D410" i="188"/>
  <c r="D409" i="188"/>
  <c r="D408" i="188"/>
  <c r="D407" i="188"/>
  <c r="D406" i="188"/>
  <c r="D405" i="188"/>
  <c r="D404" i="188"/>
  <c r="D403" i="188"/>
  <c r="D402" i="188"/>
  <c r="D401" i="188"/>
  <c r="D400" i="188"/>
  <c r="D399" i="188"/>
  <c r="D398" i="188"/>
  <c r="D397" i="188"/>
  <c r="D396" i="188"/>
  <c r="D395" i="188"/>
  <c r="D394" i="188"/>
  <c r="D393" i="188"/>
  <c r="D392" i="188"/>
  <c r="D391" i="188"/>
  <c r="D390" i="188"/>
  <c r="D389" i="188"/>
  <c r="D388" i="188"/>
  <c r="D387" i="188"/>
  <c r="D386" i="188"/>
  <c r="D385" i="188"/>
  <c r="D384" i="188"/>
  <c r="D383" i="188"/>
  <c r="D382" i="188"/>
  <c r="D381" i="188"/>
  <c r="D380" i="188"/>
  <c r="D379" i="188"/>
  <c r="D378" i="188"/>
  <c r="D377" i="188"/>
  <c r="D376" i="188"/>
  <c r="D375" i="188"/>
  <c r="D374" i="188"/>
  <c r="D373" i="188"/>
  <c r="D372" i="188"/>
  <c r="D371" i="188"/>
  <c r="D370" i="188"/>
  <c r="D369" i="188"/>
  <c r="D368" i="188"/>
  <c r="D367" i="188"/>
  <c r="D366" i="188"/>
  <c r="D365" i="188"/>
  <c r="D364" i="188"/>
  <c r="D363" i="188"/>
  <c r="D362" i="188"/>
  <c r="D361" i="188"/>
  <c r="D360" i="188"/>
  <c r="D359" i="188"/>
  <c r="D358" i="188"/>
  <c r="D357" i="188"/>
  <c r="D356" i="188"/>
  <c r="D355" i="188"/>
  <c r="D354" i="188"/>
  <c r="D353" i="188"/>
  <c r="D352" i="188"/>
  <c r="D351" i="188"/>
  <c r="D350" i="188"/>
  <c r="D349" i="188"/>
  <c r="D348" i="188"/>
  <c r="D347" i="188"/>
  <c r="D346" i="188"/>
  <c r="D345" i="188"/>
  <c r="D344" i="188"/>
  <c r="D343" i="188"/>
  <c r="D342" i="188"/>
  <c r="D341" i="188"/>
  <c r="D340" i="188"/>
  <c r="D339" i="188"/>
  <c r="D338" i="188"/>
  <c r="D337" i="188"/>
  <c r="D336" i="188"/>
  <c r="D335" i="188"/>
  <c r="D334" i="188"/>
  <c r="D333" i="188"/>
  <c r="D332" i="188"/>
  <c r="D331" i="188"/>
  <c r="D330" i="188"/>
  <c r="D329" i="188"/>
  <c r="D328" i="188"/>
  <c r="D327" i="188"/>
  <c r="D326" i="188"/>
  <c r="D325" i="188"/>
  <c r="D324" i="188"/>
  <c r="D323" i="188"/>
  <c r="D322" i="188"/>
  <c r="D321" i="188"/>
  <c r="D320" i="188"/>
  <c r="D319" i="188"/>
  <c r="D318" i="188"/>
  <c r="D317" i="188"/>
  <c r="D316" i="188"/>
  <c r="D315" i="188"/>
  <c r="D314" i="188"/>
  <c r="D313" i="188"/>
  <c r="D312" i="188"/>
  <c r="D311" i="188"/>
  <c r="D310" i="188"/>
  <c r="D309" i="188"/>
  <c r="D308" i="188"/>
  <c r="D307" i="188"/>
  <c r="D306" i="188"/>
  <c r="D305" i="188"/>
  <c r="D304" i="188"/>
  <c r="D303" i="188"/>
  <c r="D302" i="188"/>
  <c r="D301" i="188"/>
  <c r="D300" i="188"/>
  <c r="D299" i="188"/>
  <c r="D298" i="188"/>
  <c r="D297" i="188"/>
  <c r="D296" i="188"/>
  <c r="D295" i="188"/>
  <c r="D294" i="188"/>
  <c r="D293" i="188"/>
  <c r="D292" i="188"/>
  <c r="D291" i="188"/>
  <c r="D290" i="188"/>
  <c r="D289" i="188"/>
  <c r="D288" i="188"/>
  <c r="D287" i="188"/>
  <c r="D286" i="188"/>
  <c r="D285" i="188"/>
  <c r="D284" i="188"/>
  <c r="D283" i="188"/>
  <c r="D282" i="188"/>
  <c r="D281" i="188"/>
  <c r="D280" i="188"/>
  <c r="D279" i="188"/>
  <c r="D278" i="188"/>
  <c r="D277" i="188"/>
  <c r="D276" i="188"/>
  <c r="D275" i="188"/>
  <c r="D274" i="188"/>
  <c r="D273" i="188"/>
  <c r="D272" i="188"/>
  <c r="D271" i="188"/>
  <c r="D270" i="188"/>
  <c r="D269" i="188"/>
  <c r="D268" i="188"/>
  <c r="D267" i="188"/>
  <c r="D266" i="188"/>
  <c r="D265" i="188"/>
  <c r="D264" i="188"/>
  <c r="D263" i="188"/>
  <c r="D262" i="188"/>
  <c r="D261" i="188"/>
  <c r="D260" i="188"/>
  <c r="D259" i="188"/>
  <c r="D258" i="188"/>
  <c r="D257" i="188"/>
  <c r="D256" i="188"/>
  <c r="D255" i="188"/>
  <c r="D254" i="188"/>
  <c r="D253" i="188"/>
  <c r="D252" i="188"/>
  <c r="D251" i="188"/>
  <c r="D250" i="188"/>
  <c r="D249" i="188"/>
  <c r="D248" i="188"/>
  <c r="D247" i="188"/>
  <c r="D246" i="188"/>
  <c r="D245" i="188"/>
  <c r="D244" i="188"/>
  <c r="D243" i="188"/>
  <c r="D242" i="188"/>
  <c r="D241" i="188"/>
  <c r="D240" i="188"/>
  <c r="D239" i="188"/>
  <c r="D238" i="188"/>
  <c r="D237" i="188"/>
  <c r="D236" i="188"/>
  <c r="D235" i="188"/>
  <c r="D234" i="188"/>
  <c r="D233" i="188"/>
  <c r="D232" i="188"/>
  <c r="D231" i="188"/>
  <c r="D230" i="188"/>
  <c r="D229" i="188"/>
  <c r="D228" i="188"/>
  <c r="D227" i="188"/>
  <c r="D226" i="188"/>
  <c r="D225" i="188"/>
  <c r="D224" i="188"/>
  <c r="D223" i="188"/>
  <c r="D222" i="188"/>
  <c r="D221" i="188"/>
  <c r="D220" i="188"/>
  <c r="D219" i="188"/>
  <c r="D218" i="188"/>
  <c r="D217" i="188"/>
  <c r="D216" i="188"/>
  <c r="D215" i="188"/>
  <c r="D214" i="188"/>
  <c r="D213" i="188"/>
  <c r="D212" i="188"/>
  <c r="D211" i="188"/>
  <c r="D210" i="188"/>
  <c r="D209" i="188"/>
  <c r="D208" i="188"/>
  <c r="D207" i="188"/>
  <c r="D206" i="188"/>
  <c r="D205" i="188"/>
  <c r="D204" i="188"/>
  <c r="D203" i="188"/>
  <c r="D202" i="188"/>
  <c r="D201" i="188"/>
  <c r="D200" i="188"/>
  <c r="D199" i="188"/>
  <c r="D198" i="188"/>
  <c r="D197" i="188"/>
  <c r="D196" i="188"/>
  <c r="D195" i="188"/>
  <c r="D194" i="188"/>
  <c r="D193" i="188"/>
  <c r="D192" i="188"/>
  <c r="D191" i="188"/>
  <c r="D190" i="188"/>
  <c r="D189" i="188"/>
  <c r="D188" i="188"/>
  <c r="D187" i="188"/>
  <c r="D186" i="188"/>
  <c r="D185" i="188"/>
  <c r="D184" i="188"/>
  <c r="D183" i="188"/>
  <c r="D182" i="188"/>
  <c r="D181" i="188"/>
  <c r="D180" i="188"/>
  <c r="D179" i="188"/>
  <c r="D178" i="188"/>
  <c r="D177" i="188"/>
  <c r="D176" i="188"/>
  <c r="D175" i="188"/>
  <c r="D174" i="188"/>
  <c r="D173" i="188"/>
  <c r="D172" i="188"/>
  <c r="D171" i="188"/>
  <c r="D170" i="188"/>
  <c r="D169" i="188"/>
  <c r="D168" i="188"/>
  <c r="D167" i="188"/>
  <c r="D166" i="188"/>
  <c r="D165" i="188"/>
  <c r="D164" i="188"/>
  <c r="D163" i="188"/>
  <c r="D162" i="188"/>
  <c r="D161" i="188"/>
  <c r="D160" i="188"/>
  <c r="D159" i="188"/>
  <c r="D158" i="188"/>
  <c r="D157" i="188"/>
  <c r="D156" i="188"/>
  <c r="D155" i="188"/>
  <c r="D154" i="188"/>
  <c r="D153" i="188"/>
  <c r="D152" i="188"/>
  <c r="D151" i="188"/>
  <c r="D150" i="188"/>
  <c r="D149" i="188"/>
  <c r="D148" i="188"/>
  <c r="D147" i="188"/>
  <c r="D146" i="188"/>
  <c r="D145" i="188"/>
  <c r="D144" i="188"/>
  <c r="D143" i="188"/>
  <c r="D142" i="188"/>
  <c r="D141" i="188"/>
  <c r="D140" i="188"/>
  <c r="D139" i="188"/>
  <c r="D138" i="188"/>
  <c r="D137" i="188"/>
  <c r="D136" i="188"/>
  <c r="D135" i="188"/>
  <c r="D134" i="188"/>
  <c r="D133" i="188"/>
  <c r="D132" i="188"/>
  <c r="D131" i="188"/>
  <c r="D130" i="188"/>
  <c r="D129" i="188"/>
  <c r="D128" i="188"/>
  <c r="D127" i="188"/>
  <c r="D126" i="188"/>
  <c r="D125" i="188"/>
  <c r="D124" i="188"/>
  <c r="D123" i="188"/>
  <c r="D122" i="188"/>
  <c r="D121" i="188"/>
  <c r="D120" i="188"/>
  <c r="D119" i="188"/>
  <c r="D118" i="188"/>
  <c r="D117" i="188"/>
  <c r="D116" i="188"/>
  <c r="D115" i="188"/>
  <c r="D114" i="188"/>
  <c r="D113" i="188"/>
  <c r="D112" i="188"/>
  <c r="D111" i="188"/>
  <c r="D110" i="188"/>
  <c r="D109" i="188"/>
  <c r="D108" i="188"/>
  <c r="D107" i="188"/>
  <c r="D106" i="188"/>
  <c r="D105" i="188"/>
  <c r="D104" i="188"/>
  <c r="D103" i="188"/>
  <c r="D102" i="188"/>
  <c r="D101" i="188"/>
  <c r="D100" i="188"/>
  <c r="D99" i="188"/>
  <c r="D98" i="188"/>
  <c r="D97" i="188"/>
  <c r="D96" i="188"/>
  <c r="D95" i="188"/>
  <c r="D94" i="188"/>
  <c r="D93" i="188"/>
  <c r="D92" i="188"/>
  <c r="D91" i="188"/>
  <c r="D90" i="188"/>
  <c r="D89" i="188"/>
  <c r="D88" i="188"/>
  <c r="D87" i="188"/>
  <c r="D86" i="188"/>
  <c r="D85" i="188"/>
  <c r="D84" i="188"/>
  <c r="D83" i="188"/>
  <c r="D82" i="188"/>
  <c r="D81" i="188"/>
  <c r="D80" i="188"/>
  <c r="D79" i="188"/>
  <c r="D78" i="188"/>
  <c r="D77" i="188"/>
  <c r="D76" i="188"/>
  <c r="D75" i="188"/>
  <c r="D74" i="188"/>
  <c r="D73" i="188"/>
  <c r="D72" i="188"/>
  <c r="D71" i="188"/>
  <c r="D70" i="188"/>
  <c r="D69" i="188"/>
  <c r="D68" i="188"/>
  <c r="D67" i="188"/>
  <c r="D66" i="188"/>
  <c r="D65" i="188"/>
  <c r="D64" i="188"/>
  <c r="D63" i="188"/>
  <c r="D62" i="188"/>
  <c r="D61" i="188"/>
  <c r="D60" i="188"/>
  <c r="D59" i="188"/>
  <c r="D58" i="188"/>
  <c r="D57" i="188"/>
  <c r="D56" i="188"/>
  <c r="D55" i="188"/>
  <c r="D54" i="188"/>
  <c r="D53" i="188"/>
  <c r="D52" i="188"/>
  <c r="D51" i="188"/>
  <c r="D50" i="188"/>
  <c r="D49" i="188"/>
  <c r="D48" i="188"/>
  <c r="D47" i="188"/>
  <c r="D46" i="188"/>
  <c r="D45" i="188"/>
  <c r="D44" i="188"/>
  <c r="D43" i="188"/>
  <c r="D42" i="188"/>
  <c r="D41" i="188"/>
  <c r="D40" i="188"/>
  <c r="D39" i="188"/>
  <c r="D38" i="188"/>
  <c r="D37" i="188"/>
  <c r="D36" i="188"/>
  <c r="D35" i="188"/>
  <c r="D34" i="188"/>
  <c r="D33" i="188"/>
  <c r="D32" i="188"/>
  <c r="D31" i="188"/>
  <c r="D30" i="188"/>
  <c r="D29" i="188"/>
  <c r="D28" i="188"/>
  <c r="D27" i="188"/>
  <c r="D26" i="188"/>
  <c r="D25" i="188"/>
  <c r="D24" i="188"/>
  <c r="D23" i="188"/>
  <c r="D22" i="188"/>
  <c r="D21" i="188"/>
  <c r="D20" i="188"/>
  <c r="D19" i="188"/>
  <c r="D18" i="188"/>
  <c r="D17" i="188"/>
  <c r="D16" i="188"/>
  <c r="D15" i="188"/>
  <c r="D14" i="188"/>
  <c r="D13" i="188"/>
  <c r="D12" i="188"/>
  <c r="D11" i="188"/>
  <c r="D10" i="188"/>
  <c r="D9" i="188"/>
  <c r="D8" i="188"/>
  <c r="D7" i="188"/>
  <c r="D6" i="188"/>
  <c r="D5" i="188"/>
  <c r="D4" i="188"/>
  <c r="C133" i="106" l="1"/>
  <c r="D130" i="106"/>
  <c r="D127" i="106"/>
  <c r="D124" i="106"/>
  <c r="H107" i="106"/>
  <c r="E103" i="106"/>
  <c r="F102" i="106" s="1"/>
  <c r="H102" i="106" s="1"/>
  <c r="F94" i="106"/>
  <c r="H94" i="106" s="1"/>
  <c r="F87" i="106"/>
  <c r="H87" i="106" s="1"/>
  <c r="D84" i="106"/>
  <c r="E83" i="106"/>
  <c r="E82" i="106"/>
  <c r="E81" i="106"/>
  <c r="E80" i="106"/>
  <c r="E79" i="106"/>
  <c r="E73" i="106"/>
  <c r="E72" i="106"/>
  <c r="E59" i="106"/>
  <c r="E57" i="106"/>
  <c r="E55" i="106"/>
  <c r="E51" i="106"/>
  <c r="E49" i="106"/>
  <c r="E43" i="106"/>
  <c r="E41" i="106"/>
  <c r="E39" i="106"/>
  <c r="E38" i="106"/>
  <c r="E36" i="106"/>
  <c r="E33" i="106"/>
  <c r="E31" i="106"/>
  <c r="E28" i="106"/>
  <c r="E26" i="106"/>
  <c r="N22" i="106"/>
  <c r="E32" i="106" s="1"/>
  <c r="N21" i="106"/>
  <c r="E54" i="106" s="1"/>
  <c r="E21" i="106"/>
  <c r="N20" i="106"/>
  <c r="E70" i="106" s="1"/>
  <c r="N19" i="106"/>
  <c r="E52" i="106" s="1"/>
  <c r="N15" i="106"/>
  <c r="N14" i="106"/>
  <c r="E74" i="106" s="1"/>
  <c r="N5" i="106"/>
  <c r="E68" i="106" s="1"/>
  <c r="N4" i="106"/>
  <c r="E60" i="106" s="1"/>
  <c r="D133" i="106" l="1"/>
  <c r="E10" i="106"/>
  <c r="F8" i="106" s="1"/>
  <c r="H8" i="106" s="1"/>
  <c r="E15" i="106"/>
  <c r="F13" i="106" s="1"/>
  <c r="H13" i="106" s="1"/>
  <c r="F59" i="106"/>
  <c r="H59" i="106" s="1"/>
  <c r="E5" i="106"/>
  <c r="F3" i="106" s="1"/>
  <c r="H3" i="106" s="1"/>
  <c r="E22" i="106"/>
  <c r="E27" i="106"/>
  <c r="F26" i="106" s="1"/>
  <c r="H26" i="106" s="1"/>
  <c r="E53" i="106"/>
  <c r="E61" i="106"/>
  <c r="E71" i="106"/>
  <c r="E37" i="106"/>
  <c r="F36" i="106" s="1"/>
  <c r="H36" i="106" s="1"/>
  <c r="E65" i="106"/>
  <c r="R8" i="106"/>
  <c r="N18" i="106" s="1"/>
  <c r="E56" i="106" s="1"/>
  <c r="F55" i="106" s="1"/>
  <c r="H55" i="106" s="1"/>
  <c r="E67" i="106"/>
  <c r="F67" i="106" s="1"/>
  <c r="H67" i="106" s="1"/>
  <c r="F79" i="106"/>
  <c r="H79" i="106" s="1"/>
  <c r="F72" i="106"/>
  <c r="H72" i="106" s="1"/>
  <c r="F31" i="106"/>
  <c r="H31" i="106" s="1"/>
  <c r="E23" i="106"/>
  <c r="E42" i="106"/>
  <c r="F41" i="106" s="1"/>
  <c r="H41" i="106" s="1"/>
  <c r="E50" i="106"/>
  <c r="F49" i="106" s="1"/>
  <c r="H49" i="106" s="1"/>
  <c r="E58" i="106"/>
  <c r="F57" i="106" s="1"/>
  <c r="H57" i="106" s="1"/>
  <c r="E62" i="106"/>
  <c r="E64" i="106"/>
  <c r="E66" i="106"/>
  <c r="F65" i="106" s="1"/>
  <c r="H65" i="106" s="1"/>
  <c r="E63" i="106"/>
  <c r="E69" i="106"/>
  <c r="F61" i="106" l="1"/>
  <c r="H61" i="106" s="1"/>
  <c r="F69" i="106"/>
  <c r="H69" i="106" s="1"/>
  <c r="F21" i="106"/>
  <c r="H21" i="106" s="1"/>
  <c r="F63" i="106"/>
  <c r="H63" i="106" s="1"/>
</calcChain>
</file>

<file path=xl/comments1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2.xml><?xml version="1.0" encoding="utf-8"?>
<comments xmlns="http://schemas.openxmlformats.org/spreadsheetml/2006/main">
  <authors>
    <author>강지훈</author>
  </authors>
  <commentList>
    <comment ref="G7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3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4.xml><?xml version="1.0" encoding="utf-8"?>
<comments xmlns="http://schemas.openxmlformats.org/spreadsheetml/2006/main">
  <authors>
    <author>강지훈</author>
  </authors>
  <commentList>
    <comment ref="C3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5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7.xml><?xml version="1.0" encoding="utf-8"?>
<comments xmlns="http://schemas.openxmlformats.org/spreadsheetml/2006/main">
  <authors>
    <author>강지훈</author>
  </authors>
  <commentList>
    <comment ref="D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강지훈</t>
        </r>
        <r>
          <rPr>
            <sz val="9"/>
            <color indexed="8"/>
            <rFont val="Tahoma"/>
            <family val="3"/>
            <charset val="129"/>
          </rPr>
          <t xml:space="preserve">: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D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0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10%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C13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20%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D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20170301
=INT(1350+((C6/5)^1.25*120))  15레벨</t>
        </r>
      </text>
    </comment>
  </commentList>
</comments>
</file>

<file path=xl/sharedStrings.xml><?xml version="1.0" encoding="utf-8"?>
<sst xmlns="http://schemas.openxmlformats.org/spreadsheetml/2006/main" count="11835" uniqueCount="5387">
  <si>
    <t>NOX 개발 완료 항목</t>
    <phoneticPr fontId="6" type="noConversion"/>
  </si>
  <si>
    <t>&lt; 시스템 &gt;</t>
    <phoneticPr fontId="6" type="noConversion"/>
  </si>
  <si>
    <t>Description</t>
  </si>
  <si>
    <t>레벨</t>
  </si>
  <si>
    <t>Comment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</si>
  <si>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</si>
  <si>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</si>
  <si>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</si>
  <si>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</si>
  <si>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</si>
  <si>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</si>
  <si>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</si>
  <si>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</si>
  <si>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</si>
  <si>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</si>
  <si>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</si>
  <si>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</si>
  <si>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</si>
  <si>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</si>
  <si>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</si>
  <si>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</si>
  <si>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</si>
  <si>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</si>
  <si>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</si>
  <si>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</si>
  <si>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</si>
  <si>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</si>
  <si>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</si>
  <si>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</si>
  <si>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</si>
  <si>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</si>
  <si>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</si>
  <si>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</si>
  <si>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</si>
  <si>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</si>
  <si>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</si>
  <si>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</si>
  <si>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</si>
  <si>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</si>
  <si>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</si>
  <si>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</si>
  <si>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</si>
  <si>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</si>
  <si>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</si>
  <si>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</si>
  <si>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</si>
  <si>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</si>
  <si>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</si>
  <si>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</si>
  <si>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</si>
  <si>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</si>
  <si>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</si>
  <si>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</si>
  <si>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</si>
  <si>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</si>
  <si>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</si>
  <si>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</si>
  <si>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</si>
  <si>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</si>
  <si>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</si>
  <si>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</si>
  <si>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</si>
  <si>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</si>
  <si>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</si>
  <si>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</si>
  <si>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</si>
  <si>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</si>
  <si>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</si>
  <si>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</si>
  <si>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</si>
  <si>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</si>
  <si>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</si>
  <si>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</si>
  <si>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</si>
  <si>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</si>
  <si>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</si>
  <si>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</si>
  <si>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</si>
  <si>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</si>
  <si>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</si>
  <si>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</si>
  <si>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</si>
  <si>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</si>
  <si>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</si>
  <si>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</si>
  <si>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</si>
  <si>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</si>
  <si>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</si>
  <si>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</si>
  <si>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</si>
  <si>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</si>
  <si>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</si>
  <si>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</si>
  <si>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</si>
  <si>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</si>
  <si>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</si>
  <si>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</si>
  <si>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</si>
  <si>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</si>
  <si>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</si>
  <si>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</si>
  <si>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</si>
  <si>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</si>
  <si>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</si>
  <si>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</si>
  <si>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</si>
  <si>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</si>
  <si>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</si>
  <si>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</si>
  <si>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</si>
  <si>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</si>
  <si>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</si>
  <si>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</si>
  <si>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</si>
  <si>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</si>
  <si>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</si>
  <si>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</si>
  <si>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</si>
  <si>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</si>
  <si>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</si>
  <si>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</si>
  <si>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</si>
  <si>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</si>
  <si>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</si>
  <si>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</si>
  <si>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</si>
  <si>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</si>
  <si>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</si>
  <si>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</si>
  <si>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</si>
  <si>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</si>
  <si>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</si>
  <si>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</si>
  <si>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</si>
  <si>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</si>
  <si>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</si>
  <si>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</si>
  <si>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</si>
  <si>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</si>
  <si>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</si>
  <si>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</si>
  <si>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</si>
  <si>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</si>
  <si>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</si>
  <si>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</si>
  <si>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</si>
  <si>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</si>
  <si>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</si>
  <si>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</si>
  <si>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</si>
  <si>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</si>
  <si>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</si>
  <si>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</si>
  <si>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</si>
  <si>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</si>
  <si>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</si>
  <si>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</si>
  <si>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</si>
  <si>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</si>
  <si>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</si>
  <si>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</si>
  <si>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</si>
  <si>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</si>
  <si>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</si>
  <si>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</si>
  <si>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</si>
  <si>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</si>
  <si>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</si>
  <si>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</si>
  <si>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</si>
  <si>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</si>
  <si>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</si>
  <si>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</si>
  <si>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</si>
  <si>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</si>
  <si>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</si>
  <si>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</si>
  <si>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</si>
  <si>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</si>
  <si>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</si>
  <si>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</si>
  <si>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</si>
  <si>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</si>
  <si>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</si>
  <si>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</si>
  <si>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</si>
  <si>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</si>
  <si>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</si>
  <si>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</si>
  <si>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</si>
  <si>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</si>
  <si>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</si>
  <si>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</si>
  <si>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</si>
  <si>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</si>
  <si>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</si>
  <si>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</si>
  <si>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</si>
  <si>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</si>
  <si>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</si>
  <si>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</si>
  <si>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</si>
  <si>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</si>
  <si>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</si>
  <si>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</si>
  <si>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Gold</t>
  </si>
  <si>
    <t>Gem</t>
  </si>
  <si>
    <t>&lt; 서버 항목 &gt;</t>
    <phoneticPr fontId="6" type="noConversion"/>
  </si>
  <si>
    <t>DropRate</t>
  </si>
  <si>
    <t>구입화폐종류</t>
  </si>
  <si>
    <t>상품 가격</t>
  </si>
  <si>
    <t>ItemMinCount</t>
  </si>
  <si>
    <t>ItemMaxCount</t>
  </si>
  <si>
    <t>RequiredClass</t>
  </si>
  <si>
    <t>All</t>
  </si>
  <si>
    <t>Berserker</t>
  </si>
  <si>
    <t>DemonHunter</t>
  </si>
  <si>
    <t>Archon</t>
  </si>
  <si>
    <t>Knight</t>
  </si>
  <si>
    <t>기본 충전 최대 활력</t>
  </si>
  <si>
    <t>신성력</t>
  </si>
  <si>
    <t>Stm</t>
  </si>
  <si>
    <t>StmChrg</t>
  </si>
  <si>
    <t>아칸</t>
    <phoneticPr fontId="6" type="noConversion"/>
  </si>
  <si>
    <t>아이템 이름 한글</t>
  </si>
  <si>
    <t>Ruby</t>
  </si>
  <si>
    <t>아이템 수량</t>
  </si>
  <si>
    <t>데미지
배율</t>
  </si>
  <si>
    <t>방어력
배율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</si>
  <si>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</si>
  <si>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</si>
  <si>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</si>
  <si>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</si>
  <si>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</si>
  <si>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</si>
  <si>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</si>
  <si>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</si>
  <si>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</si>
  <si>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</si>
  <si>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160001001</t>
  </si>
  <si>
    <t>골드</t>
  </si>
  <si>
    <t>등급</t>
  </si>
  <si>
    <t>아이템 100% 증가 권</t>
  </si>
  <si>
    <t>경험치 100% 증가 권</t>
  </si>
  <si>
    <t>골드 100% 증가 권</t>
  </si>
  <si>
    <t>즉시 완료 권</t>
  </si>
  <si>
    <t>균열석</t>
  </si>
  <si>
    <t>중독</t>
  </si>
  <si>
    <t>조력자 초대형 물약</t>
  </si>
  <si>
    <t>녹스 영혼석</t>
  </si>
  <si>
    <t>변경</t>
    <phoneticPr fontId="6" type="noConversion"/>
  </si>
  <si>
    <t>의상</t>
  </si>
  <si>
    <t>무기</t>
  </si>
  <si>
    <t>다이아</t>
  </si>
  <si>
    <t>방어구 승급 스톤</t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</si>
  <si>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</si>
  <si>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</si>
  <si>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</si>
  <si>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</si>
  <si>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</si>
  <si>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</si>
  <si>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</si>
  <si>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</si>
  <si>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</si>
  <si>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</si>
  <si>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</si>
  <si>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</si>
  <si>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</si>
  <si>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</si>
  <si>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</si>
  <si>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</si>
  <si>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</si>
  <si>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</si>
  <si>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</si>
  <si>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</si>
  <si>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</si>
  <si>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적중도</t>
    <phoneticPr fontId="6" type="noConversion"/>
  </si>
  <si>
    <t>구분</t>
  </si>
  <si>
    <t>패키지 명칭</t>
  </si>
  <si>
    <t>지급량</t>
  </si>
  <si>
    <t>캐시 가격</t>
  </si>
  <si>
    <t>원가</t>
  </si>
  <si>
    <t>판매가</t>
  </si>
  <si>
    <t>할인율</t>
  </si>
  <si>
    <t>횟수제한</t>
  </si>
  <si>
    <t>비고</t>
  </si>
  <si>
    <t>가격(\)</t>
  </si>
  <si>
    <t>아이템</t>
  </si>
  <si>
    <t>수량</t>
  </si>
  <si>
    <t>설정 가격(\)</t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</si>
  <si>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</si>
  <si>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</si>
  <si>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</si>
  <si>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</si>
  <si>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</si>
  <si>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5성 장비</t>
  </si>
  <si>
    <t>4성 장비</t>
  </si>
  <si>
    <t>강화용 정수</t>
  </si>
  <si>
    <t>3성 장비</t>
  </si>
  <si>
    <t>무기 승급 스톤</t>
  </si>
  <si>
    <t>유일~전설 장비</t>
  </si>
  <si>
    <t>영웅~불멸 장비</t>
  </si>
  <si>
    <t>장신구 승급 스톤</t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</si>
  <si>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</si>
  <si>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</si>
  <si>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</si>
  <si>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</si>
  <si>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* 정예던전 1회 플레이 시 평균 물약 획득 경험치량 150Exp 적용</t>
  </si>
  <si>
    <t>희귀 세인트 방어구 세트</t>
  </si>
  <si>
    <t>골드 2배 증가권</t>
    <phoneticPr fontId="6" type="noConversion"/>
  </si>
  <si>
    <t>아이템 증가권</t>
    <phoneticPr fontId="6" type="noConversion"/>
  </si>
  <si>
    <t>상품 구성</t>
    <phoneticPr fontId="6" type="noConversion"/>
  </si>
  <si>
    <t>계정당 1회</t>
  </si>
  <si>
    <t>강화 정수</t>
  </si>
  <si>
    <t>고급~희귀 랜덤 조력자 조각</t>
  </si>
  <si>
    <t>즉시 완료권</t>
  </si>
  <si>
    <t>골드</t>
    <phoneticPr fontId="6" type="noConversion"/>
  </si>
  <si>
    <t>&lt; 버그 수정 항목 &gt;</t>
    <phoneticPr fontId="6" type="noConversion"/>
  </si>
  <si>
    <t>상품 수량</t>
  </si>
  <si>
    <t>GuildCoin</t>
  </si>
  <si>
    <t>변환구슬 10개</t>
  </si>
  <si>
    <t>녹스 영혼석 20개</t>
  </si>
  <si>
    <t>&lt;추가변경사항&gt;</t>
    <phoneticPr fontId="6" type="noConversion"/>
  </si>
  <si>
    <t>수호석</t>
    <phoneticPr fontId="6" type="noConversion"/>
  </si>
  <si>
    <t>Tool 에서
읽어들이는 값에 대한
여부를 결정하는 필드.</t>
  </si>
  <si>
    <t>출석이벤트(7일) 그룹 설명</t>
  </si>
  <si>
    <t>출석이벤트(7일) 그릅코드</t>
  </si>
  <si>
    <t>출석이벤트관련 저장단위
* Character : 클래스캐릭터단위
* Player : 계정 단위</t>
  </si>
  <si>
    <t>출석이벤트 회차
UI 상 등록되는 슬롯 넘버로도 같이 사용</t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</si>
  <si>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아이템1의 제공개수</t>
    </r>
  </si>
  <si>
    <t>보상설명</t>
  </si>
  <si>
    <t>출석이벤트(7일) 타입1</t>
  </si>
  <si>
    <t>Character</t>
  </si>
  <si>
    <t>6~7성 방어구 소환권(97%) 1장</t>
  </si>
  <si>
    <t>골드 50000</t>
  </si>
  <si>
    <t>4~6성 장신구 소환권 1장</t>
  </si>
  <si>
    <t>해킹 방지</t>
    <phoneticPr fontId="6" type="noConversion"/>
  </si>
  <si>
    <t>열쇠 300</t>
  </si>
  <si>
    <t>4~7성 룬스톤 소환권 1장</t>
  </si>
  <si>
    <t>균열석 30</t>
  </si>
  <si>
    <t xml:space="preserve"> 다이아 700, 5~7성 무기 소환권 1장</t>
  </si>
  <si>
    <t>요일 던전</t>
    <phoneticPr fontId="6" type="noConversion"/>
  </si>
  <si>
    <t>아이템 증가권</t>
    <phoneticPr fontId="6" type="noConversion"/>
  </si>
  <si>
    <t>일반, 정예 게임 플레이 시 아이템 증가권 사용으로 중도 포기할 경우 타 던전모드에서 보상에 아이템 증가권이 적용되던 문제 해결.</t>
    <phoneticPr fontId="6" type="noConversion"/>
  </si>
  <si>
    <t>친구 소환</t>
    <phoneticPr fontId="6" type="noConversion"/>
  </si>
  <si>
    <t>일반, 정예, 균열 던전에서의 친구 소환 대상은 해당 친구의 대표 캐릭터를 소환하도록 수정.</t>
    <phoneticPr fontId="6" type="noConversion"/>
  </si>
  <si>
    <t>수호레이드 던전</t>
    <phoneticPr fontId="6" type="noConversion"/>
  </si>
  <si>
    <t>수호레이드 진행 시 소환된 친구, 길드원들이 정지되는 현상 수정.</t>
    <phoneticPr fontId="6" type="noConversion"/>
  </si>
  <si>
    <t>나이트 클래스 활력충전량 증가</t>
    <phoneticPr fontId="6" type="noConversion"/>
  </si>
  <si>
    <t>5초당 활력 회복량</t>
    <phoneticPr fontId="6" type="noConversion"/>
  </si>
  <si>
    <t>캐릭터 클래스</t>
    <phoneticPr fontId="6" type="noConversion"/>
  </si>
  <si>
    <t>버서커 기준 100%</t>
    <phoneticPr fontId="6" type="noConversion"/>
  </si>
  <si>
    <t>기본 충전 최대 활력</t>
    <phoneticPr fontId="6" type="noConversion"/>
  </si>
  <si>
    <t>버서커의 102%</t>
    <phoneticPr fontId="6" type="noConversion"/>
  </si>
  <si>
    <t>버서커의 496%</t>
    <phoneticPr fontId="6" type="noConversion"/>
  </si>
  <si>
    <t>버서커의 85%</t>
    <phoneticPr fontId="6" type="noConversion"/>
  </si>
  <si>
    <t>StmChrg</t>
    <phoneticPr fontId="6" type="noConversion"/>
  </si>
  <si>
    <t>룬스톤 파밍 던전 : 룬스톤 획득 개수 문제 수정.</t>
    <phoneticPr fontId="6" type="noConversion"/>
  </si>
  <si>
    <t>나이트 클래스의 5초당 활력충전량(StmChrg)이 버서커의 85% 만큼 충전되도록 상향. (20170605_PlayerBaseStatues Sheet 참고)</t>
    <phoneticPr fontId="6" type="noConversion"/>
  </si>
  <si>
    <t>던전 클리어 후 APK 변조 여부 체크 기능 추가.</t>
  </si>
  <si>
    <t>스피드핵 감지 기능 수정(감도 조절, 렉으로 인해 클라이언트가 서버 시간보다 느릴 경우 체크 제외)</t>
  </si>
  <si>
    <t>APK빌드 해쉬코드검사 및 APK빌드 해쉬코드 검사를 이용한 해킹방치 추가</t>
  </si>
  <si>
    <t>▶ [장비 UP 패키지] 구성품</t>
    <phoneticPr fontId="6" type="noConversion"/>
  </si>
  <si>
    <t>지급수량</t>
    <phoneticPr fontId="6" type="noConversion"/>
  </si>
  <si>
    <t>판매 기간</t>
    <phoneticPr fontId="6" type="noConversion"/>
  </si>
  <si>
    <t>장비 UP 패키지</t>
    <phoneticPr fontId="6" type="noConversion"/>
  </si>
  <si>
    <t>무기 UP 패키지</t>
    <phoneticPr fontId="6" type="noConversion"/>
  </si>
  <si>
    <t>캐릭터당 3회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</si>
  <si>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</si>
  <si>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</si>
  <si>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다이아</t>
    <phoneticPr fontId="6" type="noConversion"/>
  </si>
  <si>
    <t>희귀~불멸 무기 소환권</t>
    <phoneticPr fontId="6" type="noConversion"/>
  </si>
  <si>
    <t>열쇠</t>
    <phoneticPr fontId="6" type="noConversion"/>
  </si>
  <si>
    <t>열쇠</t>
    <phoneticPr fontId="6" type="noConversion"/>
  </si>
  <si>
    <t>강화정수</t>
    <phoneticPr fontId="6" type="noConversion"/>
  </si>
  <si>
    <t>골드</t>
    <phoneticPr fontId="6" type="noConversion"/>
  </si>
  <si>
    <t>* 예상가격(플레이 시간을 줄여주는 효과로 가격 산정 불가)</t>
    <phoneticPr fontId="6" type="noConversion"/>
  </si>
  <si>
    <t>방어구 UP 패키지</t>
    <phoneticPr fontId="6" type="noConversion"/>
  </si>
  <si>
    <t>* 5회 리셋 시 균열석 90개 획득(5회 리셋 비용 + 균열던전 1판당 열쇠 6개 소모)</t>
    <phoneticPr fontId="6" type="noConversion"/>
  </si>
  <si>
    <t>* 고급 장비 10+1 뽑기 시 획득 장비 분해 기준</t>
    <phoneticPr fontId="6" type="noConversion"/>
  </si>
  <si>
    <t>강화정수</t>
    <phoneticPr fontId="6" type="noConversion"/>
  </si>
  <si>
    <t>* 무기 / 방어구 / 장신구 구분없이 공통으로 산정</t>
    <phoneticPr fontId="6" type="noConversion"/>
  </si>
  <si>
    <t>장신구 UP 패키지</t>
    <phoneticPr fontId="6" type="noConversion"/>
  </si>
  <si>
    <t>즉시 완료권</t>
    <phoneticPr fontId="6" type="noConversion"/>
  </si>
  <si>
    <t>강화정수</t>
    <phoneticPr fontId="6" type="noConversion"/>
  </si>
  <si>
    <t>경험치 2배 증가권</t>
    <phoneticPr fontId="6" type="noConversion"/>
  </si>
  <si>
    <t>▶ [지배자의 패키지] 구성품</t>
    <phoneticPr fontId="6" type="noConversion"/>
  </si>
  <si>
    <t>상품 구성</t>
    <phoneticPr fontId="6" type="noConversion"/>
  </si>
  <si>
    <t>판매 기간</t>
    <phoneticPr fontId="6" type="noConversion"/>
  </si>
  <si>
    <t>지배자의 패키지</t>
    <phoneticPr fontId="6" type="noConversion"/>
  </si>
  <si>
    <t>지배자의 패키지 1단계</t>
  </si>
  <si>
    <t xml:space="preserve">5월 23일 ~ </t>
    <phoneticPr fontId="6" type="noConversion"/>
  </si>
  <si>
    <t>[고대의 패키지] 대체 상품</t>
    <phoneticPr fontId="6" type="noConversion"/>
  </si>
  <si>
    <t>골드</t>
    <phoneticPr fontId="6" type="noConversion"/>
  </si>
  <si>
    <t>강화 정수</t>
    <phoneticPr fontId="6" type="noConversion"/>
  </si>
  <si>
    <t>무기 승급 스톤</t>
    <phoneticPr fontId="6" type="noConversion"/>
  </si>
  <si>
    <t>&gt; 등급별 룬스톤 가격표</t>
  </si>
  <si>
    <t>지배자의 패키지 2단계</t>
  </si>
  <si>
    <t>7성 룬스톤</t>
  </si>
  <si>
    <t>6성 룬스톤</t>
  </si>
  <si>
    <t>유일~전설 방어구 소환권</t>
    <phoneticPr fontId="6" type="noConversion"/>
  </si>
  <si>
    <t>5성 룬스톤</t>
  </si>
  <si>
    <t>4성 룬스톤</t>
  </si>
  <si>
    <t>3성 룬스톤</t>
  </si>
  <si>
    <t>지배자의 패키지 3단계</t>
  </si>
  <si>
    <t xml:space="preserve">5월 23일 ~ </t>
    <phoneticPr fontId="6" type="noConversion"/>
  </si>
  <si>
    <t>영웅~불멸 룬스톤</t>
  </si>
  <si>
    <t>강화정수</t>
    <phoneticPr fontId="6" type="noConversion"/>
  </si>
  <si>
    <t>영웅~불멸 장신구 소환권</t>
    <phoneticPr fontId="6" type="noConversion"/>
  </si>
  <si>
    <t>지배자의 패키지 4단계</t>
  </si>
  <si>
    <t>골드</t>
    <phoneticPr fontId="6" type="noConversion"/>
  </si>
  <si>
    <t>영웅~불멸 룬스톤 소환권</t>
    <phoneticPr fontId="6" type="noConversion"/>
  </si>
  <si>
    <t>전설~불멸 방어구 소환권</t>
    <phoneticPr fontId="6" type="noConversion"/>
  </si>
  <si>
    <t>지배자의 패키지 5단계</t>
  </si>
  <si>
    <t>무기 승급 스톤</t>
    <phoneticPr fontId="6" type="noConversion"/>
  </si>
  <si>
    <t>[NOX] 4성 장비 소환권</t>
    <phoneticPr fontId="6" type="noConversion"/>
  </si>
  <si>
    <t>▶ [상점 패키지] 상점</t>
    <phoneticPr fontId="6" type="noConversion"/>
  </si>
  <si>
    <t>상품 구성</t>
    <phoneticPr fontId="6" type="noConversion"/>
  </si>
  <si>
    <t>판매 기간</t>
    <phoneticPr fontId="6" type="noConversion"/>
  </si>
  <si>
    <t>상점 패키지</t>
    <phoneticPr fontId="6" type="noConversion"/>
  </si>
  <si>
    <t>캐릭터 기준 1회</t>
    <phoneticPr fontId="6" type="noConversion"/>
  </si>
  <si>
    <t xml:space="preserve">6월 8일 ~ </t>
    <phoneticPr fontId="6" type="noConversion"/>
  </si>
  <si>
    <t>6성~7성 장비 소환권</t>
  </si>
  <si>
    <t>방어구 승급 스톤</t>
    <phoneticPr fontId="6" type="noConversion"/>
  </si>
  <si>
    <t>장신구 승급 스톤</t>
    <phoneticPr fontId="6" type="noConversion"/>
  </si>
  <si>
    <t>균열석 패키지</t>
    <phoneticPr fontId="6" type="noConversion"/>
  </si>
  <si>
    <t>다이아</t>
    <phoneticPr fontId="6" type="noConversion"/>
  </si>
  <si>
    <t>캐릭터 기준 10회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</si>
  <si>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</si>
  <si>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</si>
  <si>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균열석</t>
    <phoneticPr fontId="6" type="noConversion"/>
  </si>
  <si>
    <t>즉시완료 패키지</t>
    <phoneticPr fontId="6" type="noConversion"/>
  </si>
  <si>
    <t>즉시 완료권</t>
    <phoneticPr fontId="6" type="noConversion"/>
  </si>
  <si>
    <t>열쇠 패키지</t>
    <phoneticPr fontId="6" type="noConversion"/>
  </si>
  <si>
    <t>열쇠</t>
    <phoneticPr fontId="6" type="noConversion"/>
  </si>
  <si>
    <t>강화 패키지(할인)</t>
  </si>
  <si>
    <t>무기 승급 스톤 패키지</t>
  </si>
  <si>
    <t>방어구 승급 스톤 패키지</t>
    <phoneticPr fontId="6" type="noConversion"/>
  </si>
  <si>
    <t>장신구 승급 스톤 패키지</t>
    <phoneticPr fontId="6" type="noConversion"/>
  </si>
  <si>
    <t>승급 패키지(할인)</t>
    <phoneticPr fontId="6" type="noConversion"/>
  </si>
  <si>
    <t>조력자 패키지(할인)</t>
    <phoneticPr fontId="6" type="noConversion"/>
  </si>
  <si>
    <t>▶ 성장 패키지</t>
    <phoneticPr fontId="6" type="noConversion"/>
  </si>
  <si>
    <t>성장 패키지</t>
    <phoneticPr fontId="6" type="noConversion"/>
  </si>
  <si>
    <t>5레벨 달성</t>
  </si>
  <si>
    <t>계정당 1회</t>
    <phoneticPr fontId="6" type="noConversion"/>
  </si>
  <si>
    <t>구매 레벨 제한 없음</t>
    <phoneticPr fontId="6" type="noConversion"/>
  </si>
  <si>
    <t>10레벨 달성</t>
  </si>
  <si>
    <t>15레벨 달성</t>
  </si>
  <si>
    <t>20레벨 달성</t>
  </si>
  <si>
    <t>30레벨 달성</t>
  </si>
  <si>
    <t>▶ Lv50 성장 패키지</t>
    <phoneticPr fontId="6" type="noConversion"/>
  </si>
  <si>
    <t>Lv50 성장 패키지</t>
    <phoneticPr fontId="6" type="noConversion"/>
  </si>
  <si>
    <t>35레벨 달성</t>
    <phoneticPr fontId="6" type="noConversion"/>
  </si>
  <si>
    <t>40레벨 달성</t>
    <phoneticPr fontId="6" type="noConversion"/>
  </si>
  <si>
    <t>45레벨 달성</t>
    <phoneticPr fontId="6" type="noConversion"/>
  </si>
  <si>
    <t>50레벨 달성</t>
    <phoneticPr fontId="6" type="noConversion"/>
  </si>
  <si>
    <t>[NOX] 4성 방어구 소환권</t>
    <phoneticPr fontId="6" type="noConversion"/>
  </si>
  <si>
    <t>▶ 수호자 성장 패키지</t>
    <phoneticPr fontId="6" type="noConversion"/>
  </si>
  <si>
    <t>수호자 성장 패키지</t>
    <phoneticPr fontId="6" type="noConversion"/>
  </si>
  <si>
    <t>GD Lv100 달성</t>
    <phoneticPr fontId="6" type="noConversion"/>
  </si>
  <si>
    <t>GD Lv200 달성</t>
    <phoneticPr fontId="6" type="noConversion"/>
  </si>
  <si>
    <t>GD Lv300 달성</t>
    <phoneticPr fontId="6" type="noConversion"/>
  </si>
  <si>
    <t>GD Lv400 달성</t>
    <phoneticPr fontId="6" type="noConversion"/>
  </si>
  <si>
    <t>GD Lv500 달성</t>
    <phoneticPr fontId="6" type="noConversion"/>
  </si>
  <si>
    <t>▶ 한정판 월정액 패키지</t>
    <phoneticPr fontId="6" type="noConversion"/>
  </si>
  <si>
    <t>한정판 월정액패키지</t>
    <phoneticPr fontId="6" type="noConversion"/>
  </si>
  <si>
    <t>월정액 패키지NEW</t>
  </si>
  <si>
    <t>3성 세인트 방어구</t>
    <phoneticPr fontId="6" type="noConversion"/>
  </si>
  <si>
    <t>▶ 균열석 월정액 패키지</t>
    <phoneticPr fontId="6" type="noConversion"/>
  </si>
  <si>
    <t>균열석 월정액 패키지</t>
    <phoneticPr fontId="6" type="noConversion"/>
  </si>
  <si>
    <t>균열석(즉시 지급)</t>
    <phoneticPr fontId="6" type="noConversion"/>
  </si>
  <si>
    <t>계정당 1회</t>
    <phoneticPr fontId="6" type="noConversion"/>
  </si>
  <si>
    <t xml:space="preserve">6월 8일 ~ </t>
    <phoneticPr fontId="6" type="noConversion"/>
  </si>
  <si>
    <t>구매 레벨 제한 없음</t>
    <phoneticPr fontId="6" type="noConversion"/>
  </si>
  <si>
    <t>균열석(매일 지급)</t>
    <phoneticPr fontId="6" type="noConversion"/>
  </si>
  <si>
    <t>▶ 다이아 상점</t>
    <phoneticPr fontId="6" type="noConversion"/>
  </si>
  <si>
    <t>상품명</t>
  </si>
  <si>
    <t>지급 수량</t>
  </si>
  <si>
    <t>보너스 수량</t>
  </si>
  <si>
    <t>실제 지급 수량</t>
  </si>
  <si>
    <t>다이아 상점</t>
  </si>
  <si>
    <t>다이아 300개</t>
  </si>
  <si>
    <t>다이아 500개</t>
  </si>
  <si>
    <t>다이아 1000개</t>
  </si>
  <si>
    <t>다이아 3000개</t>
  </si>
  <si>
    <t>다이아 5000개</t>
  </si>
  <si>
    <t>다이아 10000개</t>
  </si>
  <si>
    <t>▶ 6~7성 장비 소환권 획득 확률</t>
    <phoneticPr fontId="6" type="noConversion"/>
  </si>
  <si>
    <t>등급</t>
    <phoneticPr fontId="6" type="noConversion"/>
  </si>
  <si>
    <t>종류</t>
    <phoneticPr fontId="6" type="noConversion"/>
  </si>
  <si>
    <t>개별 확률</t>
    <phoneticPr fontId="6" type="noConversion"/>
  </si>
  <si>
    <t>일반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</si>
  <si>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</si>
  <si>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</si>
  <si>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</si>
  <si>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NOX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</si>
  <si>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</si>
  <si>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</si>
  <si>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</si>
  <si>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일반7성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</si>
  <si>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</si>
  <si>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</si>
  <si>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</si>
  <si>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유료화 상품</t>
    <phoneticPr fontId="6" type="noConversion"/>
  </si>
  <si>
    <t>6월 스페셜 패키지</t>
    <phoneticPr fontId="6" type="noConversion"/>
  </si>
  <si>
    <t>6월 8일 업데이트에서 제외</t>
    <phoneticPr fontId="6" type="noConversion"/>
  </si>
  <si>
    <t>6월 8일 업데이트 추가 상품</t>
    <phoneticPr fontId="6" type="noConversion"/>
  </si>
  <si>
    <t>일반 패키지 : 6월 스페셜 패키지 추가 (20170605_상품구성 참고)</t>
    <phoneticPr fontId="6" type="noConversion"/>
  </si>
  <si>
    <t>* 본 빌드는 플레이스토어 &amp; 원스토어 라이브 서비스 빌드 관련 항목입니다. QA 빌드(테스트 서버빌드로 전환)는 동일한 빌드로 배포됩니다.</t>
    <phoneticPr fontId="6" type="noConversion"/>
  </si>
  <si>
    <t>[2017 06월 05일 One Store &amp; Google 라이브 서버 및 QA 서버 빌드의 개발 및 수정 항목 ( 6월 08일 업데이트 예정항목)]</t>
    <phoneticPr fontId="6" type="noConversion"/>
  </si>
  <si>
    <t xml:space="preserve">7일 출석이벤트 </t>
    <phoneticPr fontId="6" type="noConversion"/>
  </si>
  <si>
    <t>출석이벤트 문구: 7일의 행복! 스페셜 출석 이벤트!</t>
    <phoneticPr fontId="6" type="noConversion"/>
  </si>
  <si>
    <t>골드 100000</t>
    <phoneticPr fontId="6" type="noConversion"/>
  </si>
  <si>
    <t>열쇠 500</t>
    <phoneticPr fontId="6" type="noConversion"/>
  </si>
  <si>
    <t>4~7성 장신구 소환권 1장</t>
    <phoneticPr fontId="6" type="noConversion"/>
  </si>
  <si>
    <t>즉시 완료권 50</t>
    <phoneticPr fontId="6" type="noConversion"/>
  </si>
  <si>
    <t>5~7성 방어구 소환권 1장</t>
    <phoneticPr fontId="6" type="noConversion"/>
  </si>
  <si>
    <t>방어구 승급 스톤 10개</t>
    <phoneticPr fontId="6" type="noConversion"/>
  </si>
  <si>
    <t>5~7성 무기 소환권 1장, 무기 승급 스톤 10개</t>
    <phoneticPr fontId="6" type="noConversion"/>
  </si>
  <si>
    <t>출석이벤트(7일) 타입2</t>
  </si>
  <si>
    <t>골드 100000</t>
    <phoneticPr fontId="22" type="noConversion"/>
  </si>
  <si>
    <t>열쇠 500</t>
    <phoneticPr fontId="22" type="noConversion"/>
  </si>
  <si>
    <t>4~7성 장신구 소환권 1장</t>
    <phoneticPr fontId="22" type="noConversion"/>
  </si>
  <si>
    <t>즉시완료권 50장</t>
    <phoneticPr fontId="22" type="noConversion"/>
  </si>
  <si>
    <t>5~7성 방어구 소환권 1장</t>
    <phoneticPr fontId="22" type="noConversion"/>
  </si>
  <si>
    <t>방어구 승급 스톤 10개</t>
    <phoneticPr fontId="22" type="noConversion"/>
  </si>
  <si>
    <t>무기 승급 스톤 10개, 5~7성 무기 소환권 1장</t>
    <phoneticPr fontId="22" type="noConversion"/>
  </si>
  <si>
    <t>상품 변경 : 20170612_AttendanceEvent 참고</t>
    <phoneticPr fontId="6" type="noConversion"/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</si>
  <si>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</si>
  <si>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</si>
  <si>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theme="1"/>
        <rFont val="맑은 고딕"/>
        <family val="3"/>
        <charset val="129"/>
        <scheme val="minor"/>
      </rPr>
      <t xml:space="preserve">
* N:  개수
* -1: 없음</t>
    </r>
  </si>
  <si>
    <t>연금술 시스템</t>
    <phoneticPr fontId="6" type="noConversion"/>
  </si>
  <si>
    <t>신규 상품</t>
    <phoneticPr fontId="6" type="noConversion"/>
  </si>
  <si>
    <t>프리미엄 패키지 : 6월 한정 패키지 1~5단계 상품 등록</t>
    <phoneticPr fontId="6" type="noConversion"/>
  </si>
  <si>
    <t>이벤트 패키지 : 장비 승급 패키지I - 무기 승급 패키지I, 방어구 승급 패키지I, 장신구 승급 패키지I 등록</t>
    <phoneticPr fontId="6" type="noConversion"/>
  </si>
  <si>
    <t>구글 업적, 구글 리더보드 추가: 메뉴 버튼 안에 구글 아이콘 설정 - 아이콘 선택 시 업적 및 리더보드 버튼 확장</t>
    <phoneticPr fontId="6" type="noConversion"/>
  </si>
  <si>
    <t>설명</t>
  </si>
  <si>
    <t>(변성) 7성 [NOX] 어썰트 무기</t>
  </si>
  <si>
    <t>(변성) 7성 [NOX] 엑그젝트 무기</t>
  </si>
  <si>
    <t>(변성) 7성 [NOX] 크리티온 무기</t>
  </si>
  <si>
    <t>(변성) 7성 [NOX] 티메리스 무기</t>
  </si>
  <si>
    <t>(변성) 7성 [NOX] 뱀파이어 무기</t>
  </si>
  <si>
    <t>(변성) 7성 [NOX] 세크리드 무기</t>
  </si>
  <si>
    <t>(변성) 7성 [NOX] 세인트 투구</t>
  </si>
  <si>
    <t>(변성) 7성 [NOX] 아이언 투구</t>
  </si>
  <si>
    <t>(변성) 7성 [NOX] 가디언 투구</t>
  </si>
  <si>
    <t>(변성) 7성 [NOX] 이클립스 투구</t>
  </si>
  <si>
    <t>(변성) 7성 [NOX] 이모탈 투구</t>
  </si>
  <si>
    <t>(변성) 7성 [NOX] 세인트 갑옷</t>
  </si>
  <si>
    <t>(변성) 7성 [NOX] 아이언 갑옷</t>
  </si>
  <si>
    <t>(변성) 7성 [NOX] 가디언 갑옷</t>
  </si>
  <si>
    <t>(변성) 7성 [NOX] 이클립스 갑옷</t>
  </si>
  <si>
    <t>(변성) 7성 [NOX] 이모탈 갑옷</t>
  </si>
  <si>
    <t>(변성) 7성 [NOX] 세인트 바지</t>
  </si>
  <si>
    <t>(변성) 7성 [NOX] 아이언 바지</t>
  </si>
  <si>
    <t>(변성) 7성 [NOX] 가디언 바지</t>
  </si>
  <si>
    <t>(변성) 7성 [NOX] 이클립스 바지</t>
  </si>
  <si>
    <t>(변성) 7성 [NOX] 이모탈 바지</t>
  </si>
  <si>
    <t>(변성) 7성 [NOX] 세인트 장갑</t>
  </si>
  <si>
    <t>(변성) 7성 [NOX] 아이언 장갑</t>
  </si>
  <si>
    <t>(변성) 7성 [NOX] 가디언 장갑</t>
  </si>
  <si>
    <t>(변성) 7성 [NOX] 이클립스 장갑</t>
  </si>
  <si>
    <t>(변성) 7성 [NOX] 이모탈 장갑</t>
  </si>
  <si>
    <t>(변성) 7성 [NOX] 세인트 신발</t>
  </si>
  <si>
    <t>(변성) 7성 [NOX] 아이언 신발</t>
  </si>
  <si>
    <t>(변성) 7성 [NOX] 가디언 신발</t>
  </si>
  <si>
    <t>(변성) 7성 [NOX] 이클립스 신발</t>
  </si>
  <si>
    <t>(변성) 7성 [NOX] 이모탈 신발</t>
  </si>
  <si>
    <t>(변성) 7성 [NOX] 에메랄드 목걸이</t>
  </si>
  <si>
    <t>(변성) 7성 [NOX] 토파즈 목걸이</t>
  </si>
  <si>
    <t>(변성) 7성 [NOX] 루비 목걸이</t>
  </si>
  <si>
    <t>(변성) 7성 [NOX] 에메랄드 반지</t>
  </si>
  <si>
    <t>(변성) 7성 [NOX] 토파즈 반지</t>
  </si>
  <si>
    <t>(변성) 7성 [NOX] 루비 반지</t>
  </si>
  <si>
    <t>(변환) 1성 용맹의 룬 스톤</t>
  </si>
  <si>
    <t>(변환) 2성 용맹의 룬 스톤</t>
  </si>
  <si>
    <t>(변환) 3성 용맹의 룬 스톤</t>
  </si>
  <si>
    <t>(변환) 4성 용맹의 룬 스톤</t>
  </si>
  <si>
    <t>(변환) 5성 용맹의 룬 스톤</t>
  </si>
  <si>
    <t>(변환) 6성 용맹의 룬 스톤</t>
  </si>
  <si>
    <t>(변환) 7성 용맹의 룬 스톤</t>
  </si>
  <si>
    <t>(변환) 1성 수호의 룬 스톤</t>
  </si>
  <si>
    <t>(변환) 2성 수호의 룬 스톤</t>
  </si>
  <si>
    <t>(변환) 3성 수호의 룬 스톤</t>
  </si>
  <si>
    <t>(변환) 4성 수호의 룬 스톤</t>
  </si>
  <si>
    <t>(변환) 5성 수호의 룬 스톤</t>
  </si>
  <si>
    <t>(변환) 6성 수호의 룬 스톤</t>
  </si>
  <si>
    <t>(변환) 7성 수호의 룬 스톤</t>
  </si>
  <si>
    <t>(변환) 1성 지혜의 룬 스톤</t>
  </si>
  <si>
    <t>(변환) 2성 지혜의 룬 스톤</t>
  </si>
  <si>
    <t>(변환) 3성 지혜의 룬 스톤</t>
  </si>
  <si>
    <t>(변환) 4성 지혜의 룬 스톤</t>
  </si>
  <si>
    <t>(변환) 5성 지혜의 룬 스톤</t>
  </si>
  <si>
    <t>(변환) 6성 지혜의 룬 스톤</t>
  </si>
  <si>
    <t>(변환) 7성 지혜의 룬 스톤</t>
  </si>
  <si>
    <t>(변환) 1성 재능의 룬 스톤</t>
  </si>
  <si>
    <t>(변환) 2성 재능의 룬 스톤</t>
  </si>
  <si>
    <t>(변환) 3성 재능의 룬 스톤</t>
  </si>
  <si>
    <t>(변환) 4성 재능의 룬 스톤</t>
  </si>
  <si>
    <t>(변환) 5성 재능의 룬 스톤</t>
  </si>
  <si>
    <t>(변환) 6성 재능의 룬 스톤</t>
  </si>
  <si>
    <t>(변환) 7성 재능의 룬 스톤</t>
  </si>
  <si>
    <t>[골드 비용]
연금술 기본 골드 비용</t>
  </si>
  <si>
    <t>[수호석 재료]
사용되는 수호석 개수</t>
  </si>
  <si>
    <t>[수호석 레벨 조건]</t>
  </si>
  <si>
    <t>[부 재료]
재료 아이템 수량</t>
  </si>
  <si>
    <t>(변성) 무기 주 재료1(변성 구슬)</t>
  </si>
  <si>
    <t>(변성) 투구 주 재료1(변성 구슬)</t>
  </si>
  <si>
    <t>(변성) 갑옷 주 재료1(변성 구슬)</t>
  </si>
  <si>
    <t>(변성) 바지 주 재료1(변성 구슬)</t>
  </si>
  <si>
    <t>(변성) 장갑 주 재료1(변성 구슬)</t>
  </si>
  <si>
    <t>(변성) 신발 주 재료1(변성 구슬)</t>
  </si>
  <si>
    <t>(변성) 목걸이 주 재료1(변성 구슬)</t>
  </si>
  <si>
    <t>(변성) 반지 주 재료1(변성 구슬)</t>
  </si>
  <si>
    <t>(변환) 룬스톤 1성 주 재료1(정수)</t>
  </si>
  <si>
    <t>(변환) 룬스톤 1성 주 재료1(변환 구슬)</t>
  </si>
  <si>
    <t>(변환) 룬스톤 2성 주 재료1(정수)</t>
  </si>
  <si>
    <t>(변환) 룬스톤 2성 주 재료1(변환 구슬)</t>
  </si>
  <si>
    <t>(변환) 룬스톤 3성 주 재료1(정수)</t>
  </si>
  <si>
    <t>(변환) 룬스톤 3성 주 재료1(변환 구슬)</t>
  </si>
  <si>
    <t>(변환) 룬스톤 4성 주 재료1(정수)</t>
  </si>
  <si>
    <t>(변환) 룬스톤 4성 주 재료1(변환 구슬)</t>
  </si>
  <si>
    <t>(변환) 룬스톤 5성 주 재료1(정수)</t>
  </si>
  <si>
    <t>(변환) 룬스톤 5성 주 재료1(변환 구슬)</t>
  </si>
  <si>
    <t>(변환) 룬스톤 6성 주 재료1(정수)</t>
  </si>
  <si>
    <t>(변환) 룬스톤 6성 주 재료1(변환 구슬)</t>
  </si>
  <si>
    <t>(변환) 룬스톤 7성 주 재료1(정수)</t>
  </si>
  <si>
    <t>(변환) 룬스톤 7성 주 재료1(변환 구슬)</t>
  </si>
  <si>
    <t>-</t>
  </si>
  <si>
    <t>-</t>
    <phoneticPr fontId="6" type="noConversion"/>
  </si>
  <si>
    <t>뽑기 아이템 그룹
당첨 확률
(무조건 1개 당첨)</t>
  </si>
  <si>
    <t>(7성 무기 변성) [NOX] 어썰트 무기_버서커</t>
  </si>
  <si>
    <t>(7성 무기 변성) [NOX] 엑그젝트 무기_버서커</t>
  </si>
  <si>
    <t>(7성 무기 변성) [NOX] 크리티온 무기_버서커</t>
  </si>
  <si>
    <t>(7성 무기 변성) [NOX] 티메리스 무기_버서커</t>
  </si>
  <si>
    <t>(7성 무기 변성) [NOX] 뱀파이어 무기_버서커</t>
  </si>
  <si>
    <t>(7성 무기 변성) [NOX] 세크리드 무기_버서커</t>
  </si>
  <si>
    <t>(7성 무기 변성) [NOX] 어썰트 무기_데몬헌터</t>
  </si>
  <si>
    <t>(7성 무기 변성) [NOX] 엑그젝트 무기_데몬헌터</t>
  </si>
  <si>
    <t>(7성 무기 변성) [NOX] 크리티온 무기_데몬헌터</t>
  </si>
  <si>
    <t>(7성 무기 변성) [NOX] 티메리스 무기_데몬헌터</t>
  </si>
  <si>
    <t>(7성 무기 변성) [NOX] 뱀파이어 무기_데몬헌터</t>
  </si>
  <si>
    <t>(7성 무기 변성) [NOX] 세크리드 무기_데몬헌터</t>
  </si>
  <si>
    <t>(7성 무기 변성) [NOX] 어썰트 무기_아칸</t>
  </si>
  <si>
    <t>(7성 무기 변성) [NOX] 엑그젝트 무기_아칸</t>
  </si>
  <si>
    <t>(7성 무기 변성) [NOX] 크리티온 무기_아칸</t>
  </si>
  <si>
    <t>(7성 무기 변성) [NOX] 티메리스 무기_아칸</t>
  </si>
  <si>
    <t>(7성 무기 변성) [NOX] 뱀파이어 무기_아칸</t>
  </si>
  <si>
    <t>(7성 무기 변성) [NOX] 세크리드 무기_아칸</t>
  </si>
  <si>
    <t>(7성 무기 변성) [NOX] 어썰트 무기_나이트</t>
  </si>
  <si>
    <t>(7성 무기 변성) [NOX] 엑그젝트 무기_나이트</t>
  </si>
  <si>
    <t>(7성 무기 변성) [NOX] 크리티온 무기_나이트</t>
  </si>
  <si>
    <t>(7성 무기 변성) [NOX] 티메리스 무기_나이트</t>
  </si>
  <si>
    <t>(7성 무기 변성) [NOX] 뱀파이어 무기_나이트</t>
  </si>
  <si>
    <t>(7성 무기 변성) [NOX] 세크리드 무기_나이트</t>
  </si>
  <si>
    <t>(7성 방어구 변성) [NOX] 세인트 투구_버서커</t>
  </si>
  <si>
    <t>(7성 방어구 변성) [NOX] 아이언 투구_버서커</t>
  </si>
  <si>
    <t>(7성 방어구 변성) [NOX] 가디언 투구_버서커</t>
  </si>
  <si>
    <t>(7성 방어구 변성) [NOX] 이클립스 투구_버서커</t>
  </si>
  <si>
    <t>(7성 방어구 변성) [NOX] 이모탈 투구_버서커</t>
  </si>
  <si>
    <t>(7성 방어구 변성) [NOX] 세인트 갑옷_버서커</t>
  </si>
  <si>
    <t>(7성 방어구 변성) [NOX] 아이언 갑옷_버서커</t>
  </si>
  <si>
    <t>(7성 방어구 변성) [NOX] 가디언 갑옷_버서커</t>
  </si>
  <si>
    <t>(7성 방어구 변성) [NOX] 이클립스 갑옷_버서커</t>
  </si>
  <si>
    <t>(7성 방어구 변성) [NOX] 이모탈 갑옷_버서커</t>
  </si>
  <si>
    <t>(7성 방어구 변성) [NOX] 세인트 바지_버서커</t>
  </si>
  <si>
    <t>(7성 방어구 변성) [NOX] 아이언 바지_버서커</t>
  </si>
  <si>
    <t>(7성 방어구 변성) [NOX] 가디언 바지_버서커</t>
  </si>
  <si>
    <t>(7성 방어구 변성) [NOX] 이클립스 바지_버서커</t>
  </si>
  <si>
    <t>(7성 방어구 변성) [NOX] 이모탈 바지_버서커</t>
  </si>
  <si>
    <t>(7성 방어구 변성) [NOX] 세인트 장갑_버서커</t>
  </si>
  <si>
    <t>(7성 방어구 변성) [NOX] 아이언 장갑_버서커</t>
  </si>
  <si>
    <t>(7성 방어구 변성) [NOX] 가디언 장갑_버서커</t>
  </si>
  <si>
    <t>(7성 방어구 변성) [NOX] 이클립스 장갑_버서커</t>
  </si>
  <si>
    <t>(7성 방어구 변성) [NOX] 이모탈 장갑_버서커</t>
  </si>
  <si>
    <t>(7성 방어구 변성) [NOX] 세인트 신발_버서커</t>
  </si>
  <si>
    <t>(7성 방어구 변성) [NOX] 아이언 신발_버서커</t>
  </si>
  <si>
    <t>(7성 방어구 변성) [NOX] 가디언 신발_버서커</t>
  </si>
  <si>
    <t>(7성 방어구 변성) [NOX] 이클립스 신발_버서커</t>
  </si>
  <si>
    <t>(7성 방어구 변성) [NOX] 이모탈 신발_버서커</t>
  </si>
  <si>
    <t>(7성 방어구 변성) [NOX] 세인트 투구_데몬헌터</t>
  </si>
  <si>
    <t>(7성 방어구 변성) [NOX] 아이언 투구_데몬헌터</t>
  </si>
  <si>
    <t>(7성 방어구 변성) [NOX] 가디언 투구_데몬헌터</t>
  </si>
  <si>
    <t>(7성 방어구 변성) [NOX] 이클립스 투구_데몬헌터</t>
  </si>
  <si>
    <t>(7성 방어구 변성) [NOX] 이모탈 투구_데몬헌터</t>
  </si>
  <si>
    <t>(7성 방어구 변성) [NOX] 세인트 갑옷_데몬헌터</t>
  </si>
  <si>
    <t>(7성 방어구 변성) [NOX] 아이언 갑옷_데몬헌터</t>
  </si>
  <si>
    <t>(7성 방어구 변성) [NOX] 가디언 갑옷_데몬헌터</t>
  </si>
  <si>
    <t>(7성 방어구 변성) [NOX] 이클립스 갑옷_데몬헌터</t>
  </si>
  <si>
    <t>(7성 방어구 변성) [NOX] 이모탈 갑옷_데몬헌터</t>
  </si>
  <si>
    <t>(7성 방어구 변성) [NOX] 세인트 바지_데몬헌터</t>
  </si>
  <si>
    <t>(7성 방어구 변성) [NOX] 아이언 바지_데몬헌터</t>
  </si>
  <si>
    <t>(7성 방어구 변성) [NOX] 가디언 바지_데몬헌터</t>
  </si>
  <si>
    <t>(7성 방어구 변성) [NOX] 이클립스 바지_데몬헌터</t>
  </si>
  <si>
    <t>(7성 방어구 변성) [NOX] 이모탈 바지_데몬헌터</t>
  </si>
  <si>
    <t>(7성 방어구 변성) [NOX] 세인트 장갑_데몬헌터</t>
  </si>
  <si>
    <t>(7성 방어구 변성) [NOX] 아이언 장갑_데몬헌터</t>
  </si>
  <si>
    <t>(7성 방어구 변성) [NOX] 가디언 장갑_데몬헌터</t>
  </si>
  <si>
    <t>(7성 방어구 변성) [NOX] 이클립스 장갑_데몬헌터</t>
  </si>
  <si>
    <t>(7성 방어구 변성) [NOX] 이모탈 장갑_데몬헌터</t>
  </si>
  <si>
    <t>(7성 방어구 변성) [NOX] 세인트 신발_데몬헌터</t>
  </si>
  <si>
    <t>(7성 방어구 변성) [NOX] 아이언 신발_데몬헌터</t>
  </si>
  <si>
    <t>(7성 방어구 변성) [NOX] 가디언 신발_데몬헌터</t>
  </si>
  <si>
    <t>(7성 방어구 변성) [NOX] 이클립스 신발_데몬헌터</t>
  </si>
  <si>
    <t>(7성 방어구 변성) [NOX] 이모탈 신발_데몬헌터</t>
  </si>
  <si>
    <t>(7성 방어구 변성) [NOX] 세인트 투구_아칸</t>
  </si>
  <si>
    <t>(7성 방어구 변성) [NOX] 아이언 투구_아칸</t>
  </si>
  <si>
    <t>(7성 방어구 변성) [NOX] 가디언 투구_아칸</t>
  </si>
  <si>
    <t>(7성 방어구 변성) [NOX] 이클립스 투구_아칸</t>
  </si>
  <si>
    <t>(7성 방어구 변성) [NOX] 이모탈 투구_아칸</t>
  </si>
  <si>
    <t>(7성 방어구 변성) [NOX] 세인트 갑옷_아칸</t>
  </si>
  <si>
    <t>(7성 방어구 변성) [NOX] 아이언 갑옷_아칸</t>
  </si>
  <si>
    <t>(7성 방어구 변성) [NOX] 가디언 갑옷_아칸</t>
  </si>
  <si>
    <t>(7성 방어구 변성) [NOX] 이클립스 갑옷_아칸</t>
  </si>
  <si>
    <t>(7성 방어구 변성) [NOX] 이모탈 갑옷_아칸</t>
  </si>
  <si>
    <t>(7성 방어구 변성) [NOX] 세인트 바지_아칸</t>
  </si>
  <si>
    <t>(7성 방어구 변성) [NOX] 아이언 바지_아칸</t>
  </si>
  <si>
    <t>(7성 방어구 변성) [NOX] 가디언 바지_아칸</t>
  </si>
  <si>
    <t>(7성 방어구 변성) [NOX] 이클립스 바지_아칸</t>
  </si>
  <si>
    <t>(7성 방어구 변성) [NOX] 이모탈 바지_아칸</t>
  </si>
  <si>
    <t>(7성 방어구 변성) [NOX] 세인트 장갑_아칸</t>
  </si>
  <si>
    <t>(7성 방어구 변성) [NOX] 아이언 장갑_아칸</t>
  </si>
  <si>
    <t>(7성 방어구 변성) [NOX] 가디언 장갑_아칸</t>
  </si>
  <si>
    <t>(7성 방어구 변성) [NOX] 이클립스 장갑_아칸</t>
  </si>
  <si>
    <t>(7성 방어구 변성) [NOX] 이모탈 장갑_아칸</t>
  </si>
  <si>
    <t>(7성 방어구 변성) [NOX] 세인트 신발_아칸</t>
  </si>
  <si>
    <t>(7성 방어구 변성) [NOX] 아이언 신발_아칸</t>
  </si>
  <si>
    <t>(7성 방어구 변성) [NOX] 가디언 신발_아칸</t>
  </si>
  <si>
    <t>(7성 방어구 변성) [NOX] 이클립스 신발_아칸</t>
  </si>
  <si>
    <t>(7성 방어구 변성) [NOX] 이모탈 신발_아칸</t>
  </si>
  <si>
    <t>(7성 방어구 변성) [NOX] 세인트 투구_나이트</t>
  </si>
  <si>
    <t>(7성 방어구 변성) [NOX] 아이언 투구_나이트</t>
  </si>
  <si>
    <t>(7성 방어구 변성) [NOX] 가디언 투구_나이트</t>
  </si>
  <si>
    <t>(7성 방어구 변성) [NOX] 이클립스 투구_나이트</t>
  </si>
  <si>
    <t>(7성 방어구 변성) [NOX] 이모탈 투구_나이트</t>
  </si>
  <si>
    <t>(7성 방어구 변성) [NOX] 세인트 갑옷_나이트</t>
  </si>
  <si>
    <t>(7성 방어구 변성) [NOX] 아이언 갑옷_나이트</t>
  </si>
  <si>
    <t>(7성 방어구 변성) [NOX] 가디언 갑옷_나이트</t>
  </si>
  <si>
    <t>(7성 방어구 변성) [NOX] 이클립스 갑옷_나이트</t>
  </si>
  <si>
    <t>(7성 방어구 변성) [NOX] 이모탈 갑옷_나이트</t>
  </si>
  <si>
    <t>(7성 방어구 변성) [NOX] 세인트 바지_나이트</t>
  </si>
  <si>
    <t>(7성 방어구 변성) [NOX] 아이언 바지_나이트</t>
  </si>
  <si>
    <t>(7성 방어구 변성) [NOX] 가디언 바지_나이트</t>
  </si>
  <si>
    <t>(7성 방어구 변성) [NOX] 이클립스 바지_나이트</t>
  </si>
  <si>
    <t>(7성 방어구 변성) [NOX] 이모탈 바지_나이트</t>
  </si>
  <si>
    <t>(7성 방어구 변성) [NOX] 세인트 장갑_나이트</t>
  </si>
  <si>
    <t>(7성 방어구 변성) [NOX] 아이언 장갑_나이트</t>
  </si>
  <si>
    <t>(7성 방어구 변성) [NOX] 가디언 장갑_나이트</t>
  </si>
  <si>
    <t>(7성 방어구 변성) [NOX] 이클립스 장갑_나이트</t>
  </si>
  <si>
    <t>(7성 방어구 변성) [NOX] 이모탈 장갑_나이트</t>
  </si>
  <si>
    <t>(7성 방어구 변성) [NOX] 세인트 신발_나이트</t>
  </si>
  <si>
    <t>(7성 방어구 변성) [NOX] 아이언 신발_나이트</t>
  </si>
  <si>
    <t>(7성 방어구 변성) [NOX] 가디언 신발_나이트</t>
  </si>
  <si>
    <t>(7성 방어구 변성) [NOX] 이클립스 신발_나이트</t>
  </si>
  <si>
    <t>(7성 방어구 변성) [NOX] 이모탈 신발_나이트</t>
  </si>
  <si>
    <t>(7성 장신구 변성) [NOX] 에메랄드 목걸이</t>
  </si>
  <si>
    <t>(7성 장신구 변성) [NOX] 토파즈 목걸이</t>
  </si>
  <si>
    <t>(7성 장신구 변성) [NOX] 루비 목걸이</t>
  </si>
  <si>
    <t>(7성 장신구 변성) [NOX] 에메랄드 반지</t>
  </si>
  <si>
    <t>(7성 장신구 변성) [NOX] 토파즈 반지</t>
  </si>
  <si>
    <t>(7성 장신구 변성) [NOX] 루비 반지</t>
  </si>
  <si>
    <t>* 세크리드 무기는 연성, 변성에서 획득할 수 없습니다.</t>
    <phoneticPr fontId="6" type="noConversion"/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</si>
  <si>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</si>
  <si>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</si>
  <si>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연금술 비용 및 재료 정보 : 20170612_AlchemyInfo 참고</t>
    <phoneticPr fontId="6" type="noConversion"/>
  </si>
  <si>
    <t>연금술 결과 아이템 당첨 확률표 : 20170612_AlchemyResultItemGroup 참고</t>
    <phoneticPr fontId="6" type="noConversion"/>
  </si>
  <si>
    <t>미리보기 진열 순서</t>
  </si>
  <si>
    <t>암흑기사</t>
  </si>
  <si>
    <t>백의군주</t>
  </si>
  <si>
    <t>어둠수호자</t>
  </si>
  <si>
    <t>뇌룡</t>
  </si>
  <si>
    <t>베어스웩</t>
  </si>
  <si>
    <t>화피</t>
  </si>
  <si>
    <t>용기사</t>
  </si>
  <si>
    <t>교복</t>
  </si>
  <si>
    <t>점령전</t>
  </si>
  <si>
    <t>아케이드</t>
  </si>
  <si>
    <t>군단의심장</t>
  </si>
  <si>
    <t>더매트릭스</t>
  </si>
  <si>
    <t>암흑살수</t>
  </si>
  <si>
    <t>해적왕</t>
  </si>
  <si>
    <t>팬더아가씨</t>
  </si>
  <si>
    <t>동방불패</t>
  </si>
  <si>
    <t>악마의유혹</t>
  </si>
  <si>
    <t>설화수</t>
  </si>
  <si>
    <t>달의군주</t>
  </si>
  <si>
    <t>한인</t>
  </si>
  <si>
    <t>래서아칸</t>
  </si>
  <si>
    <t>권법소녀</t>
  </si>
  <si>
    <t>나이트2</t>
  </si>
  <si>
    <t>나이트3</t>
  </si>
  <si>
    <t>나이트4</t>
  </si>
  <si>
    <t>나이트5</t>
  </si>
  <si>
    <t>나이트7</t>
  </si>
  <si>
    <t>나이트8</t>
  </si>
  <si>
    <t xml:space="preserve">아바타 </t>
    <phoneticPr fontId="6" type="noConversion"/>
  </si>
  <si>
    <t>아바타 상점 정렬 순서 적용 : 20170612_AvatarSet 참고 ( 신규 상품 맨 앞에 정렬, 골드 구매 상품 맨 뒤 정렬)</t>
    <phoneticPr fontId="6" type="noConversion"/>
  </si>
  <si>
    <t>투구</t>
  </si>
  <si>
    <t>특수</t>
  </si>
  <si>
    <t>재화타입</t>
  </si>
  <si>
    <t>연성구슬 5개</t>
  </si>
  <si>
    <t>변성구슬 5개</t>
  </si>
  <si>
    <t>&gt; 상점 &gt; 길드 상점에서 판매하는 연금술 재료 가격표</t>
    <phoneticPr fontId="6" type="noConversion"/>
  </si>
  <si>
    <t>* 한 시즌 동안 길드전을 꾸준히 참여하고, 길드 공헌도에 따른 시즌 보상으로 수령 가능한 길드 코인을 약 5,000개로 산정하였습니다.</t>
    <phoneticPr fontId="6" type="noConversion"/>
  </si>
  <si>
    <r>
      <t>* 길드전 컨텐츠는 추후 초기화 기능이 추가될 가능성을 고려하였습니다.</t>
    </r>
    <r>
      <rPr>
        <b/>
        <sz val="9"/>
        <color theme="1"/>
        <rFont val="맑은 고딕"/>
        <family val="3"/>
        <charset val="129"/>
        <scheme val="minor"/>
      </rPr>
      <t xml:space="preserve">(길드 코인을 초기화 하는 만큼 지금보다 많이 습득할 수 있기 때문에) </t>
    </r>
    <phoneticPr fontId="6" type="noConversion"/>
  </si>
  <si>
    <t>* 또한, 각 구슬은 승급 스톤과 같이 패키지 상품으로도 판매하는 것도 고려하였습니다.</t>
    <phoneticPr fontId="6" type="noConversion"/>
  </si>
  <si>
    <r>
      <t xml:space="preserve">* 연성, 변성, 변환 구슬만 고려하였을 때, 약 4주에 1번 연금술 기능을 이용할 수 있도록 허들을 높게 설정했습니다. </t>
    </r>
    <r>
      <rPr>
        <b/>
        <sz val="9"/>
        <color rgb="FFC00000"/>
        <rFont val="맑은 고딕"/>
        <family val="3"/>
        <charset val="129"/>
        <scheme val="minor"/>
      </rPr>
      <t>(상품 가격 및 수량은 피드백 바랍니다.)</t>
    </r>
    <phoneticPr fontId="6" type="noConversion"/>
  </si>
  <si>
    <r>
      <t xml:space="preserve">&gt; 연금술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</si>
  <si>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r>
      <t xml:space="preserve">&gt; 연금술 각 기능,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</si>
  <si>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r>
      <t xml:space="preserve">보상 변경 : 기간 6월 14일 ~ 6월 27일 </t>
    </r>
    <r>
      <rPr>
        <b/>
        <sz val="10"/>
        <color rgb="FFFF0000"/>
        <rFont val="맑은 고딕"/>
        <family val="3"/>
        <charset val="129"/>
        <scheme val="minor"/>
      </rPr>
      <t>(QA 서버는 테스트를 위해 12일부터 출석이벤트 되도록 설정되어있습니다.)</t>
    </r>
    <phoneticPr fontId="6" type="noConversion"/>
  </si>
  <si>
    <t>[2017 06월 14일 One Store &amp; Google 라이브 서버 및 QA 서버 빌드의 개발 및 수정 항목 ( 6월 14일[15일 AM2:00] 업데이트 예정항목)]</t>
    <phoneticPr fontId="6" type="noConversion"/>
  </si>
  <si>
    <t>구글 업적&amp;리더보드</t>
    <phoneticPr fontId="6" type="noConversion"/>
  </si>
  <si>
    <t>변환구슬 10개</t>
    <phoneticPr fontId="6" type="noConversion"/>
  </si>
  <si>
    <t>상점 &gt; 길드 상점에서 판매하는 연금술 재료 가격표 : 20170612_ShopGuild 참고 (연금술 주머니 관련 코멘트 추가)</t>
    <phoneticPr fontId="6" type="noConversion"/>
  </si>
  <si>
    <t>변성, 변환 관련 도움말 및 툴팁 튜토리얼 추가</t>
    <phoneticPr fontId="6" type="noConversion"/>
  </si>
  <si>
    <t>변성, 변환 시스템 추가</t>
    <phoneticPr fontId="6" type="noConversion"/>
  </si>
  <si>
    <t>&gt; 연금술 주머니 관련 코멘트</t>
    <phoneticPr fontId="6" type="noConversion"/>
  </si>
  <si>
    <t>&gt; 장비 뽑기 리워드 변경(조력자 경험치 물약 -&gt; 연금술 주머니)</t>
    <phoneticPr fontId="6" type="noConversion"/>
  </si>
  <si>
    <t>구분</t>
    <phoneticPr fontId="6" type="noConversion"/>
  </si>
  <si>
    <t>보상 아이템</t>
    <phoneticPr fontId="6" type="noConversion"/>
  </si>
  <si>
    <t>장비 뽑기(다이아)</t>
    <phoneticPr fontId="6" type="noConversion"/>
  </si>
  <si>
    <t>연금술 주머니 1개</t>
    <phoneticPr fontId="6" type="noConversion"/>
  </si>
  <si>
    <t>장비 뽑기 10+1(다이아)</t>
    <phoneticPr fontId="6" type="noConversion"/>
  </si>
  <si>
    <t>연금술 주머니 10개</t>
    <phoneticPr fontId="6" type="noConversion"/>
  </si>
  <si>
    <t>&gt; 연금술 주머니 획득 확률</t>
    <phoneticPr fontId="6" type="noConversion"/>
  </si>
  <si>
    <t>획득 확률</t>
    <phoneticPr fontId="6" type="noConversion"/>
  </si>
  <si>
    <t>획득 수량</t>
    <phoneticPr fontId="6" type="noConversion"/>
  </si>
  <si>
    <t>연성 구슬</t>
    <phoneticPr fontId="6" type="noConversion"/>
  </si>
  <si>
    <t>변성 구슬</t>
    <phoneticPr fontId="6" type="noConversion"/>
  </si>
  <si>
    <t>변환 구슬</t>
    <phoneticPr fontId="6" type="noConversion"/>
  </si>
  <si>
    <t># 연금술 주머니 개봉 시 3종 아이템 중 1종의 아이템만 획득 가능</t>
    <phoneticPr fontId="6" type="noConversion"/>
  </si>
  <si>
    <t>* 장비 뽑기에서 획득하는 조력자 물약을 연금술 주머니로 대체하게 된다면 다음과 같은 문제점이 발생합니다.</t>
    <phoneticPr fontId="6" type="noConversion"/>
  </si>
  <si>
    <t xml:space="preserve"> 1. 연금술 주머니가 기존의 소환권 형태로 우편함 지급이 이루어지게 되므로, 유저들은 연금술 주머니 N개를 수령하기 위해서는 N번의 소환권 수령 과정을 거쳐야하는 번거로움, 불편함이 생깁니다. (피로도 증가)</t>
    <phoneticPr fontId="6" type="noConversion"/>
  </si>
  <si>
    <t xml:space="preserve">    추후 연성 기능이 업데이트가 되면, 연금술 주머니에서 연성 구슬이 나오도록 할 것입니다.</t>
    <phoneticPr fontId="6" type="noConversion"/>
  </si>
  <si>
    <t xml:space="preserve">    따라서, 연금술 주머니를 수령하는 시점에 따라서 연성 구슬을 획득하느냐 마느냐, 변성 구슬을 더 많이 얻느냐 아니냐 등 형평성의 문제가 발생하게 됩니다.</t>
    <phoneticPr fontId="6" type="noConversion"/>
  </si>
  <si>
    <t xml:space="preserve"> 2. 연금술에 필요한 비용 설정은 수 차례 수정/변경되었지만, 연금술 주머니로 획득할 수 있는 부차적인 연성, 변성, 변환 구슬의 개수는 고려되지 않았기 때문에 연금술 컨텐츠와 게임 전반적인 라이프 사이클에 대한 예측이 불확실합니다.</t>
    <phoneticPr fontId="6" type="noConversion"/>
  </si>
  <si>
    <t xml:space="preserve"> 3. 연금술 시스템에서 연성 기능은 추후에 업데이트될 예정이므로, 현재의 연금술 주머니에서는 연성 구슬이 나오지 않도록 해야합니다.</t>
    <phoneticPr fontId="6" type="noConversion"/>
  </si>
  <si>
    <r>
      <t xml:space="preserve">* 따라서, 위의 </t>
    </r>
    <r>
      <rPr>
        <b/>
        <sz val="9"/>
        <color theme="1"/>
        <rFont val="맑은 고딕"/>
        <family val="3"/>
        <charset val="129"/>
        <scheme val="minor"/>
      </rPr>
      <t>3가지의 예상되는 문제점</t>
    </r>
    <r>
      <rPr>
        <sz val="9"/>
        <color theme="1"/>
        <rFont val="맑은 고딕"/>
        <family val="2"/>
        <charset val="129"/>
        <scheme val="minor"/>
      </rPr>
      <t xml:space="preserve">으로 인해 </t>
    </r>
    <r>
      <rPr>
        <b/>
        <sz val="9"/>
        <color theme="1"/>
        <rFont val="맑은 고딕"/>
        <family val="3"/>
        <charset val="129"/>
        <scheme val="minor"/>
      </rPr>
      <t>연금술 주머니는 연성 기능이 업데이트 된 이후에 추가</t>
    </r>
    <r>
      <rPr>
        <sz val="9"/>
        <color theme="1"/>
        <rFont val="맑은 고딕"/>
        <family val="2"/>
        <charset val="129"/>
        <scheme val="minor"/>
      </rPr>
      <t>되는 것이 바람직하다고 보며,</t>
    </r>
    <phoneticPr fontId="6" type="noConversion"/>
  </si>
  <si>
    <t>아바타 미리보기(캐릭터선책창) : 아바타 정렬 순서 적용 (2주간만 판매하는 아바타 한정품)</t>
    <phoneticPr fontId="6" type="noConversion"/>
  </si>
  <si>
    <r>
      <t xml:space="preserve"> </t>
    </r>
    <r>
      <rPr>
        <sz val="9"/>
        <color theme="1"/>
        <rFont val="맑은 고딕"/>
        <family val="2"/>
        <charset val="129"/>
        <scheme val="minor"/>
      </rPr>
      <t xml:space="preserve"> 장비 뽑기에서 획득하는 조력자 물약을 대체하는 것이 아닌 </t>
    </r>
    <r>
      <rPr>
        <b/>
        <sz val="9"/>
        <color rgb="FFC00000"/>
        <rFont val="맑은 고딕"/>
        <family val="3"/>
        <charset val="129"/>
        <scheme val="minor"/>
      </rPr>
      <t>매출 증대(결제 유도)를 위한 패키지 상품 판매</t>
    </r>
    <r>
      <rPr>
        <sz val="9"/>
        <color theme="1"/>
        <rFont val="맑은 고딕"/>
        <family val="2"/>
        <charset val="129"/>
        <scheme val="minor"/>
      </rPr>
      <t xml:space="preserve"> 혹은 </t>
    </r>
    <r>
      <rPr>
        <b/>
        <sz val="9"/>
        <color rgb="FFC00000"/>
        <rFont val="맑은 고딕"/>
        <family val="3"/>
        <charset val="129"/>
        <scheme val="minor"/>
      </rPr>
      <t>유저 리텐션 장치의 이벤트 출석, 복귀자 출석 보상</t>
    </r>
    <r>
      <rPr>
        <sz val="9"/>
        <color theme="1"/>
        <rFont val="맑은 고딕"/>
        <family val="2"/>
        <charset val="129"/>
        <scheme val="minor"/>
      </rPr>
      <t xml:space="preserve"> 등으로 유저들에게 제공하는 것이 바람직하다고 봅니다.</t>
    </r>
    <phoneticPr fontId="6" type="noConversion"/>
  </si>
  <si>
    <t>스타터 패키지 : 신규 상품 추가 (녹스게임즈 요청에 의한 상품구성 적용)</t>
    <phoneticPr fontId="6" type="noConversion"/>
  </si>
  <si>
    <t>글로벌 메시지</t>
    <phoneticPr fontId="6" type="noConversion"/>
  </si>
  <si>
    <t>결투장</t>
    <phoneticPr fontId="6" type="noConversion"/>
  </si>
  <si>
    <t>결투장 매칭 버그 수정</t>
    <phoneticPr fontId="6" type="noConversion"/>
  </si>
  <si>
    <t>&gt; 글로벌 메시지 출력 순서(Depth) 변경</t>
    <phoneticPr fontId="6" type="noConversion"/>
  </si>
  <si>
    <t>* 변경 이유는 글로벌 메시지가 보석함, 스킬, 연금술 등의 컨텐츠 진입 상태에서 설명 텍스트를 출력하는 부분이 가려지게 되는 불편함이 있었기 때문입니다.</t>
    <phoneticPr fontId="6" type="noConversion"/>
  </si>
  <si>
    <r>
      <t>* 좌측 중상단에 출력되던 글로벌 메시지(</t>
    </r>
    <r>
      <rPr>
        <sz val="9"/>
        <color theme="1"/>
        <rFont val="맑은 고딕"/>
        <family val="3"/>
        <charset val="129"/>
      </rPr>
      <t>①</t>
    </r>
    <r>
      <rPr>
        <sz val="9"/>
        <color theme="1"/>
        <rFont val="맑은 고딕"/>
        <family val="2"/>
        <charset val="129"/>
      </rPr>
      <t>)</t>
    </r>
    <r>
      <rPr>
        <sz val="9"/>
        <color theme="1"/>
        <rFont val="맑은 고딕"/>
        <family val="2"/>
        <charset val="129"/>
        <scheme val="minor"/>
      </rPr>
      <t>의 출력 순서(Depth)가 메인 화면 우측 하단에 출력되는 컨텐츠 진입 버튼(②)보다 아래에 위치하도록 변경되었습니다.</t>
    </r>
    <phoneticPr fontId="6" type="noConversion"/>
  </si>
  <si>
    <t>글로벌 메시지 관련 코멘트 : 20170612_GlobalMassage 참고</t>
    <phoneticPr fontId="6" type="noConversion"/>
  </si>
  <si>
    <t>글로벌 메시지 출력 순서(Depth)를 메인 화면 아이콘들 뒤로 변경</t>
    <phoneticPr fontId="6" type="noConversion"/>
  </si>
  <si>
    <t>수호자 레벨</t>
  </si>
  <si>
    <t>수호자 레벨</t>
    <phoneticPr fontId="6" type="noConversion"/>
  </si>
  <si>
    <t>수호자 1650레벨 경험치 정보</t>
  </si>
  <si>
    <t>수호자 1651레벨 경험치 정보</t>
  </si>
  <si>
    <t>수호자 1652레벨 경험치 정보</t>
  </si>
  <si>
    <t>수호자 1653레벨 경험치 정보</t>
  </si>
  <si>
    <t>수호자 1654레벨 경험치 정보</t>
  </si>
  <si>
    <t>수호자 1655레벨 경험치 정보</t>
  </si>
  <si>
    <t>수호자 1656레벨 경험치 정보</t>
  </si>
  <si>
    <t>수호자 1657레벨 경험치 정보</t>
  </si>
  <si>
    <t>수호자 1658레벨 경험치 정보</t>
  </si>
  <si>
    <t>수호자 1659레벨 경험치 정보</t>
  </si>
  <si>
    <t>수호자 1660레벨 경험치 정보</t>
  </si>
  <si>
    <t>수호자 1661레벨 경험치 정보</t>
  </si>
  <si>
    <t>수호자 1662레벨 경험치 정보</t>
  </si>
  <si>
    <t>수호자 1663레벨 경험치 정보</t>
  </si>
  <si>
    <t>수호자 1664레벨 경험치 정보</t>
  </si>
  <si>
    <t>수호자 1665레벨 경험치 정보</t>
  </si>
  <si>
    <t>수호자 1666레벨 경험치 정보</t>
  </si>
  <si>
    <t>수호자 1667레벨 경험치 정보</t>
  </si>
  <si>
    <t>수호자 1668레벨 경험치 정보</t>
  </si>
  <si>
    <t>수호자 1669레벨 경험치 정보</t>
  </si>
  <si>
    <t>수호자 1670레벨 경험치 정보</t>
  </si>
  <si>
    <t>수호자 1671레벨 경험치 정보</t>
  </si>
  <si>
    <t>수호자 1672레벨 경험치 정보</t>
  </si>
  <si>
    <t>수호자 1673레벨 경험치 정보</t>
  </si>
  <si>
    <t>수호자 1674레벨 경험치 정보</t>
  </si>
  <si>
    <t>수호자 1675레벨 경험치 정보</t>
  </si>
  <si>
    <t>수호자 1676레벨 경험치 정보</t>
  </si>
  <si>
    <t>수호자 1677레벨 경험치 정보</t>
  </si>
  <si>
    <t>수호자 1678레벨 경험치 정보</t>
  </si>
  <si>
    <t>수호자 1679레벨 경험치 정보</t>
  </si>
  <si>
    <t>수호자 1680레벨 경험치 정보</t>
  </si>
  <si>
    <t>수호자 1681레벨 경험치 정보</t>
  </si>
  <si>
    <t>수호자 1682레벨 경험치 정보</t>
  </si>
  <si>
    <t>수호자 1683레벨 경험치 정보</t>
  </si>
  <si>
    <t>수호자 1684레벨 경험치 정보</t>
  </si>
  <si>
    <t>수호자 1685레벨 경험치 정보</t>
  </si>
  <si>
    <t>수호자 1686레벨 경험치 정보</t>
  </si>
  <si>
    <t>수호자 1687레벨 경험치 정보</t>
  </si>
  <si>
    <t>수호자 1688레벨 경험치 정보</t>
  </si>
  <si>
    <t>수호자 1689레벨 경험치 정보</t>
  </si>
  <si>
    <t>수호자 1690레벨 경험치 정보</t>
  </si>
  <si>
    <t>수호자 1691레벨 경험치 정보</t>
  </si>
  <si>
    <t>수호자 1692레벨 경험치 정보</t>
  </si>
  <si>
    <t>수호자 1693레벨 경험치 정보</t>
  </si>
  <si>
    <t>수호자 1694레벨 경험치 정보</t>
  </si>
  <si>
    <t>수호자 1695레벨 경험치 정보</t>
  </si>
  <si>
    <t>수호자 1696레벨 경험치 정보</t>
  </si>
  <si>
    <t>수호자 1697레벨 경험치 정보</t>
  </si>
  <si>
    <t>수호자 1698레벨 경험치 정보</t>
  </si>
  <si>
    <t>수호자 1699레벨 경험치 정보</t>
  </si>
  <si>
    <t>수호자 1700레벨 경험치 정보</t>
  </si>
  <si>
    <t>수호자 1701레벨 경험치 정보</t>
  </si>
  <si>
    <t>수호자 1702레벨 경험치 정보</t>
  </si>
  <si>
    <t>수호자 1703레벨 경험치 정보</t>
  </si>
  <si>
    <t>수호자 1704레벨 경험치 정보</t>
  </si>
  <si>
    <t>수호자 1705레벨 경험치 정보</t>
  </si>
  <si>
    <t>수호자 1706레벨 경험치 정보</t>
  </si>
  <si>
    <t>수호자 1707레벨 경험치 정보</t>
  </si>
  <si>
    <t>수호자 1708레벨 경험치 정보</t>
  </si>
  <si>
    <t>수호자 1709레벨 경험치 정보</t>
  </si>
  <si>
    <t>수호자 1710레벨 경험치 정보</t>
  </si>
  <si>
    <t>수호자 1711레벨 경험치 정보</t>
  </si>
  <si>
    <t>수호자 1712레벨 경험치 정보</t>
  </si>
  <si>
    <t>수호자 1713레벨 경험치 정보</t>
  </si>
  <si>
    <t>수호자 1714레벨 경험치 정보</t>
  </si>
  <si>
    <t>수호자 1715레벨 경험치 정보</t>
  </si>
  <si>
    <t>수호자 1716레벨 경험치 정보</t>
  </si>
  <si>
    <t>수호자 1717레벨 경험치 정보</t>
  </si>
  <si>
    <t>수호자 1718레벨 경험치 정보</t>
  </si>
  <si>
    <t>수호자 1719레벨 경험치 정보</t>
  </si>
  <si>
    <t>수호자 1720레벨 경험치 정보</t>
  </si>
  <si>
    <t>수호자 1721레벨 경험치 정보</t>
  </si>
  <si>
    <t>수호자 1722레벨 경험치 정보</t>
  </si>
  <si>
    <t>수호자 1723레벨 경험치 정보</t>
  </si>
  <si>
    <t>수호자 1724레벨 경험치 정보</t>
  </si>
  <si>
    <t>수호자 1725레벨 경험치 정보</t>
  </si>
  <si>
    <t>수호자 1726레벨 경험치 정보</t>
  </si>
  <si>
    <t>수호자 1727레벨 경험치 정보</t>
  </si>
  <si>
    <t>수호자 1728레벨 경험치 정보</t>
  </si>
  <si>
    <t>수호자 1729레벨 경험치 정보</t>
  </si>
  <si>
    <t>수호자 1730레벨 경험치 정보</t>
  </si>
  <si>
    <t>수호자 1731레벨 경험치 정보</t>
  </si>
  <si>
    <t>수호자 1732레벨 경험치 정보</t>
  </si>
  <si>
    <t>수호자 1733레벨 경험치 정보</t>
  </si>
  <si>
    <t>수호자 1734레벨 경험치 정보</t>
  </si>
  <si>
    <t>수호자 1735레벨 경험치 정보</t>
  </si>
  <si>
    <t>수호자 1736레벨 경험치 정보</t>
  </si>
  <si>
    <t>수호자 1737레벨 경험치 정보</t>
  </si>
  <si>
    <t>수호자 1738레벨 경험치 정보</t>
  </si>
  <si>
    <t>수호자 1739레벨 경험치 정보</t>
  </si>
  <si>
    <t>수호자 1740레벨 경험치 정보</t>
  </si>
  <si>
    <t>수호자 1741레벨 경험치 정보</t>
  </si>
  <si>
    <t>수호자 1742레벨 경험치 정보</t>
  </si>
  <si>
    <t>수호자 1743레벨 경험치 정보</t>
  </si>
  <si>
    <t>수호자 1744레벨 경험치 정보</t>
  </si>
  <si>
    <t>수호자 1745레벨 경험치 정보</t>
  </si>
  <si>
    <t>수호자 1746레벨 경험치 정보</t>
  </si>
  <si>
    <t>수호자 1747레벨 경험치 정보</t>
  </si>
  <si>
    <t>수호자 1748레벨 경험치 정보</t>
  </si>
  <si>
    <t>수호자 1749레벨 경험치 정보</t>
  </si>
  <si>
    <t>수호자 1750레벨 경험치 정보</t>
  </si>
  <si>
    <t>수호자 1751레벨 경험치 정보</t>
  </si>
  <si>
    <t>수호자 1752레벨 경험치 정보</t>
  </si>
  <si>
    <t>수호자 1753레벨 경험치 정보</t>
  </si>
  <si>
    <t>수호자 1754레벨 경험치 정보</t>
  </si>
  <si>
    <t>수호자 1755레벨 경험치 정보</t>
  </si>
  <si>
    <t>수호자 1756레벨 경험치 정보</t>
  </si>
  <si>
    <t>수호자 1757레벨 경험치 정보</t>
  </si>
  <si>
    <t>수호자 1758레벨 경험치 정보</t>
  </si>
  <si>
    <t>수호자 1759레벨 경험치 정보</t>
  </si>
  <si>
    <t>수호자 1760레벨 경험치 정보</t>
  </si>
  <si>
    <t>수호자 1761레벨 경험치 정보</t>
  </si>
  <si>
    <t>수호자 1762레벨 경험치 정보</t>
  </si>
  <si>
    <t>수호자 1763레벨 경험치 정보</t>
  </si>
  <si>
    <t>수호자 1764레벨 경험치 정보</t>
  </si>
  <si>
    <t>수호자 1765레벨 경험치 정보</t>
  </si>
  <si>
    <t>수호자 1766레벨 경험치 정보</t>
  </si>
  <si>
    <t>수호자 1767레벨 경험치 정보</t>
  </si>
  <si>
    <t>수호자 1768레벨 경험치 정보</t>
  </si>
  <si>
    <t>수호자 1769레벨 경험치 정보</t>
  </si>
  <si>
    <t>수호자 1770레벨 경험치 정보</t>
  </si>
  <si>
    <t>수호자 1771레벨 경험치 정보</t>
  </si>
  <si>
    <t>수호자 1772레벨 경험치 정보</t>
  </si>
  <si>
    <t>수호자 1773레벨 경험치 정보</t>
  </si>
  <si>
    <t>수호자 1774레벨 경험치 정보</t>
  </si>
  <si>
    <t>수호자 1775레벨 경험치 정보</t>
  </si>
  <si>
    <t>수호자 1776레벨 경험치 정보</t>
  </si>
  <si>
    <t>수호자 1777레벨 경험치 정보</t>
  </si>
  <si>
    <t>수호자 1778레벨 경험치 정보</t>
  </si>
  <si>
    <t>수호자 1779레벨 경험치 정보</t>
  </si>
  <si>
    <t>수호자 1780레벨 경험치 정보</t>
  </si>
  <si>
    <t>수호자 1781레벨 경험치 정보</t>
  </si>
  <si>
    <t>수호자 1782레벨 경험치 정보</t>
  </si>
  <si>
    <t>수호자 1783레벨 경험치 정보</t>
  </si>
  <si>
    <t>수호자 1784레벨 경험치 정보</t>
  </si>
  <si>
    <t>수호자 1785레벨 경험치 정보</t>
  </si>
  <si>
    <t>수호자 1786레벨 경험치 정보</t>
  </si>
  <si>
    <t>수호자 1787레벨 경험치 정보</t>
  </si>
  <si>
    <t>수호자 1788레벨 경험치 정보</t>
  </si>
  <si>
    <t>수호자 1789레벨 경험치 정보</t>
  </si>
  <si>
    <t>수호자 1790레벨 경험치 정보</t>
  </si>
  <si>
    <t>수호자 1791레벨 경험치 정보</t>
  </si>
  <si>
    <t>수호자 1792레벨 경험치 정보</t>
  </si>
  <si>
    <t>수호자 1793레벨 경험치 정보</t>
  </si>
  <si>
    <t>수호자 1794레벨 경험치 정보</t>
  </si>
  <si>
    <t>수호자 1795레벨 경험치 정보</t>
  </si>
  <si>
    <t>수호자 1796레벨 경험치 정보</t>
  </si>
  <si>
    <t>수호자 1797레벨 경험치 정보</t>
  </si>
  <si>
    <t>수호자 1798레벨 경험치 정보</t>
  </si>
  <si>
    <t>수호자 1799레벨 경험치 정보</t>
  </si>
  <si>
    <t>수호자 1800레벨 경험치 정보</t>
  </si>
  <si>
    <t>수호자 1801레벨 경험치 정보</t>
  </si>
  <si>
    <t>수호자 1802레벨 경험치 정보</t>
  </si>
  <si>
    <t>수호자 1803레벨 경험치 정보</t>
  </si>
  <si>
    <t>수호자 1804레벨 경험치 정보</t>
  </si>
  <si>
    <t>수호자 1805레벨 경험치 정보</t>
  </si>
  <si>
    <t>수호자 1806레벨 경험치 정보</t>
  </si>
  <si>
    <t>수호자 1807레벨 경험치 정보</t>
  </si>
  <si>
    <t>수호자 1808레벨 경험치 정보</t>
  </si>
  <si>
    <t>수호자 1809레벨 경험치 정보</t>
  </si>
  <si>
    <t>수호자 1810레벨 경험치 정보</t>
  </si>
  <si>
    <t>수호자 1811레벨 경험치 정보</t>
  </si>
  <si>
    <t>수호자 1812레벨 경험치 정보</t>
  </si>
  <si>
    <t>수호자 1813레벨 경험치 정보</t>
  </si>
  <si>
    <t>수호자 1814레벨 경험치 정보</t>
  </si>
  <si>
    <t>수호자 1815레벨 경험치 정보</t>
  </si>
  <si>
    <t>수호자 1816레벨 경험치 정보</t>
  </si>
  <si>
    <t>수호자 1817레벨 경험치 정보</t>
  </si>
  <si>
    <t>수호자 1818레벨 경험치 정보</t>
  </si>
  <si>
    <t>수호자 1819레벨 경험치 정보</t>
  </si>
  <si>
    <t>수호자 1820레벨 경험치 정보</t>
  </si>
  <si>
    <t>수호자 1821레벨 경험치 정보</t>
  </si>
  <si>
    <t>수호자 1822레벨 경험치 정보</t>
  </si>
  <si>
    <t>수호자 1823레벨 경험치 정보</t>
  </si>
  <si>
    <t>수호자 1824레벨 경험치 정보</t>
  </si>
  <si>
    <t>수호자 1825레벨 경험치 정보</t>
  </si>
  <si>
    <t>수호자 1826레벨 경험치 정보</t>
  </si>
  <si>
    <t>수호자 1827레벨 경험치 정보</t>
  </si>
  <si>
    <t>수호자 1828레벨 경험치 정보</t>
  </si>
  <si>
    <t>수호자 1829레벨 경험치 정보</t>
  </si>
  <si>
    <t>수호자 1830레벨 경험치 정보</t>
  </si>
  <si>
    <t>수호자 1831레벨 경험치 정보</t>
  </si>
  <si>
    <t>수호자 1832레벨 경험치 정보</t>
  </si>
  <si>
    <t>수호자 1833레벨 경험치 정보</t>
  </si>
  <si>
    <t>수호자 1834레벨 경험치 정보</t>
  </si>
  <si>
    <t>수호자 1835레벨 경험치 정보</t>
  </si>
  <si>
    <t>수호자 1836레벨 경험치 정보</t>
  </si>
  <si>
    <t>수호자 1837레벨 경험치 정보</t>
  </si>
  <si>
    <t>수호자 1838레벨 경험치 정보</t>
  </si>
  <si>
    <t>수호자 1839레벨 경험치 정보</t>
  </si>
  <si>
    <t>수호자 1840레벨 경험치 정보</t>
  </si>
  <si>
    <t>수호자 1841레벨 경험치 정보</t>
  </si>
  <si>
    <t>수호자 1842레벨 경험치 정보</t>
  </si>
  <si>
    <t>수호자 1843레벨 경험치 정보</t>
  </si>
  <si>
    <t>수호자 1844레벨 경험치 정보</t>
  </si>
  <si>
    <t>수호자 1845레벨 경험치 정보</t>
  </si>
  <si>
    <t>수호자 1846레벨 경험치 정보</t>
  </si>
  <si>
    <t>수호자 1847레벨 경험치 정보</t>
  </si>
  <si>
    <t>수호자 1848레벨 경험치 정보</t>
  </si>
  <si>
    <t>수호자 1849레벨 경험치 정보</t>
  </si>
  <si>
    <t>수호자 1850레벨 경험치 정보</t>
  </si>
  <si>
    <t>수호자 1851레벨 경험치 정보</t>
  </si>
  <si>
    <t>수호자 1852레벨 경험치 정보</t>
  </si>
  <si>
    <t>수호자 1853레벨 경험치 정보</t>
  </si>
  <si>
    <t>수호자 1854레벨 경험치 정보</t>
  </si>
  <si>
    <t>수호자 1855레벨 경험치 정보</t>
  </si>
  <si>
    <t>수호자 1856레벨 경험치 정보</t>
  </si>
  <si>
    <t>수호자 1857레벨 경험치 정보</t>
  </si>
  <si>
    <t>수호자 1858레벨 경험치 정보</t>
  </si>
  <si>
    <t>수호자 1859레벨 경험치 정보</t>
  </si>
  <si>
    <t>수호자 1860레벨 경험치 정보</t>
  </si>
  <si>
    <t>수호자 1861레벨 경험치 정보</t>
  </si>
  <si>
    <t>수호자 1862레벨 경험치 정보</t>
  </si>
  <si>
    <t>수호자 1863레벨 경험치 정보</t>
  </si>
  <si>
    <t>수호자 1864레벨 경험치 정보</t>
  </si>
  <si>
    <t>수호자 1865레벨 경험치 정보</t>
  </si>
  <si>
    <t>수호자 1866레벨 경험치 정보</t>
  </si>
  <si>
    <t>수호자 1867레벨 경험치 정보</t>
  </si>
  <si>
    <t>수호자 1868레벨 경험치 정보</t>
  </si>
  <si>
    <t>수호자 1869레벨 경험치 정보</t>
  </si>
  <si>
    <t>수호자 1870레벨 경험치 정보</t>
  </si>
  <si>
    <t>수호자 1871레벨 경험치 정보</t>
  </si>
  <si>
    <t>수호자 1872레벨 경험치 정보</t>
  </si>
  <si>
    <t>수호자 1873레벨 경험치 정보</t>
  </si>
  <si>
    <t>수호자 1874레벨 경험치 정보</t>
  </si>
  <si>
    <t>수호자 1875레벨 경험치 정보</t>
  </si>
  <si>
    <t>수호자 1876레벨 경험치 정보</t>
  </si>
  <si>
    <t>수호자 1877레벨 경험치 정보</t>
  </si>
  <si>
    <t>수호자 1878레벨 경험치 정보</t>
  </si>
  <si>
    <t>수호자 1879레벨 경험치 정보</t>
  </si>
  <si>
    <t>수호자 1880레벨 경험치 정보</t>
  </si>
  <si>
    <t>수호자 1881레벨 경험치 정보</t>
  </si>
  <si>
    <t>수호자 1882레벨 경험치 정보</t>
  </si>
  <si>
    <t>수호자 1883레벨 경험치 정보</t>
  </si>
  <si>
    <t>수호자 1884레벨 경험치 정보</t>
  </si>
  <si>
    <t>수호자 1885레벨 경험치 정보</t>
  </si>
  <si>
    <t>수호자 1886레벨 경험치 정보</t>
  </si>
  <si>
    <t>수호자 1887레벨 경험치 정보</t>
  </si>
  <si>
    <t>수호자 1888레벨 경험치 정보</t>
  </si>
  <si>
    <t>수호자 1889레벨 경험치 정보</t>
  </si>
  <si>
    <t>수호자 1890레벨 경험치 정보</t>
  </si>
  <si>
    <t>수호자 1891레벨 경험치 정보</t>
  </si>
  <si>
    <t>수호자 1892레벨 경험치 정보</t>
  </si>
  <si>
    <t>수호자 1893레벨 경험치 정보</t>
  </si>
  <si>
    <t>수호자 1894레벨 경험치 정보</t>
  </si>
  <si>
    <t>수호자 1895레벨 경험치 정보</t>
  </si>
  <si>
    <t>수호자 1896레벨 경험치 정보</t>
  </si>
  <si>
    <t>수호자 1897레벨 경험치 정보</t>
  </si>
  <si>
    <t>수호자 1898레벨 경험치 정보</t>
  </si>
  <si>
    <t>수호자 1899레벨 경험치 정보</t>
  </si>
  <si>
    <t>수호자 1900레벨 경험치 정보</t>
  </si>
  <si>
    <t>수호자 1901레벨 경험치 정보</t>
  </si>
  <si>
    <t>수호자 1902레벨 경험치 정보</t>
  </si>
  <si>
    <t>수호자 1903레벨 경험치 정보</t>
  </si>
  <si>
    <t>수호자 1904레벨 경험치 정보</t>
  </si>
  <si>
    <t>수호자 1905레벨 경험치 정보</t>
  </si>
  <si>
    <t>수호자 1906레벨 경험치 정보</t>
  </si>
  <si>
    <t>수호자 1907레벨 경험치 정보</t>
  </si>
  <si>
    <t>수호자 1908레벨 경험치 정보</t>
  </si>
  <si>
    <t>수호자 1909레벨 경험치 정보</t>
  </si>
  <si>
    <t>수호자 1910레벨 경험치 정보</t>
  </si>
  <si>
    <t>수호자 1911레벨 경험치 정보</t>
  </si>
  <si>
    <t>수호자 1912레벨 경험치 정보</t>
  </si>
  <si>
    <t>수호자 1913레벨 경험치 정보</t>
  </si>
  <si>
    <t>수호자 1914레벨 경험치 정보</t>
  </si>
  <si>
    <t>수호자 1915레벨 경험치 정보</t>
  </si>
  <si>
    <t>수호자 1916레벨 경험치 정보</t>
  </si>
  <si>
    <t>수호자 1917레벨 경험치 정보</t>
  </si>
  <si>
    <t>수호자 1918레벨 경험치 정보</t>
  </si>
  <si>
    <t>수호자 1919레벨 경험치 정보</t>
  </si>
  <si>
    <t>수호자 1920레벨 경험치 정보</t>
  </si>
  <si>
    <t>수호자 1921레벨 경험치 정보</t>
  </si>
  <si>
    <t>수호자 1922레벨 경험치 정보</t>
  </si>
  <si>
    <t>수호자 1923레벨 경험치 정보</t>
  </si>
  <si>
    <t>수호자 1924레벨 경험치 정보</t>
  </si>
  <si>
    <t>수호자 1925레벨 경험치 정보</t>
  </si>
  <si>
    <t>수호자 1926레벨 경험치 정보</t>
  </si>
  <si>
    <t>수호자 1927레벨 경험치 정보</t>
  </si>
  <si>
    <t>수호자 1928레벨 경험치 정보</t>
  </si>
  <si>
    <t>수호자 1929레벨 경험치 정보</t>
  </si>
  <si>
    <t>수호자 1930레벨 경험치 정보</t>
  </si>
  <si>
    <t>수호자 1931레벨 경험치 정보</t>
  </si>
  <si>
    <t>수호자 1932레벨 경험치 정보</t>
  </si>
  <si>
    <t>수호자 1933레벨 경험치 정보</t>
  </si>
  <si>
    <t>수호자 1934레벨 경험치 정보</t>
  </si>
  <si>
    <t>수호자 1935레벨 경험치 정보</t>
  </si>
  <si>
    <t>수호자 1936레벨 경험치 정보</t>
  </si>
  <si>
    <t>수호자 1937레벨 경험치 정보</t>
  </si>
  <si>
    <t>수호자 1938레벨 경험치 정보</t>
  </si>
  <si>
    <t>수호자 1939레벨 경험치 정보</t>
  </si>
  <si>
    <t>수호자 1940레벨 경험치 정보</t>
  </si>
  <si>
    <t>수호자 1941레벨 경험치 정보</t>
  </si>
  <si>
    <t>수호자 1942레벨 경험치 정보</t>
  </si>
  <si>
    <t>수호자 1943레벨 경험치 정보</t>
  </si>
  <si>
    <t>수호자 1944레벨 경험치 정보</t>
  </si>
  <si>
    <t>수호자 1945레벨 경험치 정보</t>
  </si>
  <si>
    <t>수호자 1946레벨 경험치 정보</t>
  </si>
  <si>
    <t>수호자 1947레벨 경험치 정보</t>
  </si>
  <si>
    <t>수호자 1948레벨 경험치 정보</t>
  </si>
  <si>
    <t>수호자 1949레벨 경험치 정보</t>
  </si>
  <si>
    <t>수호자 1950레벨 경험치 정보</t>
  </si>
  <si>
    <t>수호자 1951레벨 경험치 정보</t>
  </si>
  <si>
    <t>수호자 1952레벨 경험치 정보</t>
  </si>
  <si>
    <t>수호자 1953레벨 경험치 정보</t>
  </si>
  <si>
    <t>수호자 1954레벨 경험치 정보</t>
  </si>
  <si>
    <t>수호자 1955레벨 경험치 정보</t>
  </si>
  <si>
    <t>수호자 1956레벨 경험치 정보</t>
  </si>
  <si>
    <t>수호자 1957레벨 경험치 정보</t>
  </si>
  <si>
    <t>수호자 1958레벨 경험치 정보</t>
  </si>
  <si>
    <t>수호자 1959레벨 경험치 정보</t>
  </si>
  <si>
    <t>수호자 1960레벨 경험치 정보</t>
  </si>
  <si>
    <t>수호자 1961레벨 경험치 정보</t>
  </si>
  <si>
    <t>수호자 1962레벨 경험치 정보</t>
  </si>
  <si>
    <t>수호자 1963레벨 경험치 정보</t>
  </si>
  <si>
    <t>수호자 1964레벨 경험치 정보</t>
  </si>
  <si>
    <t>수호자 1965레벨 경험치 정보</t>
  </si>
  <si>
    <t>수호자 1966레벨 경험치 정보</t>
  </si>
  <si>
    <t>수호자 1967레벨 경험치 정보</t>
  </si>
  <si>
    <t>수호자 1968레벨 경험치 정보</t>
  </si>
  <si>
    <t>수호자 1969레벨 경험치 정보</t>
  </si>
  <si>
    <t>수호자 1970레벨 경험치 정보</t>
  </si>
  <si>
    <t>수호자 1971레벨 경험치 정보</t>
  </si>
  <si>
    <t>수호자 1972레벨 경험치 정보</t>
  </si>
  <si>
    <t>수호자 1973레벨 경험치 정보</t>
  </si>
  <si>
    <t>수호자 1974레벨 경험치 정보</t>
  </si>
  <si>
    <t>수호자 1975레벨 경험치 정보</t>
  </si>
  <si>
    <t>수호자 1976레벨 경험치 정보</t>
  </si>
  <si>
    <t>수호자 1977레벨 경험치 정보</t>
  </si>
  <si>
    <t>수호자 1978레벨 경험치 정보</t>
  </si>
  <si>
    <t>수호자 1979레벨 경험치 정보</t>
  </si>
  <si>
    <t>수호자 1980레벨 경험치 정보</t>
  </si>
  <si>
    <t>수호자 1981레벨 경험치 정보</t>
  </si>
  <si>
    <t>수호자 1982레벨 경험치 정보</t>
  </si>
  <si>
    <t>수호자 1983레벨 경험치 정보</t>
  </si>
  <si>
    <t>수호자 1984레벨 경험치 정보</t>
  </si>
  <si>
    <t>수호자 1985레벨 경험치 정보</t>
  </si>
  <si>
    <t>수호자 1986레벨 경험치 정보</t>
  </si>
  <si>
    <t>수호자 1987레벨 경험치 정보</t>
  </si>
  <si>
    <t>수호자 1988레벨 경험치 정보</t>
  </si>
  <si>
    <t>수호자 1989레벨 경험치 정보</t>
  </si>
  <si>
    <t>수호자 1990레벨 경험치 정보</t>
  </si>
  <si>
    <t>수호자 1991레벨 경험치 정보</t>
  </si>
  <si>
    <t>수호자 1992레벨 경험치 정보</t>
  </si>
  <si>
    <t>수호자 1993레벨 경험치 정보</t>
  </si>
  <si>
    <t>수호자 1994레벨 경험치 정보</t>
  </si>
  <si>
    <t>수호자 1995레벨 경험치 정보</t>
  </si>
  <si>
    <t>수호자 1996레벨 경험치 정보</t>
  </si>
  <si>
    <t>수호자 1997레벨 경험치 정보</t>
  </si>
  <si>
    <t>수호자 1998레벨 경험치 정보</t>
  </si>
  <si>
    <t>수호자 1999레벨 경험치 정보</t>
  </si>
  <si>
    <t>수호자 2000레벨 경험치 정보</t>
  </si>
  <si>
    <t>수호자 레벨 설명</t>
  </si>
  <si>
    <t>수호자 누적 경험치</t>
  </si>
  <si>
    <t>현재 절대 수호자 레벨에서 다음 절대 수호자 레벨에 필요한 경험치(수호자 레벨 업 필요 요구 경험치)
현재 임시 설정중</t>
  </si>
  <si>
    <t>해당 레벨에 제공되는 수호자 패시브 스킬의 특성계열구분
1: 공격계열
2: 방어계열
3: 보조계열</t>
  </si>
  <si>
    <t>해당 수호자 패시브 계열에 제공되는 보너스 스킬 포인트 개수</t>
  </si>
  <si>
    <t>해당 수호자 (구간별)레벨에 따라 제공되는 닉네임 엠블렘 종류:
리소스인포 인덱스 연동</t>
  </si>
  <si>
    <t>수호자 레벨 1650 이후 필요 경험치 상향 : 20170614_PlayerInfo 참고</t>
    <phoneticPr fontId="6" type="noConversion"/>
  </si>
  <si>
    <t>&lt; 추가 요청 사항 &gt;</t>
    <phoneticPr fontId="6" type="noConversion"/>
  </si>
  <si>
    <t>&lt; 변경 사항 &gt;</t>
    <phoneticPr fontId="6" type="noConversion"/>
  </si>
  <si>
    <t>수호석 리뉴얼</t>
    <phoneticPr fontId="6" type="noConversion"/>
  </si>
  <si>
    <t>자동연계스킬비용</t>
  </si>
  <si>
    <t>버서커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</si>
  <si>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</si>
  <si>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</si>
  <si>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</si>
  <si>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</si>
  <si>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강타 Lv. 1</t>
    <phoneticPr fontId="6" type="noConversion"/>
  </si>
  <si>
    <t>강타 Lv. 2</t>
  </si>
  <si>
    <t>돌풍 Lv. 2</t>
  </si>
  <si>
    <t>강타 Lv. 3</t>
  </si>
  <si>
    <t>돌풍 Lv. 3</t>
  </si>
  <si>
    <t>강타 Lv. 4</t>
  </si>
  <si>
    <t>돌풍 Lv. 4</t>
  </si>
  <si>
    <t>강타 Lv. 5</t>
  </si>
  <si>
    <t>돌풍 Lv. 5</t>
  </si>
  <si>
    <t>강타 Lv. 6</t>
  </si>
  <si>
    <t>돌풍 Lv. 6</t>
  </si>
  <si>
    <t>강타 Lv. 7</t>
  </si>
  <si>
    <t>돌풍 Lv. 7</t>
  </si>
  <si>
    <t>강타 Lv. 8</t>
  </si>
  <si>
    <t>돌풍 Lv. 8</t>
  </si>
  <si>
    <t>강타 Lv. 9</t>
  </si>
  <si>
    <t>돌풍 Lv. 9</t>
  </si>
  <si>
    <t>강타 Lv. 10</t>
  </si>
  <si>
    <t>돌풍 Lv. 10</t>
  </si>
  <si>
    <t>태풍 Lv. 2</t>
  </si>
  <si>
    <t>돌진 Lv. 2</t>
  </si>
  <si>
    <t>태풍 Lv. 3</t>
  </si>
  <si>
    <t>돌진 Lv. 3</t>
  </si>
  <si>
    <t>태풍 Lv. 4</t>
  </si>
  <si>
    <t>돌진 Lv. 4</t>
  </si>
  <si>
    <t>태풍 Lv. 5</t>
  </si>
  <si>
    <t>돌진 Lv. 5</t>
  </si>
  <si>
    <t>태풍 Lv. 6</t>
  </si>
  <si>
    <t>돌진 Lv. 6</t>
  </si>
  <si>
    <t>태풍 Lv. 7</t>
  </si>
  <si>
    <t>돌진 Lv. 7</t>
  </si>
  <si>
    <t>태풍 Lv. 8</t>
  </si>
  <si>
    <t>돌진 Lv. 8</t>
  </si>
  <si>
    <t>태풍 Lv. 9</t>
  </si>
  <si>
    <t>돌진 Lv. 9</t>
  </si>
  <si>
    <t>태풍 Lv. 10</t>
  </si>
  <si>
    <t>돌진 Lv. 10</t>
  </si>
  <si>
    <t>파괴 Lv. 2</t>
  </si>
  <si>
    <t>광분 Lv. 2</t>
  </si>
  <si>
    <t>파괴 Lv. 3</t>
  </si>
  <si>
    <t>광분 Lv. 3</t>
  </si>
  <si>
    <t>파괴 Lv. 4</t>
  </si>
  <si>
    <t>광분 Lv. 4</t>
  </si>
  <si>
    <t>파괴 Lv. 5</t>
  </si>
  <si>
    <t>광분 Lv. 5</t>
  </si>
  <si>
    <t>파괴 Lv. 6</t>
  </si>
  <si>
    <t>광분 Lv. 6</t>
  </si>
  <si>
    <t>파괴 Lv. 7</t>
  </si>
  <si>
    <t>광분 Lv. 7</t>
  </si>
  <si>
    <t>파괴 Lv. 8</t>
  </si>
  <si>
    <t>광분 Lv. 8</t>
  </si>
  <si>
    <t>파괴 Lv. 9</t>
  </si>
  <si>
    <t>광분 Lv. 9</t>
  </si>
  <si>
    <t>파괴 Lv. 10</t>
  </si>
  <si>
    <t>광분 Lv. 10</t>
  </si>
  <si>
    <t>살육 Lv. 2</t>
  </si>
  <si>
    <t>강압 Lv. 2</t>
  </si>
  <si>
    <t>살육 Lv. 3</t>
  </si>
  <si>
    <t>강압 Lv. 3</t>
  </si>
  <si>
    <t>살육 Lv. 4</t>
  </si>
  <si>
    <t>강압 Lv. 4</t>
  </si>
  <si>
    <t>살육 Lv. 5</t>
  </si>
  <si>
    <t>강압 Lv. 5</t>
  </si>
  <si>
    <t>살육 Lv. 6</t>
  </si>
  <si>
    <t>강압 Lv. 6</t>
  </si>
  <si>
    <t>살육 Lv. 7</t>
  </si>
  <si>
    <t>강압 Lv. 7</t>
  </si>
  <si>
    <t>살육 Lv. 8</t>
  </si>
  <si>
    <t>강압 Lv. 8</t>
  </si>
  <si>
    <t>살육 Lv. 9</t>
  </si>
  <si>
    <t>강압 Lv. 9</t>
  </si>
  <si>
    <t>살육 Lv. 10</t>
  </si>
  <si>
    <t>강압 Lv. 10</t>
  </si>
  <si>
    <t>포효 Lv. 2</t>
  </si>
  <si>
    <t>돌출 Lv. 2</t>
  </si>
  <si>
    <t>포효 Lv. 3</t>
  </si>
  <si>
    <t>돌출 Lv. 3</t>
  </si>
  <si>
    <t>포효 Lv. 4</t>
  </si>
  <si>
    <t>돌출 Lv. 4</t>
  </si>
  <si>
    <t>포효 Lv. 5</t>
  </si>
  <si>
    <t>돌출 Lv. 5</t>
  </si>
  <si>
    <t>포효 Lv. 6</t>
  </si>
  <si>
    <t>돌출 Lv. 6</t>
  </si>
  <si>
    <t>포효 Lv. 7</t>
  </si>
  <si>
    <t>돌출 Lv. 7</t>
  </si>
  <si>
    <t>포효 Lv. 8</t>
  </si>
  <si>
    <t>돌출 Lv. 8</t>
  </si>
  <si>
    <t>포효 Lv. 9</t>
  </si>
  <si>
    <t>돌출 Lv. 9</t>
  </si>
  <si>
    <t>포효 Lv. 10</t>
  </si>
  <si>
    <t>돌출 Lv. 10</t>
  </si>
  <si>
    <t>속공 Lv. 2</t>
  </si>
  <si>
    <t>마검 Lv. 2</t>
  </si>
  <si>
    <t>속공 Lv. 3</t>
  </si>
  <si>
    <t>마검 Lv. 3</t>
  </si>
  <si>
    <t>속공 Lv. 4</t>
  </si>
  <si>
    <t>마검 Lv. 4</t>
  </si>
  <si>
    <t>속공 Lv. 5</t>
  </si>
  <si>
    <t>마검 Lv. 5</t>
  </si>
  <si>
    <t>속공 Lv. 6</t>
  </si>
  <si>
    <t>마검 Lv. 6</t>
  </si>
  <si>
    <t>속공 Lv. 7</t>
  </si>
  <si>
    <t>마검 Lv. 7</t>
  </si>
  <si>
    <t>속공 Lv. 8</t>
  </si>
  <si>
    <t>마검 Lv. 8</t>
  </si>
  <si>
    <t>속공 Lv. 9</t>
  </si>
  <si>
    <t>마검 Lv. 9</t>
  </si>
  <si>
    <t>속공 Lv. 10</t>
  </si>
  <si>
    <t>마검 Lv. 10</t>
  </si>
  <si>
    <t>난사 Lv. 2</t>
  </si>
  <si>
    <t>응징 Lv. 2</t>
  </si>
  <si>
    <t>난사 Lv. 3</t>
  </si>
  <si>
    <t>응징 Lv. 3</t>
  </si>
  <si>
    <t>난사 Lv. 4</t>
  </si>
  <si>
    <t>응징 Lv. 4</t>
  </si>
  <si>
    <t>난사 Lv. 5</t>
  </si>
  <si>
    <t>응징 Lv. 5</t>
  </si>
  <si>
    <t>난사 Lv. 6</t>
  </si>
  <si>
    <t>응징 Lv. 6</t>
  </si>
  <si>
    <t>난사 Lv. 7</t>
  </si>
  <si>
    <t>응징 Lv. 7</t>
  </si>
  <si>
    <t>난사 Lv. 8</t>
  </si>
  <si>
    <t>응징 Lv. 8</t>
  </si>
  <si>
    <t>난사 Lv. 9</t>
  </si>
  <si>
    <t>응징 Lv. 9</t>
  </si>
  <si>
    <t>난사 Lv. 10</t>
  </si>
  <si>
    <t>응징 Lv. 10</t>
  </si>
  <si>
    <t>화살비 Lv. 2</t>
  </si>
  <si>
    <t>본능 Lv. 2</t>
  </si>
  <si>
    <t>화살비 Lv. 3</t>
  </si>
  <si>
    <t>본능 Lv. 3</t>
  </si>
  <si>
    <t>화살비 Lv. 4</t>
  </si>
  <si>
    <t>본능 Lv. 4</t>
  </si>
  <si>
    <t>화살비 Lv. 5</t>
  </si>
  <si>
    <t>본능 Lv. 5</t>
  </si>
  <si>
    <t>화살비 Lv. 6</t>
  </si>
  <si>
    <t>본능 Lv. 6</t>
  </si>
  <si>
    <t>화살비 Lv. 7</t>
  </si>
  <si>
    <t>본능 Lv. 7</t>
  </si>
  <si>
    <t>화살비 Lv. 8</t>
  </si>
  <si>
    <t>본능 Lv. 8</t>
  </si>
  <si>
    <t>화살비 Lv. 9</t>
  </si>
  <si>
    <t>본능 Lv. 9</t>
  </si>
  <si>
    <t>본능 Lv. 10</t>
  </si>
  <si>
    <t>연사 Lv. 2</t>
  </si>
  <si>
    <t>명사수 Lv. 2</t>
  </si>
  <si>
    <t>연사 Lv. 3</t>
  </si>
  <si>
    <t>명사수 Lv. 3</t>
  </si>
  <si>
    <t>연사 Lv. 4</t>
  </si>
  <si>
    <t>명사수 Lv. 4</t>
  </si>
  <si>
    <t>연사 Lv. 5</t>
  </si>
  <si>
    <t>명사수 Lv. 5</t>
  </si>
  <si>
    <t>연사 Lv. 6</t>
  </si>
  <si>
    <t>명사수 Lv. 6</t>
  </si>
  <si>
    <t>연사 Lv. 7</t>
  </si>
  <si>
    <t>명사수 Lv. 7</t>
  </si>
  <si>
    <t>연사 Lv. 8</t>
  </si>
  <si>
    <t>명사수 Lv. 8</t>
  </si>
  <si>
    <t>연사 Lv. 9</t>
  </si>
  <si>
    <t>명사수 Lv. 9</t>
  </si>
  <si>
    <t>연사 Lv. 10</t>
  </si>
  <si>
    <t>명사수 Lv. 10</t>
  </si>
  <si>
    <t>중독탄 Lv. 2</t>
  </si>
  <si>
    <t>환영 Lv. 2</t>
  </si>
  <si>
    <t>중독탄 Lv. 3</t>
  </si>
  <si>
    <t>환영 Lv. 3</t>
  </si>
  <si>
    <t>중독탄 Lv. 4</t>
  </si>
  <si>
    <t>환영 Lv. 4</t>
  </si>
  <si>
    <t>중독탄 Lv. 5</t>
  </si>
  <si>
    <t>환영 Lv. 5</t>
  </si>
  <si>
    <t>중독탄 Lv. 6</t>
  </si>
  <si>
    <t>환영 Lv. 6</t>
  </si>
  <si>
    <t>중독탄 Lv. 7</t>
  </si>
  <si>
    <t>환영 Lv. 7</t>
  </si>
  <si>
    <t>중독탄 Lv. 8</t>
  </si>
  <si>
    <t>환영 Lv. 8</t>
  </si>
  <si>
    <t>중독탄 Lv. 9</t>
  </si>
  <si>
    <t>환영 Lv. 9</t>
  </si>
  <si>
    <t>중독탄 Lv. 10</t>
  </si>
  <si>
    <t>환영 Lv. 10</t>
  </si>
  <si>
    <t>산탄 Lv. 2</t>
  </si>
  <si>
    <t>포화 Lv. 2</t>
  </si>
  <si>
    <t>산탄 Lv. 3</t>
  </si>
  <si>
    <t>포화 Lv. 3</t>
  </si>
  <si>
    <t>산탄 Lv. 4</t>
  </si>
  <si>
    <t>포화 Lv. 4</t>
  </si>
  <si>
    <t>산탄 Lv. 5</t>
  </si>
  <si>
    <t>포화 Lv. 5</t>
  </si>
  <si>
    <t>산탄 Lv. 6</t>
  </si>
  <si>
    <t>포화 Lv. 6</t>
  </si>
  <si>
    <t>산탄 Lv. 7</t>
  </si>
  <si>
    <t>포화 Lv. 7</t>
  </si>
  <si>
    <t>산탄 Lv. 8</t>
  </si>
  <si>
    <t>포화 Lv. 8</t>
  </si>
  <si>
    <t>산탄 Lv. 9</t>
  </si>
  <si>
    <t>포화 Lv. 9</t>
  </si>
  <si>
    <t>산탄 Lv. 10</t>
  </si>
  <si>
    <t>포화 Lv. 10</t>
  </si>
  <si>
    <t>관통 Lv. 2</t>
  </si>
  <si>
    <t>일격 Lv. 2</t>
  </si>
  <si>
    <t>관통 Lv. 3</t>
  </si>
  <si>
    <t>일격 Lv. 3</t>
  </si>
  <si>
    <t>관통 Lv. 4</t>
  </si>
  <si>
    <t>일격 Lv. 4</t>
  </si>
  <si>
    <t>관통 Lv. 5</t>
  </si>
  <si>
    <t>일격 Lv. 5</t>
  </si>
  <si>
    <t>관통 Lv. 6</t>
  </si>
  <si>
    <t>일격 Lv. 6</t>
  </si>
  <si>
    <t>관통 Lv. 7</t>
  </si>
  <si>
    <t>일격 Lv. 7</t>
  </si>
  <si>
    <t>관통 Lv. 8</t>
  </si>
  <si>
    <t>일격 Lv. 8</t>
  </si>
  <si>
    <t>관통 Lv. 9</t>
  </si>
  <si>
    <t>일격 Lv. 9</t>
  </si>
  <si>
    <t>관통 Lv. 10</t>
  </si>
  <si>
    <t>일격 Lv. 10</t>
  </si>
  <si>
    <t>아칸 스킬 개편</t>
    <phoneticPr fontId="6" type="noConversion"/>
  </si>
  <si>
    <t>공격력</t>
    <phoneticPr fontId="6" type="noConversion"/>
  </si>
  <si>
    <t>소각 Lv. 1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</si>
  <si>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</si>
  <si>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5%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40%</t>
    </r>
    <phoneticPr fontId="6" type="noConversion"/>
  </si>
  <si>
    <t>소각 Lv. 2</t>
  </si>
  <si>
    <t>해탈 Lv. 2</t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</si>
  <si>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</si>
  <si>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t>소각 Lv. 3</t>
  </si>
  <si>
    <t>해탈 Lv. 3</t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</si>
  <si>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</si>
  <si>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t>소각 Lv. 4</t>
  </si>
  <si>
    <t>해탈 Lv. 4</t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</si>
  <si>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</si>
  <si>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t>소각 Lv. 5</t>
  </si>
  <si>
    <t>해탈 Lv. 5</t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</si>
  <si>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</si>
  <si>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t>소각 Lv. 6</t>
  </si>
  <si>
    <t>해탈 Lv. 6</t>
  </si>
  <si>
    <t>소각 Lv. 7</t>
  </si>
  <si>
    <t>해탈 Lv. 7</t>
  </si>
  <si>
    <t>소각 Lv. 8</t>
  </si>
  <si>
    <t>해탈 Lv. 8</t>
  </si>
  <si>
    <t>소각 Lv. 9</t>
  </si>
  <si>
    <t>해탈 Lv. 9</t>
  </si>
  <si>
    <t>소각 Lv. 10</t>
  </si>
  <si>
    <t>해탈 Lv. 10</t>
  </si>
  <si>
    <t>화염구 Lv. 2</t>
  </si>
  <si>
    <t>카르마 Lv. 2</t>
  </si>
  <si>
    <t>화염구 Lv. 3</t>
  </si>
  <si>
    <t>카르마 Lv. 3</t>
  </si>
  <si>
    <t>화염구 Lv. 4</t>
  </si>
  <si>
    <t>카르마 Lv. 4</t>
  </si>
  <si>
    <t>화염구 Lv. 5</t>
  </si>
  <si>
    <t>카르마 Lv. 5</t>
  </si>
  <si>
    <t>화염구 Lv. 6</t>
  </si>
  <si>
    <t>카르마 Lv. 6</t>
  </si>
  <si>
    <t>화염구 Lv. 7</t>
  </si>
  <si>
    <t>카르마 Lv. 7</t>
  </si>
  <si>
    <t>화염구 Lv. 8</t>
  </si>
  <si>
    <t>카르마 Lv. 8</t>
  </si>
  <si>
    <t>화염구 Lv. 9</t>
  </si>
  <si>
    <t>카르마 Lv. 9</t>
  </si>
  <si>
    <t>화염구 Lv. 10</t>
  </si>
  <si>
    <t>카르마 Lv. 10</t>
  </si>
  <si>
    <t>회오리 Lv. 2</t>
  </si>
  <si>
    <t>월령갑 Lv. 2</t>
  </si>
  <si>
    <t>회오리 Lv. 3</t>
  </si>
  <si>
    <t>월령갑 Lv. 3</t>
  </si>
  <si>
    <t>회오리 Lv. 4</t>
  </si>
  <si>
    <t>월령갑 Lv. 4</t>
  </si>
  <si>
    <t>회오리 Lv. 5</t>
  </si>
  <si>
    <t>월령갑 Lv. 5</t>
  </si>
  <si>
    <t>회오리 Lv. 6</t>
  </si>
  <si>
    <t>월령갑 Lv. 6</t>
  </si>
  <si>
    <t>회오리 Lv. 7</t>
  </si>
  <si>
    <t>월령갑 Lv. 7</t>
  </si>
  <si>
    <t>회오리 Lv. 8</t>
  </si>
  <si>
    <t>월령갑 Lv. 8</t>
  </si>
  <si>
    <t>회오리 Lv. 9</t>
  </si>
  <si>
    <t>월령갑 Lv. 9</t>
  </si>
  <si>
    <t>회오리 Lv. 10</t>
  </si>
  <si>
    <t>월령갑 Lv. 10</t>
  </si>
  <si>
    <t>유성 Lv. 2</t>
  </si>
  <si>
    <t>암흑 Lv. 2</t>
  </si>
  <si>
    <t>유성 Lv. 3</t>
  </si>
  <si>
    <t>암흑 Lv. 3</t>
  </si>
  <si>
    <t>유성 Lv. 4</t>
  </si>
  <si>
    <t>암흑 Lv. 4</t>
  </si>
  <si>
    <t>유성 Lv. 5</t>
  </si>
  <si>
    <t>암흑 Lv. 5</t>
  </si>
  <si>
    <t>유성 Lv. 6</t>
  </si>
  <si>
    <t>암흑 Lv. 6</t>
  </si>
  <si>
    <t>유성 Lv. 7</t>
  </si>
  <si>
    <t>암흑 Lv. 7</t>
  </si>
  <si>
    <t>유성 Lv. 8</t>
  </si>
  <si>
    <t>암흑 Lv. 8</t>
  </si>
  <si>
    <t>유성 Lv. 9</t>
  </si>
  <si>
    <t>암흑 Lv. 9</t>
  </si>
  <si>
    <t>유성 Lv. 10</t>
  </si>
  <si>
    <t>암흑 Lv. 10</t>
  </si>
  <si>
    <t>뇌연격 Lv. 2</t>
  </si>
  <si>
    <t>치유 Lv. 2</t>
  </si>
  <si>
    <t>뇌연격 Lv. 3</t>
  </si>
  <si>
    <t>치유 Lv. 3</t>
  </si>
  <si>
    <t>뇌연격 Lv. 4</t>
  </si>
  <si>
    <t>치유 Lv. 4</t>
  </si>
  <si>
    <t>뇌연격 Lv. 5</t>
  </si>
  <si>
    <t>치유 Lv. 5</t>
  </si>
  <si>
    <t>뇌연격 Lv. 6</t>
  </si>
  <si>
    <t>치유 Lv. 6</t>
  </si>
  <si>
    <t>뇌연격 Lv. 7</t>
  </si>
  <si>
    <t>치유 Lv. 7</t>
  </si>
  <si>
    <t>뇌연격 Lv. 8</t>
  </si>
  <si>
    <t>치유 Lv. 8</t>
  </si>
  <si>
    <t>뇌연격 Lv. 9</t>
  </si>
  <si>
    <t>치유 Lv. 9</t>
  </si>
  <si>
    <t>뇌연격 Lv. 10</t>
  </si>
  <si>
    <t>치유 Lv. 10</t>
  </si>
  <si>
    <t>눈보라 Lv. 2</t>
  </si>
  <si>
    <t>월광 Lv. 2</t>
  </si>
  <si>
    <t>눈보라 Lv. 3</t>
  </si>
  <si>
    <t>월광 Lv. 3</t>
  </si>
  <si>
    <t>눈보라 Lv. 4</t>
  </si>
  <si>
    <t>월광 Lv. 4</t>
  </si>
  <si>
    <t>눈보라 Lv. 5</t>
  </si>
  <si>
    <t>월광 Lv. 5</t>
  </si>
  <si>
    <t>눈보라 Lv. 6</t>
  </si>
  <si>
    <t>월광 Lv. 6</t>
  </si>
  <si>
    <t>눈보라 Lv. 7</t>
  </si>
  <si>
    <t>월광 Lv. 7</t>
  </si>
  <si>
    <t>눈보라 Lv. 8</t>
  </si>
  <si>
    <t>월광 Lv. 8</t>
  </si>
  <si>
    <t>눈보라 Lv. 9</t>
  </si>
  <si>
    <t>월광 Lv. 9</t>
  </si>
  <si>
    <t>눈보라 Lv. 10</t>
  </si>
  <si>
    <t>월광 Lv. 10</t>
  </si>
  <si>
    <t>나이트 스킬 개편</t>
    <phoneticPr fontId="6" type="noConversion"/>
  </si>
  <si>
    <t>베기 Lv. 1</t>
    <phoneticPr fontId="6" type="noConversion"/>
  </si>
  <si>
    <t>베기 Lv. 2</t>
  </si>
  <si>
    <t>낙화 Lv. 2</t>
  </si>
  <si>
    <t>베기 Lv. 3</t>
  </si>
  <si>
    <t>낙화 Lv. 3</t>
  </si>
  <si>
    <t>베기 Lv. 4</t>
  </si>
  <si>
    <t>낙화 Lv. 4</t>
  </si>
  <si>
    <t>베기 Lv. 5</t>
  </si>
  <si>
    <t>낙화 Lv. 5</t>
  </si>
  <si>
    <t>베기 Lv. 6</t>
  </si>
  <si>
    <t>낙화 Lv. 6</t>
  </si>
  <si>
    <t>베기 Lv. 7</t>
  </si>
  <si>
    <t>낙화 Lv. 7</t>
  </si>
  <si>
    <t>베기 Lv. 8</t>
  </si>
  <si>
    <t>낙화 Lv. 8</t>
  </si>
  <si>
    <t>베기 Lv. 9</t>
  </si>
  <si>
    <t>낙화 Lv. 9</t>
  </si>
  <si>
    <t>베기 Lv. 10</t>
  </si>
  <si>
    <t>낙화 Lv. 10</t>
  </si>
  <si>
    <t>나선격 Lv. 2</t>
  </si>
  <si>
    <t>오성 Lv. 2</t>
  </si>
  <si>
    <t>나선격 Lv. 3</t>
  </si>
  <si>
    <t>오성 Lv. 3</t>
  </si>
  <si>
    <t>나선격 Lv. 4</t>
  </si>
  <si>
    <t>오성 Lv. 4</t>
  </si>
  <si>
    <t>나선격 Lv. 5</t>
  </si>
  <si>
    <t>오성 Lv. 5</t>
  </si>
  <si>
    <t>나선격 Lv. 6</t>
  </si>
  <si>
    <t>오성 Lv. 6</t>
  </si>
  <si>
    <t>나선격 Lv. 7</t>
  </si>
  <si>
    <t>오성 Lv. 7</t>
  </si>
  <si>
    <t>나선격 Lv. 8</t>
  </si>
  <si>
    <t>오성 Lv. 8</t>
  </si>
  <si>
    <t>나선격 Lv. 9</t>
  </si>
  <si>
    <t>오성 Lv. 9</t>
  </si>
  <si>
    <t>나선격 Lv. 10</t>
  </si>
  <si>
    <t>오성 Lv. 10</t>
  </si>
  <si>
    <t>십자베기 Lv. 2</t>
  </si>
  <si>
    <t>정점 Lv. 2</t>
  </si>
  <si>
    <t>십자베기 Lv. 3</t>
  </si>
  <si>
    <t>정점 Lv. 3</t>
  </si>
  <si>
    <t>십자베기 Lv. 4</t>
  </si>
  <si>
    <t>정점 Lv. 4</t>
  </si>
  <si>
    <t>십자베기 Lv. 5</t>
  </si>
  <si>
    <t>정점 Lv. 5</t>
  </si>
  <si>
    <t>십자베기 Lv. 6</t>
  </si>
  <si>
    <t>정점 Lv. 6</t>
  </si>
  <si>
    <t>십자베기 Lv. 7</t>
  </si>
  <si>
    <t>정점 Lv. 7</t>
  </si>
  <si>
    <t>십자베기 Lv. 8</t>
  </si>
  <si>
    <t>정점 Lv. 8</t>
  </si>
  <si>
    <t>십자베기 Lv. 9</t>
  </si>
  <si>
    <t>정점 Lv. 9</t>
  </si>
  <si>
    <t>십자베기 Lv. 10</t>
  </si>
  <si>
    <t>정점 Lv. 10</t>
  </si>
  <si>
    <t>뇌격 Lv. 2</t>
  </si>
  <si>
    <t>복수 Lv. 2</t>
  </si>
  <si>
    <t>뇌격 Lv. 3</t>
  </si>
  <si>
    <t>복수 Lv. 3</t>
  </si>
  <si>
    <t>뇌격 Lv. 4</t>
  </si>
  <si>
    <t>복수 Lv. 4</t>
  </si>
  <si>
    <t>뇌격 Lv. 5</t>
  </si>
  <si>
    <t>복수 Lv. 5</t>
  </si>
  <si>
    <t>뇌격 Lv. 6</t>
  </si>
  <si>
    <t>복수 Lv. 6</t>
  </si>
  <si>
    <t>뇌격 Lv. 7</t>
  </si>
  <si>
    <t>복수 Lv. 7</t>
  </si>
  <si>
    <t>뇌격 Lv. 8</t>
  </si>
  <si>
    <t>복수 Lv. 8</t>
  </si>
  <si>
    <t>뇌격 Lv. 9</t>
  </si>
  <si>
    <t>복수 Lv. 9</t>
  </si>
  <si>
    <t>뇌격 Lv. 10</t>
  </si>
  <si>
    <t>복수 Lv. 10</t>
  </si>
  <si>
    <t>가르기 Lv. 2</t>
  </si>
  <si>
    <t>천둥 Lv. 2</t>
  </si>
  <si>
    <t>가르기 Lv. 3</t>
  </si>
  <si>
    <t>천둥 Lv. 3</t>
  </si>
  <si>
    <t>가르기 Lv. 4</t>
  </si>
  <si>
    <t>천둥 Lv. 4</t>
  </si>
  <si>
    <t>가르기 Lv. 5</t>
  </si>
  <si>
    <t>천둥 Lv. 5</t>
  </si>
  <si>
    <t>가르기 Lv. 6</t>
  </si>
  <si>
    <t>천둥 Lv. 6</t>
  </si>
  <si>
    <t>가르기 Lv. 7</t>
  </si>
  <si>
    <t>천둥 Lv. 7</t>
  </si>
  <si>
    <t>가르기 Lv. 8</t>
  </si>
  <si>
    <t>천둥 Lv. 8</t>
  </si>
  <si>
    <t>가르기 Lv. 9</t>
  </si>
  <si>
    <t>천둥 Lv. 9</t>
  </si>
  <si>
    <t>가르기 Lv. 10</t>
  </si>
  <si>
    <t>천둥 Lv. 10</t>
  </si>
  <si>
    <t>폭풍 Lv. 2</t>
  </si>
  <si>
    <t>폭풍 Lv. 3</t>
  </si>
  <si>
    <t>폭풍 Lv. 4</t>
  </si>
  <si>
    <t>폭풍 Lv. 5</t>
  </si>
  <si>
    <t>폭풍 Lv. 6</t>
  </si>
  <si>
    <t>폭풍 Lv. 7</t>
  </si>
  <si>
    <t>폭풍 Lv. 8</t>
  </si>
  <si>
    <t>폭풍 Lv. 9</t>
  </si>
  <si>
    <t>폭풍 Lv. 10</t>
  </si>
  <si>
    <t>변경전 재사용 대기시간</t>
    <phoneticPr fontId="6" type="noConversion"/>
  </si>
  <si>
    <t>변경 후 재사용 대기시간</t>
    <phoneticPr fontId="6" type="noConversion"/>
  </si>
  <si>
    <t>기존 능력</t>
    <phoneticPr fontId="6" type="noConversion"/>
  </si>
  <si>
    <t>변경될 능력</t>
    <phoneticPr fontId="6" type="noConversion"/>
  </si>
  <si>
    <t>비고</t>
    <phoneticPr fontId="6" type="noConversion"/>
  </si>
  <si>
    <t>유예</t>
    <phoneticPr fontId="6" type="noConversion"/>
  </si>
  <si>
    <t>고통</t>
    <phoneticPr fontId="6" type="noConversion"/>
  </si>
  <si>
    <t>무적</t>
    <phoneticPr fontId="6" type="noConversion"/>
  </si>
  <si>
    <t>거울</t>
    <phoneticPr fontId="6" type="noConversion"/>
  </si>
  <si>
    <t>신속</t>
    <phoneticPr fontId="6" type="noConversion"/>
  </si>
  <si>
    <t>중독</t>
    <phoneticPr fontId="6" type="noConversion"/>
  </si>
  <si>
    <t>근성</t>
    <phoneticPr fontId="6" type="noConversion"/>
  </si>
  <si>
    <t>신성</t>
    <phoneticPr fontId="6" type="noConversion"/>
  </si>
  <si>
    <t>도움</t>
    <phoneticPr fontId="6" type="noConversion"/>
  </si>
  <si>
    <t>은총</t>
    <phoneticPr fontId="6" type="noConversion"/>
  </si>
  <si>
    <t>부활</t>
    <phoneticPr fontId="6" type="noConversion"/>
  </si>
  <si>
    <t>태극</t>
    <phoneticPr fontId="6" type="noConversion"/>
  </si>
  <si>
    <t>기본 능력</t>
    <phoneticPr fontId="6" type="noConversion"/>
  </si>
  <si>
    <t>고유 능력</t>
    <phoneticPr fontId="6" type="noConversion"/>
  </si>
  <si>
    <t>적을 처치할 때마다 10% 확률로 보호막 발동 시간을 초기화합니다.</t>
  </si>
  <si>
    <t>5연속 공격(Combo)마다 내 피해량이 N% 증가합니다.</t>
  </si>
  <si>
    <t>신성력이 25 증가합니다.</t>
  </si>
  <si>
    <t>적에게 받는 피해량이 N% 감소합니다.</t>
  </si>
  <si>
    <t>생명력이 30% 미만이 될 경우, 25% 확률로 2초간 무적이 됩니다.</t>
  </si>
  <si>
    <t>25% 확률로 받는 피해량의 N%에 해당하는 피해를 공격한 적에게 되돌려줍니다.</t>
  </si>
  <si>
    <t>치명타 공격 적중 시 적중한 적이 5초간 내 캐릭터를 공격하게 됩니다.</t>
  </si>
  <si>
    <t>치명타 공격 적중 시 N% 확률로 4초 동안 공격 속도가 N% 증가합니다.</t>
  </si>
  <si>
    <t>치명타 공격 적중 시 적중 1회 당 재사용 대기 시간이 N% 감소합니다.</t>
  </si>
  <si>
    <t>중독 상태 이상에 걸린 적에게 내 공격력의 N%만큼의 피해를 줍니다.</t>
  </si>
  <si>
    <t>공격 적중 시 25% 확률로 5초간 대상을 중독시키며, 1초 당 공격력의 10%만큼 중독 피해를 줍니다.</t>
  </si>
  <si>
    <t>1초마다 20%확률로 현재 생명력의 N%만큼 회복합니다.</t>
  </si>
  <si>
    <t>6초 동안 피해를 받지 않을 경우 현재 생명력의 15%에 해당하는 보호막을 생성합니다.</t>
  </si>
  <si>
    <t>공격 적중 시 주변의 무작위 적 하나에게 빛으로 내 공격력의 N%만큼 피해를 주고, 적중 대상에게 7% 확률로 혼란 상태 이상.</t>
  </si>
  <si>
    <t>5초마다 주변의 무작위 적에게 신성의 빛 기둥 추가 생성되어 피해를 입힙니다.</t>
  </si>
  <si>
    <t>10초마다 임의의 범빗 소환.</t>
  </si>
  <si>
    <t>치명타 피해를 입을 때 20% 확률로 임의의 범빗 1마리 즉시 소환.</t>
    <phoneticPr fontId="6" type="noConversion"/>
  </si>
  <si>
    <t>죽음에 달하는 피해 시 생명력 N으로 만들고, 3초간 무적.</t>
    <phoneticPr fontId="6" type="noConversion"/>
  </si>
  <si>
    <t>생명력 70% 이상인 적에게 공격력 45% 증가.</t>
    <phoneticPr fontId="6" type="noConversion"/>
  </si>
  <si>
    <t>내 활력의 N% 이상일 때, 공격 행동 1회마다 스택 1중첩되며, 중첩 스택 당 공격력 M% 증가.</t>
    <phoneticPr fontId="6" type="noConversion"/>
  </si>
  <si>
    <t>치명타 공격 적중 시 10% 확률로 최대 생명력의 3% 즉시 회복.</t>
    <phoneticPr fontId="6" type="noConversion"/>
  </si>
  <si>
    <t>15초마다 2초 동안 내 최대 체력의 N%에 해당하는 보호막을 생성합니다.</t>
    <phoneticPr fontId="6" type="noConversion"/>
  </si>
  <si>
    <t>죽음에 달하는 피해 시 생명력 30%, 3초간 받는 피해 50% 감소.</t>
    <phoneticPr fontId="6" type="noConversion"/>
  </si>
  <si>
    <t>생명력 25% 미만인 적에게 공격력 30% 증가.</t>
    <phoneticPr fontId="6" type="noConversion"/>
  </si>
  <si>
    <t>보호막이 생성되면 사라지지 않도록 합니다.</t>
    <phoneticPr fontId="6" type="noConversion"/>
  </si>
  <si>
    <t>유지</t>
    <phoneticPr fontId="6" type="noConversion"/>
  </si>
  <si>
    <t>유지.</t>
    <phoneticPr fontId="6" type="noConversion"/>
  </si>
  <si>
    <t>스택 당 증가하는 공격력 수치 하향 조정.</t>
    <phoneticPr fontId="6" type="noConversion"/>
  </si>
  <si>
    <t>보호막(다른 보호막 포함)이 생성된 상태라면 내 최종 피해량이 N% 증가합니다.</t>
    <phoneticPr fontId="6" type="noConversion"/>
  </si>
  <si>
    <t>최대 수치 하향 조정, 스택 당 증가하는 피해량 감소합니다.</t>
    <phoneticPr fontId="6" type="noConversion"/>
  </si>
  <si>
    <t>은총, 부활 둘 다 착용했을 때 두 번 부활하도록 변경.</t>
    <phoneticPr fontId="6" type="noConversion"/>
  </si>
  <si>
    <t>2초 &gt; 300초</t>
    <phoneticPr fontId="6" type="noConversion"/>
  </si>
  <si>
    <t>최종 피해 증가 20%</t>
    <phoneticPr fontId="6" type="noConversion"/>
  </si>
  <si>
    <t>없음.</t>
    <phoneticPr fontId="6" type="noConversion"/>
  </si>
  <si>
    <t>1레벨 증가당 변경되는 수치</t>
    <phoneticPr fontId="6" type="noConversion"/>
  </si>
  <si>
    <t>최대 체력 0.3% 만큼 보호막 증가</t>
    <phoneticPr fontId="6" type="noConversion"/>
  </si>
  <si>
    <t>각 능력 초기값 (0강)</t>
    <phoneticPr fontId="6" type="noConversion"/>
  </si>
  <si>
    <t>최대 체력 15%</t>
    <phoneticPr fontId="6" type="noConversion"/>
  </si>
  <si>
    <t>기본 능력의 확률이 25% 증가합니다.</t>
    <phoneticPr fontId="6" type="noConversion"/>
  </si>
  <si>
    <t>고유 능력 발현 시 50% 확률로 반사.</t>
    <phoneticPr fontId="6" type="noConversion"/>
  </si>
  <si>
    <t>3% &gt; 2%</t>
    <phoneticPr fontId="6" type="noConversion"/>
  </si>
  <si>
    <t>0.05% &gt; 0.04%</t>
    <phoneticPr fontId="6" type="noConversion"/>
  </si>
  <si>
    <t>1레벨 증가당 상승하는 공격 속도 수치 하향 조정 및 최대 스택 수치를 낮춤. (15스택 &gt; 12스택)</t>
    <phoneticPr fontId="6" type="noConversion"/>
  </si>
  <si>
    <t>스택 당 재사용 대기 시간 감소량 하향 조정 및 최대 스택 수치를 낮춤. (15스택 &gt; 12스택)</t>
    <phoneticPr fontId="6" type="noConversion"/>
  </si>
  <si>
    <t>중독 확률이 증가합니다.</t>
    <phoneticPr fontId="6" type="noConversion"/>
  </si>
  <si>
    <t>25% &gt; 50%</t>
    <phoneticPr fontId="6" type="noConversion"/>
  </si>
  <si>
    <t>스킬 개당 최대 체력 5%, 활력도 18.75% 증가</t>
    <phoneticPr fontId="6" type="noConversion"/>
  </si>
  <si>
    <t>내가 등록한 스킬 개수에 따라서 생명력 +N%(최대 40%)와 활력도 +M%(최대 150%)을 받습니다.</t>
    <phoneticPr fontId="6" type="noConversion"/>
  </si>
  <si>
    <t>적을 10마리 처치했을 때 마다 내 최대 체력의 N%에 해당하는 보호막이 생성됩니다.</t>
    <phoneticPr fontId="6" type="noConversion"/>
  </si>
  <si>
    <t>확률 상향 조정 및 최대 범빗 소환 개수 증가합니다. (4마리 &gt; 10마리)</t>
    <phoneticPr fontId="6" type="noConversion"/>
  </si>
  <si>
    <t>치명타 피해 시 20% &gt; 100%</t>
    <phoneticPr fontId="6" type="noConversion"/>
  </si>
  <si>
    <t>부활 수호석이 먼저 발동</t>
    <phoneticPr fontId="6" type="noConversion"/>
  </si>
  <si>
    <t>부활에 의해 체력이 회복된 후 은총이 발동되어 체력을 회복시킬 때
부활에 의해 회복된 체력보다 더 회복시켜야 할 때만 체력이 갱신됩니다.</t>
    <phoneticPr fontId="6" type="noConversion"/>
  </si>
  <si>
    <t>기존 신속 수호석(15스택) : 110강 - 공격 속도 90% 증가. / 공격 속도 200강 - 157.5% 증가. / 재사용 대기 시간 45% 감소.</t>
    <phoneticPr fontId="6" type="noConversion"/>
  </si>
  <si>
    <t>현재 신속 수호석(12스택) : 110강 - 공격 속도 58.8% 증가. / 공격 속도 200강 - 102% 증가. / 재사용 대기 시간 24% 감소.</t>
    <phoneticPr fontId="6" type="noConversion"/>
  </si>
  <si>
    <t>2% &gt; 1.4%</t>
    <phoneticPr fontId="6" type="noConversion"/>
  </si>
  <si>
    <t>기존 태극 수호석 : 110강(36스택) - 공격력 80.33% 증가. / 200강(66스택) - 공격력 140.33% 증가.</t>
    <phoneticPr fontId="6" type="noConversion"/>
  </si>
  <si>
    <t>기존 현재 수호석 : 110강(36스택) - 공격력 58.33% 증가. / 200강(66스택) - 공격력 100.33% 증가.</t>
    <phoneticPr fontId="6" type="noConversion"/>
  </si>
  <si>
    <t>고정 옵션 값</t>
    <phoneticPr fontId="6" type="noConversion"/>
  </si>
  <si>
    <t>고정 옵션 종류</t>
    <phoneticPr fontId="6" type="noConversion"/>
  </si>
  <si>
    <t>세트</t>
    <phoneticPr fontId="6" type="noConversion"/>
  </si>
  <si>
    <t>부위</t>
    <phoneticPr fontId="6" type="noConversion"/>
  </si>
  <si>
    <t>세인트 아머(재사용 감소)</t>
  </si>
  <si>
    <t>세인트 헬름 (공속 증가)</t>
  </si>
  <si>
    <t>세인트 글러브 (신성력 증가)</t>
  </si>
  <si>
    <t>세인트 팬츠 (방어력 증가)</t>
  </si>
  <si>
    <t>아이언 아머 (방어력 증가)</t>
  </si>
  <si>
    <t>아이언 헬름 (치명타 세기 증가)</t>
  </si>
  <si>
    <t>아이언 글러브 (신성력 증가)</t>
  </si>
  <si>
    <t>아이언 팬츠 (생명력 증가)</t>
  </si>
  <si>
    <t>아이언 부츠 (재사용 감소)</t>
  </si>
  <si>
    <t>가디언 헬름 (공격력 증가)</t>
  </si>
  <si>
    <t>가디언 글러브 (신성력 증가)</t>
  </si>
  <si>
    <t>가디언 팬츠 (방어력 증가)</t>
  </si>
  <si>
    <t>가디언 부츠 (재사용 감소)</t>
  </si>
  <si>
    <t>이클립스 아머 (회피율 증가)</t>
  </si>
  <si>
    <t>이클립스 헬름 (치명타 확률 증가)</t>
  </si>
  <si>
    <t>이클립스 글러브 (신성력 증가)</t>
  </si>
  <si>
    <t>이클립스 팬츠 (생명력 증가)</t>
  </si>
  <si>
    <t>이클립스 부츠 (이속 증가)</t>
  </si>
  <si>
    <t>이모탈 아머 (생명력 증가)</t>
  </si>
  <si>
    <t>이모탈 헬름 (최종 피해 증가)</t>
  </si>
  <si>
    <t>이모탈 글러브 (신성력 증가)</t>
  </si>
  <si>
    <t>이모탈 팬츠 (생명력 증가)</t>
  </si>
  <si>
    <t>이모탈 부츠 (방어력 증가)</t>
  </si>
  <si>
    <t>설명</t>
    <phoneticPr fontId="6" type="noConversion"/>
  </si>
  <si>
    <t>세인트</t>
  </si>
  <si>
    <t>아이언</t>
  </si>
  <si>
    <t>가디언</t>
  </si>
  <si>
    <t>이클립스</t>
  </si>
  <si>
    <t>이모탈</t>
  </si>
  <si>
    <t>세인트</t>
    <phoneticPr fontId="6" type="noConversion"/>
  </si>
  <si>
    <t>갑옷</t>
  </si>
  <si>
    <t>바지</t>
  </si>
  <si>
    <t>신발</t>
  </si>
  <si>
    <t>장갑</t>
  </si>
  <si>
    <t>재사용 대기 시간 감소</t>
  </si>
  <si>
    <t>최종 피해 증가</t>
  </si>
  <si>
    <t>생명력 증가</t>
  </si>
  <si>
    <t>방어력 증가</t>
  </si>
  <si>
    <t>피해 감소</t>
  </si>
  <si>
    <t>이동 속도 증가</t>
  </si>
  <si>
    <t>치명타 확률 증가</t>
  </si>
  <si>
    <t>회피율 증가</t>
  </si>
  <si>
    <t>공격력 증가</t>
  </si>
  <si>
    <t>치명타 세기 증가</t>
  </si>
  <si>
    <t>공격 속도 증가</t>
  </si>
  <si>
    <t>세트 옵션 효과</t>
  </si>
  <si>
    <t>에메랄드 세트</t>
  </si>
  <si>
    <t>토파즈 세트</t>
  </si>
  <si>
    <t>루비 세트</t>
  </si>
  <si>
    <t>세트 효과 발동
필요 수량</t>
    <phoneticPr fontId="6" type="noConversion"/>
  </si>
  <si>
    <t>세트 옵션 종류</t>
    <phoneticPr fontId="6" type="noConversion"/>
  </si>
  <si>
    <t>치명타 세기</t>
    <phoneticPr fontId="6" type="noConversion"/>
  </si>
  <si>
    <t>공격력 증가</t>
    <phoneticPr fontId="6" type="noConversion"/>
  </si>
  <si>
    <t>방어력 증가</t>
    <phoneticPr fontId="6" type="noConversion"/>
  </si>
  <si>
    <t>&gt; 가디언 세트에 맞는 세트 아이템 고정 옵션 밸런스 변경 (테스트 후 변경 가능, 피드백 부탁 드립니다.)</t>
    <phoneticPr fontId="6" type="noConversion"/>
  </si>
  <si>
    <t>&gt; 수호석 리뉴얼 (테스트 후 변경 가능, 피드백 부탁 드립니다.)</t>
    <phoneticPr fontId="6" type="noConversion"/>
  </si>
  <si>
    <t>&gt; 수호자 레벨별 추가 보너스 스테이터스 (테스트 후 변경 가능, 피드백 부탁 드립니다.)</t>
    <phoneticPr fontId="6" type="noConversion"/>
  </si>
  <si>
    <t>수호자 레벨 25 단위로
필터걸기 위한 함수 필드 값.
(필터에서 '0' 선택)</t>
    <phoneticPr fontId="6" type="noConversion"/>
  </si>
  <si>
    <t>버서커
Lv.50 
방어력</t>
    <phoneticPr fontId="6" type="noConversion"/>
  </si>
  <si>
    <t>데몬헌터
Lv.50 
방어력</t>
    <phoneticPr fontId="6" type="noConversion"/>
  </si>
  <si>
    <t>아칸
Lv.50 
방어력</t>
    <phoneticPr fontId="6" type="noConversion"/>
  </si>
  <si>
    <t>나이트
Lv.50 
방어력</t>
    <phoneticPr fontId="6" type="noConversion"/>
  </si>
  <si>
    <t>적용</t>
    <phoneticPr fontId="6" type="noConversion"/>
  </si>
  <si>
    <t>3. 연금술 시스템</t>
    <phoneticPr fontId="6" type="noConversion"/>
  </si>
  <si>
    <t>연성 시스템 추가</t>
    <phoneticPr fontId="6" type="noConversion"/>
  </si>
  <si>
    <t>연성 관련 도움말 및 툴팁 튜토리얼 추가</t>
    <phoneticPr fontId="6" type="noConversion"/>
  </si>
  <si>
    <t>연성 구슬</t>
  </si>
  <si>
    <t>(연성) 루비 반지</t>
  </si>
  <si>
    <t>(연성) 토파즈 반지</t>
  </si>
  <si>
    <t>(연성) 에메랄드 반지</t>
  </si>
  <si>
    <t>(연성) 루비 목걸이</t>
  </si>
  <si>
    <t>(연성) 토파즈 목걸이</t>
  </si>
  <si>
    <t>(연성) 에메랄드 목걸이</t>
  </si>
  <si>
    <t>(연성) 이모탈 신발</t>
  </si>
  <si>
    <t>(연성) 이클립스 신발</t>
  </si>
  <si>
    <t>(연성) 가디언 신발</t>
  </si>
  <si>
    <t>(연성) 아이언 신발</t>
  </si>
  <si>
    <t>(연성) 세인트 신발</t>
  </si>
  <si>
    <t>(연성) 이모탈 장갑</t>
  </si>
  <si>
    <t>(연성) 이클립스 장갑</t>
  </si>
  <si>
    <t>(연성) 가디언 장갑</t>
  </si>
  <si>
    <t>(연성) 아이언 장갑</t>
  </si>
  <si>
    <t>(연성) 세인트 장갑</t>
  </si>
  <si>
    <t>(연성) 이모탈 바지</t>
  </si>
  <si>
    <t>(연성) 이클립스 바지</t>
  </si>
  <si>
    <t>(연성) 가디언 바지</t>
  </si>
  <si>
    <t>(연성) 아이언 바지</t>
  </si>
  <si>
    <t>(연성) 세인트 바지</t>
  </si>
  <si>
    <t>(연성) 이모탈 갑옷</t>
  </si>
  <si>
    <t>(연성) 이클립스 갑옷</t>
  </si>
  <si>
    <t>(연성) 가디언 갑옷</t>
  </si>
  <si>
    <t>(연성) 아이언 갑옷</t>
  </si>
  <si>
    <t>(연성) 세인트 갑옷</t>
  </si>
  <si>
    <t>(연성) 이모탈 투구</t>
  </si>
  <si>
    <t>(연성) 이클립스 투구</t>
  </si>
  <si>
    <t>(연성) 가디언 투구</t>
  </si>
  <si>
    <t>(연성) 아이언 투구</t>
  </si>
  <si>
    <t>(연성) 세인트 투구</t>
  </si>
  <si>
    <t>(연성) 세크리드 무기</t>
  </si>
  <si>
    <t>(연성) 뱀파이어 무기</t>
  </si>
  <si>
    <t>(연성) 티메리스 무기</t>
  </si>
  <si>
    <t>(연성) 크리티온 무기</t>
  </si>
  <si>
    <t>(연성) 엑그젝트 무기</t>
  </si>
  <si>
    <t>(연성) 어썰트 무기</t>
  </si>
  <si>
    <r>
      <t xml:space="preserve">&gt; 연성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</si>
  <si>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t>(장신구 연성) [NOX] 루비 반지</t>
  </si>
  <si>
    <t>(장신구 연성) [NOX] 토파즈 반지</t>
  </si>
  <si>
    <t>(장신구 연성) [NOX] 에메랄드 반지</t>
  </si>
  <si>
    <t>(장신구 연성) [NOX] 루비 목걸이</t>
  </si>
  <si>
    <t>(장신구 연성) [NOX] 토파즈 목걸이</t>
  </si>
  <si>
    <t>(장신구 연성) [NOX] 에메랄드 목걸이</t>
  </si>
  <si>
    <t>(방어구 연성) [NOX] 이모탈 신발</t>
  </si>
  <si>
    <t>(방어구 연성) [NOX] 이클립스 신발</t>
  </si>
  <si>
    <t>(방어구 연성) [NOX] 가디언 신발</t>
  </si>
  <si>
    <t>(방어구 연성) [NOX] 아이언 신발</t>
  </si>
  <si>
    <t>(방어구 연성) [NOX] 세인트 신발</t>
  </si>
  <si>
    <t>(방어구 연성) [NOX] 이모탈 장갑</t>
  </si>
  <si>
    <t>(방어구 연성) [NOX] 이클립스 장갑</t>
  </si>
  <si>
    <t>(방어구 연성) [NOX] 가디언 장갑</t>
  </si>
  <si>
    <t>(방어구 연성) [NOX] 아이언 장갑</t>
  </si>
  <si>
    <t>(방어구 연성) [NOX] 세인트 장갑</t>
  </si>
  <si>
    <t>(방어구 연성) [NOX] 이모탈 바지</t>
  </si>
  <si>
    <t>(방어구 연성) [NOX] 이클립스 바지</t>
  </si>
  <si>
    <t>(방어구 연성) [NOX] 가디언 바지</t>
  </si>
  <si>
    <t>(방어구 연성) [NOX] 아이언 바지</t>
  </si>
  <si>
    <t>(방어구 연성) [NOX] 세인트 바지</t>
  </si>
  <si>
    <t>(방어구 연성) [NOX] 이모탈 갑옷</t>
  </si>
  <si>
    <t>(방어구 연성) [NOX] 이클립스 갑옷</t>
  </si>
  <si>
    <t>(방어구 연성) [NOX] 가디언 갑옷</t>
  </si>
  <si>
    <t>(방어구 연성) [NOX] 아이언 갑옷</t>
  </si>
  <si>
    <t>(방어구 연성) [NOX] 세인트 갑옷</t>
  </si>
  <si>
    <t>(방어구 연성) [NOX] 이모탈 투구</t>
  </si>
  <si>
    <t>(방어구 연성) [NOX] 이클립스 투구</t>
  </si>
  <si>
    <t>(방어구 연성) [NOX] 가디언 투구</t>
  </si>
  <si>
    <t>(방어구 연성) [NOX] 아이언 투구</t>
  </si>
  <si>
    <t>(방어구 연성) [NOX] 세인트 투구</t>
  </si>
  <si>
    <t>(무기 연성) [NOX] 세크리드 무기</t>
  </si>
  <si>
    <t>(무기 연성) [NOX] 뱀파이어 무기</t>
  </si>
  <si>
    <t>(무기 연성) [NOX] 티메리스 무기</t>
  </si>
  <si>
    <t>(무기 연성) [NOX] 크리티온 무기</t>
  </si>
  <si>
    <t>(무기 연성) [NOX] 엑그젝트 무기</t>
  </si>
  <si>
    <t>(무기 연성) [NOX] 어썰트 무기</t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</si>
  <si>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</si>
  <si>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* 세크리드 무기는 연성, 변성에서 획득할 수 없습니다.</t>
    <phoneticPr fontId="6" type="noConversion"/>
  </si>
  <si>
    <r>
      <t xml:space="preserve">&gt; 연성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</si>
  <si>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t>응징 Lv. 1</t>
    <phoneticPr fontId="6" type="noConversion"/>
  </si>
  <si>
    <t>카르마 Lv. 1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</si>
  <si>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</si>
  <si>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t>나선격 Lv. 1</t>
    <phoneticPr fontId="6" type="noConversion"/>
  </si>
  <si>
    <t>오성 Lv. 1</t>
    <phoneticPr fontId="6" type="noConversion"/>
  </si>
  <si>
    <t>복수 Lv. 1</t>
    <phoneticPr fontId="6" type="noConversion"/>
  </si>
  <si>
    <t>* 따라서, 이미 획득한 아이템의 경우라면 고정 옵션과 랜덤 옵션 값을 조정할 수 있는 테이블을 수정하여도 적용이 되지 않으며, 테이블이 변경/적용된 이후에 새로이 획득한 아이템만 적용됩니다. (구 아이템, 신 아이템 개념으로 나뉘어 지는 개념입니다.)</t>
    <phoneticPr fontId="6" type="noConversion"/>
  </si>
  <si>
    <t>* NOX 에서는 특정 아이템을 획득하여 인벤토리에 들어오는 순간, 해당 아이템의 등급과 종류에 따라서 테이블에 명시된 고정 옵션과 랜덤 옵션이 각각 붙게 되는데, 이 때 각 아이템 옵션의 코드가 획득한 아이템에 정착되어 서버에 저장되는 방식입니다.</t>
    <phoneticPr fontId="6" type="noConversion"/>
  </si>
  <si>
    <t>무기 승급스톤</t>
  </si>
  <si>
    <t>방어구 승급스톤</t>
  </si>
  <si>
    <t>장신구 승급스톤</t>
  </si>
  <si>
    <t>가방 확장권</t>
  </si>
  <si>
    <t>[NOX] 4성 무기 확정권</t>
  </si>
  <si>
    <t>가디언 아머 (방어력 증가)</t>
  </si>
  <si>
    <t>최대 콤보 제한 수치 변경 ( 최대 콤보 수 300 -&gt; 999 )</t>
    <phoneticPr fontId="6" type="noConversion"/>
  </si>
  <si>
    <t>치명타 세기 상향 (에메랄드 세트 15% &gt; 30%, 아이언 투구 5.5% &gt; 22%로 치명타 세기 옵션 상향 조정)</t>
    <phoneticPr fontId="6" type="noConversion"/>
  </si>
  <si>
    <t>15 &gt; 30</t>
    <phoneticPr fontId="6" type="noConversion"/>
  </si>
  <si>
    <t>5 &gt; 7</t>
    <phoneticPr fontId="6" type="noConversion"/>
  </si>
  <si>
    <t>12 &gt; 20</t>
    <phoneticPr fontId="6" type="noConversion"/>
  </si>
  <si>
    <t>4. 전승 스킬 시스템</t>
    <phoneticPr fontId="6" type="noConversion"/>
  </si>
  <si>
    <t>전승 스킬 시스템 추가</t>
    <phoneticPr fontId="6" type="noConversion"/>
  </si>
  <si>
    <t>21단계</t>
  </si>
  <si>
    <t>22단계</t>
  </si>
  <si>
    <t>23단계</t>
  </si>
  <si>
    <t>24단계</t>
  </si>
  <si>
    <t>25단계</t>
  </si>
  <si>
    <t>26단계</t>
  </si>
  <si>
    <t>27단계</t>
  </si>
  <si>
    <t>28단계</t>
  </si>
  <si>
    <t>29단계</t>
  </si>
  <si>
    <t>30단계</t>
  </si>
  <si>
    <t>31단계</t>
  </si>
  <si>
    <t>(3) 전승 재료 아이템을 제작을 통해 전승 스킬을 강화할 수 있는 전승석 획득 가능</t>
    <phoneticPr fontId="6" type="noConversion"/>
  </si>
  <si>
    <t>&gt; 전승 스킬 8종에 대한 스킬 능력 정보</t>
    <phoneticPr fontId="6" type="noConversion"/>
  </si>
  <si>
    <t>스킬 이름</t>
  </si>
  <si>
    <t>전승 스킬 오픈 레벨</t>
    <phoneticPr fontId="6" type="noConversion"/>
  </si>
  <si>
    <t>강화 제한 레벨</t>
    <phoneticPr fontId="6" type="noConversion"/>
  </si>
  <si>
    <t>스킬 강화 1레벨
올릴 때 마다
필요한 아이템의 종류</t>
    <phoneticPr fontId="6" type="noConversion"/>
  </si>
  <si>
    <t>스킬 강화 1레벨
올릴 때 마다
필요한 아이템의 개수</t>
    <phoneticPr fontId="6" type="noConversion"/>
  </si>
  <si>
    <t>전승 스킬 가변 값</t>
    <phoneticPr fontId="6" type="noConversion"/>
  </si>
  <si>
    <t>스킬 포인트당 능력치 증가량</t>
  </si>
  <si>
    <t>기타 체크 값(고정 값)</t>
    <phoneticPr fontId="6" type="noConversion"/>
  </si>
  <si>
    <t>50레벨</t>
    <phoneticPr fontId="6" type="noConversion"/>
  </si>
  <si>
    <t>쇠약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</si>
  <si>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</si>
  <si>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</si>
  <si>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</si>
  <si>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공격력 감소(%)</t>
    <phoneticPr fontId="6" type="noConversion"/>
  </si>
  <si>
    <t>지속 시간 3초</t>
    <phoneticPr fontId="6" type="noConversion"/>
  </si>
  <si>
    <t>3초 동안 50% 감소</t>
    <phoneticPr fontId="6" type="noConversion"/>
  </si>
  <si>
    <t>활기</t>
  </si>
  <si>
    <t>캐릭터 레벨 50</t>
    <phoneticPr fontId="6" type="noConversion"/>
  </si>
  <si>
    <t>1개</t>
    <phoneticPr fontId="6" type="noConversion"/>
  </si>
  <si>
    <t>생명력 회복(n)</t>
    <phoneticPr fontId="6" type="noConversion"/>
  </si>
  <si>
    <t>없음</t>
    <phoneticPr fontId="6" type="noConversion"/>
  </si>
  <si>
    <t>약화</t>
  </si>
  <si>
    <t>캐릭터 레벨 50</t>
    <phoneticPr fontId="6" type="noConversion"/>
  </si>
  <si>
    <t>1개</t>
    <phoneticPr fontId="6" type="noConversion"/>
  </si>
  <si>
    <t>피해량 증가(%)</t>
    <phoneticPr fontId="6" type="noConversion"/>
  </si>
  <si>
    <t>최종 피해 100% 증가</t>
    <phoneticPr fontId="6" type="noConversion"/>
  </si>
  <si>
    <t>용맹</t>
  </si>
  <si>
    <t>전승석</t>
    <phoneticPr fontId="6" type="noConversion"/>
  </si>
  <si>
    <t>공격력 증가(%)</t>
    <phoneticPr fontId="6" type="noConversion"/>
  </si>
  <si>
    <t>범위 값 10m(반지름)</t>
    <phoneticPr fontId="6" type="noConversion"/>
  </si>
  <si>
    <t>1개체 당 공격력 5% 증가</t>
    <phoneticPr fontId="6" type="noConversion"/>
  </si>
  <si>
    <t>절개</t>
  </si>
  <si>
    <t>수호자 레벨 200</t>
    <phoneticPr fontId="6" type="noConversion"/>
  </si>
  <si>
    <t>이동 속도 감소(%)</t>
    <phoneticPr fontId="6" type="noConversion"/>
  </si>
  <si>
    <t>지속 시간 5초</t>
    <phoneticPr fontId="6" type="noConversion"/>
  </si>
  <si>
    <t>이동 속도 50% 감소</t>
    <phoneticPr fontId="6" type="noConversion"/>
  </si>
  <si>
    <t>압도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</si>
  <si>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</si>
  <si>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</si>
  <si>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</si>
  <si>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공격 속도 감소(%)</t>
    <phoneticPr fontId="6" type="noConversion"/>
  </si>
  <si>
    <t>공격 속도 30% 감소</t>
    <phoneticPr fontId="6" type="noConversion"/>
  </si>
  <si>
    <t>신멸</t>
  </si>
  <si>
    <t>전승석</t>
    <phoneticPr fontId="6" type="noConversion"/>
  </si>
  <si>
    <t>신성력 증가(n)</t>
    <phoneticPr fontId="6" type="noConversion"/>
  </si>
  <si>
    <t>적중도 10%</t>
    <phoneticPr fontId="6" type="noConversion"/>
  </si>
  <si>
    <t>최대로 맞출 수 있는 적중도(195.2%)는 데몬헌터 클래스(기본 적중도 112.4%)가 투구, 부츠에 10.7% 증가하는 룬 스톤 장착 후 무기, 장갑, 목걸이, 반지의 랜덤 옵션 10%를 챙길 경우.</t>
    <phoneticPr fontId="6" type="noConversion"/>
  </si>
  <si>
    <t>축복</t>
  </si>
  <si>
    <t>공격력 증가(%)</t>
    <phoneticPr fontId="6" type="noConversion"/>
  </si>
  <si>
    <t>지속 시간 2초</t>
    <phoneticPr fontId="6" type="noConversion"/>
  </si>
  <si>
    <t>공격력 20% 증가</t>
    <phoneticPr fontId="6" type="noConversion"/>
  </si>
  <si>
    <t>-</t>
    <phoneticPr fontId="6" type="noConversion"/>
  </si>
  <si>
    <t>&gt; 전승 스킬 강화에 필요한 재료 정보</t>
    <phoneticPr fontId="6" type="noConversion"/>
  </si>
  <si>
    <t>&gt; 전승석 제작에 필요한 각각의 재료 아이템 개수</t>
    <phoneticPr fontId="6" type="noConversion"/>
  </si>
  <si>
    <t>* 4가지 재료 아이템의 필요 개수를 모두 모아야 1개를 제작할 수 있습니다.</t>
    <phoneticPr fontId="6" type="noConversion"/>
  </si>
  <si>
    <t>* 추후 새로 추가되는 액트에서 전승 재료를 획득할 수 있도록 구성할 예정입니다.</t>
    <phoneticPr fontId="6" type="noConversion"/>
  </si>
  <si>
    <t>* 이제 전승 스킬을 통하여 녹스 아이템의 소비-순환 구조가 만들어졌으며, 사용하지 않는 녹스 아이템을 분해하면 전승 스킬 재료 아이템이 나옵니다.</t>
    <phoneticPr fontId="6" type="noConversion"/>
  </si>
  <si>
    <t>분해 설명</t>
  </si>
  <si>
    <t>분해 결과 아이템 이름</t>
    <phoneticPr fontId="6" type="noConversion"/>
  </si>
  <si>
    <t>분해 결과 아이템 개수</t>
    <phoneticPr fontId="6" type="noConversion"/>
  </si>
  <si>
    <t>필요 재료 아이템 개수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</si>
  <si>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</si>
  <si>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</si>
  <si>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</si>
  <si>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금강석</t>
    <phoneticPr fontId="6" type="noConversion"/>
  </si>
  <si>
    <t>강화 정수</t>
    <phoneticPr fontId="6" type="noConversion"/>
  </si>
  <si>
    <t>공작석</t>
    <phoneticPr fontId="6" type="noConversion"/>
  </si>
  <si>
    <t>전승석</t>
    <phoneticPr fontId="6" type="noConversion"/>
  </si>
  <si>
    <t>제작하려는 아이템</t>
    <phoneticPr fontId="6" type="noConversion"/>
  </si>
  <si>
    <t>제작 필요 재료 아이템</t>
    <phoneticPr fontId="6" type="noConversion"/>
  </si>
  <si>
    <t>06월 26일 빌드 수호석 버그</t>
    <phoneticPr fontId="6" type="noConversion"/>
  </si>
  <si>
    <t>* 신속 : 신속 버프 효과 적용 시 800%이상의 공격속도가 증가하는 버그 - 수정완료</t>
    <phoneticPr fontId="6" type="noConversion"/>
  </si>
  <si>
    <t>1. 아이템 옵션 변경</t>
    <phoneticPr fontId="6" type="noConversion"/>
  </si>
  <si>
    <t>2. 초월던전</t>
    <phoneticPr fontId="6" type="noConversion"/>
  </si>
  <si>
    <t>* 아칸 회오리 스킬 : 적 이동속도가 중첩으로 느려짐 - 수정완료</t>
    <phoneticPr fontId="6" type="noConversion"/>
  </si>
  <si>
    <t>5. 마일리지 샵</t>
    <phoneticPr fontId="6" type="noConversion"/>
  </si>
  <si>
    <t>6. 캐릭터 스킬</t>
    <phoneticPr fontId="6" type="noConversion"/>
  </si>
  <si>
    <t xml:space="preserve">(1) 유료 아이템 구매시 1:1000 비율로 적립 - 1000:1 기준으로 마일리지 적립 적용 </t>
    <phoneticPr fontId="6" type="noConversion"/>
  </si>
  <si>
    <t>(2) 추가적인 상품</t>
    <phoneticPr fontId="6" type="noConversion"/>
  </si>
  <si>
    <t>7. 점령전</t>
    <phoneticPr fontId="6" type="noConversion"/>
  </si>
  <si>
    <r>
      <t>1.1.1.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 전투 개요</t>
    </r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</si>
  <si>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의의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</si>
  <si>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특징</t>
    </r>
  </si>
  <si>
    <t>[제한된 참가 인원에 따른 파티 종류별 매칭 수 비교]</t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</si>
  <si>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매일 지정된 시간에만 점령전 컨텐츠를 진행할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</si>
  <si>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점령전이 종료되면, 전투 기여도</t>
    </r>
    <r>
      <rPr>
        <i/>
        <sz val="10"/>
        <color theme="1"/>
        <rFont val="맑은 고딕"/>
        <family val="3"/>
        <charset val="129"/>
        <scheme val="minor"/>
      </rPr>
      <t>(데미지, 점령지역 활동 기여시간, 적군 처치 등)</t>
    </r>
    <r>
      <rPr>
        <sz val="10"/>
        <color theme="1"/>
        <rFont val="맑은 고딕"/>
        <family val="3"/>
        <charset val="129"/>
        <scheme val="minor"/>
      </rPr>
      <t>에 차별화된 다양한 보상을 승자와 패자관계 없이 지급하는 것이 특징이다.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</si>
  <si>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즉, 전투 기여도에 따라 기여도 보상을 추가로 획득할 수 있다.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</si>
  <si>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Times New Roman"/>
        <family val="1"/>
      </rPr>
      <t>3</t>
    </r>
    <r>
      <rPr>
        <sz val="10"/>
        <color theme="1"/>
        <rFont val="맑은 고딕"/>
        <family val="3"/>
        <charset val="129"/>
        <scheme val="minor"/>
      </rPr>
      <t>인까지 팀이 결성되어야 게임 시작이 가능하다.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</si>
  <si>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입장 제한 회수는 없으나, 입장 시 </t>
    </r>
    <r>
      <rPr>
        <sz val="10"/>
        <color rgb="FFFF0000"/>
        <rFont val="맑은 고딕"/>
        <family val="3"/>
        <charset val="129"/>
        <scheme val="minor"/>
      </rPr>
      <t>활동력인 열쇠를 -20개 소모</t>
    </r>
    <r>
      <rPr>
        <sz val="10"/>
        <color theme="1"/>
        <rFont val="맑은 고딕"/>
        <family val="3"/>
        <charset val="129"/>
        <scheme val="minor"/>
      </rPr>
      <t>하게 된다.</t>
    </r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</si>
  <si>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모드는 빠른 매칭과 방 만들기(초대하기) 방식으로 파티를 구성할 수 있다.</t>
    </r>
    <phoneticPr fontId="6" type="noConversion"/>
  </si>
  <si>
    <r>
      <t xml:space="preserve">점령 전투(이하 </t>
    </r>
    <r>
      <rPr>
        <b/>
        <sz val="10"/>
        <color rgb="FF0070C0"/>
        <rFont val="맑은 고딕"/>
        <family val="3"/>
        <charset val="129"/>
        <scheme val="minor"/>
      </rPr>
      <t>점령전</t>
    </r>
    <r>
      <rPr>
        <sz val="10"/>
        <color theme="1"/>
        <rFont val="맑은 고딕"/>
        <family val="3"/>
        <charset val="129"/>
        <scheme val="minor"/>
      </rPr>
      <t>)는 길드간 또는 다른 플레이어와 3인 파티를 맺어 상대 길드, 상대 팀과 점령 전투를 하고 승리하는 것이 목적이다. 친구, 길드 등 커뮤니티 활성화를 위한 컨텐츠이다.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</si>
  <si>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맵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구성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기능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</si>
  <si>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일반 모드와 길드 모드 모두 동일한 맵을 사용한다.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</si>
  <si>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시작 및 부활지역과 점령지역으로 크게 나뉜다.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</si>
  <si>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맵에는 각 진영별 시작 및 </t>
    </r>
    <r>
      <rPr>
        <sz val="10"/>
        <color rgb="FFC00000"/>
        <rFont val="맑은 고딕"/>
        <family val="3"/>
        <charset val="129"/>
        <scheme val="minor"/>
      </rPr>
      <t>부활지역(중단지역)과 추가이동경로 상단, 하단지역이 존재</t>
    </r>
    <r>
      <rPr>
        <sz val="10"/>
        <color theme="1"/>
        <rFont val="맑은 고딕"/>
        <family val="3"/>
        <charset val="129"/>
        <scheme val="minor"/>
      </rPr>
      <t>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</si>
  <si>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맵의 점령지역은 양측 모두 도달하는 거리가 동일한 곳에 위치한다.</t>
    </r>
  </si>
  <si>
    <t>맵 지역 종류</t>
  </si>
  <si>
    <t>지역 구분</t>
  </si>
  <si>
    <t>구성</t>
  </si>
  <si>
    <t>기능 및 설명</t>
  </si>
  <si>
    <t>시작 및 부활 지역</t>
  </si>
  <si>
    <t>BLUE 팀 시작 및 부활 지역</t>
  </si>
  <si>
    <t>Top 지역</t>
  </si>
  <si>
    <t>블루 팀 캐릭터 부활 후 상단 추가 이동경로 지역.</t>
  </si>
  <si>
    <t>Mid 지역</t>
  </si>
  <si>
    <t>최초 시작 시 블루 팀 생성 지역.</t>
  </si>
  <si>
    <t>이후 블루 팀 캐릭터 사망 시 부활 지역.</t>
  </si>
  <si>
    <t>Bottom 지역</t>
  </si>
  <si>
    <t>블루 팀 캐릭터 부활 후 하단 추가 이동경로 지역.</t>
  </si>
  <si>
    <t>RED 팀 시작 및 부활 지역</t>
  </si>
  <si>
    <t>레드 팀 캐릭터 부활 후 상단 추가 이동경로 지역.</t>
  </si>
  <si>
    <t>최초 시작 시 레드 팀 생성 지역.</t>
  </si>
  <si>
    <t>이후 레드 팀 캐릭터 사망 시 부활 지역.</t>
  </si>
  <si>
    <t>레드 팀 캐릭터 부활 후 하단 추가 이동경로 지역..</t>
  </si>
  <si>
    <t>전투 지역</t>
  </si>
  <si>
    <t>점령 외부 지역</t>
  </si>
  <si>
    <t>점령 비 인식 지역</t>
  </si>
  <si>
    <t>캐릭터가 해당 지역에 있을 경우 점령 인식이 안되는 지역.</t>
  </si>
  <si>
    <t>점령 시간과 점령 유지 시간에 영향을 주지 않는다.</t>
  </si>
  <si>
    <t>점령 지역</t>
  </si>
  <si>
    <t>점령 인식 지역</t>
  </si>
  <si>
    <t>캐릭터가 해당 지역에 있을 경우 점령 인식이 되는 지역.</t>
  </si>
  <si>
    <t>점령 시간과 점령 유지 시간에 영향을 준다.</t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</si>
  <si>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활성화 및 입장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</si>
  <si>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활성화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비활성화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</si>
  <si>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서버시간 기준 1일 24시간을 기준으로 활성화 시간이 정해져 있다. 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</si>
  <si>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요일에 관계없이 공통으로 매일 활성화 시간은 동일하다.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</si>
  <si>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</si>
  <si>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입장 방법은 마을 지도를 통해 도전 컨텐츠 아이콘으로 도전 컨텐츠 입구로 이동 또는 직접 캐릭터 이동으로 도전 컨텐츠 입구로 이동하여 입장 버튼을 활성화 시킨 후 버튼을 클릭하여 입장한다.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</si>
  <si>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도전 컨텐츠에는 점령전, 길드전(업데이트), 용맹전(업데이트), 요새전(업데이트) 등의 다양한 도전 컨텐츠를 선택할 수 있으며, 점령전 아이콘을 선택한다.</t>
    </r>
  </si>
  <si>
    <r>
      <t>3)</t>
    </r>
    <r>
      <rPr>
        <b/>
        <sz val="7"/>
        <color rgb="FFFF0000"/>
        <rFont val="Times New Roman"/>
        <family val="1"/>
      </rPr>
      <t xml:space="preserve">    </t>
    </r>
    <r>
      <rPr>
        <b/>
        <sz val="10"/>
        <color rgb="FFFF0000"/>
        <rFont val="맑은 고딕"/>
        <family val="3"/>
        <charset val="129"/>
        <scheme val="minor"/>
      </rPr>
      <t>상황에 따라 단일 컨텐츠 입장 아이콘으로 설정할 수 있음을 미리 알린다.</t>
    </r>
  </si>
  <si>
    <r>
      <t>1.1.2.3.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조건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</si>
  <si>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컨텐츠는 점령전 활성화 시간에 입장이 가능하다.</t>
    </r>
  </si>
  <si>
    <t>모드 종류</t>
  </si>
  <si>
    <t>모드 구분</t>
  </si>
  <si>
    <t>입장조건</t>
  </si>
  <si>
    <t>일반 점령전 모드</t>
  </si>
  <si>
    <t>일반 3인 파티</t>
  </si>
  <si>
    <t>3 Vs 3 매칭</t>
  </si>
  <si>
    <t>3명으로 구성된 파티가 각각 블루, 레드 팀으로 나뉜다.</t>
  </si>
  <si>
    <t>총 6인이 실시간 전투를 진행한다.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</si>
  <si>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일반 모드 방식이 있으며, 각각 파티 구성은3 vs 3로 매칭이 가능하다.</t>
    </r>
    <phoneticPr fontId="6" type="noConversion"/>
  </si>
  <si>
    <t>레벨 35 이상</t>
    <phoneticPr fontId="6" type="noConversion"/>
  </si>
  <si>
    <t>열쇠 20개 소모</t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</si>
  <si>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일반 모드와 길드 모드의 입장 제한 레벨은 </t>
    </r>
    <r>
      <rPr>
        <b/>
        <sz val="10"/>
        <color rgb="FF00B0F0"/>
        <rFont val="맑은 고딕"/>
        <family val="3"/>
        <charset val="129"/>
        <scheme val="minor"/>
      </rPr>
      <t>캐릭터 레벨 35부터 가능</t>
    </r>
    <r>
      <rPr>
        <sz val="10"/>
        <color theme="1"/>
        <rFont val="맑은 고딕"/>
        <family val="3"/>
        <charset val="129"/>
        <scheme val="minor"/>
      </rPr>
      <t>하다.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</si>
  <si>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각 모드는 3vs3 매칭으로 구분된다.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</si>
  <si>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시간은 </t>
    </r>
    <r>
      <rPr>
        <b/>
        <sz val="10"/>
        <color theme="1"/>
        <rFont val="맑은 고딕"/>
        <family val="3"/>
        <charset val="129"/>
        <scheme val="minor"/>
      </rPr>
      <t>저녁 8시~ 밤 10시</t>
    </r>
    <r>
      <rPr>
        <sz val="10"/>
        <color theme="1"/>
        <rFont val="맑은 고딕"/>
        <family val="3"/>
        <charset val="129"/>
        <scheme val="minor"/>
      </rPr>
      <t>까지 진행 가능시간이 적용된다.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</si>
  <si>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점령전 활성화 시간</t>
    </r>
    <r>
      <rPr>
        <sz val="10"/>
        <color theme="1"/>
        <rFont val="맑은 고딕"/>
        <family val="3"/>
        <charset val="129"/>
        <scheme val="minor"/>
      </rPr>
      <t>은 20시 ~ 22시 활성화 구간이다.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</si>
  <si>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활성화 종료시간 밤 10시 정각까지 매칭을 시도한 팀만 검색할 수 있으며, 이후 컨텐츠 이용은 다음 날 활성화 시작시간까지 비활성화 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</si>
  <si>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활성화 종료시간 </t>
    </r>
    <r>
      <rPr>
        <b/>
        <sz val="10"/>
        <color theme="1"/>
        <rFont val="맑은 고딕"/>
        <family val="3"/>
        <charset val="129"/>
        <scheme val="minor"/>
      </rPr>
      <t>밤 10시 정각에 매칭을 시도한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FF0000"/>
        <rFont val="맑은 고딕"/>
        <family val="3"/>
        <charset val="129"/>
        <scheme val="minor"/>
      </rPr>
      <t>5분 동안 매칭 검색에 실패</t>
    </r>
    <r>
      <rPr>
        <sz val="10"/>
        <color theme="1"/>
        <rFont val="맑은 고딕"/>
        <family val="3"/>
        <charset val="129"/>
        <scheme val="minor"/>
      </rPr>
      <t xml:space="preserve">하면, </t>
    </r>
    <r>
      <rPr>
        <b/>
        <sz val="10"/>
        <color rgb="FFFF0000"/>
        <rFont val="맑은 고딕"/>
        <family val="3"/>
        <charset val="129"/>
        <scheme val="minor"/>
      </rPr>
      <t>강제로 실패 메시지를 띄운다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</si>
  <si>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모드는 위에서 언급한 일반 모드로 </t>
    </r>
    <r>
      <rPr>
        <b/>
        <sz val="10"/>
        <color rgb="FF00B0F0"/>
        <rFont val="맑은 고딕"/>
        <family val="3"/>
        <charset val="129"/>
        <scheme val="minor"/>
      </rPr>
      <t>열쇠 20개씩 소모</t>
    </r>
    <r>
      <rPr>
        <sz val="10"/>
        <color theme="1"/>
        <rFont val="맑은 고딕"/>
        <family val="3"/>
        <charset val="129"/>
        <scheme val="minor"/>
      </rPr>
      <t>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</si>
  <si>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</t>
    </r>
    <r>
      <rPr>
        <b/>
        <sz val="10"/>
        <color rgb="FF00B0F0"/>
        <rFont val="맑은 고딕"/>
        <family val="3"/>
        <charset val="129"/>
        <scheme val="minor"/>
      </rPr>
      <t>방 만들기와 입장하기 버튼</t>
    </r>
    <r>
      <rPr>
        <sz val="10"/>
        <color theme="1"/>
        <rFont val="맑은 고딕"/>
        <family val="3"/>
        <charset val="129"/>
        <scheme val="minor"/>
      </rPr>
      <t>이 나타난다.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</si>
  <si>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방 만들기는 플레이어가 방장으로 점령전 대기룸에서 </t>
    </r>
    <r>
      <rPr>
        <b/>
        <sz val="10"/>
        <color rgb="FF00B0F0"/>
        <rFont val="맑은 고딕"/>
        <family val="3"/>
        <charset val="129"/>
        <scheme val="minor"/>
      </rPr>
      <t>친구 또는 길드원들을 대기룸에서 초대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</si>
  <si>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초대 메시지는 인 게임 상태가 아닌 대상에게 초대 메시지 팝업창이 뜬다.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</si>
  <si>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입장하기</t>
    </r>
    <r>
      <rPr>
        <sz val="10"/>
        <color theme="1"/>
        <rFont val="맑은 고딕"/>
        <family val="3"/>
        <charset val="129"/>
        <scheme val="minor"/>
      </rPr>
      <t xml:space="preserve">는 다른 플레이어가 이미 생성한 각각의 대항전에 </t>
    </r>
    <r>
      <rPr>
        <b/>
        <sz val="10"/>
        <color rgb="FF00B0F0"/>
        <rFont val="맑은 고딕"/>
        <family val="3"/>
        <charset val="129"/>
        <scheme val="minor"/>
      </rPr>
      <t>자동 입장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</si>
  <si>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8)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파티 구성이 완료된 후 활성화 된 시작하기</t>
    </r>
    <r>
      <rPr>
        <sz val="10"/>
        <color theme="1"/>
        <rFont val="맑은 고딕"/>
        <family val="3"/>
        <charset val="129"/>
        <scheme val="minor"/>
      </rPr>
      <t xml:space="preserve"> 버튼을 누르면 일반 모드의 각 대항전 별 매칭 검색을 실행한다.</t>
    </r>
  </si>
  <si>
    <r>
      <t>9)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FF0000"/>
        <rFont val="맑은 고딕"/>
        <family val="3"/>
        <charset val="129"/>
        <scheme val="minor"/>
      </rPr>
      <t>생성된 방을 5분동안 검색이 안될 경우. 검색 실패 안내 메시지 팝업창</t>
    </r>
    <r>
      <rPr>
        <sz val="10"/>
        <color theme="1"/>
        <rFont val="맑은 고딕"/>
        <family val="3"/>
        <charset val="129"/>
        <scheme val="minor"/>
      </rPr>
      <t>을 띄운다.</t>
    </r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</si>
  <si>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전투 진행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</si>
  <si>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시작지역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</si>
  <si>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일반 모드 및 길드 모드에서 방장(방을 개설한 플레이어)이 모집한 파티 인원 수에 맞는 매칭이 되면, </t>
    </r>
    <r>
      <rPr>
        <b/>
        <sz val="10"/>
        <color rgb="FF7030A0"/>
        <rFont val="맑은 고딕"/>
        <family val="3"/>
        <charset val="129"/>
        <scheme val="minor"/>
      </rPr>
      <t>내부적으로 블루 &amp; 레드 팀을 자동 설정</t>
    </r>
    <r>
      <rPr>
        <sz val="10"/>
        <color theme="1"/>
        <rFont val="맑은 고딕"/>
        <family val="3"/>
        <charset val="129"/>
        <scheme val="minor"/>
      </rPr>
      <t>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</si>
  <si>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블루 진영은 인 게임 내 화면 좌측, 레드 진영은 인 게임 내 화면 우측에서 시작하게 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</si>
  <si>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파티원 간의 로딩 시간 차이가 발생하기 때문에 전체 파티원의 로딩이 완료되기 전까지 이동 등의 조작을 할 수 없다.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</si>
  <si>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 팀의 접속여부가 결정되면, </t>
    </r>
    <r>
      <rPr>
        <b/>
        <sz val="10"/>
        <color rgb="FF7030A0"/>
        <rFont val="맑은 고딕"/>
        <family val="3"/>
        <charset val="129"/>
        <scheme val="minor"/>
      </rPr>
      <t>5초 카운트 후 점령전이 시작</t>
    </r>
    <r>
      <rPr>
        <sz val="10"/>
        <color theme="1"/>
        <rFont val="맑은 고딕"/>
        <family val="3"/>
        <charset val="129"/>
        <scheme val="minor"/>
      </rPr>
      <t>된다.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</si>
  <si>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캐릭터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스킬과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아이템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</si>
  <si>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캐릭터의 일반 성장 레벨과 수호자 레벨, 수호자 스킬, 아이템 등급, 아이템 고정 및 랜덤옵션, 아이템 룬 장착, 수호석은 참여한 캐릭터의</t>
    </r>
  </si>
  <si>
    <t>장착정보를 그대로 적용한다.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</si>
  <si>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클래스 스킬 강화레벨, 아이템 강화 단계, 수호석 강화단계는 점령전 모드에서는 정해진 수치로 적용된다.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</si>
  <si>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다음 아래 표에서 각각의 캐릭터, 아이템, 스킬, 수호석등의 능력설정 처리에 대한 것을 정리. </t>
    </r>
  </si>
  <si>
    <t>종류</t>
  </si>
  <si>
    <t>설정 항목</t>
  </si>
  <si>
    <t>변경 내용</t>
  </si>
  <si>
    <t>점령전 설정</t>
  </si>
  <si>
    <t>일반 성장레벨</t>
  </si>
  <si>
    <t>일반 레벨</t>
  </si>
  <si>
    <t>없음</t>
  </si>
  <si>
    <t>일반 레벨은 설정 및 변경사항 없음</t>
  </si>
  <si>
    <t>수호자 레벨은 설정 및 변경사항 없음.</t>
  </si>
  <si>
    <t>장비 아이템</t>
  </si>
  <si>
    <t>캐릭터가 장착한 장비 아이템에 대한 설정 및 변경사항 없음.</t>
  </si>
  <si>
    <t>고정 옵션</t>
  </si>
  <si>
    <t>캐릭터가 장착한 장비 아이템의 고정옵션에 대한 설정 및 변경사항 없음.</t>
  </si>
  <si>
    <t>랜덤 옵션</t>
  </si>
  <si>
    <t>캐릭터가 장착한 장비 아이템의 랜덤옵션에 대한 설정 및 변경사항 없음.</t>
  </si>
  <si>
    <t>강화단계</t>
  </si>
  <si>
    <t>있음</t>
  </si>
  <si>
    <t>수호석</t>
  </si>
  <si>
    <t>캐릭터가 장착한 수호석 아이템에 대한 설정 및 변경사항 없음.</t>
  </si>
  <si>
    <t>스킬</t>
  </si>
  <si>
    <t>클래스 스킬</t>
  </si>
  <si>
    <t>캐릭터가 등록한 스킬에 대한 설정 및 변경사항 없음.</t>
  </si>
  <si>
    <t>수호자 패시브 스킬</t>
  </si>
  <si>
    <t>캐릭터의 수호자 패시브 스킬에 대한 설정 및 변경사항 없음.</t>
  </si>
  <si>
    <t>캐릭터의 수호자 패시브 스킬의 강화단계에 대한 설정 및 변경사항 없음.</t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</si>
  <si>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일반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초대</t>
    </r>
    <r>
      <rPr>
        <b/>
        <sz val="14"/>
        <color rgb="FF2E74B5"/>
        <rFont val="굴림"/>
        <family val="3"/>
        <charset val="129"/>
      </rPr>
      <t xml:space="preserve">,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매칭</t>
    </r>
    <phoneticPr fontId="6" type="noConversion"/>
  </si>
  <si>
    <r>
      <rPr>
        <sz val="10"/>
        <color theme="1"/>
        <rFont val="맑은 고딕"/>
        <family val="1"/>
        <scheme val="minor"/>
      </rPr>
      <t>3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모드의 각 대항전에 따른 플레이어 초대 슬롯이 제한된다.</t>
    </r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</si>
  <si>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로비에서 점령전 모드 선택 중 </t>
    </r>
    <r>
      <rPr>
        <b/>
        <sz val="10"/>
        <color rgb="FF00B0F0"/>
        <rFont val="맑은 고딕"/>
        <family val="3"/>
        <charset val="129"/>
        <scheme val="minor"/>
      </rPr>
      <t>일반3인대항전을 선택</t>
    </r>
    <r>
      <rPr>
        <sz val="10"/>
        <color theme="1"/>
        <rFont val="맑은 고딕"/>
        <family val="3"/>
        <charset val="129"/>
        <scheme val="minor"/>
      </rPr>
      <t>을 한다.</t>
    </r>
    <phoneticPr fontId="6" type="noConversion"/>
  </si>
  <si>
    <t>없음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</si>
  <si>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승리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패배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</si>
  <si>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점령전은 주어진 </t>
    </r>
    <r>
      <rPr>
        <b/>
        <sz val="10"/>
        <color rgb="FF00B0F0"/>
        <rFont val="맑은 고딕"/>
        <family val="3"/>
        <charset val="129"/>
        <scheme val="minor"/>
      </rPr>
      <t>10분(600초) 동안</t>
    </r>
    <r>
      <rPr>
        <sz val="10"/>
        <color theme="1"/>
        <rFont val="맑은 고딕"/>
        <family val="3"/>
        <charset val="129"/>
        <scheme val="minor"/>
      </rPr>
      <t xml:space="preserve"> 자신의 팀원들과 함께 상대 팀원 들과의 전투를 벌이며, </t>
    </r>
    <r>
      <rPr>
        <b/>
        <sz val="10"/>
        <color rgb="FF7030A0"/>
        <rFont val="맑은 고딕"/>
        <family val="3"/>
        <charset val="129"/>
        <scheme val="minor"/>
      </rPr>
      <t xml:space="preserve">지정된 점령 지역에서 </t>
    </r>
    <r>
      <rPr>
        <b/>
        <sz val="10"/>
        <color rgb="FF00B0F0"/>
        <rFont val="맑은 고딕"/>
        <family val="3"/>
        <charset val="129"/>
        <scheme val="minor"/>
      </rPr>
      <t>점령 시간을 100% 먼저 달성한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00B0F0"/>
        <rFont val="맑은 고딕"/>
        <family val="3"/>
        <charset val="129"/>
        <scheme val="minor"/>
      </rPr>
      <t>승리</t>
    </r>
    <r>
      <rPr>
        <sz val="10"/>
        <color theme="1"/>
        <rFont val="맑은 고딕"/>
        <family val="3"/>
        <charset val="129"/>
        <scheme val="minor"/>
      </rPr>
      <t>하게 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</si>
  <si>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10분 동안 양팀 모두 점령 시간을 100% 달성하지 못할 경우, 다음과 같이 순차적으로 단계를 비교하여 승패를 가린다.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</si>
  <si>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기본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</si>
  <si>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인 게임 내 전투 지역에 특정한 FX 효과로 바닥에 점령 지역을 표시해준다.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</si>
  <si>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방법은 점령 지역에 상대 팀원이 없는 상태일 때 점령할 수 있다.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</si>
  <si>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점령은 2 단계를 거친다. </t>
    </r>
    <r>
      <rPr>
        <b/>
        <sz val="10"/>
        <color rgb="FF7030A0"/>
        <rFont val="맑은 고딕"/>
        <family val="3"/>
        <charset val="129"/>
        <scheme val="minor"/>
      </rPr>
      <t>점령 점거</t>
    </r>
    <r>
      <rPr>
        <sz val="10"/>
        <color theme="1"/>
        <rFont val="맑은 고딕"/>
        <family val="3"/>
        <charset val="129"/>
        <scheme val="minor"/>
      </rPr>
      <t xml:space="preserve">와 </t>
    </r>
    <r>
      <rPr>
        <b/>
        <sz val="10"/>
        <color rgb="FF7030A0"/>
        <rFont val="맑은 고딕"/>
        <family val="3"/>
        <charset val="129"/>
        <scheme val="minor"/>
      </rPr>
      <t>점령 유지</t>
    </r>
    <r>
      <rPr>
        <sz val="10"/>
        <color theme="1"/>
        <rFont val="맑은 고딕"/>
        <family val="3"/>
        <charset val="129"/>
        <scheme val="minor"/>
      </rPr>
      <t>로 나뉜다.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</si>
  <si>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점거는 </t>
    </r>
    <r>
      <rPr>
        <b/>
        <sz val="10"/>
        <color rgb="FFFF0000"/>
        <rFont val="맑은 고딕"/>
        <family val="3"/>
        <charset val="129"/>
        <scheme val="minor"/>
      </rPr>
      <t>무 점거 상태 또는 상태 팀이 점거한 상태</t>
    </r>
    <r>
      <rPr>
        <sz val="10"/>
        <color theme="1"/>
        <rFont val="맑은 고딕"/>
        <family val="3"/>
        <charset val="129"/>
        <scheme val="minor"/>
      </rPr>
      <t>일 때 적용된다.</t>
    </r>
  </si>
  <si>
    <r>
      <t>(A)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양 팀 팀원 모두 게임을 진행하지 않을 경우</t>
    </r>
    <r>
      <rPr>
        <sz val="10"/>
        <color theme="1"/>
        <rFont val="맑은 고딕"/>
        <family val="3"/>
        <charset val="129"/>
        <scheme val="minor"/>
      </rPr>
      <t xml:space="preserve">, 양팀 </t>
    </r>
    <r>
      <rPr>
        <sz val="10"/>
        <color rgb="FFFF0000"/>
        <rFont val="맑은 고딕"/>
        <family val="3"/>
        <charset val="129"/>
        <scheme val="minor"/>
      </rPr>
      <t>모두 강제 패배</t>
    </r>
    <r>
      <rPr>
        <sz val="10"/>
        <color theme="1"/>
        <rFont val="맑은 고딕"/>
        <family val="3"/>
        <charset val="129"/>
        <scheme val="minor"/>
      </rPr>
      <t>로 처리한다.(즉, 제한 시간내 최초 점령이 없는 경우 포함)</t>
    </r>
    <phoneticPr fontId="6" type="noConversion"/>
  </si>
  <si>
    <r>
      <t xml:space="preserve">(B) 점령 유지시간이 같을 경우 </t>
    </r>
    <r>
      <rPr>
        <b/>
        <sz val="10"/>
        <color rgb="FFFF0000"/>
        <rFont val="맑은 고딕"/>
        <family val="3"/>
        <charset val="129"/>
        <scheme val="minor"/>
      </rPr>
      <t>최초 점령에 성공한 팀</t>
    </r>
    <r>
      <rPr>
        <b/>
        <sz val="10"/>
        <color theme="1"/>
        <rFont val="맑은 고딕"/>
        <family val="3"/>
        <charset val="129"/>
        <scheme val="minor"/>
      </rPr>
      <t xml:space="preserve">이 무조건 </t>
    </r>
    <r>
      <rPr>
        <b/>
        <sz val="10"/>
        <color rgb="FFFF0000"/>
        <rFont val="맑은 고딕"/>
        <family val="3"/>
        <charset val="129"/>
        <scheme val="minor"/>
      </rPr>
      <t>승리</t>
    </r>
    <r>
      <rPr>
        <b/>
        <sz val="9"/>
        <color rgb="FFFF0000"/>
        <rFont val="맑은 고딕"/>
        <family val="3"/>
        <charset val="129"/>
        <scheme val="minor"/>
      </rPr>
      <t> </t>
    </r>
    <r>
      <rPr>
        <sz val="10"/>
        <color theme="1"/>
        <rFont val="맑은 고딕"/>
        <family val="3"/>
        <charset val="129"/>
        <scheme val="minor"/>
      </rPr>
      <t>. [클라이언트에서 최초 점령한 팀에 대한 정보를 서버에 요청 및 저장]</t>
    </r>
    <phoneticPr fontId="6" type="noConversion"/>
  </si>
  <si>
    <t>&lt; 무 점거 상태 &gt;</t>
  </si>
  <si>
    <t>&lt; 무 점거 상태 시 블루 팀 점거 시간 방향: 반 시계 방향으로 Blue 색상이 원을 채운다. &gt;</t>
  </si>
  <si>
    <t>&lt; 무 점거 상태 시 레드 팀 점거 시간 방향: 시계 방향으로 Red 색상이 원을 채운다. &gt;</t>
  </si>
  <si>
    <t>&lt; 블루 팀 점령 중 &gt;</t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</si>
  <si>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시간은 무 점거 상태일 경우 최초 6초가 주어진다.</t>
    </r>
    <phoneticPr fontId="6" type="noConversion"/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</si>
  <si>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지역내 점거를 시도하는 각 팀의 인원수를 표시하며, 점거 시간에는 점령 중!!! 표시가 뜬다.</t>
    </r>
    <phoneticPr fontId="6" type="noConversion"/>
  </si>
  <si>
    <t>&lt; 레드 팀 점령 중 &gt;</t>
  </si>
  <si>
    <r>
      <rPr>
        <sz val="10"/>
        <color theme="1"/>
        <rFont val="맑은 고딕"/>
        <family val="1"/>
        <scheme val="minor"/>
      </rPr>
      <t>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시간에 상대 팀원이 점령 지역 내 위치하면 격돌 상태가 되며, 격돌 중!!! 표시가 뜬다.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</si>
  <si>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중 상태에서는 점거 시간은 상승하지 않는다.</t>
    </r>
    <phoneticPr fontId="6" type="noConversion"/>
  </si>
  <si>
    <r>
      <rPr>
        <sz val="10"/>
        <color theme="1"/>
        <rFont val="맑은 고딕"/>
        <family val="1"/>
        <scheme val="minor"/>
      </rPr>
      <t>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무 점거 상태가 아닌 상대 팀이 점거 시간을 상승시킨 만큼 해당 팀은 점거 시간이 증가하게 된다.</t>
    </r>
    <phoneticPr fontId="6" type="noConversion"/>
  </si>
  <si>
    <r>
      <rPr>
        <sz val="10"/>
        <color theme="1"/>
        <rFont val="맑은 고딕"/>
        <family val="1"/>
        <scheme val="minor"/>
      </rPr>
      <t>10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점거가 끝나면, 점령 유지 상태가 되며, 점령 유지시간 표시인 % 가 상승한다.</t>
    </r>
    <phoneticPr fontId="6" type="noConversion"/>
  </si>
  <si>
    <t>&lt; 블루 팀 점거완료 후 점령 유지 상태 및 점령 유지 시간 증가 &gt;</t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</si>
  <si>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 상태동안 해당 팀은 점령 유지 시간을 100% 달성하면 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</si>
  <si>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유지시간은 점령 상태에서 2초 당 1%씩 점령 유지시간이 기본적으로 올라간다.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</si>
  <si>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팀원이 위치하지 않아도 점령 유지시간은 기본 상승 속도로 상승한다.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</si>
  <si>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팀에 팀원이 위치하면 팀원 1명 당 25%씩 유지시간이 빠르게 상승된다.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</si>
  <si>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점령한 팀에 팀원 최대 4인이 점령 지역에 위치하면 4 x 25% 인 100% 로 유지시간이 빠르게 상승한다. (기본 1% 가 2초, 4인 기준 1% 1초)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</si>
  <si>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유지 상태인 팀의 </t>
    </r>
    <r>
      <rPr>
        <b/>
        <sz val="10"/>
        <color rgb="FFFF0000"/>
        <rFont val="맑은 고딕"/>
        <family val="3"/>
        <charset val="129"/>
        <scheme val="minor"/>
      </rPr>
      <t>상대(적대적) 팀원 중 1명 이상이 점령 지역에 위치</t>
    </r>
    <r>
      <rPr>
        <sz val="10"/>
        <color theme="1"/>
        <rFont val="맑은 고딕"/>
        <family val="3"/>
        <charset val="129"/>
        <scheme val="minor"/>
      </rPr>
      <t xml:space="preserve">하면 </t>
    </r>
    <r>
      <rPr>
        <b/>
        <sz val="10"/>
        <color rgb="FFFF000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>가 된다.</t>
    </r>
    <phoneticPr fontId="6" type="noConversion"/>
  </si>
  <si>
    <t>&lt; 블루 팀 점령 유지 상태 중 점령 지역 내 블루 팀 2명과 레드 팀 3명이 위치 &gt;</t>
  </si>
  <si>
    <r>
      <rPr>
        <sz val="10"/>
        <color theme="1"/>
        <rFont val="맑은 고딕"/>
        <family val="1"/>
        <scheme val="minor"/>
      </rPr>
      <t>17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7030A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 xml:space="preserve">인 경우 </t>
    </r>
    <r>
      <rPr>
        <b/>
        <sz val="10"/>
        <color rgb="FF7030A0"/>
        <rFont val="맑은 고딕"/>
        <family val="3"/>
        <charset val="129"/>
        <scheme val="minor"/>
      </rPr>
      <t>점령 유지 시간 상승하지 않는다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</si>
  <si>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18)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상태에서 점령 지역에서 우선 점거한 팀 전원이 처치 또는 지역내 위치하지 않은 경우, 상대 팀에 팀원이 1명 이상 위치하면, 점거 상태가 되고 점거 시간이 적용된다.</t>
    </r>
    <phoneticPr fontId="6" type="noConversion"/>
  </si>
  <si>
    <t>&lt; 레드 팀이 블루 팀을 몰아내고 점거 중: 점거 시간 적용은 12초 &gt;</t>
  </si>
  <si>
    <r>
      <rPr>
        <sz val="10"/>
        <color theme="1"/>
        <rFont val="맑은 고딕"/>
        <family val="1"/>
        <scheme val="minor"/>
      </rPr>
      <t>19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한 번 점거가 된 상태에서 상대 팀에게서 재점거를 통해 뺏을 경우, 12초가 점거 시간이 된다.</t>
    </r>
    <phoneticPr fontId="6" type="noConversion"/>
  </si>
  <si>
    <r>
      <t>20)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탈환하는 팀이 점령 중, 기 점거 팀원이 점령 지역내 위치하면, 격돌 상태로 되고, 위에서 언급했듯이 점거 시간은 상승하지 않는다.</t>
    </r>
    <phoneticPr fontId="6" type="noConversion"/>
  </si>
  <si>
    <t>&lt; 레드 팀이 점거 시간 중 블루 팀의 점령 지역내 위치하여, 격돌 상태 &gt;</t>
  </si>
  <si>
    <r>
      <rPr>
        <sz val="10"/>
        <color theme="1"/>
        <rFont val="맑은 고딕"/>
        <family val="1"/>
        <scheme val="minor"/>
      </rPr>
      <t>21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두 팀 중 점거 유지 상태에서 점거 유지 시간이 99% 에 도달하면 추가시간 상태로 변환된다. (단 아래와 같이 블루팀은 점령지점에 0명이고 레드팀이 4명 일시 추가시간은 발동되지 않습니다.)</t>
    </r>
    <phoneticPr fontId="6" type="noConversion"/>
  </si>
  <si>
    <t>22) 추가 시간 게이지는 총 6초 이다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</si>
  <si>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전투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추가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</si>
  <si>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점령전에서는 조력자를 사용하지 않도록 버튼이 HIDE (숨김) 처리된다. 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</si>
  <si>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내 HUD 에 많은 정보들과 더불어 파티원 정보창까지 게임 화면 내 보여지는 GUI 가 많기 때문이기도 하며, 순수한 캐릭터간 전투능력에 따른 승부를 결정할 수 있게 하는 PvP 형태를 제공한다..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</si>
  <si>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수호석의 능력은 적용된다.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</si>
  <si>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전투 모드 변경 버튼은 지원된다. PvP 시 직접적인 전투 콘트롤을 하지않을 경우 연계스킬 발동이 배제되기 때문에 수동 콘트롤 플레이어가 보다 빠른 스킬 공격 연계를 할 수 있다.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</si>
  <si>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매트릭스 버튼은 비활성화 (사용금지)로 처리된다. PvP 시 매트릭스 스킬은 전투 밸런스에 영향을 끼치는 범위가 가늠하기 힘들기 때문에 비활성화시킨다.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</si>
  <si>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로비에서 플레이어들은 전투에 필요한 아이템 및 스킬, 수호석, 수호자 패시브 스킬 등을 사전에 준비, 설정해서 전투에 임하게 유도한다.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</si>
  <si>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지역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선택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</si>
  <si>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</t>
    </r>
    <r>
      <rPr>
        <b/>
        <sz val="10"/>
        <color rgb="FFFF0000"/>
        <rFont val="맑은 고딕"/>
        <family val="3"/>
        <charset val="129"/>
        <scheme val="minor"/>
      </rPr>
      <t>점령전 전투 중 사망할 경우</t>
    </r>
    <r>
      <rPr>
        <sz val="10"/>
        <color theme="1"/>
        <rFont val="맑은 고딕"/>
        <family val="3"/>
        <charset val="129"/>
        <scheme val="minor"/>
      </rPr>
      <t xml:space="preserve"> 사망 패널티인 </t>
    </r>
    <r>
      <rPr>
        <b/>
        <sz val="10"/>
        <color rgb="FFFF0000"/>
        <rFont val="맑은 고딕"/>
        <family val="3"/>
        <charset val="129"/>
        <scheme val="minor"/>
      </rPr>
      <t>부활 대기 시간이 3초</t>
    </r>
    <r>
      <rPr>
        <sz val="10"/>
        <color theme="1"/>
        <rFont val="맑은 고딕"/>
        <family val="3"/>
        <charset val="129"/>
        <scheme val="minor"/>
      </rPr>
      <t>간 주어진다.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</si>
  <si>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양팀은 상대 팀의 부활 지역 근방의 접근 금지 구역, </t>
    </r>
    <r>
      <rPr>
        <b/>
        <sz val="10"/>
        <color theme="1"/>
        <rFont val="맑은 고딕"/>
        <family val="3"/>
        <charset val="129"/>
        <scheme val="minor"/>
      </rPr>
      <t xml:space="preserve">부활지역과 점령 전투 지역 사이에 </t>
    </r>
    <r>
      <rPr>
        <b/>
        <sz val="10"/>
        <color rgb="FFFF0000"/>
        <rFont val="맑은 고딕"/>
        <family val="3"/>
        <charset val="129"/>
        <scheme val="minor"/>
      </rPr>
      <t>상대팀은 이동 및 진입이 불가능</t>
    </r>
    <r>
      <rPr>
        <sz val="10"/>
        <color theme="1"/>
        <rFont val="맑은 고딕"/>
        <family val="3"/>
        <charset val="129"/>
        <scheme val="minor"/>
      </rPr>
      <t>하다.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</si>
  <si>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00B0F0"/>
        <rFont val="맑은 고딕"/>
        <family val="3"/>
        <charset val="129"/>
        <scheme val="minor"/>
      </rPr>
      <t>연속 사망</t>
    </r>
    <r>
      <rPr>
        <sz val="10"/>
        <color theme="1"/>
        <rFont val="맑은 고딕"/>
        <family val="3"/>
        <charset val="129"/>
        <scheme val="minor"/>
      </rPr>
      <t xml:space="preserve">에 대한 </t>
    </r>
    <r>
      <rPr>
        <b/>
        <sz val="10"/>
        <color rgb="FF00B0F0"/>
        <rFont val="맑은 고딕"/>
        <family val="3"/>
        <charset val="129"/>
        <scheme val="minor"/>
      </rPr>
      <t>부활 대기 시간이 증가하는 패널티는 없다</t>
    </r>
    <r>
      <rPr>
        <sz val="10"/>
        <color theme="1"/>
        <rFont val="맑은 고딕"/>
        <family val="3"/>
        <charset val="129"/>
        <scheme val="minor"/>
      </rPr>
      <t>. 전투의 지속력과 즉시 전투에 투입되어 짧은 시간동안 치열하게 전투를 유발하기 위해 증가 패널티는 적용하지 않는다.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</si>
  <si>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또한, 플레이어의 과금을 통해 즉시 부활을 하는 방식은 적용하지 않는다. 무 과금 유저의 컨텐츠 이용에 대한 상대적 박탈감을 주지 않기 위함이다.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</si>
  <si>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rgb="FF00B0F0"/>
        <rFont val="맑은 고딕"/>
        <family val="3"/>
        <charset val="129"/>
        <scheme val="minor"/>
      </rPr>
      <t>즉시 부활이 없는 대신</t>
    </r>
    <r>
      <rPr>
        <sz val="10"/>
        <color theme="1"/>
        <rFont val="맑은 고딕"/>
        <family val="3"/>
        <charset val="129"/>
        <scheme val="minor"/>
      </rPr>
      <t xml:space="preserve"> 부활 대기 시간 </t>
    </r>
    <r>
      <rPr>
        <sz val="10"/>
        <color rgb="FF00B0F0"/>
        <rFont val="맑은 고딕"/>
        <family val="3"/>
        <charset val="129"/>
        <scheme val="minor"/>
      </rPr>
      <t>증가 패널티를 적용하지 않는 이유</t>
    </r>
    <r>
      <rPr>
        <sz val="10"/>
        <color theme="1"/>
        <rFont val="맑은 고딕"/>
        <family val="3"/>
        <charset val="129"/>
        <scheme val="minor"/>
      </rPr>
      <t>이기도 하다.</t>
    </r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</si>
  <si>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사망 시 부활 대기시간이 끝나고 </t>
    </r>
    <r>
      <rPr>
        <b/>
        <sz val="10"/>
        <color theme="1"/>
        <rFont val="맑은 고딕"/>
        <family val="3"/>
        <charset val="129"/>
        <scheme val="minor"/>
      </rPr>
      <t>부활 확인버튼을 10초간 선택하지 않을 경우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rgb="FF00B0F0"/>
        <rFont val="맑은 고딕"/>
        <family val="3"/>
        <charset val="129"/>
        <scheme val="minor"/>
      </rPr>
      <t>부활지역에 강제 부활</t>
    </r>
    <r>
      <rPr>
        <sz val="10"/>
        <color theme="1"/>
        <rFont val="맑은 고딕"/>
        <family val="3"/>
        <charset val="129"/>
        <scheme val="minor"/>
      </rPr>
      <t>된다.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</si>
  <si>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결과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처리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</si>
  <si>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승리 및 패배 규칙에 따라 게임이 점령전이 완료된 경우 각각 점령전 결과에 대한 보상 지급 및 점령전 결과 처리한다.</t>
    </r>
  </si>
  <si>
    <r>
      <t>2)</t>
    </r>
    <r>
      <rPr>
        <u/>
        <sz val="11"/>
        <color theme="10"/>
        <rFont val="맑은 고딕"/>
        <family val="3"/>
        <charset val="129"/>
        <scheme val="minor"/>
      </rPr>
      <t>     1.1.11.1. 결과창 내 점령전 모드별 보상 및 정보 참고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</si>
  <si>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점령전에는 승리/패배 기록을 저장한다.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</si>
  <si>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각 모드 및 파티인원 수 별 시즌 누적 승리를 저장하고 그에 대한 누적보상을 획득 할 수 있다.</t>
    </r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</si>
  <si>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 해당 점령전 전투에 기여도(데미지), 처치수(상대팀원 처치), 점령시간에 대한 순위를 정하고 해당 캐릭터에 관련 보상을 지급한다.</t>
    </r>
    <phoneticPr fontId="6" type="noConversion"/>
  </si>
  <si>
    <t>(2) 점령전 밸런스</t>
    <phoneticPr fontId="6" type="noConversion"/>
  </si>
  <si>
    <t>버서커</t>
    <phoneticPr fontId="6" type="noConversion"/>
  </si>
  <si>
    <t>데몬</t>
    <phoneticPr fontId="6" type="noConversion"/>
  </si>
  <si>
    <t>나이트</t>
    <phoneticPr fontId="6" type="noConversion"/>
  </si>
  <si>
    <t>기존</t>
    <phoneticPr fontId="6" type="noConversion"/>
  </si>
  <si>
    <t>일반 뱀파이어 1성</t>
    <phoneticPr fontId="6" type="noConversion"/>
  </si>
  <si>
    <t>일반 뱀파이어 2성</t>
  </si>
  <si>
    <t>일반 뱀파이어 3성</t>
  </si>
  <si>
    <t>일반 뱀파이어 4성</t>
  </si>
  <si>
    <t>일반 뱀파이어 5성</t>
  </si>
  <si>
    <t>일반 뱀파이어 6성</t>
  </si>
  <si>
    <t>일반 뱀파이어 7성</t>
  </si>
  <si>
    <t>녹스 뱀파이어 4성</t>
    <phoneticPr fontId="6" type="noConversion"/>
  </si>
  <si>
    <t>녹스 뱀파이어 5성</t>
  </si>
  <si>
    <t>녹스 뱀파이어 6성</t>
  </si>
  <si>
    <t>녹스 뱀파이어 7성</t>
  </si>
  <si>
    <t>일반 세크리드 1성</t>
    <phoneticPr fontId="6" type="noConversion"/>
  </si>
  <si>
    <t>일반 세크리드 2성</t>
  </si>
  <si>
    <t>일반 세크리드 3성</t>
  </si>
  <si>
    <t>일반 세크리드 4성</t>
  </si>
  <si>
    <t>일반 세크리드 5성</t>
  </si>
  <si>
    <t>일반 세크리드 6성</t>
  </si>
  <si>
    <t>일반 세크리드 7성</t>
  </si>
  <si>
    <t>녹스 세크리드 4성</t>
    <phoneticPr fontId="6" type="noConversion"/>
  </si>
  <si>
    <t>녹스 세크리드 5성</t>
  </si>
  <si>
    <t>녹스 세크리드 6성</t>
  </si>
  <si>
    <t>녹스 세크리드 7성</t>
  </si>
  <si>
    <t>&gt; 뱀파이어 무기는 어설트 무기 기준 90% -&gt; 95% 상향</t>
    <phoneticPr fontId="6" type="noConversion"/>
  </si>
  <si>
    <t>&gt; 세크리드 무기는 기존 100% -&gt; 107.5% 상향</t>
    <phoneticPr fontId="6" type="noConversion"/>
  </si>
  <si>
    <t>세크리드 무기 100% -&gt; 107.5% 변경</t>
    <phoneticPr fontId="6" type="noConversion"/>
  </si>
  <si>
    <t>초월던전 1단계</t>
  </si>
  <si>
    <t>초월던전 2단계</t>
  </si>
  <si>
    <t>초월던전 3단계</t>
  </si>
  <si>
    <t>초월던전 4단계</t>
  </si>
  <si>
    <t>초월던전 5단계</t>
  </si>
  <si>
    <t>초월던전 6단계</t>
  </si>
  <si>
    <t>초월던전 7단계</t>
  </si>
  <si>
    <t>초월던전 8단계</t>
  </si>
  <si>
    <t>초월던전 9단계</t>
  </si>
  <si>
    <t>초월던전 10단계</t>
  </si>
  <si>
    <t>초월던전 11단계</t>
  </si>
  <si>
    <t>초월던전 12단계</t>
  </si>
  <si>
    <t>초월던전 13단계</t>
  </si>
  <si>
    <t>초월던전 14단계</t>
  </si>
  <si>
    <t>초월던전 15단계</t>
  </si>
  <si>
    <t>초월던전 16단계</t>
  </si>
  <si>
    <t>초월던전 17단계</t>
  </si>
  <si>
    <t>초월던전 18단계</t>
  </si>
  <si>
    <t>초월던전 19단계</t>
  </si>
  <si>
    <t>초월던전 20단계</t>
  </si>
  <si>
    <t>초월던전 21단계</t>
  </si>
  <si>
    <t>초월던전 22단계</t>
  </si>
  <si>
    <t>초월던전 23단계</t>
  </si>
  <si>
    <t>초월던전 24단계</t>
  </si>
  <si>
    <t>초월던전 25단계</t>
  </si>
  <si>
    <t>초월던전 26단계</t>
  </si>
  <si>
    <t>초월던전 27단계</t>
  </si>
  <si>
    <t>초월던전 28단계</t>
  </si>
  <si>
    <t>초월던전 29단계</t>
  </si>
  <si>
    <t>초월던전 30단계</t>
  </si>
  <si>
    <t>초월던전 31단계</t>
  </si>
  <si>
    <t>초월던전 32단계</t>
  </si>
  <si>
    <t>초월던전 33단계</t>
  </si>
  <si>
    <t>초월던전 34단계</t>
  </si>
  <si>
    <t>초월던전 35단계</t>
  </si>
  <si>
    <t>초월던전 36단계</t>
  </si>
  <si>
    <t>초월던전 37단계</t>
  </si>
  <si>
    <t>초월던전 38단계</t>
  </si>
  <si>
    <t>초월던전 39단계</t>
  </si>
  <si>
    <t>초월던전 40단계</t>
  </si>
  <si>
    <t>초월던전 41단계</t>
  </si>
  <si>
    <t>초월던전 42단계</t>
  </si>
  <si>
    <t>초월던전 43단계</t>
  </si>
  <si>
    <t>초월던전 44단계</t>
  </si>
  <si>
    <t>초월던전 45단계</t>
  </si>
  <si>
    <t>초월던전 46단계</t>
  </si>
  <si>
    <t>초월던전 47단계</t>
  </si>
  <si>
    <t>초월던전 48단계</t>
  </si>
  <si>
    <t>초월던전 49단계</t>
  </si>
  <si>
    <t>초월던전 50단계</t>
  </si>
  <si>
    <t>초월던전 51단계</t>
  </si>
  <si>
    <t>초월던전 52단계</t>
  </si>
  <si>
    <t>초월던전 53단계</t>
  </si>
  <si>
    <t>초월던전 54단계</t>
  </si>
  <si>
    <t>초월던전 55단계</t>
  </si>
  <si>
    <t>초월던전 56단계</t>
  </si>
  <si>
    <t>초월던전 57단계</t>
  </si>
  <si>
    <t>초월던전 58단계</t>
  </si>
  <si>
    <t>초월던전 59단계</t>
  </si>
  <si>
    <t>초월던전 60단계</t>
  </si>
  <si>
    <t>초월던전 61단계</t>
  </si>
  <si>
    <t>초월던전 62단계</t>
  </si>
  <si>
    <t>초월던전 63단계</t>
  </si>
  <si>
    <t>초월던전 64단계</t>
  </si>
  <si>
    <t>초월던전 65단계</t>
  </si>
  <si>
    <t>초월던전 66단계</t>
  </si>
  <si>
    <t>초월던전 67단계</t>
  </si>
  <si>
    <t>초월던전 68단계</t>
  </si>
  <si>
    <t>초월던전 69단계</t>
  </si>
  <si>
    <t>초월던전 70단계</t>
  </si>
  <si>
    <t>초월던전 71단계</t>
  </si>
  <si>
    <t>초월던전 72단계</t>
  </si>
  <si>
    <t>초월던전 73단계</t>
  </si>
  <si>
    <t>초월던전 74단계</t>
  </si>
  <si>
    <t>초월던전 75단계</t>
  </si>
  <si>
    <t>초월던전 76단계</t>
  </si>
  <si>
    <t>초월던전 77단계</t>
  </si>
  <si>
    <t>초월던전 78단계</t>
  </si>
  <si>
    <t>초월던전 79단계</t>
  </si>
  <si>
    <t>초월던전 80단계</t>
  </si>
  <si>
    <t>초월던전 81단계</t>
  </si>
  <si>
    <t>초월던전 82단계</t>
  </si>
  <si>
    <t>초월던전 83단계</t>
  </si>
  <si>
    <t>초월던전 84단계</t>
  </si>
  <si>
    <t>초월던전 85단계</t>
  </si>
  <si>
    <t>초월던전 86단계</t>
  </si>
  <si>
    <t>초월던전 87단계</t>
  </si>
  <si>
    <t>초월던전 88단계</t>
  </si>
  <si>
    <t>초월던전 89단계</t>
  </si>
  <si>
    <t>초월던전 90단계</t>
  </si>
  <si>
    <t>초월던전 91단계</t>
  </si>
  <si>
    <t>초월던전 92단계</t>
  </si>
  <si>
    <t>초월던전 93단계</t>
  </si>
  <si>
    <t>초월던전 94단계</t>
  </si>
  <si>
    <t>초월던전 95단계</t>
  </si>
  <si>
    <t>초월던전 96단계</t>
  </si>
  <si>
    <t>초월던전 97단계</t>
  </si>
  <si>
    <t>초월던전 98단계</t>
  </si>
  <si>
    <t>초월던전 99단계</t>
  </si>
  <si>
    <t>초월던전 100단계</t>
  </si>
  <si>
    <t>초월던전 131단계</t>
  </si>
  <si>
    <t>초월던전 132단계</t>
  </si>
  <si>
    <t>초월던전 133단계</t>
  </si>
  <si>
    <t>초월던전 134단계</t>
  </si>
  <si>
    <t>초월던전 135단계</t>
  </si>
  <si>
    <t>초월던전 136단계</t>
  </si>
  <si>
    <t>초월던전 137단계</t>
  </si>
  <si>
    <t>초월던전 138단계</t>
  </si>
  <si>
    <t>초월던전 139단계</t>
  </si>
  <si>
    <t>초월던전 140단계</t>
  </si>
  <si>
    <t>초월던전 141단계</t>
  </si>
  <si>
    <t>초월던전 142단계</t>
  </si>
  <si>
    <t>초월던전 143단계</t>
  </si>
  <si>
    <t>초월던전 144단계</t>
  </si>
  <si>
    <t>초월던전 145단계</t>
  </si>
  <si>
    <t>초월던전 146단계</t>
  </si>
  <si>
    <t>초월던전 147단계</t>
  </si>
  <si>
    <t>초월던전 148단계</t>
  </si>
  <si>
    <t>초월던전 149단계</t>
  </si>
  <si>
    <t>초월던전 150단계</t>
  </si>
  <si>
    <t>초월던전 151단계</t>
  </si>
  <si>
    <t>초월던전 152단계</t>
  </si>
  <si>
    <t>초월던전 153단계</t>
  </si>
  <si>
    <t>초월던전 154단계</t>
  </si>
  <si>
    <t>초월던전 155단계</t>
  </si>
  <si>
    <t>초월던전 156단계</t>
  </si>
  <si>
    <t>초월던전 157단계</t>
  </si>
  <si>
    <t>초월던전 158단계</t>
  </si>
  <si>
    <t>초월던전 159단계</t>
  </si>
  <si>
    <t>초월던전 160단계</t>
  </si>
  <si>
    <t>초월던전 161단계</t>
  </si>
  <si>
    <t>초월던전 162단계</t>
  </si>
  <si>
    <t>초월던전 163단계</t>
  </si>
  <si>
    <t>초월던전 164단계</t>
  </si>
  <si>
    <t>초월던전 165단계</t>
  </si>
  <si>
    <t>초월던전 166단계</t>
  </si>
  <si>
    <t>초월던전 167단계</t>
  </si>
  <si>
    <t>초월던전 168단계</t>
  </si>
  <si>
    <t>초월던전 169단계</t>
  </si>
  <si>
    <t>초월던전 170단계</t>
  </si>
  <si>
    <t>초월던전 171단계</t>
  </si>
  <si>
    <t>초월던전 172단계</t>
  </si>
  <si>
    <t>초월던전 173단계</t>
  </si>
  <si>
    <t>초월던전 174단계</t>
  </si>
  <si>
    <t>초월던전 175단계</t>
  </si>
  <si>
    <t>초월던전 176단계</t>
  </si>
  <si>
    <t>초월던전 177단계</t>
  </si>
  <si>
    <t>초월던전 178단계</t>
  </si>
  <si>
    <t>초월던전 179단계</t>
  </si>
  <si>
    <t>초월던전 180단계</t>
  </si>
  <si>
    <t>초월던전 181단계</t>
  </si>
  <si>
    <t>초월던전 182단계</t>
  </si>
  <si>
    <t>초월던전 183단계</t>
  </si>
  <si>
    <t>초월던전 184단계</t>
  </si>
  <si>
    <t>초월던전 185단계</t>
  </si>
  <si>
    <t>초월던전 186단계</t>
  </si>
  <si>
    <t>초월던전 187단계</t>
  </si>
  <si>
    <t>초월던전 188단계</t>
  </si>
  <si>
    <t>초월던전 189단계</t>
  </si>
  <si>
    <t>초월던전 190단계</t>
  </si>
  <si>
    <t>초월던전 191단계</t>
  </si>
  <si>
    <t>초월던전 192단계</t>
  </si>
  <si>
    <t>초월던전 193단계</t>
  </si>
  <si>
    <t>초월던전 194단계</t>
  </si>
  <si>
    <t>초월던전 195단계</t>
  </si>
  <si>
    <t>초월던전 196단계</t>
  </si>
  <si>
    <t>초월던전 197단계</t>
  </si>
  <si>
    <t>초월던전 198단계</t>
  </si>
  <si>
    <t>초월던전 199단계</t>
  </si>
  <si>
    <t>초월던전 200단계</t>
  </si>
  <si>
    <t>Index</t>
    <phoneticPr fontId="6" type="noConversion"/>
  </si>
  <si>
    <t>몬스터 체력</t>
    <phoneticPr fontId="6" type="noConversion"/>
  </si>
  <si>
    <t>몬스터 공격력</t>
    <phoneticPr fontId="6" type="noConversion"/>
  </si>
  <si>
    <t>몬스터 방어력</t>
    <phoneticPr fontId="6" type="noConversion"/>
  </si>
  <si>
    <t>8. 상품</t>
    <phoneticPr fontId="6" type="noConversion"/>
  </si>
  <si>
    <t>(1) 전승 재료 패키지 및 전승석 상품 추가</t>
    <phoneticPr fontId="6" type="noConversion"/>
  </si>
  <si>
    <t>판매 위치</t>
  </si>
  <si>
    <t>상품 ID</t>
  </si>
  <si>
    <t>상품 명칭</t>
  </si>
  <si>
    <t>상품 소개</t>
  </si>
  <si>
    <t>판매 가격</t>
  </si>
  <si>
    <t>상점 &gt; 패키지</t>
  </si>
  <si>
    <t>전승 재료 패키지</t>
    <phoneticPr fontId="6" type="noConversion"/>
  </si>
  <si>
    <t>상점 &gt; 스페셜</t>
    <phoneticPr fontId="6" type="noConversion"/>
  </si>
  <si>
    <t>월장석 상자</t>
  </si>
  <si>
    <t>감람석 상자</t>
  </si>
  <si>
    <t>금강석 상자</t>
  </si>
  <si>
    <t>공작석 상자</t>
    <phoneticPr fontId="22" type="noConversion"/>
  </si>
  <si>
    <t>공작석,월장석,감람석,금강석 지급</t>
    <phoneticPr fontId="6" type="noConversion"/>
  </si>
  <si>
    <t>스킬 설명 (1레벨 능력)</t>
    <phoneticPr fontId="6" type="noConversion"/>
  </si>
  <si>
    <t>[NOX] 무기 아이템 4성</t>
  </si>
  <si>
    <t>[NOX] 무기 아이템 5성</t>
  </si>
  <si>
    <t>[NOX] 무기 아이템 6성</t>
  </si>
  <si>
    <t>[NOX] 무기 아이템 7성</t>
  </si>
  <si>
    <t>[NOX] 방어구 아이템 4성</t>
  </si>
  <si>
    <t>[NOX] 방어구 아이템 5성</t>
  </si>
  <si>
    <t>[NOX] 방어구 아이템 6성</t>
  </si>
  <si>
    <t>[NOX] 방어구 아이템 7성</t>
  </si>
  <si>
    <t>[NOX] 장신구 아이템 4성</t>
  </si>
  <si>
    <t>[NOX] 장신구 아이템 5성</t>
  </si>
  <si>
    <t>[NOX] 장신구 아이템 6성</t>
  </si>
  <si>
    <t>[NOX] 장신구 아이템 7성</t>
  </si>
  <si>
    <t>* 현재는 새로운 액트가 추가되지 않았기 때문에 전승 재료 수급처는 [NOX] 아이템을 분해해서 얻는 방법밖에 없습니다.</t>
    <phoneticPr fontId="6" type="noConversion"/>
  </si>
  <si>
    <t>무기 5성 분해 시</t>
  </si>
  <si>
    <t>무기 6성 분해 시</t>
  </si>
  <si>
    <t>무기 7성 분해 시</t>
  </si>
  <si>
    <t>방어구 4성 분해 시</t>
  </si>
  <si>
    <t>방어구 4성</t>
  </si>
  <si>
    <t>방어구 5성 분해 시</t>
  </si>
  <si>
    <t>방어구 5성</t>
  </si>
  <si>
    <t>방어구 6성 분해 시</t>
  </si>
  <si>
    <t>방어구 6성</t>
  </si>
  <si>
    <t>방어구 7성 분해 시</t>
  </si>
  <si>
    <t>방어구 7성</t>
  </si>
  <si>
    <t>장신구 4성 분해 시</t>
  </si>
  <si>
    <t>장신구 4성</t>
  </si>
  <si>
    <t>장신구 5성 분해 시</t>
  </si>
  <si>
    <t>장신구 5성</t>
  </si>
  <si>
    <t>장신구 6성 분해 시</t>
  </si>
  <si>
    <t>장신구 6성</t>
  </si>
  <si>
    <t>장신구 7성 분해 시</t>
  </si>
  <si>
    <t>장신구 7성</t>
  </si>
  <si>
    <t>전승 재료 A</t>
  </si>
  <si>
    <t>전승 재료 B</t>
  </si>
  <si>
    <t>전승 재료 C</t>
  </si>
  <si>
    <t>전승 재료 D</t>
  </si>
  <si>
    <t>무기 4성 분해 시</t>
  </si>
  <si>
    <t>무기 4성</t>
  </si>
  <si>
    <t>개</t>
  </si>
  <si>
    <t>4성 가중치</t>
  </si>
  <si>
    <t>무기 가중치</t>
  </si>
  <si>
    <t>무기 5성</t>
  </si>
  <si>
    <t>5성 가중치</t>
  </si>
  <si>
    <t>방어구 가중치</t>
  </si>
  <si>
    <t>무기 6성</t>
  </si>
  <si>
    <t>6성 가중치</t>
  </si>
  <si>
    <t>장신구 가중치</t>
  </si>
  <si>
    <t>무기 7성</t>
  </si>
  <si>
    <t>7성 가중치</t>
  </si>
  <si>
    <t>전승석 재료 아이템 개수</t>
  </si>
  <si>
    <t>전승 재료 가치 값</t>
    <phoneticPr fontId="6" type="noConversion"/>
  </si>
  <si>
    <t>해당 등급 녹스분해 시 전승석 제작개수</t>
    <phoneticPr fontId="6" type="noConversion"/>
  </si>
  <si>
    <t>등급 별 가치 값</t>
    <phoneticPr fontId="6" type="noConversion"/>
  </si>
  <si>
    <t>부위 별 가치 값</t>
    <phoneticPr fontId="6" type="noConversion"/>
  </si>
  <si>
    <t>&gt; [NOX] 아이템 분해 시 등급 별, 부위 별 획득 가능한 전승 재료 아이템 개수 계산표</t>
    <phoneticPr fontId="6" type="noConversion"/>
  </si>
  <si>
    <t>(3) 현금성(Real Cash) 상품은 1:1000 비율로 적립 툴팁 표기 (패키지 관련 이미지는 현재 작업중에 있습니다)</t>
  </si>
  <si>
    <t>(5) 가방 확장권 요구량 변경 완료</t>
  </si>
  <si>
    <t>(1) 클래스별 단타형 스킬 데미지 증가 (20170627_SkillInfo 참고)</t>
    <phoneticPr fontId="6" type="noConversion"/>
  </si>
  <si>
    <t xml:space="preserve">(2) 아칸, 버서커는 추가적인 테스트 후 변경 예정 </t>
    <phoneticPr fontId="6" type="noConversion"/>
  </si>
  <si>
    <t>가방확장권</t>
  </si>
  <si>
    <t>(변경)소모 재화량</t>
  </si>
  <si>
    <t>(기존)소모 재화량</t>
  </si>
  <si>
    <t>소모 재화</t>
  </si>
  <si>
    <t>최대 보유 가방 슬롯</t>
  </si>
  <si>
    <t>확장 가방 슬롯</t>
  </si>
  <si>
    <t>단계</t>
  </si>
  <si>
    <t xml:space="preserve"> -&gt; 변경완료</t>
    <phoneticPr fontId="6" type="noConversion"/>
  </si>
  <si>
    <t>&gt; 가방 확장권 요구량 변경</t>
  </si>
  <si>
    <t>전승석</t>
  </si>
  <si>
    <t>금강석</t>
  </si>
  <si>
    <t>감람석</t>
  </si>
  <si>
    <t>월장석</t>
  </si>
  <si>
    <t>공작석</t>
  </si>
  <si>
    <t>획득 확률</t>
  </si>
  <si>
    <t>획득 수량</t>
  </si>
  <si>
    <t>획득 가능 아이템</t>
  </si>
  <si>
    <t xml:space="preserve"> -&gt; 현재 전승석 관련하여 내부적인 논의중에 있습니다.</t>
    <phoneticPr fontId="6" type="noConversion"/>
  </si>
  <si>
    <t>&gt; 전승석 재료 소환권</t>
  </si>
  <si>
    <t># 마일리지 1 가치 = 1000원(현금으로 구매 가능한 "모든 유료 상품 구매 시" 마일리지 적립 필요)</t>
  </si>
  <si>
    <t>미적용</t>
    <phoneticPr fontId="6" type="noConversion"/>
  </si>
  <si>
    <t>전승석 재료 소환권</t>
  </si>
  <si>
    <t>적용</t>
    <phoneticPr fontId="6" type="noConversion"/>
  </si>
  <si>
    <t>ex) 현금 구매 + 다이아로 상품 구매 절충 지급 게임 : 루디엘</t>
  </si>
  <si>
    <t>ex) 다이아로 상품 구매시에만 지급 게임 : 리니지M</t>
  </si>
  <si>
    <t>ex) 현금 구매 시에만 지급 게임 : 히트/요괴</t>
  </si>
  <si>
    <t>&gt;&gt; 환불 이슈 발생 시 마일리지 사용분에 대한 감가상각등의 이슈가 발생할 수 있음(녹스게임즈 운영정책 반영 예정)</t>
  </si>
  <si>
    <t>&gt;&gt; 다이아로 상품 구매시에도 지급할 경우 [중복 지급]되는 현상이 발생</t>
  </si>
  <si>
    <t>&gt;&gt; 마일리지는 [현금으로 유료 상품 구매 시]에만 지급하도록 수정</t>
  </si>
  <si>
    <t>(현금가) 개별 가치</t>
  </si>
  <si>
    <t>현금가</t>
  </si>
  <si>
    <t>마일리지 수량</t>
  </si>
  <si>
    <t>▶ 녹스 마일리지 상점 아이템 구성</t>
  </si>
  <si>
    <t>요구 스킬 포인트</t>
    <phoneticPr fontId="6" type="noConversion"/>
  </si>
  <si>
    <t>변경 후 데미지</t>
    <phoneticPr fontId="6" type="noConversion"/>
  </si>
  <si>
    <t>돌풍 Lv. 1</t>
    <phoneticPr fontId="6" type="noConversion"/>
  </si>
  <si>
    <t>-</t>
    <phoneticPr fontId="6" type="noConversion"/>
  </si>
  <si>
    <t>-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</si>
  <si>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</si>
  <si>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</si>
  <si>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</si>
  <si>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</si>
  <si>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</si>
  <si>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</si>
  <si>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</si>
  <si>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</si>
  <si>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</si>
  <si>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</si>
  <si>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</si>
  <si>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</si>
  <si>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</si>
  <si>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난사 Lv. 1</t>
    <phoneticPr fontId="6" type="noConversion"/>
  </si>
  <si>
    <t>변경 전 데미지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</si>
  <si>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</si>
  <si>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</si>
  <si>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</si>
  <si>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</si>
  <si>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</si>
  <si>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</si>
  <si>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</si>
  <si>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</si>
  <si>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</si>
  <si>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</si>
  <si>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6% / 5%</t>
    <phoneticPr fontId="6" type="noConversion"/>
  </si>
  <si>
    <t>7% / 7%</t>
    <phoneticPr fontId="6" type="noConversion"/>
  </si>
  <si>
    <t>8% / 9%</t>
    <phoneticPr fontId="6" type="noConversion"/>
  </si>
  <si>
    <t>9% / 11%</t>
    <phoneticPr fontId="6" type="noConversion"/>
  </si>
  <si>
    <t>10% / 13%</t>
    <phoneticPr fontId="6" type="noConversion"/>
  </si>
  <si>
    <t>11% / 15%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</si>
  <si>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</si>
  <si>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</si>
  <si>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</si>
  <si>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</si>
  <si>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</si>
  <si>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</si>
  <si>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스킬 정보</t>
    <phoneticPr fontId="6" type="noConversion"/>
  </si>
  <si>
    <t>변경 전 데미지</t>
    <phoneticPr fontId="6" type="noConversion"/>
  </si>
  <si>
    <t>요구 스킬 포인트</t>
    <phoneticPr fontId="6" type="noConversion"/>
  </si>
  <si>
    <t>변경 후 데미지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</si>
  <si>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</si>
  <si>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</si>
  <si>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화염구 Lv. 1</t>
    <phoneticPr fontId="6" type="noConversion"/>
  </si>
  <si>
    <t>-</t>
    <phoneticPr fontId="6" type="noConversion"/>
  </si>
  <si>
    <t>방어력 증가</t>
    <phoneticPr fontId="6" type="noConversion"/>
  </si>
  <si>
    <t>반사 피해</t>
    <phoneticPr fontId="6" type="noConversion"/>
  </si>
  <si>
    <t>변경 후 수치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</si>
  <si>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</si>
  <si>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</si>
  <si>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</si>
  <si>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</si>
  <si>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</si>
  <si>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</si>
  <si>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</si>
  <si>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</si>
  <si>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</si>
  <si>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</si>
  <si>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</si>
  <si>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</si>
  <si>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</si>
  <si>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</si>
  <si>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베기 데미지는</t>
    <phoneticPr fontId="6" type="noConversion"/>
  </si>
  <si>
    <t>실제 계산데미지는 증가했습니다. X3</t>
    <phoneticPr fontId="6" type="noConversion"/>
  </si>
  <si>
    <t>낙화 Lv. 1</t>
    <phoneticPr fontId="6" type="noConversion"/>
  </si>
  <si>
    <t>-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</si>
  <si>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</si>
  <si>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</si>
  <si>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</si>
  <si>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</si>
  <si>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</si>
  <si>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</si>
  <si>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(1) 점령전 관련 상세 기획문서_OccupationStage 참고 - 점령전 오픈 시간은 현재 테스트용입니다.</t>
    <phoneticPr fontId="6" type="noConversion"/>
  </si>
  <si>
    <t>스킬, 수호석, 전승 스킬, 아이템 밸런스 변경 사항에 대해서는 플레이 테스트가 필요합니다.</t>
    <phoneticPr fontId="6" type="noConversion"/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</si>
  <si>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rgb="FF000000"/>
        <rFont val="맑은 고딕"/>
        <family val="3"/>
        <charset val="129"/>
        <scheme val="minor"/>
      </rPr>
      <t>축복</t>
    </r>
  </si>
  <si>
    <r>
      <t xml:space="preserve">- 뱀파이어 무기의 활성화를 겨냥한 스킬인지 궁금함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맞습니다.</t>
    </r>
  </si>
  <si>
    <r>
      <t xml:space="preserve">- 회복되는 생명력의 수치와 무관하게 N%의 공격력이 증가하는지?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무관하게 증가합니다.</t>
    </r>
  </si>
  <si>
    <r>
      <t xml:space="preserve">- N% 증가하는 공격력의 유지시간은 어떻게 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지속 시간 2초 고정입니다.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</si>
  <si>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신멸</t>
    </r>
  </si>
  <si>
    <t>- “적중”의 경우 기본적으로 “100”이 넘는 캐릭터들이 대부분</t>
  </si>
  <si>
    <t>- “적중” 대비 “신성력”이 증가함으로써, 기존 “신성력” 옵션을 갖고 있는 아이템들의 가치가 현저하게 떨어질 수 있는 상황이 발생할 수 있음(신멸을 고단으로 강화했을 경우..)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</si>
  <si>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이 부분은 테이블 상 수치 입력이 잘못된 부분으로써 50레벨 달성 후 우리 게임에서 맞출 수 있는 모든 적중도 옵션을 챙길 경우 클래스에 따라 28~29 정도 상승하는 것을 적정 수준으로 보고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</si>
  <si>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약화</t>
    </r>
  </si>
  <si>
    <r>
      <t xml:space="preserve">- PVP 용도에 특화된 스킬인지?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중독 수호석 및 각 클래스 마다 2~5개까지 상태 이상 스킬을 보유하고 있으며, 이에 따라 PVE에서도 활용 가능한 수호석이라 보고 있습니다.</t>
    </r>
  </si>
  <si>
    <r>
      <t xml:space="preserve">- “상태 이상”의 경우 수호석의 효과까지 반영되는 부분인지?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반영 됩니다.</t>
    </r>
  </si>
  <si>
    <t>- [상태 이상 저항]을 상쇄 시킬 수 있는 별도의 아이템/buff 등이 있다면 PVP에서 더욱 활용도가 높아질 것으로 예상 됨</t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</si>
  <si>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용맹</t>
    </r>
  </si>
  <si>
    <t>- 원거리 공격 위주의 클래스(아칸/데몬헌터)에게는 상대적으로 불리한 스킬로 보여짐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</si>
  <si>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내 캐릭터 기준으로 반지름을 계산하며, 초월 던전 기준 몬스터 생성 트리거를 밟았을 때 나오는 끝자락의 몬스터까지 포함되도록 적용할 예정입니다.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</si>
  <si>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절개</t>
    </r>
  </si>
  <si>
    <t>- 나이트의 경우 마땅한 “상태 이상” 스킬이 없는 상태로..나이트 유저이 상대적으로 불만을 표출할 수 있을 것으로 예상 됨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</si>
  <si>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현재 나이트는 상태 이상 스킬 4가지를 보유한 클래스이며, 나이트의 주요 스킬인 나선격과 회오리에 이동 속도 감소 상태 이상이 붙어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</si>
  <si>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- [약화] 스킬과 동일하게 [상태 이상 저항]을 상쇄 시킬 수 있는 별도의 아이템/buff 등이 있다면 PVP에서 더욱 활용도가 높아질 것으로 예상 됨</t>
    </r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</si>
  <si>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즉, 전승 스킬 '용맹' 의 경우 범위의 문제라기 보다 트리거 밟은 순간에 생성된 몬스터들이 많을 때는 광분 상태처럼 강해졌다가 몬스터 수를 줄일수록 약해져가는 컨셉으로 기획하였습니다.</t>
    </r>
    <phoneticPr fontId="6" type="noConversion"/>
  </si>
  <si>
    <t>클래스</t>
    <phoneticPr fontId="6" type="noConversion"/>
  </si>
  <si>
    <t>스킬 이름</t>
    <phoneticPr fontId="6" type="noConversion"/>
  </si>
  <si>
    <t>상태 이상 효과</t>
    <phoneticPr fontId="6" type="noConversion"/>
  </si>
  <si>
    <t>버서커</t>
    <phoneticPr fontId="6" type="noConversion"/>
  </si>
  <si>
    <t>강타</t>
  </si>
  <si>
    <t>출혈/이속감소</t>
  </si>
  <si>
    <t>파괴</t>
  </si>
  <si>
    <t>방어력감소</t>
  </si>
  <si>
    <t>포효</t>
  </si>
  <si>
    <t>도발</t>
  </si>
  <si>
    <t>돌진</t>
  </si>
  <si>
    <t>기절</t>
  </si>
  <si>
    <t>데몬헌터</t>
    <phoneticPr fontId="6" type="noConversion"/>
  </si>
  <si>
    <t>화살비</t>
  </si>
  <si>
    <t>혼란</t>
  </si>
  <si>
    <t>중독탄</t>
  </si>
  <si>
    <t>소각</t>
  </si>
  <si>
    <t>회오리</t>
  </si>
  <si>
    <t>이속감소</t>
  </si>
  <si>
    <t>유성</t>
  </si>
  <si>
    <t>뇌연격</t>
  </si>
  <si>
    <t>눈보라</t>
  </si>
  <si>
    <t>둔화, 방어감소</t>
  </si>
  <si>
    <t>나선격</t>
  </si>
  <si>
    <t>이속감소, 출혈</t>
  </si>
  <si>
    <t>뇌격</t>
  </si>
  <si>
    <t>천둥</t>
  </si>
  <si>
    <t>&gt; 클래스 별 상태 이상 유발 스킬 목록</t>
    <phoneticPr fontId="6" type="noConversion"/>
  </si>
  <si>
    <t>수호자 레벨에 따른 추가 방어력</t>
  </si>
  <si>
    <t>수호자 레벨 25부터 50단위로 추가 방어력 부여 (수호자 레벨 2000 - 추가 방어력 30750) ([NOX] 7성 20강 방어구 약 2.4개 더 착용한 것과 비슷한 수치)</t>
    <phoneticPr fontId="6" type="noConversion"/>
  </si>
  <si>
    <t>- 도움 : 범빗의 데미지가 과도하게 높게 설정된 것으로 파악됨</t>
  </si>
  <si>
    <t>ex) 검은색 3마리가 동시에 자폭할 경우 “생명력 40만”을 보유한 캐릭터도 “순삭” 당함</t>
  </si>
  <si>
    <t># 범빗의 데미지를 적절하게 조절한다면 PVP에서 전략적인 요소로도 활용 가능할 것으로 예상 됨</t>
  </si>
  <si>
    <t>- 중독 : PVP 진행 시 “중독 상태의 캐릭터”에게 “PVP 보정 데미지”가 아닌 실제 데미지가 적용되는 것으로 추정 됨(현재 Live 환경의 “길드전”에서도 유사한 현상이 발생하고 있음)</t>
  </si>
  <si>
    <t>- 신성 : PVP 진행 시 “상대 캐릭터”에게 방어력을 무시한 데미지가 적용되는 것으로 추정</t>
  </si>
  <si>
    <t>- 신속 : 공속이 비정상적으로 상승/적용되는 것으로 추정(내부 테스트 진행 중)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</si>
  <si>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신속 수호석이 증가시켜주는 공격 속도에 버그가 있어 현재 수정한 상태입니다.</t>
    </r>
  </si>
  <si>
    <t>- 고통 : 콤보 한계치가 200까지 스택이 쌓이고 있음(기획서에는 한계가 999로 기재됨)</t>
  </si>
  <si>
    <t>- 부활 : “은총”에 비해서 상대적으로 생명력 회복량이 낮게 설정된 것으로 보여짐(약간의 상향 건의)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</si>
  <si>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도움의 경우 결투장에서도 안 쓰였던 무의미한 수호석이었기에 이번 수호석 리뉴얼에서 상향이 필요한 0순위 수호석 중 1개였습니다.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</si>
  <si>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피해량은 기획적으로 의도한 현상이며, 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</si>
  <si>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</si>
  <si>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라이브 빌드에는 정상적으로 999까지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</si>
  <si>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고통 수호석이 210콤보 달성했을 때 받을 수 있는 최대 효과를 내므로 QA 빌드의 플레이 테스트 시 200콤보 제한은 큰 차이가 없습니다.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</si>
  <si>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의도된 현상이며, 이번 수호석 리뉴얼을 통해 부활과 은총 수호석을 함께 장착한 경우 2번 부활이 되도록 변경되었습니다.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</si>
  <si>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은총의 경우 효과 발동 시 일정 시간 동안 피해 감소 효과를 받지만, 부활의 경우 아예 피해를 받지 않는 상태가 되므로 생명력 회복량이 낮게 설정되었습니다.</t>
    </r>
    <phoneticPr fontId="6" type="noConversion"/>
  </si>
  <si>
    <t>ㅍ</t>
    <phoneticPr fontId="6" type="noConversion"/>
  </si>
  <si>
    <t>(4) 마일리지샵 녹스 요구사항 변경_MileageExchange 참고</t>
    <phoneticPr fontId="6" type="noConversion"/>
  </si>
  <si>
    <t>(5) 도움말 및 툴팁 튜토리얼 추가 (QA 빌드는 미적용 상태, 20170628 중으로 작업 완료 예정)</t>
    <phoneticPr fontId="6" type="noConversion"/>
  </si>
  <si>
    <t>골드 패키지</t>
  </si>
  <si>
    <t>7월 스페셜 패키지</t>
  </si>
  <si>
    <t>nox_pack_july3</t>
  </si>
  <si>
    <t>7월 한정 패키지 3단계</t>
  </si>
  <si>
    <t>nox_pack_july4</t>
  </si>
  <si>
    <t>7월 한정 패키지 4단계</t>
  </si>
  <si>
    <t>7월 한정 패키지 5단계</t>
  </si>
  <si>
    <t>(2) 상품 11종 추가 (연금술 패키지 3종, 7월 한정 패키지 5종, 신규 영웅 패키지, 골드 패키지, 7월 스페셜 패키지)</t>
    <phoneticPr fontId="6" type="noConversion"/>
  </si>
  <si>
    <t>0.8% &gt; 0.25%로 감소</t>
    <phoneticPr fontId="6" type="noConversion"/>
  </si>
  <si>
    <t>0.02% &gt; 0.005% 로 감소</t>
    <phoneticPr fontId="6" type="noConversion"/>
  </si>
  <si>
    <t>몇 콤보를 유지하던 최대 증가할 수 있는 피해량은 50%로 제한을 걸었습니다.</t>
    <phoneticPr fontId="6" type="noConversion"/>
  </si>
  <si>
    <t>일부 수호석의 밸런스 하향 (고통 수호석의 최대 증가 피해량 50% 제한)</t>
    <phoneticPr fontId="6" type="noConversion"/>
  </si>
  <si>
    <t>소모 활력 1당 생명력 20 회복</t>
    <phoneticPr fontId="6" type="noConversion"/>
  </si>
  <si>
    <t>[ 추가 생명력 부여는 없는 것으로 변경되었습니다. 개발자 노트에 반영 부탁드립니다. ]</t>
    <phoneticPr fontId="6" type="noConversion"/>
  </si>
  <si>
    <t>200단계 확장 유비</t>
    <phoneticPr fontId="6" type="noConversion"/>
  </si>
  <si>
    <t>(1) 초월던전 확장 - 200단계까지 확장_20170629_TranscendentStage 참고</t>
    <phoneticPr fontId="6" type="noConversion"/>
  </si>
  <si>
    <t>(1) 무기 공격력 및 옵션상향_20170629_ItemPow 참고</t>
    <phoneticPr fontId="6" type="noConversion"/>
  </si>
  <si>
    <t>고정 옵션</t>
    <phoneticPr fontId="6" type="noConversion"/>
  </si>
  <si>
    <t>기존</t>
    <phoneticPr fontId="6" type="noConversion"/>
  </si>
  <si>
    <t>변경</t>
    <phoneticPr fontId="6" type="noConversion"/>
  </si>
  <si>
    <t>뱀파이어 무기 공격력 90% -&gt; 95% 변경, 체력 흡수량 2배로 증가</t>
    <phoneticPr fontId="6" type="noConversion"/>
  </si>
  <si>
    <t>메인 &gt; 패키지 &gt; 연금술 패키지
[기존 "장비 승급 패키지I" 대체]</t>
  </si>
  <si>
    <t>nox_pack_alchemy1</t>
  </si>
  <si>
    <t>초급 연금술 패키지</t>
  </si>
  <si>
    <t>초급 연금술 패키지 상품</t>
  </si>
  <si>
    <t>nox_pack_alchemy2</t>
  </si>
  <si>
    <t>중급 연금술 패키지</t>
  </si>
  <si>
    <t>중급 연금술 패키지 상품</t>
  </si>
  <si>
    <t>nox_pack_alchemy3</t>
  </si>
  <si>
    <t>고급 연금술 패키지</t>
  </si>
  <si>
    <t>고급 연금술 패키지 상품</t>
  </si>
  <si>
    <t>메인 &gt; 패키지 &gt; 6월 한정 패키지
[기존 "지배자 패키지" 대체]</t>
  </si>
  <si>
    <t>nox_pack_july1</t>
  </si>
  <si>
    <t>7월 한정 패키지 1단계</t>
  </si>
  <si>
    <t>7월 한정 패키지 1단계 상품</t>
  </si>
  <si>
    <t>nox_pack_july2</t>
  </si>
  <si>
    <t>7월 한정 패키지 2단계</t>
  </si>
  <si>
    <t>7월 한정 패키지 2단계 상품</t>
  </si>
  <si>
    <t>7월 한정 패키지 3단계 상품</t>
  </si>
  <si>
    <t>7월 한정 패키지 4단계 상품</t>
  </si>
  <si>
    <t>nox_pack_july5</t>
  </si>
  <si>
    <t>7월 한정 패키지 5단계 상품</t>
  </si>
  <si>
    <t>공작석 상자</t>
    <phoneticPr fontId="6" type="noConversion"/>
  </si>
  <si>
    <t>월장석 상자</t>
    <phoneticPr fontId="6" type="noConversion"/>
  </si>
  <si>
    <t>감람석 상자</t>
    <phoneticPr fontId="6" type="noConversion"/>
  </si>
  <si>
    <t>금강석 상자</t>
    <phoneticPr fontId="6" type="noConversion"/>
  </si>
  <si>
    <t>전승 재료 패키지</t>
    <phoneticPr fontId="6" type="noConversion"/>
  </si>
  <si>
    <t>nox_shop_victory_3000</t>
  </si>
  <si>
    <t xml:space="preserve">전승 재료 패키지 </t>
  </si>
  <si>
    <t>전승 재료 패키지  상품</t>
  </si>
  <si>
    <t>nox_shop_hero_5000</t>
  </si>
  <si>
    <t>신규 영웅 패키지</t>
  </si>
  <si>
    <t>신규 영웅 패키지 상품</t>
  </si>
  <si>
    <t>nox_shop_gold_5000</t>
  </si>
  <si>
    <t>골드 패키지 상품</t>
  </si>
  <si>
    <t>nox_shop_july_100000</t>
  </si>
  <si>
    <t>7월 스페셜 패키지 상품</t>
  </si>
  <si>
    <t>100 다이아</t>
    <phoneticPr fontId="6" type="noConversion"/>
  </si>
  <si>
    <t>무기 승급 스톤 상자</t>
    <phoneticPr fontId="6" type="noConversion"/>
  </si>
  <si>
    <t>방어구 승급 스톤 상자</t>
    <phoneticPr fontId="6" type="noConversion"/>
  </si>
  <si>
    <t>장신구 승급 스톤 상자</t>
    <phoneticPr fontId="6" type="noConversion"/>
  </si>
  <si>
    <t>무기 승급 스톤 1~5개 랜덤 지급</t>
    <phoneticPr fontId="6" type="noConversion"/>
  </si>
  <si>
    <t>공작석 100개 지급</t>
    <phoneticPr fontId="6" type="noConversion"/>
  </si>
  <si>
    <t>월장석 50개 지급</t>
    <phoneticPr fontId="6" type="noConversion"/>
  </si>
  <si>
    <t>감람석 20개 지급</t>
    <phoneticPr fontId="6" type="noConversion"/>
  </si>
  <si>
    <t>금강석 10개 지급</t>
    <phoneticPr fontId="6" type="noConversion"/>
  </si>
  <si>
    <t>장신구 승급 스톤 1~5개 랜덤 지급</t>
    <phoneticPr fontId="6" type="noConversion"/>
  </si>
  <si>
    <t>방어구 승급 스톤 1~5개 랜덤 지급</t>
    <phoneticPr fontId="6" type="noConversion"/>
  </si>
  <si>
    <t>(3) 무기 승급 스톤 상자 추가</t>
    <phoneticPr fontId="6" type="noConversion"/>
  </si>
  <si>
    <t>연성 비용 및 재료 정보 : 20170629_AlchemyInfo 참고</t>
    <phoneticPr fontId="6" type="noConversion"/>
  </si>
  <si>
    <t>연성 결과물 아이템 그룹 정보 : 20170629_AlchemyResultItemGroup 참고</t>
    <phoneticPr fontId="6" type="noConversion"/>
  </si>
  <si>
    <t>(1) 8종의 전승 스킬 추가 (전승 8종에 대한 스킬 능력 : 20170629_SuccessionSkill 참고) [문의사항 관련 답변 추가]</t>
    <phoneticPr fontId="6" type="noConversion"/>
  </si>
  <si>
    <t>(2) 전승 스킬 강화에 필요한 재료 추가 (재료 종류 및 획득 방법 : 20170629_SuccessionMaterial 참고)</t>
    <phoneticPr fontId="6" type="noConversion"/>
  </si>
  <si>
    <t>(4) [NOX] 아이템 분해 시 획득 가능한 전승 재료 아이템 개수 계산표 : 20170629_MaterialCalculate 참고</t>
    <phoneticPr fontId="6" type="noConversion"/>
  </si>
  <si>
    <t>수호자 레벨 상승에 따른 레벨구간 별 추가 방어력 부여 : 20170629_CharacterGuardianLevel 참고</t>
    <phoneticPr fontId="6" type="noConversion"/>
  </si>
  <si>
    <t>가디언 세트에 맞는 세트 아이템 고정 옵션 밸런스 변경 : 20170629_ItemFixedOption 참고</t>
    <phoneticPr fontId="6" type="noConversion"/>
  </si>
  <si>
    <t>수호석 : 20170629_GuardianStone 참고 [문의사항 관련 답변 추가]</t>
    <phoneticPr fontId="6" type="noConversion"/>
  </si>
  <si>
    <t>내 캐릭터의 기본 및 스킬 공격에 피격 당한 모든 적은 3초 동안 공격력이 5.9%만큼 감소합니다.</t>
    <phoneticPr fontId="6" type="noConversion"/>
  </si>
  <si>
    <t>소모한 활력 1당 0.89만큼의 생명력이 회복됩니다.</t>
    <phoneticPr fontId="6" type="noConversion"/>
  </si>
  <si>
    <t>상태 이상에 걸린 적을 공격할 때 최종 피해 증가가 6.9%만큼 증가합니다.</t>
    <phoneticPr fontId="6" type="noConversion"/>
  </si>
  <si>
    <t>내 캐릭터 주변 10미터(반지름) 이내에 있는 적 개체 1마리당 내 공격력이 0.59%만큼 증가합니다.</t>
    <phoneticPr fontId="6" type="noConversion"/>
  </si>
  <si>
    <t>상태 이상을 유발하는 스킬에 적중 당한 적의 이동 속도를 5초 동안 5.9% 감소시킵니다.</t>
    <phoneticPr fontId="6" type="noConversion"/>
  </si>
  <si>
    <t>상태 이상을 유발하는 스킬에 적중 당한 적의 공격 속도를 3초 동안 3.54% 감소시킵니다.</t>
    <phoneticPr fontId="6" type="noConversion"/>
  </si>
  <si>
    <t>적중도 10% 당 신성력 0.14이 증가합니다.</t>
    <phoneticPr fontId="6" type="noConversion"/>
  </si>
  <si>
    <t>생명력이 회복(체력 흡수, 즉시 회복, 스킬 효과 등)되는 효과를 받으면, 2초 동안 공격력이 1.38% 증가합니다.</t>
    <phoneticPr fontId="6" type="noConversion"/>
  </si>
  <si>
    <t>공격력 감소치가 0.9%씩 증가</t>
    <phoneticPr fontId="6" type="noConversion"/>
  </si>
  <si>
    <t>생명력 회복치가 0.39씩 증가</t>
    <phoneticPr fontId="6" type="noConversion"/>
  </si>
  <si>
    <t>피해량 증가치가 1.9%씩 증가</t>
    <phoneticPr fontId="6" type="noConversion"/>
  </si>
  <si>
    <t>공격력 증가치가 0.09%씩 증가</t>
    <phoneticPr fontId="6" type="noConversion"/>
  </si>
  <si>
    <t>이동 속도 감소치가 0.9%씩 증가</t>
    <phoneticPr fontId="6" type="noConversion"/>
  </si>
  <si>
    <t>공격 속도 감소치가 0.54%씩 증가</t>
    <phoneticPr fontId="6" type="noConversion"/>
  </si>
  <si>
    <t>신성력 증가치가 0.04씩 증가</t>
    <phoneticPr fontId="6" type="noConversion"/>
  </si>
  <si>
    <t>공격력 증가치가 0.38%씩 증가</t>
    <phoneticPr fontId="6" type="noConversion"/>
  </si>
  <si>
    <t>신성력 29~40 증가</t>
    <phoneticPr fontId="6" type="noConversion"/>
  </si>
  <si>
    <t>(6) NOX 4성 무기 소환권 등록</t>
    <phoneticPr fontId="6" type="noConversion"/>
  </si>
  <si>
    <t>A) 점령전 내 체력회복, 반사 수치 제한 작업 완료</t>
    <phoneticPr fontId="6" type="noConversion"/>
  </si>
  <si>
    <t>&gt; 세트 옵션 개선</t>
    <phoneticPr fontId="6" type="noConversion"/>
  </si>
  <si>
    <t>세인트 세트</t>
    <phoneticPr fontId="6" type="noConversion"/>
  </si>
  <si>
    <r>
      <t xml:space="preserve">추가 신성력, 재사용시간감소, </t>
    </r>
    <r>
      <rPr>
        <sz val="10"/>
        <color rgb="FFFF0000"/>
        <rFont val="맑은 고딕"/>
        <family val="3"/>
        <charset val="129"/>
      </rPr>
      <t>공격력증가</t>
    </r>
    <phoneticPr fontId="6" type="noConversion"/>
  </si>
  <si>
    <t>15 &gt; 40</t>
    <phoneticPr fontId="6" type="noConversion"/>
  </si>
  <si>
    <t>세인트 부츠 (방어력 증가)</t>
    <phoneticPr fontId="6" type="noConversion"/>
  </si>
  <si>
    <t>장신구 / 세인트 세트 옵션 개선 : 20170629_ItemSetOption 참고</t>
    <phoneticPr fontId="6" type="noConversion"/>
  </si>
  <si>
    <t>(3) 스킬에 소모되는 스테미너 50% 감소 (스킬을 자유롭게 사용 가능합니다.)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</si>
  <si>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20%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</si>
  <si>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18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</si>
  <si>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16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</si>
  <si>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14%</t>
    </r>
    <phoneticPr fontId="6" type="noConversion"/>
  </si>
  <si>
    <t>~</t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</si>
  <si>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</si>
  <si>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</si>
  <si>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</si>
  <si>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4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</si>
  <si>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</t>
    </r>
    <r>
      <rPr>
        <sz val="11"/>
        <color rgb="FFC00000"/>
        <rFont val="맑은 고딕"/>
        <family val="2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</si>
  <si>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</si>
  <si>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4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</si>
  <si>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</si>
  <si>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30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</si>
  <si>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</si>
  <si>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</si>
  <si>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20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</si>
  <si>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</si>
  <si>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</si>
  <si>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25% / 21%</t>
    <phoneticPr fontId="6" type="noConversion"/>
  </si>
  <si>
    <t>24% / 19%</t>
    <phoneticPr fontId="6" type="noConversion"/>
  </si>
  <si>
    <t>23% / 17%</t>
    <phoneticPr fontId="6" type="noConversion"/>
  </si>
  <si>
    <t>22% / 15%</t>
    <phoneticPr fontId="6" type="noConversion"/>
  </si>
  <si>
    <t>21% / 13%</t>
    <phoneticPr fontId="6" type="noConversion"/>
  </si>
  <si>
    <t>20% / 11%</t>
    <phoneticPr fontId="6" type="noConversion"/>
  </si>
  <si>
    <t>19% / 9%</t>
    <phoneticPr fontId="6" type="noConversion"/>
  </si>
  <si>
    <t>18% / 7%</t>
    <phoneticPr fontId="6" type="noConversion"/>
  </si>
  <si>
    <t>17% / 5%</t>
    <phoneticPr fontId="6" type="noConversion"/>
  </si>
  <si>
    <t>16% / 3%</t>
    <phoneticPr fontId="6" type="noConversion"/>
  </si>
  <si>
    <t>(7) 마일리지 표기 방식  [사용 가능한 마일리지 / 누적 마일리지] -&gt; [ 보유 마일리지] 로 수정됐습니다.</t>
    <phoneticPr fontId="6" type="noConversion"/>
  </si>
  <si>
    <t>(4) 나이트 - 복수 스킬 범위 5 -&gt; 2 수정  / 낙화 - 방향키를 누른곳으로 낙화 스킬이 시전됩니다.</t>
    <phoneticPr fontId="6" type="noConversion"/>
  </si>
  <si>
    <t>낙화 스킬이 개선되었습니다. - 이전(몬스터를 인식하여 몬스터 방향으로 낙화 스킬을 사용) 변경 후 - 방향키를 누른곳으로 낙화 스킬을 사용이 가능합니다.</t>
    <phoneticPr fontId="6" type="noConversion"/>
  </si>
  <si>
    <t>[2017 06월 29일 One Store &amp; Google 라이브 서버 및 QA 서버 빌드의 개발 및 수정 항목 ( 6월 30일 AM7:00] 업데이트 예정항목)]</t>
    <phoneticPr fontId="6" type="noConversion"/>
  </si>
  <si>
    <t>신규 지역 및 초월던전 난이도 변경 사항에 대해서는 플레이 테스트가 필요합니다.</t>
    <phoneticPr fontId="6" type="noConversion"/>
  </si>
  <si>
    <t>1. 신규맵 - 서부지역 추가</t>
    <phoneticPr fontId="6" type="noConversion"/>
  </si>
  <si>
    <t>(1) 신규 스테이지 10개 추가</t>
    <phoneticPr fontId="6" type="noConversion"/>
  </si>
  <si>
    <t>[2017 7월 7일 One Store &amp; Google 라이브 서버 및 QA 서버 빌드의 개발 및 수정 항목 (7월 12일 AM2:00 업데이트 예정항목)]</t>
    <phoneticPr fontId="6" type="noConversion"/>
  </si>
  <si>
    <t>(2) 신규 스테이지 보상 설정</t>
    <phoneticPr fontId="6" type="noConversion"/>
  </si>
  <si>
    <t>(2) 얼음맵, 사막맵 트리거 조정</t>
    <phoneticPr fontId="6" type="noConversion"/>
  </si>
  <si>
    <t>(3) 사막맵 보스 광역 스킬 조정</t>
    <phoneticPr fontId="6" type="noConversion"/>
  </si>
  <si>
    <t>3. 점령전</t>
    <phoneticPr fontId="6" type="noConversion"/>
  </si>
  <si>
    <t>(4) 131단 이상 업적 추가</t>
    <phoneticPr fontId="6" type="noConversion"/>
  </si>
  <si>
    <t>수호자
경험치 보상</t>
  </si>
  <si>
    <t>클리어
골드 보상</t>
  </si>
  <si>
    <t>입장가능 최소레벨</t>
  </si>
  <si>
    <t>서부지역 1-1</t>
  </si>
  <si>
    <t>서부지역 1-2</t>
  </si>
  <si>
    <t>서부지역 1-3</t>
  </si>
  <si>
    <t>서부지역 1-4</t>
  </si>
  <si>
    <t>서부지역 1-5</t>
  </si>
  <si>
    <t>서부지역 1-6</t>
  </si>
  <si>
    <t>서부지역 1-7</t>
  </si>
  <si>
    <t>서부지역 1-8</t>
  </si>
  <si>
    <t>서부지역 1-9</t>
  </si>
  <si>
    <t>서부지역 1-10</t>
  </si>
  <si>
    <t>권장전투력</t>
    <phoneticPr fontId="6" type="noConversion"/>
  </si>
  <si>
    <t>Index</t>
    <phoneticPr fontId="6" type="noConversion"/>
  </si>
  <si>
    <t>캐릭터
경험치
보상</t>
    <phoneticPr fontId="6" type="noConversion"/>
  </si>
  <si>
    <t>별등급 
플레이 시간(초)</t>
    <phoneticPr fontId="6" type="noConversion"/>
  </si>
  <si>
    <t>입장 열쇠 수량</t>
    <phoneticPr fontId="6" type="noConversion"/>
  </si>
  <si>
    <t>1일 입장 제한 횟수</t>
    <phoneticPr fontId="6" type="noConversion"/>
  </si>
  <si>
    <t>None</t>
    <phoneticPr fontId="6" type="noConversion"/>
  </si>
  <si>
    <t>사용 
몬스터 레벨</t>
    <phoneticPr fontId="6" type="noConversion"/>
  </si>
  <si>
    <t>Act</t>
  </si>
  <si>
    <t>StageNo</t>
  </si>
  <si>
    <t>세인트 투구 1성</t>
  </si>
  <si>
    <t>세인트 투구 2성</t>
  </si>
  <si>
    <t>세인트 투구 3성</t>
  </si>
  <si>
    <t>세인트 갑옷 1성</t>
  </si>
  <si>
    <t>세인트 갑옷 2성</t>
  </si>
  <si>
    <t>세인트 갑옷 3성</t>
  </si>
  <si>
    <t>세인트 바지 1성</t>
  </si>
  <si>
    <t>세인트 바지 2성</t>
  </si>
  <si>
    <t>세인트 바지 3성</t>
  </si>
  <si>
    <t>세인트 신발 1성</t>
  </si>
  <si>
    <t>세인트 신발 2성</t>
  </si>
  <si>
    <t>세인트 신발 3성</t>
  </si>
  <si>
    <t>세인트 장갑 1성</t>
  </si>
  <si>
    <t>세인트 장갑 2성</t>
  </si>
  <si>
    <t>세인트 장갑 3성</t>
  </si>
  <si>
    <t>아이언 투구 1성</t>
  </si>
  <si>
    <t>아이언 투구 2성</t>
  </si>
  <si>
    <t>아이언 투구 3성</t>
  </si>
  <si>
    <t>아이언 갑옷 1성</t>
  </si>
  <si>
    <t>아이언 갑옷 2성</t>
  </si>
  <si>
    <t>아이언 갑옷 3성</t>
  </si>
  <si>
    <t>아이언 바지 1성</t>
  </si>
  <si>
    <t>아이언 바지 2성</t>
  </si>
  <si>
    <t>아이언 바지 3성</t>
  </si>
  <si>
    <t>아이언 신발 1성</t>
  </si>
  <si>
    <t>아이언 신발 2성</t>
  </si>
  <si>
    <t>아이언 신발 3성</t>
  </si>
  <si>
    <t>어설트 1성</t>
  </si>
  <si>
    <t>어설트 2성</t>
  </si>
  <si>
    <t>아이언 장갑 1성</t>
  </si>
  <si>
    <t>아이언 장갑 2성</t>
  </si>
  <si>
    <t>아이언 장갑 3성</t>
  </si>
  <si>
    <t>가디언 투구 1성</t>
  </si>
  <si>
    <t>가디언 투구 2성</t>
  </si>
  <si>
    <t>가디언 투구 3성</t>
  </si>
  <si>
    <t>가디언 갑옷 1성</t>
  </si>
  <si>
    <t>가디언 갑옷 2성</t>
  </si>
  <si>
    <t>가디언 갑옷 3성</t>
  </si>
  <si>
    <t>엑그젝트 1성</t>
  </si>
  <si>
    <t>엑그젝트 2성</t>
  </si>
  <si>
    <t>가디언 바지 1성</t>
  </si>
  <si>
    <t>가디언 바지 2성</t>
  </si>
  <si>
    <t>가디언 바지 3성</t>
  </si>
  <si>
    <t>가디언 신발 1성</t>
  </si>
  <si>
    <t>가디언 신발 2성</t>
  </si>
  <si>
    <t>가디언 신발 3성</t>
  </si>
  <si>
    <t>가디언 장갑 1성</t>
  </si>
  <si>
    <t>가디언 장갑 2성</t>
  </si>
  <si>
    <t>가디언 장갑 3성</t>
  </si>
  <si>
    <t>크리티온 1성</t>
  </si>
  <si>
    <t>크리티온 2성</t>
  </si>
  <si>
    <t>이클립스 투구 1성</t>
  </si>
  <si>
    <t>이클립스 투구 2성</t>
  </si>
  <si>
    <t>이클립스 투구 3성</t>
  </si>
  <si>
    <t>이클립스 갑옷 1성</t>
  </si>
  <si>
    <t>이클립스 갑옷 2성</t>
  </si>
  <si>
    <t>이클립스 갑옷 3성</t>
  </si>
  <si>
    <t>이클립스 바지 1성</t>
  </si>
  <si>
    <t>이클립스 바지 2성</t>
  </si>
  <si>
    <t>이클립스 바지 3성</t>
  </si>
  <si>
    <t>티메리스 1성</t>
  </si>
  <si>
    <t>티메리스 2성</t>
  </si>
  <si>
    <t>티메리스 3성</t>
  </si>
  <si>
    <t>이클립스 신발 1성</t>
  </si>
  <si>
    <t>이클립스 신발 2성</t>
  </si>
  <si>
    <t>이클립스 신발 3성</t>
  </si>
  <si>
    <t>이클립스 장갑 1성</t>
  </si>
  <si>
    <t>이클립스 장갑 2성</t>
  </si>
  <si>
    <t>이클립스 장갑 3성</t>
  </si>
  <si>
    <t>이모탈 투구 1성</t>
  </si>
  <si>
    <t>이모탈 투구 2성</t>
  </si>
  <si>
    <t>이모탈 투구 3성</t>
  </si>
  <si>
    <t>뱀파이어 1성</t>
  </si>
  <si>
    <t>뱀파이어 2성</t>
  </si>
  <si>
    <t>뱀파이어 3성</t>
  </si>
  <si>
    <t>이모탈 갑옷 1성</t>
  </si>
  <si>
    <t>이모탈 갑옷 2성</t>
  </si>
  <si>
    <t>이모탈 갑옷 3성</t>
  </si>
  <si>
    <t>이모탈 바지 1성</t>
  </si>
  <si>
    <t>이모탈 바지 2성</t>
  </si>
  <si>
    <t>이모탈 바지 3성</t>
  </si>
  <si>
    <t>이모탈 신발 1성</t>
  </si>
  <si>
    <t>이모탈 신발 2성</t>
  </si>
  <si>
    <t>이모탈 신발 3성</t>
  </si>
  <si>
    <t>이모탈 장갑 1성</t>
  </si>
  <si>
    <t>이모탈 장갑 2성</t>
  </si>
  <si>
    <t>이모탈 장갑 3성</t>
  </si>
  <si>
    <t>세크리드 1성</t>
  </si>
  <si>
    <t>세크리드 2성</t>
  </si>
  <si>
    <t>세크리드 3성</t>
  </si>
  <si>
    <t>세크리드 4성</t>
  </si>
  <si>
    <t>a. 옵션에서 파티, 길드원에게만 받도록 했음에도 타인에게도 초대가 날아오는 문제 수정.</t>
    <phoneticPr fontId="6" type="noConversion"/>
  </si>
  <si>
    <t>b. 점령전에서 나간 사람이 매칭되던 문제 수정.</t>
    <phoneticPr fontId="6" type="noConversion"/>
  </si>
  <si>
    <t>c. 점령전 내부에서 캐릭터 이동, 죽음 관련 싱크 문제 수정.</t>
    <phoneticPr fontId="6" type="noConversion"/>
  </si>
  <si>
    <t>d. 부활 '직후'에 공격, 중독데미지를 받는 문제 수정.</t>
    <phoneticPr fontId="6" type="noConversion"/>
  </si>
  <si>
    <t>f. 점령전 재접속시 간헐적으로 다른 캐릭터가 안 보이는 문제 수정.</t>
    <phoneticPr fontId="6" type="noConversion"/>
  </si>
  <si>
    <t>e. 전승스킬 절개/압도의 디버프를 받은 캐릭터 애니메이션 이상 문제 수정.</t>
    <phoneticPr fontId="6" type="noConversion"/>
  </si>
  <si>
    <t>4. 아바타 외형 시스템</t>
    <phoneticPr fontId="6" type="noConversion"/>
  </si>
  <si>
    <t>(1) 101~200단계 몬스터 공격력 하향</t>
    <phoneticPr fontId="6" type="noConversion"/>
  </si>
  <si>
    <t>1) 아바타 장착을 2가지 방법으로 나뉘도록 수정.</t>
    <phoneticPr fontId="6" type="noConversion"/>
  </si>
  <si>
    <t>a. 아바타 옵션을 적용할 장착부와 나와 다른 유저에게 보여지는 외형부로 나뉨.</t>
    <phoneticPr fontId="6" type="noConversion"/>
  </si>
  <si>
    <t>b. 가방에서처럼 유저가 아바타를 장착할 수 있는 부위가 4칸에서 8칸으로 증가.</t>
    <phoneticPr fontId="6" type="noConversion"/>
  </si>
  <si>
    <t>[제안 &amp; 요청 #3573] :: [LIVE/전승스킬] 전승스킬 "약화"의 효과가 적용되지 않는 현상 - 수정 완료</t>
    <phoneticPr fontId="6" type="noConversion"/>
  </si>
  <si>
    <t xml:space="preserve"> - 전승 스킬 '약화' 를 장착했을 경우 내 모든 공격 행동이 상태 이상을 유발하는 것으로 처리했던 버그 수정.</t>
    <phoneticPr fontId="6" type="noConversion"/>
  </si>
  <si>
    <t>5. 전승 스킬 개선</t>
    <phoneticPr fontId="6" type="noConversion"/>
  </si>
  <si>
    <t>1) 쇠약, 활기, 약화, 절개, 압도, 축복 스킬 상향 조정</t>
    <phoneticPr fontId="6" type="noConversion"/>
  </si>
  <si>
    <t>기본 능력</t>
  </si>
  <si>
    <t>기존</t>
    <phoneticPr fontId="6" type="noConversion"/>
  </si>
  <si>
    <t>변경</t>
    <phoneticPr fontId="6" type="noConversion"/>
  </si>
  <si>
    <t>기존</t>
    <phoneticPr fontId="6" type="noConversion"/>
  </si>
  <si>
    <t>변경</t>
    <phoneticPr fontId="6" type="noConversion"/>
  </si>
  <si>
    <t>스킬 설명</t>
    <phoneticPr fontId="6" type="noConversion"/>
  </si>
  <si>
    <t>기본 및 스킬 공격에 피격 당한 모든 적은 일정 시간 동안 공격력이 감소합니다.</t>
    <phoneticPr fontId="6" type="noConversion"/>
  </si>
  <si>
    <t>소모한 활력 1당 N의 생명력이 회복됩니다.</t>
    <phoneticPr fontId="6" type="noConversion"/>
  </si>
  <si>
    <t>내 캐릭터 주변에 있는 몬스터 1마리당 내 공격력이 증가합니다.</t>
    <phoneticPr fontId="6" type="noConversion"/>
  </si>
  <si>
    <t>상태 이상에 걸린 적에게 주는 최종 피해 증가량이 증가합니다.</t>
    <phoneticPr fontId="6" type="noConversion"/>
  </si>
  <si>
    <t>상태 이상을 유발하는 스킬에 적중 당한 몬스터의 이동 속도를 일정 시간 동안 감소시킵니다.</t>
    <phoneticPr fontId="6" type="noConversion"/>
  </si>
  <si>
    <t>상태 이상을 유발하는 스킬에 적중 당한 몬스터의 공격 속도를 일정 시간 동안 감소시킵니다.</t>
    <phoneticPr fontId="6" type="noConversion"/>
  </si>
  <si>
    <t>적중도 10%당 신성력이 증가합니다.</t>
    <phoneticPr fontId="6" type="noConversion"/>
  </si>
  <si>
    <t>생명력 회복 효과를 받으면 일정 시간 동안 내 캐릭터의 공격력이 증가합니다.</t>
    <phoneticPr fontId="6" type="noConversion"/>
  </si>
  <si>
    <t>쇠약</t>
    <phoneticPr fontId="6" type="noConversion"/>
  </si>
  <si>
    <t>활기</t>
    <phoneticPr fontId="6" type="noConversion"/>
  </si>
  <si>
    <t>약화</t>
    <phoneticPr fontId="6" type="noConversion"/>
  </si>
  <si>
    <t>용맹</t>
    <phoneticPr fontId="6" type="noConversion"/>
  </si>
  <si>
    <t>절개</t>
    <phoneticPr fontId="6" type="noConversion"/>
  </si>
  <si>
    <t>압도</t>
    <phoneticPr fontId="6" type="noConversion"/>
  </si>
  <si>
    <t>신멸</t>
    <phoneticPr fontId="6" type="noConversion"/>
  </si>
  <si>
    <t>축복</t>
    <phoneticPr fontId="6" type="noConversion"/>
  </si>
  <si>
    <t>&gt; 쇠약, 활기, 약화, 절개, 압도, 축복 스킬 상향 조정</t>
    <phoneticPr fontId="6" type="noConversion"/>
  </si>
  <si>
    <t>* 쇠약</t>
    <phoneticPr fontId="6" type="noConversion"/>
  </si>
  <si>
    <t>* 활기</t>
    <phoneticPr fontId="6" type="noConversion"/>
  </si>
  <si>
    <t>* 약화</t>
    <phoneticPr fontId="6" type="noConversion"/>
  </si>
  <si>
    <t>* 절개</t>
    <phoneticPr fontId="6" type="noConversion"/>
  </si>
  <si>
    <t>* 압도</t>
    <phoneticPr fontId="6" type="noConversion"/>
  </si>
  <si>
    <t>* 축복</t>
    <phoneticPr fontId="6" type="noConversion"/>
  </si>
  <si>
    <t>지속 시간 증가 (3초 &gt; 5초) / 공격력 감소치 증가 (50% &gt; 75%)</t>
    <phoneticPr fontId="6" type="noConversion"/>
  </si>
  <si>
    <t>생명력 회복량 증가 (20 &gt; 40)</t>
    <phoneticPr fontId="6" type="noConversion"/>
  </si>
  <si>
    <t>이동 속도 감소량 증가 (50% &gt; 75%)</t>
    <phoneticPr fontId="6" type="noConversion"/>
  </si>
  <si>
    <t>공격 속도 감소량 증가 (30% &gt; 50%)</t>
    <phoneticPr fontId="6" type="noConversion"/>
  </si>
  <si>
    <t>최종 피해량 증가 (100% &gt; 120%)</t>
    <phoneticPr fontId="6" type="noConversion"/>
  </si>
  <si>
    <t>공격력 증가량 상승 (20% &gt; 25%) / 지속 시간 증가 (2초 &gt; 3초)</t>
    <phoneticPr fontId="6" type="noConversion"/>
  </si>
  <si>
    <t>스킬 포인트당
능력치 증가량</t>
    <phoneticPr fontId="6" type="noConversion"/>
  </si>
  <si>
    <t>1레벨
능력치</t>
    <phoneticPr fontId="6" type="noConversion"/>
  </si>
  <si>
    <t>50레벨
능력치</t>
    <phoneticPr fontId="6" type="noConversion"/>
  </si>
  <si>
    <t>지속 시간</t>
    <phoneticPr fontId="6" type="noConversion"/>
  </si>
  <si>
    <t>&gt; 아바타 외형 시스템 상세 정보</t>
    <phoneticPr fontId="6" type="noConversion"/>
  </si>
  <si>
    <r>
      <t>1.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</t>
    </r>
  </si>
  <si>
    <r>
      <t>1.1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의의 및 목적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</si>
  <si>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기존 아바타 장착을 ‘아바타 옵션을 적용 받을 수 있는 장착 부분’과 ‘나와 다른 유저들에게 보이고자 하는 외형 부분’으로 분리하여 유저의 기호에 맞는, 개성을 살릴 수 있도록 하여 추가 아바타 구매 유도를 목적으로 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</si>
  <si>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외형 시스템은 추후 업데이트 예정인 아바타 도감 시스템과 연계하는데 의의를 둡니다.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</si>
  <si>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아바타는 아바타의 옵션을 적용 받을 수 있는 장착 효과 부분과 나와 다른 유저들에게 보여지는 외형만 변경되는 외형 효과 부분으로 나뉩니다.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</si>
  <si>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가방 UI와 똑같이 유저가 기호에 맞게 아바타를 장착하고 외형을 변경할 장착 슬롯이 기존 4칸에서 8칸이 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</si>
  <si>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아바타를 선택 시 출력되는 아바타 상세 정보 UI에서 장착 관련 버튼을 2가지로 나뉩니다.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</si>
  <si>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1 – 장착 버튼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</si>
  <si>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장착 효과 부분으로 장착됩니다.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</si>
  <si>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2 – 외형 변경 버튼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</si>
  <si>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외형 효과 부분으로 설정됩니다.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</si>
  <si>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아바타를 장착할 수 있는 부위 중 장착 효과 부분에 장착된 아바타가 없으면, 외형 효과 부분으로 설정할 수 없습니다.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</si>
  <si>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이 경우, 외형 변경 버튼은 비활성화 처리합니다.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</si>
  <si>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인 게임에서 나와 다른 유저들에게 외형으로 보여지는 아바타는 외형 효과 부분에 설정되어 있는 아바타를 우선으로 적용합니다.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</si>
  <si>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아바타의 외형 효과 부분에 설정된 아바타가 없을 경우, 장착 효과 부분에 장착된 아바타를 외형으로 보여줍니다.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</si>
  <si>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특정 아바타에 존재하는 연출 효과(FX)는 장착/외형 효과 부분 중 하나라도 장착/설정되어 있으면 해당 연출 효과를 출력해줍니다.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</si>
  <si>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장착 효과 부분과 외형 효과 부분 둘 모두 연출 효과(FX)가 있는 아바타 무기를 장착한 경우 외형 효과에 설정된 아바타 무기의 연출 효과(FX)를</t>
    </r>
  </si>
  <si>
    <t>출력해줍니다.</t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</si>
  <si>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예외 처리 및 아바타 장착 예시</t>
    </r>
  </si>
  <si>
    <r>
      <t xml:space="preserve">  </t>
    </r>
    <r>
      <rPr>
        <b/>
        <sz val="9"/>
        <color theme="1"/>
        <rFont val="맑은 고딕"/>
        <family val="3"/>
        <charset val="129"/>
        <scheme val="minor"/>
      </rPr>
      <t>장착 효과 부분에 아케이드 무기를 장착</t>
    </r>
    <r>
      <rPr>
        <sz val="9"/>
        <color theme="1"/>
        <rFont val="맑은 고딕"/>
        <family val="3"/>
        <charset val="129"/>
        <scheme val="minor"/>
      </rPr>
      <t xml:space="preserve">하고, </t>
    </r>
    <r>
      <rPr>
        <b/>
        <sz val="9"/>
        <color theme="1"/>
        <rFont val="맑은 고딕"/>
        <family val="3"/>
        <charset val="129"/>
        <scheme val="minor"/>
      </rPr>
      <t>연출 효과(FX)가 없는 다른 아바타 무기를 장착</t>
    </r>
    <r>
      <rPr>
        <sz val="9"/>
        <color theme="1"/>
        <rFont val="맑은 고딕"/>
        <family val="3"/>
        <charset val="129"/>
        <scheme val="minor"/>
      </rPr>
      <t xml:space="preserve">한 경우 </t>
    </r>
    <r>
      <rPr>
        <b/>
        <sz val="9"/>
        <color theme="1"/>
        <rFont val="맑은 고딕"/>
        <family val="3"/>
        <charset val="129"/>
        <scheme val="minor"/>
      </rPr>
      <t>무기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b/>
        <sz val="9"/>
        <color theme="1"/>
        <rFont val="맑은 고딕"/>
        <family val="3"/>
        <charset val="129"/>
        <scheme val="minor"/>
      </rPr>
      <t>연출 효과가 출력되지 않습니다.</t>
    </r>
  </si>
  <si>
    <r>
      <t xml:space="preserve">  </t>
    </r>
    <r>
      <rPr>
        <b/>
        <sz val="9"/>
        <color theme="1"/>
        <rFont val="맑은 고딕"/>
        <family val="3"/>
        <charset val="129"/>
        <scheme val="minor"/>
      </rPr>
      <t>장착 효과 부분에 아케이드 무기가 장착</t>
    </r>
    <r>
      <rPr>
        <sz val="9"/>
        <color theme="1"/>
        <rFont val="맑은 고딕"/>
        <family val="3"/>
        <charset val="129"/>
        <scheme val="minor"/>
      </rPr>
      <t xml:space="preserve">되어 있고, </t>
    </r>
    <r>
      <rPr>
        <b/>
        <sz val="9"/>
        <color theme="1"/>
        <rFont val="맑은 고딕"/>
        <family val="3"/>
        <charset val="129"/>
        <scheme val="minor"/>
      </rPr>
      <t>외형 효과 부분에는 섬머 무기가 장착</t>
    </r>
    <r>
      <rPr>
        <sz val="9"/>
        <color theme="1"/>
        <rFont val="맑은 고딕"/>
        <family val="3"/>
        <charset val="129"/>
        <scheme val="minor"/>
      </rPr>
      <t xml:space="preserve">되어 있는 경우 </t>
    </r>
    <r>
      <rPr>
        <b/>
        <sz val="9"/>
        <color theme="1"/>
        <rFont val="맑은 고딕"/>
        <family val="3"/>
        <charset val="129"/>
        <scheme val="minor"/>
      </rPr>
      <t>섬머 무기의 연출 효과를 출력</t>
    </r>
    <r>
      <rPr>
        <sz val="9"/>
        <color theme="1"/>
        <rFont val="맑은 고딕"/>
        <family val="3"/>
        <charset val="129"/>
        <scheme val="minor"/>
      </rPr>
      <t>합니다.</t>
    </r>
  </si>
  <si>
    <r>
      <rPr>
        <b/>
        <sz val="16"/>
        <color rgb="FF2E74B5"/>
        <rFont val="맑은 고딕"/>
        <family val="1"/>
        <scheme val="minor"/>
      </rPr>
      <t>2</t>
    </r>
    <r>
      <rPr>
        <b/>
        <sz val="16"/>
        <color rgb="FF2E74B5"/>
        <rFont val="맑은 고딕"/>
        <family val="3"/>
        <charset val="129"/>
        <scheme val="minor"/>
      </rPr>
      <t>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 구성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</si>
  <si>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2</t>
    </r>
    <r>
      <rPr>
        <b/>
        <sz val="13"/>
        <color rgb="FF5B9BD5"/>
        <rFont val="맑은 고딕"/>
        <family val="3"/>
        <charset val="129"/>
        <scheme val="minor"/>
      </rPr>
      <t>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기본 규칙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</si>
  <si>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2</t>
    </r>
    <r>
      <rPr>
        <b/>
        <sz val="13"/>
        <color rgb="FF5B9BD5"/>
        <rFont val="맑은 고딕"/>
        <family val="3"/>
        <charset val="129"/>
        <scheme val="minor"/>
      </rPr>
      <t>.2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Flow Chart</t>
    </r>
    <phoneticPr fontId="6" type="noConversion"/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</si>
  <si>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UI</t>
    </r>
  </si>
  <si>
    <r>
      <rPr>
        <b/>
        <sz val="16"/>
        <color rgb="FF2E74B5"/>
        <rFont val="맑은 고딕"/>
        <family val="1"/>
        <scheme val="minor"/>
      </rPr>
      <t>3</t>
    </r>
    <r>
      <rPr>
        <b/>
        <sz val="16"/>
        <color rgb="FF2E74B5"/>
        <rFont val="맑은 고딕"/>
        <family val="3"/>
        <charset val="129"/>
        <scheme val="minor"/>
      </rPr>
      <t>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 UI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</si>
  <si>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3</t>
    </r>
    <r>
      <rPr>
        <b/>
        <sz val="13"/>
        <color rgb="FF5B9BD5"/>
        <rFont val="맑은 고딕"/>
        <family val="3"/>
        <charset val="129"/>
        <scheme val="minor"/>
      </rPr>
      <t>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UI</t>
    </r>
    <phoneticPr fontId="6" type="noConversion"/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</si>
  <si>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UI 상세 설명 2</t>
    </r>
    <phoneticPr fontId="6" type="noConversion"/>
  </si>
  <si>
    <t>c. 아바타 상세 정보 UI 변경. (장착부 장착 버튼, 외형 변경 버튼)</t>
    <phoneticPr fontId="6" type="noConversion"/>
  </si>
  <si>
    <t>&gt; 초월 던전 업적 추가 (135~200단)</t>
    <phoneticPr fontId="6" type="noConversion"/>
  </si>
  <si>
    <t>초월던전 135단계를 클리어</t>
  </si>
  <si>
    <t>초월던전 140단계를 클리어</t>
  </si>
  <si>
    <t>초월던전 145단계를 클리어</t>
  </si>
  <si>
    <t>초월던전 150단계를 클리어</t>
  </si>
  <si>
    <t>초월던전 155단계를 클리어</t>
  </si>
  <si>
    <t>초월던전 160단계를 클리어</t>
  </si>
  <si>
    <t>초월던전 165단계를 클리어</t>
  </si>
  <si>
    <t>초월던전 170단계를 클리어</t>
  </si>
  <si>
    <t>초월던전 175단계를 클리어</t>
  </si>
  <si>
    <t>초월던전 180단계를 클리어</t>
  </si>
  <si>
    <t>초월던전 185단계를 클리어</t>
  </si>
  <si>
    <t>초월던전 190단계를 클리어</t>
  </si>
  <si>
    <t>초월던전 195단계를 클리어</t>
  </si>
  <si>
    <t>초월던전 200단계를 클리어</t>
  </si>
  <si>
    <t>미션 클리어 값</t>
  </si>
  <si>
    <t>2</t>
  </si>
  <si>
    <t>3</t>
  </si>
  <si>
    <t>5</t>
  </si>
  <si>
    <t>업적 설명</t>
    <phoneticPr fontId="6" type="noConversion"/>
  </si>
  <si>
    <t>미션 클리어 조건 단계</t>
    <phoneticPr fontId="6" type="noConversion"/>
  </si>
  <si>
    <t>업적 보상 아이템</t>
    <phoneticPr fontId="6" type="noConversion"/>
  </si>
  <si>
    <t>보상 아이템 수량</t>
    <phoneticPr fontId="6" type="noConversion"/>
  </si>
  <si>
    <t>연금술 재료 주머니</t>
  </si>
  <si>
    <t>장신구 승급석</t>
  </si>
  <si>
    <t>고대 재료 주머니</t>
  </si>
  <si>
    <t>방어구 승급석</t>
    <phoneticPr fontId="6" type="noConversion"/>
  </si>
  <si>
    <t>무기 승급석</t>
    <phoneticPr fontId="6" type="noConversion"/>
  </si>
  <si>
    <t>(2) 점령전 입장 시간 변경 : 일반전 22:00시 ~ 24:00 시</t>
    <phoneticPr fontId="6" type="noConversion"/>
  </si>
  <si>
    <t>(1) 점령전 수정 사항</t>
    <phoneticPr fontId="6" type="noConversion"/>
  </si>
  <si>
    <t>(3) 신규 스테이지 재료 드랍 설정</t>
    <phoneticPr fontId="6" type="noConversion"/>
  </si>
  <si>
    <t>(4) 신규 스테이지 난이도 설정</t>
    <phoneticPr fontId="6" type="noConversion"/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</si>
  <si>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</si>
  <si>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</si>
  <si>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</si>
  <si>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All과 선택한 캐릭터 Class 중
하나의 아이템 결정</t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</si>
  <si>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</si>
  <si>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</si>
  <si>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</si>
  <si>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</si>
  <si>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기타설명</t>
  </si>
  <si>
    <t>자연의 열매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</si>
  <si>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</si>
  <si>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</si>
  <si>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</si>
  <si>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</si>
  <si>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</si>
  <si>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</si>
  <si>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</si>
  <si>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</si>
  <si>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</si>
  <si>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</si>
  <si>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</si>
  <si>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</si>
  <si>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</si>
  <si>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</si>
  <si>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</si>
  <si>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</si>
  <si>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</si>
  <si>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</si>
  <si>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</si>
  <si>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서부 Act1 드롭그룹 1</t>
  </si>
  <si>
    <t>서부 Act1 드롭그룹 2</t>
  </si>
  <si>
    <t>서부 Act1 드롭그룹 3</t>
  </si>
  <si>
    <t>서부 Act1 드롭그룹 4</t>
  </si>
  <si>
    <t>6. 7일 출석 이벤트</t>
    <phoneticPr fontId="6" type="noConversion"/>
  </si>
  <si>
    <t>(1) 출석 이벤트 문구 : 무더운 여름을 시원하게 보내버릴 여름 맞이 스페셜 출석 이벤트!</t>
    <phoneticPr fontId="6" type="noConversion"/>
  </si>
  <si>
    <t>(2) 스페셜 출석 이벤트 기간 : 7월 12일 ~ 7월 25일</t>
    <phoneticPr fontId="6" type="noConversion"/>
  </si>
  <si>
    <t>(3) 상품 내용 : 링크 참고</t>
    <phoneticPr fontId="6" type="noConversion"/>
  </si>
  <si>
    <t>열쇠 1000개</t>
    <phoneticPr fontId="6" type="noConversion"/>
  </si>
  <si>
    <t>방어구 승급 스톤 10개</t>
    <phoneticPr fontId="6" type="noConversion"/>
  </si>
  <si>
    <t>골드 500,000</t>
    <phoneticPr fontId="6" type="noConversion"/>
  </si>
  <si>
    <t>균열석 30개</t>
    <phoneticPr fontId="6" type="noConversion"/>
  </si>
  <si>
    <t>가방 확장권 3장</t>
    <phoneticPr fontId="6" type="noConversion"/>
  </si>
  <si>
    <t>영웅~불멸 무기 소환권 1장</t>
    <phoneticPr fontId="6" type="noConversion"/>
  </si>
  <si>
    <t>전설~불멸 룬스톤 소환권 1개, 변환구슬 30개</t>
    <phoneticPr fontId="6" type="noConversion"/>
  </si>
  <si>
    <t>보상 아이템1</t>
    <phoneticPr fontId="6" type="noConversion"/>
  </si>
  <si>
    <t>보상 아이템2</t>
    <phoneticPr fontId="6" type="noConversion"/>
  </si>
  <si>
    <t>변환 구슬</t>
    <phoneticPr fontId="6" type="noConversion"/>
  </si>
  <si>
    <t>전설~불멸 룬스톤 소환권</t>
    <phoneticPr fontId="6" type="noConversion"/>
  </si>
  <si>
    <t>영웅~불멸 무기 소환권</t>
    <phoneticPr fontId="6" type="noConversion"/>
  </si>
  <si>
    <t>가방 확장권</t>
    <phoneticPr fontId="6" type="noConversion"/>
  </si>
  <si>
    <t>균열석</t>
    <phoneticPr fontId="6" type="noConversion"/>
  </si>
  <si>
    <t>골드</t>
    <phoneticPr fontId="6" type="noConversion"/>
  </si>
  <si>
    <t>방어구 승급 스톤</t>
    <phoneticPr fontId="6" type="noConversion"/>
  </si>
  <si>
    <t>열쇠</t>
    <phoneticPr fontId="6" type="noConversion"/>
  </si>
  <si>
    <t>출석이벤트(7일)
그룹 설명</t>
    <phoneticPr fontId="6" type="noConversion"/>
  </si>
  <si>
    <t>출석이벤트(7일)
그룹 코드</t>
    <phoneticPr fontId="6" type="noConversion"/>
  </si>
  <si>
    <t>Tool 에서
읽어들이는
값에 대한 여부를
결정하는 필드.</t>
    <phoneticPr fontId="6" type="noConversion"/>
  </si>
  <si>
    <t>출석이벤트 관련
저장 단위
* Character
(클래스캐릭터단위)
* Player
(계정 단위)</t>
    <phoneticPr fontId="6" type="noConversion"/>
  </si>
  <si>
    <t>출석이벤트 회차
[UI 상 등록되는
슬롯 넘버로도
같이 사용]</t>
    <phoneticPr fontId="6" type="noConversion"/>
  </si>
  <si>
    <t>보상 아이템1의
제공 개수</t>
    <phoneticPr fontId="6" type="noConversion"/>
  </si>
  <si>
    <r>
      <rPr>
        <b/>
        <sz val="10"/>
        <color indexed="8"/>
        <rFont val="맑은 고딕"/>
        <family val="3"/>
        <charset val="129"/>
      </rPr>
      <t>보상 아이템2의
제공 개수</t>
    </r>
    <r>
      <rPr>
        <sz val="10"/>
        <color theme="1"/>
        <rFont val="맑은 고딕"/>
        <family val="3"/>
        <charset val="129"/>
        <scheme val="minor"/>
      </rPr>
      <t xml:space="preserve">
* N: 개수
* -1: 없음</t>
    </r>
    <phoneticPr fontId="6" type="noConversion"/>
  </si>
  <si>
    <t>[2017 7월 10일 One Store &amp; Google 라이브 서버 및 QA 서버 빌드의 개발 및 수정 항목 (7월 12일 AM2:00 업데이트 예정항목)]</t>
    <phoneticPr fontId="6" type="noConversion"/>
  </si>
  <si>
    <t>서부지역 정보</t>
    <phoneticPr fontId="6" type="noConversion"/>
  </si>
  <si>
    <t>서부지역</t>
    <phoneticPr fontId="6" type="noConversion"/>
  </si>
  <si>
    <t>서부지역이란?</t>
    <phoneticPr fontId="6" type="noConversion"/>
  </si>
  <si>
    <t xml:space="preserve"> 서부지역은 기존 일반 · 정예 던전과 다른 새로이 발견된 모험지역입니다. </t>
    <phoneticPr fontId="6" type="noConversion"/>
  </si>
  <si>
    <t>눈 덮힌 요새가 주 배경이며, 올 여름 무더위를 날려버릴 한기를 품고 돌아온 더욱 강력한 몬스터를 만나 볼 수 있습니다!</t>
    <phoneticPr fontId="6" type="noConversion"/>
  </si>
  <si>
    <t>서부지역에서는 기존 던전에서 획득 가능한 골드, 경험치, 장비 및 재료 아이템 이외에도</t>
    <phoneticPr fontId="6" type="noConversion"/>
  </si>
  <si>
    <t>NOX급 아이템을 분해하여야만 획득 할 수 있던 전승스킬재료 4종인 공작석, 월장석, 감람석, 금강석을 낮은 확률로 획득 할 수 있습니다.</t>
  </si>
  <si>
    <t>신규 모험 지역의 발견으로 영웅들에게 모험심을 불어넣고</t>
    <phoneticPr fontId="6" type="noConversion"/>
  </si>
  <si>
    <t xml:space="preserve">하루하루 가방에 잔뜩 쌓여가는 열쇠를 소모하여 </t>
    <phoneticPr fontId="6" type="noConversion"/>
  </si>
  <si>
    <t>기존 모험지역에서 획득할 수 없던 아이템을 쟁취할 수 있는 새로운 경험 제공에 목적성을 가지고 있습니다.</t>
    <phoneticPr fontId="6" type="noConversion"/>
  </si>
  <si>
    <t>초월던전단계</t>
    <phoneticPr fontId="6" type="noConversion"/>
  </si>
  <si>
    <t>기존 공격력</t>
    <phoneticPr fontId="6" type="noConversion"/>
  </si>
  <si>
    <t>변경 공격력</t>
    <phoneticPr fontId="6" type="noConversion"/>
  </si>
  <si>
    <t>감소량(%)</t>
    <phoneticPr fontId="6" type="noConversion"/>
  </si>
  <si>
    <t>7. 길드 체계 추가 - 부길드장</t>
    <phoneticPr fontId="6" type="noConversion"/>
  </si>
  <si>
    <t>(1) 새로운 길드 체계 : 부길드장 (링크 참고)</t>
    <phoneticPr fontId="6" type="noConversion"/>
  </si>
  <si>
    <t>(2) 부길드장은 길드장이 위임하며 최대 3명까지 위임할 수 있다.</t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</si>
  <si>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길드장이 길드원 중 임명한 사람으로 길드장 권한을 위임 받는 .복수의 사람이다.</t>
    </r>
  </si>
  <si>
    <r>
      <t>2)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길드장과 같은 권한을 가지고 있지만 길드해체, 길드명 변경, 길드마크 변경, 부길드장 위임의 권한은 부길드장의 권한에 제외한다.</t>
    </r>
  </si>
  <si>
    <r>
      <t>3)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1명, Max 3명까지 지명할 수 있다.</t>
    </r>
  </si>
  <si>
    <r>
      <t>4)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길드장에 의해 길드원, 길드장로로 강등될 수 있다.</t>
    </r>
  </si>
  <si>
    <r>
      <t>6)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길드탈퇴는 부길드장을 사임 후 길드탈퇴를 할 수 있다.</t>
    </r>
  </si>
  <si>
    <r>
      <t>(부길드장 권한 – 길드가입방식, 가입수락 및 거부, 길드장로 위임, 길드원 추방, 공지사항)</t>
    </r>
    <r>
      <rPr>
        <sz val="9"/>
        <color theme="1"/>
        <rFont val="맑은 고딕"/>
        <family val="3"/>
        <charset val="129"/>
        <scheme val="minor"/>
      </rPr>
      <t> </t>
    </r>
  </si>
  <si>
    <t>길드 체계 - 부길드장</t>
    <phoneticPr fontId="6" type="noConversion"/>
  </si>
  <si>
    <r>
      <t>1.</t>
    </r>
    <r>
      <rPr>
        <b/>
        <sz val="7"/>
        <color rgb="FF5B9BD5"/>
        <rFont val="Times New Roman"/>
        <family val="1"/>
      </rPr>
      <t xml:space="preserve">         </t>
    </r>
    <r>
      <rPr>
        <sz val="14"/>
        <color rgb="FF5B9BD5"/>
        <rFont val="맑은 고딕"/>
        <family val="3"/>
        <charset val="129"/>
        <scheme val="minor"/>
      </rPr>
      <t>길드 관리 UI</t>
    </r>
  </si>
  <si>
    <r>
      <t>3.1</t>
    </r>
    <r>
      <rPr>
        <b/>
        <sz val="7"/>
        <color rgb="FF000000"/>
        <rFont val="Times New Roman"/>
        <family val="1"/>
      </rPr>
      <t xml:space="preserve">      </t>
    </r>
    <r>
      <rPr>
        <b/>
        <sz val="13"/>
        <color rgb="FF000000"/>
        <rFont val="맑은 고딕"/>
        <family val="3"/>
        <charset val="129"/>
        <scheme val="minor"/>
      </rPr>
      <t>길드 관리UI – 길드장, 부길드장</t>
    </r>
  </si>
  <si>
    <t xml:space="preserve">  * 기존 길드장, 길드장로, 길드원 UI 변경없음</t>
  </si>
  <si>
    <t>* 부길드장 길드관리 탭 진입 시 보이는 UI</t>
  </si>
  <si>
    <r>
      <t>3.2</t>
    </r>
    <r>
      <rPr>
        <b/>
        <sz val="7"/>
        <color rgb="FF000000"/>
        <rFont val="Times New Roman"/>
        <family val="1"/>
      </rPr>
      <t xml:space="preserve">         </t>
    </r>
    <r>
      <rPr>
        <b/>
        <sz val="13"/>
        <color rgb="FF000000"/>
        <rFont val="맑은 고딕"/>
        <family val="3"/>
        <charset val="129"/>
        <scheme val="minor"/>
      </rPr>
      <t>길드관리UI – 길드장</t>
    </r>
    <phoneticPr fontId="6" type="noConversion"/>
  </si>
  <si>
    <r>
      <t>3.1</t>
    </r>
    <r>
      <rPr>
        <b/>
        <sz val="7"/>
        <color rgb="FF000000"/>
        <rFont val="Times New Roman"/>
        <family val="1"/>
      </rPr>
      <t xml:space="preserve">          </t>
    </r>
    <r>
      <rPr>
        <b/>
        <sz val="13"/>
        <color rgb="FF000000"/>
        <rFont val="맑은 고딕"/>
        <family val="3"/>
        <charset val="129"/>
        <scheme val="minor"/>
      </rPr>
      <t>길드관리 – 부길드장</t>
    </r>
  </si>
  <si>
    <t>(3) 부길드장은 길드장 권한을 일부 가진다. - (길드 가입방법변경, 길드 가입, 길드 공지사항, 길드원 추방, 장로지명)</t>
    <phoneticPr fontId="6" type="noConversion"/>
  </si>
  <si>
    <t>(4) 부길드장은 길드를 탈퇴할 수 없으며 부길드장 사임 후 길드를 탈퇴할 수 있습니다.</t>
    <phoneticPr fontId="6" type="noConversion"/>
  </si>
  <si>
    <t>(5) 부길드장의 권한 중 길드원 추방은 길드장, 부길드장을 제외한 나머지 길드원들을 추방시킬 수 있다.</t>
    <phoneticPr fontId="6" type="noConversion"/>
  </si>
  <si>
    <t>(6) 길드장에 의해 지명되며 길드장에 의해 길드원, 길드장로로 강등될 수 있다.</t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</si>
  <si>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 추방권한은 길드장, 부길드장을 추방할 수 없으며 이외 나머지 길드원들을 추방할 수 있다.</t>
    </r>
    <phoneticPr fontId="6" type="noConversion"/>
  </si>
  <si>
    <t>(2) 점령전 입장 시간 변경 : 일반전 22:00시 ~ 24:00 시</t>
    <phoneticPr fontId="6" type="noConversion"/>
  </si>
  <si>
    <t>수정완료</t>
    <phoneticPr fontId="6" type="noConversion"/>
  </si>
  <si>
    <t>미 적용 (수정 중)</t>
    <phoneticPr fontId="6" type="noConversion"/>
  </si>
  <si>
    <t>적용</t>
    <phoneticPr fontId="6" type="noConversion"/>
  </si>
  <si>
    <t xml:space="preserve">[점령전/버그] :: 수호석 -  부활, 은총 동시 착용 시 수호석 부활 효과가 사용되지 않습니다. </t>
    <phoneticPr fontId="6" type="noConversion"/>
  </si>
  <si>
    <t>[제안 &amp; 요청 #3573] :: [LIVE/전승스킬] 전승스킬 "약화"의 효과가 적용되지 않는 현상</t>
    <phoneticPr fontId="6" type="noConversion"/>
  </si>
  <si>
    <t>수정 완료</t>
    <phoneticPr fontId="6" type="noConversion"/>
  </si>
  <si>
    <t>적용</t>
    <phoneticPr fontId="6" type="noConversion"/>
  </si>
  <si>
    <t>적용</t>
    <phoneticPr fontId="6" type="noConversion"/>
  </si>
  <si>
    <t>(5) 신규 스테이지 던전 이름, 설명, 몬스터 이름 설정</t>
    <phoneticPr fontId="6" type="noConversion"/>
  </si>
  <si>
    <t>(1) 버그 발생 관련 내용이 부족 - 해당 내용은 담당자가 파악했으나 관련 내용이 부족해 수정은 했으나 다시 발생할 수 있습니다.</t>
    <phoneticPr fontId="6" type="noConversion"/>
  </si>
  <si>
    <t>미 적용 (QA테스트 중)</t>
    <phoneticPr fontId="6" type="noConversion"/>
  </si>
  <si>
    <t>적용</t>
    <phoneticPr fontId="6" type="noConversion"/>
  </si>
  <si>
    <t>적용</t>
    <phoneticPr fontId="6" type="noConversion"/>
  </si>
  <si>
    <t>[점령전/ 오류 &amp; 버그 #3596] : 점령전 종료 후 정상적으로 종료가 되지 않는 현상</t>
    <phoneticPr fontId="6" type="noConversion"/>
  </si>
  <si>
    <t>적용</t>
    <phoneticPr fontId="6" type="noConversion"/>
  </si>
  <si>
    <t>g. 점령전 체력비례데미지 20% 하향 (NOX측 요청)</t>
    <phoneticPr fontId="6" type="noConversion"/>
  </si>
  <si>
    <t>h. 점령전 체력회복량 25% 상향 (NOX측 요청)</t>
    <phoneticPr fontId="6" type="noConversion"/>
  </si>
  <si>
    <t>i. 점령전 공격력 데미지 10% 증가 (기존 0.35 -&gt; 0.45)</t>
    <phoneticPr fontId="6" type="noConversion"/>
  </si>
  <si>
    <t>적용</t>
    <phoneticPr fontId="6" type="noConversion"/>
  </si>
  <si>
    <t>적용</t>
    <phoneticPr fontId="6" type="noConversion"/>
  </si>
  <si>
    <t>[2017 7월 12일 One Store &amp; Google 라이브 서버 및 QA 서버 빌드의 개발 및 수정 항목 (7월 13일 AM2:00 업데이트 예정항목)]</t>
    <phoneticPr fontId="6" type="noConversion"/>
  </si>
  <si>
    <t>RewardGeneralCode</t>
  </si>
  <si>
    <t>(2) 신규 스테이지 보상 설정 (퍼블리셔 피드백 반영)</t>
    <phoneticPr fontId="6" type="noConversion"/>
  </si>
  <si>
    <t>* 승급석의 경우 요청하신대로 지급 개수를 변경하였습니다.</t>
    <phoneticPr fontId="6" type="noConversion"/>
  </si>
  <si>
    <t>* 그러나 녹스 영혼석의 경우 패키지와 상품으로 판매할 예정이기 때문에 보다 가치가 높은 고대 재료 주머니를 주는 것으로 하였습니다.</t>
    <phoneticPr fontId="6" type="noConversion"/>
  </si>
  <si>
    <t xml:space="preserve">  (고대 재료 주머니 1개 당 확률에 따라 최소 3개씩 획득할 수 있습니다.)</t>
    <phoneticPr fontId="6" type="noConversion"/>
  </si>
  <si>
    <t>(4) 131단 이상 업적 추가 (퍼블리셔 피드백 일부 반영)</t>
    <phoneticPr fontId="6" type="noConversion"/>
  </si>
  <si>
    <t>지속 시간 증가 (3초 &gt; 5초)</t>
    <phoneticPr fontId="6" type="noConversion"/>
  </si>
  <si>
    <r>
      <t>Ø</t>
    </r>
    <r>
      <rPr>
        <sz val="7"/>
        <color rgb="FFC00000"/>
        <rFont val="Times New Roman"/>
        <family val="1"/>
      </rPr>
      <t xml:space="preserve">  </t>
    </r>
    <r>
      <rPr>
        <sz val="10"/>
        <color rgb="FFC00000"/>
        <rFont val="맑은 고딕"/>
        <family val="3"/>
        <charset val="129"/>
        <scheme val="minor"/>
      </rPr>
      <t>특정 아바타에 존재하는 연출 효과(FX)도 모두 외형 효과 부분에 장착되어 있는 것을 우선 출력해줍니다.</t>
    </r>
    <phoneticPr fontId="6" type="noConversion"/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</si>
  <si>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장착 효과 부분과 외형 효과 부분 둘 모두 연출 효과(FX)가 있는 아바타 무기를 장착한 경우 외형 효과에 설정된 아바타 무기의 연출 효과(FX)를 출력해줍니다.</t>
    </r>
    <phoneticPr fontId="6" type="noConversion"/>
  </si>
  <si>
    <r>
      <t xml:space="preserve">  </t>
    </r>
    <r>
      <rPr>
        <b/>
        <sz val="9"/>
        <color rgb="FFC00000"/>
        <rFont val="맑은 고딕"/>
        <family val="3"/>
        <charset val="129"/>
        <scheme val="minor"/>
      </rPr>
      <t>장착 효과 부분에 아케이드 무기를 장착</t>
    </r>
    <r>
      <rPr>
        <sz val="9"/>
        <color rgb="FFC00000"/>
        <rFont val="맑은 고딕"/>
        <family val="3"/>
        <charset val="129"/>
        <scheme val="minor"/>
      </rPr>
      <t xml:space="preserve">하고, </t>
    </r>
    <r>
      <rPr>
        <b/>
        <sz val="9"/>
        <color rgb="FFC00000"/>
        <rFont val="맑은 고딕"/>
        <family val="3"/>
        <charset val="129"/>
        <scheme val="minor"/>
      </rPr>
      <t>연출 효과(FX)가 없는 다른 아바타 무기를 장착</t>
    </r>
    <r>
      <rPr>
        <sz val="9"/>
        <color rgb="FFC00000"/>
        <rFont val="맑은 고딕"/>
        <family val="3"/>
        <charset val="129"/>
        <scheme val="minor"/>
      </rPr>
      <t xml:space="preserve">한 경우 </t>
    </r>
    <r>
      <rPr>
        <b/>
        <sz val="9"/>
        <color rgb="FFC00000"/>
        <rFont val="맑은 고딕"/>
        <family val="3"/>
        <charset val="129"/>
        <scheme val="minor"/>
      </rPr>
      <t>무기</t>
    </r>
    <r>
      <rPr>
        <sz val="9"/>
        <color rgb="FFC00000"/>
        <rFont val="맑은 고딕"/>
        <family val="3"/>
        <charset val="129"/>
        <scheme val="minor"/>
      </rPr>
      <t xml:space="preserve"> </t>
    </r>
    <r>
      <rPr>
        <b/>
        <sz val="9"/>
        <color rgb="FFC00000"/>
        <rFont val="맑은 고딕"/>
        <family val="3"/>
        <charset val="129"/>
        <scheme val="minor"/>
      </rPr>
      <t>연출 효과가 출력되지 않습니다.</t>
    </r>
  </si>
  <si>
    <t>1) 쇠약, 활기, 약화, 압도, 절개, 축복 스킬 상향 조정</t>
    <phoneticPr fontId="6" type="noConversion"/>
  </si>
  <si>
    <t>6. 수호석 개선</t>
    <phoneticPr fontId="6" type="noConversion"/>
  </si>
  <si>
    <t>적용</t>
    <phoneticPr fontId="6" type="noConversion"/>
  </si>
  <si>
    <t>1) 수호석 리뉴얼 후에도 쓰이지 않는 수호석 '중독' 상향 조정. (링크 참고)</t>
    <phoneticPr fontId="6" type="noConversion"/>
  </si>
  <si>
    <t>&gt; 중독 수호석 상향 조정</t>
    <phoneticPr fontId="6" type="noConversion"/>
  </si>
  <si>
    <t>레벨</t>
    <phoneticPr fontId="6" type="noConversion"/>
  </si>
  <si>
    <t>태극 중첩 개수</t>
    <phoneticPr fontId="6" type="noConversion"/>
  </si>
  <si>
    <t>태극 최대 증가 공격력</t>
    <phoneticPr fontId="6" type="noConversion"/>
  </si>
  <si>
    <t>중독 현재 수치</t>
    <phoneticPr fontId="6" type="noConversion"/>
  </si>
  <si>
    <t>중독 변경 수치</t>
    <phoneticPr fontId="6" type="noConversion"/>
  </si>
  <si>
    <t>태극과의 차이</t>
    <phoneticPr fontId="6" type="noConversion"/>
  </si>
  <si>
    <t>고유 능력 피해 수치</t>
    <phoneticPr fontId="6" type="noConversion"/>
  </si>
  <si>
    <t>20% 일 때</t>
    <phoneticPr fontId="6" type="noConversion"/>
  </si>
  <si>
    <t>500% 일 때,</t>
    <phoneticPr fontId="6" type="noConversion"/>
  </si>
  <si>
    <t>현 상위 유저 기준 총 공격력은 30,000~37,000 수준.
0.5초 당 1번의 피해이기 때문에 상위 유저 기준으로도 1초에 최소 400,000의 피해량이 나와야 함.
(130단계를 완료하기 위해서는 최소 DPS 330만이 나와야 함.)
(고유 능력은 자신의 총 공격력이 높을 때 비로소 효율을 발휘할 수 있도록 함.)</t>
    <phoneticPr fontId="6" type="noConversion"/>
  </si>
  <si>
    <t>1) 이모탈 5세트 효과 상향 조정. (최종 피해 증가 30% &gt; 50%)</t>
    <phoneticPr fontId="6" type="noConversion"/>
  </si>
  <si>
    <t>적용</t>
    <phoneticPr fontId="6" type="noConversion"/>
  </si>
  <si>
    <t>8. 7일 출석 이벤트</t>
    <phoneticPr fontId="6" type="noConversion"/>
  </si>
  <si>
    <t>9. 길드 체계 추가 - 부길드장</t>
    <phoneticPr fontId="6" type="noConversion"/>
  </si>
  <si>
    <t>출석이벤트(7일) 타입4</t>
    <phoneticPr fontId="6" type="noConversion"/>
  </si>
  <si>
    <t>&lt; 상품 항목 &gt;</t>
    <phoneticPr fontId="6" type="noConversion"/>
  </si>
  <si>
    <t>1. 열쇠 상품 3종에 대한 상품 구성 및 가격 재설정</t>
    <phoneticPr fontId="6" type="noConversion"/>
  </si>
  <si>
    <t>2. 열쇠 패키지 판매 중지</t>
    <phoneticPr fontId="6" type="noConversion"/>
  </si>
  <si>
    <t>열쇠 상품 개선 및 녹스 영혼석 상품 측정</t>
    <phoneticPr fontId="6" type="noConversion"/>
  </si>
  <si>
    <t>기존</t>
    <phoneticPr fontId="6" type="noConversion"/>
  </si>
  <si>
    <t>상품 내용</t>
    <phoneticPr fontId="6" type="noConversion"/>
  </si>
  <si>
    <t>가격</t>
    <phoneticPr fontId="6" type="noConversion"/>
  </si>
  <si>
    <t>비고</t>
    <phoneticPr fontId="6" type="noConversion"/>
  </si>
  <si>
    <t>보너스 비율</t>
    <phoneticPr fontId="6" type="noConversion"/>
  </si>
  <si>
    <t>열쇠 1개 가격 (\)</t>
    <phoneticPr fontId="6" type="noConversion"/>
  </si>
  <si>
    <t>열쇠 100개</t>
    <phoneticPr fontId="6" type="noConversion"/>
  </si>
  <si>
    <t>100 우정P</t>
    <phoneticPr fontId="6" type="noConversion"/>
  </si>
  <si>
    <t>-</t>
    <phoneticPr fontId="6" type="noConversion"/>
  </si>
  <si>
    <t>열쇠 20개</t>
    <phoneticPr fontId="6" type="noConversion"/>
  </si>
  <si>
    <t>50 다이아</t>
    <phoneticPr fontId="6" type="noConversion"/>
  </si>
  <si>
    <t>열쇠 50개</t>
    <phoneticPr fontId="6" type="noConversion"/>
  </si>
  <si>
    <t>열쇠 50개</t>
    <phoneticPr fontId="6" type="noConversion"/>
  </si>
  <si>
    <t>100 다이아</t>
    <phoneticPr fontId="6" type="noConversion"/>
  </si>
  <si>
    <t>열쇠 130개</t>
    <phoneticPr fontId="6" type="noConversion"/>
  </si>
  <si>
    <t>250 다이아</t>
    <phoneticPr fontId="6" type="noConversion"/>
  </si>
  <si>
    <t>100개 + Bouns 30개</t>
    <phoneticPr fontId="6" type="noConversion"/>
  </si>
  <si>
    <t>상품 보너스의 차이가 없어 고액 상품 구매 이유 부족</t>
    <phoneticPr fontId="6" type="noConversion"/>
  </si>
  <si>
    <t>열쇠 260개</t>
    <phoneticPr fontId="6" type="noConversion"/>
  </si>
  <si>
    <t>500 다이아</t>
    <phoneticPr fontId="6" type="noConversion"/>
  </si>
  <si>
    <t>200개 + Bouns 60개</t>
    <phoneticPr fontId="6" type="noConversion"/>
  </si>
  <si>
    <t>열쇠 550개</t>
    <phoneticPr fontId="6" type="noConversion"/>
  </si>
  <si>
    <t>1000다이아</t>
    <phoneticPr fontId="6" type="noConversion"/>
  </si>
  <si>
    <t>400개 + Bouns 150개</t>
    <phoneticPr fontId="6" type="noConversion"/>
  </si>
  <si>
    <t>변경</t>
    <phoneticPr fontId="6" type="noConversion"/>
  </si>
  <si>
    <t>현행 유지</t>
    <phoneticPr fontId="6" type="noConversion"/>
  </si>
  <si>
    <t>현행 유지</t>
    <phoneticPr fontId="6" type="noConversion"/>
  </si>
  <si>
    <t>삭제</t>
    <phoneticPr fontId="6" type="noConversion"/>
  </si>
  <si>
    <t>열쇠 225개</t>
    <phoneticPr fontId="6" type="noConversion"/>
  </si>
  <si>
    <t>300 다이아</t>
    <phoneticPr fontId="6" type="noConversion"/>
  </si>
  <si>
    <t>150개 + Bouns 75개</t>
    <phoneticPr fontId="6" type="noConversion"/>
  </si>
  <si>
    <t>열쇠 525개</t>
    <phoneticPr fontId="6" type="noConversion"/>
  </si>
  <si>
    <t>600 다이아</t>
    <phoneticPr fontId="6" type="noConversion"/>
  </si>
  <si>
    <t>300개 + Bouns 225개</t>
    <phoneticPr fontId="6" type="noConversion"/>
  </si>
  <si>
    <t>열쇠 900개</t>
    <phoneticPr fontId="6" type="noConversion"/>
  </si>
  <si>
    <t>900 다이아</t>
    <phoneticPr fontId="6" type="noConversion"/>
  </si>
  <si>
    <t>450개 + Bouns 450개</t>
    <phoneticPr fontId="6" type="noConversion"/>
  </si>
  <si>
    <t>균열석 가격 설정</t>
    <phoneticPr fontId="6" type="noConversion"/>
  </si>
  <si>
    <t>1일 요구 다이아 개수 100+200+300+400+500 = 1500개 = \16500</t>
    <phoneticPr fontId="6" type="noConversion"/>
  </si>
  <si>
    <t>1일 요구 열쇠 개수 = 60*6 = 360개 = \3960</t>
    <phoneticPr fontId="6" type="noConversion"/>
  </si>
  <si>
    <t>90균열석 = \16500+\3960 = \20460</t>
    <phoneticPr fontId="6" type="noConversion"/>
  </si>
  <si>
    <t>1균열석 = \227.333…</t>
    <phoneticPr fontId="6" type="noConversion"/>
  </si>
  <si>
    <t>녹스영혼석 가격 설정</t>
    <phoneticPr fontId="6" type="noConversion"/>
  </si>
  <si>
    <t>초월 131단계 기준 녹스 영혼석 드랍율 67%</t>
    <phoneticPr fontId="6" type="noConversion"/>
  </si>
  <si>
    <t>녹스 영혼석 획득 개수 1~3개 , 평균 2개</t>
    <phoneticPr fontId="6" type="noConversion"/>
  </si>
  <si>
    <t>3회 플레이 시 4개 획득 기대</t>
    <phoneticPr fontId="6" type="noConversion"/>
  </si>
  <si>
    <t>\227.3 * 3회 = \681.9 = 4개 획득</t>
    <phoneticPr fontId="6" type="noConversion"/>
  </si>
  <si>
    <t>녹스 영혼석 1개 가치 = \170.475</t>
    <phoneticPr fontId="6" type="noConversion"/>
  </si>
  <si>
    <t>상품 구성</t>
    <phoneticPr fontId="6" type="noConversion"/>
  </si>
  <si>
    <t>할인 비율(%)</t>
    <phoneticPr fontId="6" type="noConversion"/>
  </si>
  <si>
    <t xml:space="preserve">녹스 영혼석 10개 </t>
    <phoneticPr fontId="6" type="noConversion"/>
  </si>
  <si>
    <t>\170*10 = \1,700</t>
    <phoneticPr fontId="6" type="noConversion"/>
  </si>
  <si>
    <t>녹스 영혼석 50개</t>
    <phoneticPr fontId="6" type="noConversion"/>
  </si>
  <si>
    <t>\170*50 = \8,500</t>
    <phoneticPr fontId="6" type="noConversion"/>
  </si>
  <si>
    <t>Hot 상품</t>
    <phoneticPr fontId="6" type="noConversion"/>
  </si>
  <si>
    <t>녹스 영혼석 100개</t>
    <phoneticPr fontId="6" type="noConversion"/>
  </si>
  <si>
    <t>\170*100 = \17,000</t>
    <phoneticPr fontId="6" type="noConversion"/>
  </si>
  <si>
    <t>판매여부</t>
    <phoneticPr fontId="6" type="noConversion"/>
  </si>
  <si>
    <t>ProductID</t>
  </si>
  <si>
    <t>상품 가격 (\)</t>
    <phoneticPr fontId="6" type="noConversion"/>
  </si>
  <si>
    <t>구매 제한 횟수</t>
    <phoneticPr fontId="6" type="noConversion"/>
  </si>
  <si>
    <t>구매 시 증정 마일리지</t>
    <phoneticPr fontId="6" type="noConversion"/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</si>
  <si>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</si>
  <si>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</si>
  <si>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</si>
  <si>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</si>
  <si>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</si>
  <si>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</si>
  <si>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</si>
  <si>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</si>
  <si>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</si>
  <si>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</si>
  <si>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</si>
  <si>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</si>
  <si>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PlayStore 7월 썸머 패키지</t>
  </si>
  <si>
    <t>nox_shop_summer7_100000</t>
  </si>
  <si>
    <t>110000</t>
  </si>
  <si>
    <t>1</t>
  </si>
  <si>
    <t>100</t>
  </si>
  <si>
    <t>160001002</t>
  </si>
  <si>
    <t>10000</t>
  </si>
  <si>
    <t>2000000</t>
  </si>
  <si>
    <t>30</t>
  </si>
  <si>
    <t>10</t>
    <phoneticPr fontId="6" type="noConversion"/>
  </si>
  <si>
    <t>3300</t>
  </si>
  <si>
    <t>50</t>
  </si>
  <si>
    <t>5500</t>
  </si>
  <si>
    <t>PlayStore 스타터 패키지</t>
  </si>
  <si>
    <t>nox_shop_starter_10000</t>
  </si>
  <si>
    <t>150000101</t>
  </si>
  <si>
    <t>PlayStore 7월 스페셜 패키지</t>
  </si>
  <si>
    <t>PlayStore 승급 패키지(할인)</t>
  </si>
  <si>
    <t>nox_shop_upgrade_40000</t>
  </si>
  <si>
    <t>PlayStore 강화 패키지(할인)</t>
  </si>
  <si>
    <t>nox_shop_enchant_20000</t>
  </si>
  <si>
    <t>PlayStore 조력자 패키지(할인)</t>
  </si>
  <si>
    <t>nox_shop_helper_30000</t>
  </si>
  <si>
    <t>PlayStore 무기 승급 스톤 패키지</t>
  </si>
  <si>
    <t>nox_shop_weapon_20000</t>
  </si>
  <si>
    <t>PlayStore 방어구 승급 스톤 패키지</t>
  </si>
  <si>
    <t>nox_shop_armor_20000</t>
  </si>
  <si>
    <t>PlayStore 장신구 승급 스톤 패키지</t>
  </si>
  <si>
    <t>nox_shop_jewelry_20000</t>
  </si>
  <si>
    <t>PlayStore 신규 영웅 패키지</t>
  </si>
  <si>
    <t>PlayStore 골드 패키지</t>
  </si>
  <si>
    <t>PlayStore 균열석 패키지</t>
  </si>
  <si>
    <t>nox_shop_crack_5000</t>
  </si>
  <si>
    <t>PlayStore 즉시완료 패키지</t>
  </si>
  <si>
    <t>nox_shop_finish_5000</t>
  </si>
  <si>
    <t>PlayStore 열쇠 패키지</t>
  </si>
  <si>
    <t>nox_shop_kye_5000</t>
  </si>
  <si>
    <t>PlayStore 전승 재료 패키지</t>
  </si>
  <si>
    <t>OneStore 7월 썸머 패키지</t>
  </si>
  <si>
    <t>OneStore - 스타터 패키지</t>
  </si>
  <si>
    <t>OneStore - 7월 스페셜 패키지</t>
  </si>
  <si>
    <t>0910082972</t>
  </si>
  <si>
    <t>OneStore - 승급 패키지(할인)</t>
  </si>
  <si>
    <t>0910076135</t>
  </si>
  <si>
    <t>OneStore - 강화 패키지(할인)</t>
  </si>
  <si>
    <t>0910076136</t>
  </si>
  <si>
    <t>OneStore - 조력자 패키지(할인)</t>
  </si>
  <si>
    <t>0910076137</t>
  </si>
  <si>
    <t>OneStore - 무기 승급 스톤 패키지</t>
  </si>
  <si>
    <t>0910076138</t>
  </si>
  <si>
    <t>OneStore - 방어구 승급 스톤 패키지</t>
  </si>
  <si>
    <t>0910076139</t>
  </si>
  <si>
    <t>OneStore - 장신구 승급 스톤 패키지</t>
  </si>
  <si>
    <t>0910076140</t>
  </si>
  <si>
    <t>OneStore 신규 영웅 패키지</t>
  </si>
  <si>
    <t>0910082978</t>
  </si>
  <si>
    <t>OneStore 골드 패키지</t>
  </si>
  <si>
    <t>0910082977</t>
  </si>
  <si>
    <t>OneStore - 균열석 패키지</t>
  </si>
  <si>
    <t>0910078704</t>
  </si>
  <si>
    <t>OneStore - 즉시완료 패키지</t>
  </si>
  <si>
    <t>0910078705</t>
  </si>
  <si>
    <t>OneStore - 열쇠 패키지</t>
  </si>
  <si>
    <t>0910078706</t>
  </si>
  <si>
    <t>OneStore - 전승 재료 패키지</t>
  </si>
  <si>
    <t>0910083100</t>
  </si>
  <si>
    <t>PlayStore 초급 영혼석 패키지</t>
    <phoneticPr fontId="6" type="noConversion"/>
  </si>
  <si>
    <t>PlayStore 중급 영혼석 패키지</t>
    <phoneticPr fontId="6" type="noConversion"/>
  </si>
  <si>
    <t>OneStore 초급 영혼석 패키지</t>
    <phoneticPr fontId="6" type="noConversion"/>
  </si>
  <si>
    <t>OneStore 중급 영혼석 패키지</t>
    <phoneticPr fontId="6" type="noConversion"/>
  </si>
  <si>
    <t>nox_shop_soulstone_3000</t>
    <phoneticPr fontId="6" type="noConversion"/>
  </si>
  <si>
    <t>nox_shop_soulstone_5000</t>
    <phoneticPr fontId="6" type="noConversion"/>
  </si>
  <si>
    <t>0910084470</t>
    <phoneticPr fontId="6" type="noConversion"/>
  </si>
  <si>
    <t>0910084471</t>
    <phoneticPr fontId="6" type="noConversion"/>
  </si>
  <si>
    <t>3. 녹스 영혼석 상품 2종 추가</t>
    <phoneticPr fontId="6" type="noConversion"/>
  </si>
  <si>
    <t>7. 아이템 옵션 개선</t>
    <phoneticPr fontId="6" type="noConversion"/>
  </si>
  <si>
    <t>2) 뱀파이어 공격력 기존 95% -&gt; 105% 변경, 체력 흡수율 1% -&gt; 1.5% 변경</t>
    <phoneticPr fontId="6" type="noConversion"/>
  </si>
  <si>
    <t>[전승스킬] 전승 스킬 "축복" 효과가 뱀파이어 무기에 적용되지 않는 현상</t>
    <phoneticPr fontId="6" type="noConversion"/>
  </si>
  <si>
    <t>수정 완료</t>
    <phoneticPr fontId="6" type="noConversion"/>
  </si>
  <si>
    <t>10. 수호자 레벨에 따른 추가 스텟 부여</t>
    <phoneticPr fontId="6" type="noConversion"/>
  </si>
  <si>
    <t>수호자 레벨에 따른 추가 HP</t>
  </si>
  <si>
    <t>수호자 1레벨 경험치 정보</t>
  </si>
  <si>
    <t>수호자 2레벨 경험치 정보</t>
  </si>
  <si>
    <t>수호자 3레벨 경험치 정보</t>
  </si>
  <si>
    <t>수호자 4레벨 경험치 정보</t>
  </si>
  <si>
    <t>수호자 5레벨 경험치 정보</t>
  </si>
  <si>
    <t>수호자 6레벨 경험치 정보</t>
  </si>
  <si>
    <t>수호자 7레벨 경험치 정보</t>
  </si>
  <si>
    <t>수호자 8레벨 경험치 정보</t>
  </si>
  <si>
    <t>수호자 9레벨 경험치 정보</t>
  </si>
  <si>
    <t>수호자 10레벨 경험치 정보</t>
  </si>
  <si>
    <t>수호자 11레벨 경험치 정보</t>
  </si>
  <si>
    <t>수호자 12레벨 경험치 정보</t>
  </si>
  <si>
    <t>수호자 13레벨 경험치 정보</t>
  </si>
  <si>
    <t>수호자 14레벨 경험치 정보</t>
  </si>
  <si>
    <t>수호자 15레벨 경험치 정보</t>
  </si>
  <si>
    <t>수호자 16레벨 경험치 정보</t>
  </si>
  <si>
    <t>수호자 17레벨 경험치 정보</t>
  </si>
  <si>
    <t>수호자 18레벨 경험치 정보</t>
  </si>
  <si>
    <t>수호자 19레벨 경험치 정보</t>
  </si>
  <si>
    <t>수호자 20레벨 경험치 정보</t>
  </si>
  <si>
    <t>수호자 21레벨 경험치 정보</t>
  </si>
  <si>
    <t>수호자 22레벨 경험치 정보</t>
  </si>
  <si>
    <t>수호자 23레벨 경험치 정보</t>
  </si>
  <si>
    <t>수호자 24레벨 경험치 정보</t>
  </si>
  <si>
    <t>수호자 25레벨 경험치 정보</t>
  </si>
  <si>
    <t>수호자 26레벨 경험치 정보</t>
  </si>
  <si>
    <t>수호자 27레벨 경험치 정보</t>
  </si>
  <si>
    <t>수호자 28레벨 경험치 정보</t>
  </si>
  <si>
    <t>수호자 29레벨 경험치 정보</t>
  </si>
  <si>
    <t>수호자 30레벨 경험치 정보</t>
  </si>
  <si>
    <t>수호자 31레벨 경험치 정보</t>
  </si>
  <si>
    <t>수호자 32레벨 경험치 정보</t>
  </si>
  <si>
    <t>수호자 33레벨 경험치 정보</t>
  </si>
  <si>
    <t>수호자 34레벨 경험치 정보</t>
  </si>
  <si>
    <t>수호자 35레벨 경험치 정보</t>
  </si>
  <si>
    <t>수호자 36레벨 경험치 정보</t>
  </si>
  <si>
    <t>수호자 37레벨 경험치 정보</t>
  </si>
  <si>
    <t>수호자 38레벨 경험치 정보</t>
  </si>
  <si>
    <t>수호자 39레벨 경험치 정보</t>
  </si>
  <si>
    <t>수호자 40레벨 경험치 정보</t>
  </si>
  <si>
    <t>수호자 41레벨 경험치 정보</t>
  </si>
  <si>
    <t>수호자 42레벨 경험치 정보</t>
  </si>
  <si>
    <t>수호자 43레벨 경험치 정보</t>
  </si>
  <si>
    <t>수호자 44레벨 경험치 정보</t>
  </si>
  <si>
    <t>수호자 45레벨 경험치 정보</t>
  </si>
  <si>
    <t>수호자 46레벨 경험치 정보</t>
  </si>
  <si>
    <t>수호자 47레벨 경험치 정보</t>
  </si>
  <si>
    <t>수호자 48레벨 경험치 정보</t>
  </si>
  <si>
    <t>수호자 49레벨 경험치 정보</t>
  </si>
  <si>
    <t>수호자 50레벨 경험치 정보</t>
  </si>
  <si>
    <t>수호자 51레벨 경험치 정보</t>
  </si>
  <si>
    <t>수호자 52레벨 경험치 정보</t>
  </si>
  <si>
    <t>수호자 53레벨 경험치 정보</t>
  </si>
  <si>
    <t>수호자 54레벨 경험치 정보</t>
  </si>
  <si>
    <t>수호자 55레벨 경험치 정보</t>
  </si>
  <si>
    <t>수호자 56레벨 경험치 정보</t>
  </si>
  <si>
    <t>수호자 57레벨 경험치 정보</t>
  </si>
  <si>
    <t>수호자 58레벨 경험치 정보</t>
  </si>
  <si>
    <t>수호자 59레벨 경험치 정보</t>
  </si>
  <si>
    <t>수호자 60레벨 경험치 정보</t>
  </si>
  <si>
    <t>수호자 61레벨 경험치 정보</t>
  </si>
  <si>
    <t>수호자 62레벨 경험치 정보</t>
  </si>
  <si>
    <t>수호자 63레벨 경험치 정보</t>
  </si>
  <si>
    <t>수호자 64레벨 경험치 정보</t>
  </si>
  <si>
    <t>수호자 65레벨 경험치 정보</t>
  </si>
  <si>
    <t>수호자 66레벨 경험치 정보</t>
  </si>
  <si>
    <t>수호자 67레벨 경험치 정보</t>
  </si>
  <si>
    <t>수호자 68레벨 경험치 정보</t>
  </si>
  <si>
    <t>수호자 69레벨 경험치 정보</t>
  </si>
  <si>
    <t>수호자 70레벨 경험치 정보</t>
  </si>
  <si>
    <t>수호자 71레벨 경험치 정보</t>
  </si>
  <si>
    <t>수호자 72레벨 경험치 정보</t>
  </si>
  <si>
    <t>수호자 73레벨 경험치 정보</t>
  </si>
  <si>
    <t>수호자 74레벨 경험치 정보</t>
  </si>
  <si>
    <t>수호자 75레벨 경험치 정보</t>
  </si>
  <si>
    <t>수호자 76레벨 경험치 정보</t>
  </si>
  <si>
    <t>수호자 77레벨 경험치 정보</t>
  </si>
  <si>
    <t>수호자 78레벨 경험치 정보</t>
  </si>
  <si>
    <t>수호자 79레벨 경험치 정보</t>
  </si>
  <si>
    <t>수호자 80레벨 경험치 정보</t>
  </si>
  <si>
    <t>수호자 81레벨 경험치 정보</t>
  </si>
  <si>
    <t>수호자 82레벨 경험치 정보</t>
  </si>
  <si>
    <t>수호자 83레벨 경험치 정보</t>
  </si>
  <si>
    <t>수호자 84레벨 경험치 정보</t>
  </si>
  <si>
    <t>수호자 85레벨 경험치 정보</t>
  </si>
  <si>
    <t>수호자 86레벨 경험치 정보</t>
  </si>
  <si>
    <t>수호자 87레벨 경험치 정보</t>
  </si>
  <si>
    <t>수호자 88레벨 경험치 정보</t>
  </si>
  <si>
    <t>수호자 89레벨 경험치 정보</t>
  </si>
  <si>
    <t>수호자 90레벨 경험치 정보</t>
  </si>
  <si>
    <t>수호자 91레벨 경험치 정보</t>
  </si>
  <si>
    <t>수호자 92레벨 경험치 정보</t>
  </si>
  <si>
    <t>수호자 93레벨 경험치 정보</t>
  </si>
  <si>
    <t>수호자 94레벨 경험치 정보</t>
  </si>
  <si>
    <t>수호자 95레벨 경험치 정보</t>
  </si>
  <si>
    <t>수호자 96레벨 경험치 정보</t>
  </si>
  <si>
    <t>수호자 97레벨 경험치 정보</t>
  </si>
  <si>
    <t>수호자 98레벨 경험치 정보</t>
  </si>
  <si>
    <t>수호자 99레벨 경험치 정보</t>
  </si>
  <si>
    <t>수호자 100레벨 경험치 정보</t>
  </si>
  <si>
    <t>수호자 101레벨 경험치 정보</t>
  </si>
  <si>
    <t>수호자 102레벨 경험치 정보</t>
  </si>
  <si>
    <t>수호자 103레벨 경험치 정보</t>
  </si>
  <si>
    <t>수호자 104레벨 경험치 정보</t>
  </si>
  <si>
    <t>수호자 105레벨 경험치 정보</t>
  </si>
  <si>
    <t>수호자 106레벨 경험치 정보</t>
  </si>
  <si>
    <t>수호자 107레벨 경험치 정보</t>
  </si>
  <si>
    <t>수호자 108레벨 경험치 정보</t>
  </si>
  <si>
    <t>수호자 109레벨 경험치 정보</t>
  </si>
  <si>
    <t>수호자 110레벨 경험치 정보</t>
  </si>
  <si>
    <t>수호자 111레벨 경험치 정보</t>
  </si>
  <si>
    <t>수호자 112레벨 경험치 정보</t>
  </si>
  <si>
    <t>수호자 113레벨 경험치 정보</t>
  </si>
  <si>
    <t>수호자 114레벨 경험치 정보</t>
  </si>
  <si>
    <t>수호자 115레벨 경험치 정보</t>
  </si>
  <si>
    <t>수호자 116레벨 경험치 정보</t>
  </si>
  <si>
    <t>수호자 117레벨 경험치 정보</t>
  </si>
  <si>
    <t>수호자 118레벨 경험치 정보</t>
  </si>
  <si>
    <t>수호자 119레벨 경험치 정보</t>
  </si>
  <si>
    <t>수호자 120레벨 경험치 정보</t>
  </si>
  <si>
    <t>수호자 121레벨 경험치 정보</t>
  </si>
  <si>
    <t>수호자 122레벨 경험치 정보</t>
  </si>
  <si>
    <t>수호자 123레벨 경험치 정보</t>
  </si>
  <si>
    <t>수호자 124레벨 경험치 정보</t>
  </si>
  <si>
    <t>수호자 125레벨 경험치 정보</t>
  </si>
  <si>
    <t>수호자 126레벨 경험치 정보</t>
  </si>
  <si>
    <t>수호자 127레벨 경험치 정보</t>
  </si>
  <si>
    <t>수호자 128레벨 경험치 정보</t>
  </si>
  <si>
    <t>수호자 129레벨 경험치 정보</t>
  </si>
  <si>
    <t>수호자 130레벨 경험치 정보</t>
  </si>
  <si>
    <t>수호자 131레벨 경험치 정보</t>
  </si>
  <si>
    <t>수호자 132레벨 경험치 정보</t>
  </si>
  <si>
    <t>수호자 133레벨 경험치 정보</t>
  </si>
  <si>
    <t>수호자 134레벨 경험치 정보</t>
  </si>
  <si>
    <t>수호자 135레벨 경험치 정보</t>
  </si>
  <si>
    <t>수호자 136레벨 경험치 정보</t>
  </si>
  <si>
    <t>수호자 137레벨 경험치 정보</t>
  </si>
  <si>
    <t>수호자 138레벨 경험치 정보</t>
  </si>
  <si>
    <t>수호자 139레벨 경험치 정보</t>
  </si>
  <si>
    <t>수호자 140레벨 경험치 정보</t>
  </si>
  <si>
    <t>수호자 141레벨 경험치 정보</t>
  </si>
  <si>
    <t>수호자 142레벨 경험치 정보</t>
  </si>
  <si>
    <t>수호자 143레벨 경험치 정보</t>
  </si>
  <si>
    <t>수호자 144레벨 경험치 정보</t>
  </si>
  <si>
    <t>수호자 145레벨 경험치 정보</t>
  </si>
  <si>
    <t>수호자 146레벨 경험치 정보</t>
  </si>
  <si>
    <t>수호자 147레벨 경험치 정보</t>
  </si>
  <si>
    <t>수호자 148레벨 경험치 정보</t>
  </si>
  <si>
    <t>수호자 149레벨 경험치 정보</t>
  </si>
  <si>
    <t>수호자 150레벨 경험치 정보</t>
  </si>
  <si>
    <t>수호자 151레벨 경험치 정보</t>
  </si>
  <si>
    <t>수호자 152레벨 경험치 정보</t>
  </si>
  <si>
    <t>수호자 153레벨 경험치 정보</t>
  </si>
  <si>
    <t>수호자 154레벨 경험치 정보</t>
  </si>
  <si>
    <t>수호자 155레벨 경험치 정보</t>
  </si>
  <si>
    <t>수호자 156레벨 경험치 정보</t>
  </si>
  <si>
    <t>수호자 157레벨 경험치 정보</t>
  </si>
  <si>
    <t>수호자 158레벨 경험치 정보</t>
  </si>
  <si>
    <t>수호자 159레벨 경험치 정보</t>
  </si>
  <si>
    <t>수호자 160레벨 경험치 정보</t>
  </si>
  <si>
    <t>수호자 161레벨 경험치 정보</t>
  </si>
  <si>
    <t>수호자 162레벨 경험치 정보</t>
  </si>
  <si>
    <t>수호자 163레벨 경험치 정보</t>
  </si>
  <si>
    <t>수호자 164레벨 경험치 정보</t>
  </si>
  <si>
    <t>수호자 165레벨 경험치 정보</t>
  </si>
  <si>
    <t>수호자 166레벨 경험치 정보</t>
  </si>
  <si>
    <t>수호자 167레벨 경험치 정보</t>
  </si>
  <si>
    <t>수호자 168레벨 경험치 정보</t>
  </si>
  <si>
    <t>수호자 169레벨 경험치 정보</t>
  </si>
  <si>
    <t>수호자 170레벨 경험치 정보</t>
  </si>
  <si>
    <t>수호자 171레벨 경험치 정보</t>
  </si>
  <si>
    <t>수호자 172레벨 경험치 정보</t>
  </si>
  <si>
    <t>수호자 173레벨 경험치 정보</t>
  </si>
  <si>
    <t>수호자 174레벨 경험치 정보</t>
  </si>
  <si>
    <t>수호자 175레벨 경험치 정보</t>
  </si>
  <si>
    <t>수호자 176레벨 경험치 정보</t>
  </si>
  <si>
    <t>수호자 177레벨 경험치 정보</t>
  </si>
  <si>
    <t>수호자 178레벨 경험치 정보</t>
  </si>
  <si>
    <t>수호자 179레벨 경험치 정보</t>
  </si>
  <si>
    <t>수호자 180레벨 경험치 정보</t>
  </si>
  <si>
    <t>수호자 181레벨 경험치 정보</t>
  </si>
  <si>
    <t>수호자 182레벨 경험치 정보</t>
  </si>
  <si>
    <t>수호자 183레벨 경험치 정보</t>
  </si>
  <si>
    <t>수호자 184레벨 경험치 정보</t>
  </si>
  <si>
    <t>수호자 185레벨 경험치 정보</t>
  </si>
  <si>
    <t>수호자 186레벨 경험치 정보</t>
  </si>
  <si>
    <t>수호자 187레벨 경험치 정보</t>
  </si>
  <si>
    <t>수호자 188레벨 경험치 정보</t>
  </si>
  <si>
    <t>수호자 189레벨 경험치 정보</t>
  </si>
  <si>
    <t>수호자 190레벨 경험치 정보</t>
  </si>
  <si>
    <t>수호자 191레벨 경험치 정보</t>
  </si>
  <si>
    <t>수호자 192레벨 경험치 정보</t>
  </si>
  <si>
    <t>수호자 193레벨 경험치 정보</t>
  </si>
  <si>
    <t>수호자 194레벨 경험치 정보</t>
  </si>
  <si>
    <t>수호자 195레벨 경험치 정보</t>
  </si>
  <si>
    <t>수호자 196레벨 경험치 정보</t>
  </si>
  <si>
    <t>수호자 197레벨 경험치 정보</t>
  </si>
  <si>
    <t>수호자 198레벨 경험치 정보</t>
  </si>
  <si>
    <t>수호자 199레벨 경험치 정보</t>
  </si>
  <si>
    <t>수호자 200레벨 경험치 정보</t>
  </si>
  <si>
    <t>수호자 201레벨 경험치 정보</t>
  </si>
  <si>
    <t>수호자 202레벨 경험치 정보</t>
  </si>
  <si>
    <t>수호자 203레벨 경험치 정보</t>
  </si>
  <si>
    <t>수호자 204레벨 경험치 정보</t>
  </si>
  <si>
    <t>수호자 205레벨 경험치 정보</t>
  </si>
  <si>
    <t>수호자 206레벨 경험치 정보</t>
  </si>
  <si>
    <t>수호자 207레벨 경험치 정보</t>
  </si>
  <si>
    <t>수호자 208레벨 경험치 정보</t>
  </si>
  <si>
    <t>수호자 209레벨 경험치 정보</t>
  </si>
  <si>
    <t>수호자 210레벨 경험치 정보</t>
  </si>
  <si>
    <t>수호자 211레벨 경험치 정보</t>
  </si>
  <si>
    <t>수호자 212레벨 경험치 정보</t>
  </si>
  <si>
    <t>수호자 213레벨 경험치 정보</t>
  </si>
  <si>
    <t>수호자 214레벨 경험치 정보</t>
  </si>
  <si>
    <t>수호자 215레벨 경험치 정보</t>
  </si>
  <si>
    <t>수호자 216레벨 경험치 정보</t>
  </si>
  <si>
    <t>수호자 217레벨 경험치 정보</t>
  </si>
  <si>
    <t>수호자 218레벨 경험치 정보</t>
  </si>
  <si>
    <t>수호자 219레벨 경험치 정보</t>
  </si>
  <si>
    <t>수호자 220레벨 경험치 정보</t>
  </si>
  <si>
    <t>수호자 221레벨 경험치 정보</t>
  </si>
  <si>
    <t>수호자 222레벨 경험치 정보</t>
  </si>
  <si>
    <t>수호자 223레벨 경험치 정보</t>
  </si>
  <si>
    <t>수호자 224레벨 경험치 정보</t>
  </si>
  <si>
    <t>수호자 225레벨 경험치 정보</t>
  </si>
  <si>
    <t>수호자 226레벨 경험치 정보</t>
  </si>
  <si>
    <t>수호자 227레벨 경험치 정보</t>
  </si>
  <si>
    <t>수호자 228레벨 경험치 정보</t>
  </si>
  <si>
    <t>수호자 229레벨 경험치 정보</t>
  </si>
  <si>
    <t>수호자 230레벨 경험치 정보</t>
  </si>
  <si>
    <t>수호자 231레벨 경험치 정보</t>
  </si>
  <si>
    <t>수호자 232레벨 경험치 정보</t>
  </si>
  <si>
    <t>수호자 233레벨 경험치 정보</t>
  </si>
  <si>
    <t>수호자 234레벨 경험치 정보</t>
  </si>
  <si>
    <t>수호자 235레벨 경험치 정보</t>
  </si>
  <si>
    <t>수호자 236레벨 경험치 정보</t>
  </si>
  <si>
    <t>수호자 237레벨 경험치 정보</t>
  </si>
  <si>
    <t>수호자 238레벨 경험치 정보</t>
  </si>
  <si>
    <t>수호자 239레벨 경험치 정보</t>
  </si>
  <si>
    <t>수호자 240레벨 경험치 정보</t>
  </si>
  <si>
    <t>수호자 241레벨 경험치 정보</t>
  </si>
  <si>
    <t>수호자 242레벨 경험치 정보</t>
  </si>
  <si>
    <t>수호자 243레벨 경험치 정보</t>
  </si>
  <si>
    <t>수호자 244레벨 경험치 정보</t>
  </si>
  <si>
    <t>수호자 245레벨 경험치 정보</t>
  </si>
  <si>
    <t>수호자 246레벨 경험치 정보</t>
  </si>
  <si>
    <t>수호자 247레벨 경험치 정보</t>
  </si>
  <si>
    <t>수호자 248레벨 경험치 정보</t>
  </si>
  <si>
    <t>수호자 249레벨 경험치 정보</t>
  </si>
  <si>
    <t>수호자 250레벨 경험치 정보</t>
  </si>
  <si>
    <t>수호자 251레벨 경험치 정보</t>
  </si>
  <si>
    <t>수호자 252레벨 경험치 정보</t>
  </si>
  <si>
    <t>수호자 253레벨 경험치 정보</t>
  </si>
  <si>
    <t>수호자 254레벨 경험치 정보</t>
  </si>
  <si>
    <t>수호자 255레벨 경험치 정보</t>
  </si>
  <si>
    <t>수호자 256레벨 경험치 정보</t>
  </si>
  <si>
    <t>수호자 257레벨 경험치 정보</t>
  </si>
  <si>
    <t>수호자 258레벨 경험치 정보</t>
  </si>
  <si>
    <t>수호자 259레벨 경험치 정보</t>
  </si>
  <si>
    <t>수호자 260레벨 경험치 정보</t>
  </si>
  <si>
    <t>수호자 261레벨 경험치 정보</t>
  </si>
  <si>
    <t>수호자 262레벨 경험치 정보</t>
  </si>
  <si>
    <t>수호자 263레벨 경험치 정보</t>
  </si>
  <si>
    <t>수호자 264레벨 경험치 정보</t>
  </si>
  <si>
    <t>수호자 265레벨 경험치 정보</t>
  </si>
  <si>
    <t>수호자 266레벨 경험치 정보</t>
  </si>
  <si>
    <t>수호자 267레벨 경험치 정보</t>
  </si>
  <si>
    <t>수호자 268레벨 경험치 정보</t>
  </si>
  <si>
    <t>수호자 269레벨 경험치 정보</t>
  </si>
  <si>
    <t>수호자 270레벨 경험치 정보</t>
  </si>
  <si>
    <t>수호자 271레벨 경험치 정보</t>
  </si>
  <si>
    <t>수호자 272레벨 경험치 정보</t>
  </si>
  <si>
    <t>수호자 273레벨 경험치 정보</t>
  </si>
  <si>
    <t>수호자 274레벨 경험치 정보</t>
  </si>
  <si>
    <t>수호자 275레벨 경험치 정보</t>
  </si>
  <si>
    <t>수호자 276레벨 경험치 정보</t>
  </si>
  <si>
    <t>수호자 277레벨 경험치 정보</t>
  </si>
  <si>
    <t>수호자 278레벨 경험치 정보</t>
  </si>
  <si>
    <t>수호자 279레벨 경험치 정보</t>
  </si>
  <si>
    <t>수호자 280레벨 경험치 정보</t>
  </si>
  <si>
    <t>수호자 281레벨 경험치 정보</t>
  </si>
  <si>
    <t>수호자 282레벨 경험치 정보</t>
  </si>
  <si>
    <t>수호자 283레벨 경험치 정보</t>
  </si>
  <si>
    <t>수호자 284레벨 경험치 정보</t>
  </si>
  <si>
    <t>수호자 285레벨 경험치 정보</t>
  </si>
  <si>
    <t>수호자 286레벨 경험치 정보</t>
  </si>
  <si>
    <t>수호자 287레벨 경험치 정보</t>
  </si>
  <si>
    <t>수호자 288레벨 경험치 정보</t>
  </si>
  <si>
    <t>수호자 289레벨 경험치 정보</t>
  </si>
  <si>
    <t>수호자 290레벨 경험치 정보</t>
  </si>
  <si>
    <t>수호자 291레벨 경험치 정보</t>
  </si>
  <si>
    <t>수호자 292레벨 경험치 정보</t>
  </si>
  <si>
    <t>수호자 293레벨 경험치 정보</t>
  </si>
  <si>
    <t>수호자 294레벨 경험치 정보</t>
  </si>
  <si>
    <t>수호자 295레벨 경험치 정보</t>
  </si>
  <si>
    <t>수호자 296레벨 경험치 정보</t>
  </si>
  <si>
    <t>수호자 297레벨 경험치 정보</t>
  </si>
  <si>
    <t>수호자 298레벨 경험치 정보</t>
  </si>
  <si>
    <t>수호자 299레벨 경험치 정보</t>
  </si>
  <si>
    <t>수호자 300레벨 경험치 정보</t>
  </si>
  <si>
    <t>수호자 301레벨 경험치 정보</t>
  </si>
  <si>
    <t>수호자 302레벨 경험치 정보</t>
  </si>
  <si>
    <t>수호자 303레벨 경험치 정보</t>
  </si>
  <si>
    <t>수호자 304레벨 경험치 정보</t>
  </si>
  <si>
    <t>수호자 305레벨 경험치 정보</t>
  </si>
  <si>
    <t>수호자 306레벨 경험치 정보</t>
  </si>
  <si>
    <t>수호자 307레벨 경험치 정보</t>
  </si>
  <si>
    <t>수호자 308레벨 경험치 정보</t>
  </si>
  <si>
    <t>수호자 309레벨 경험치 정보</t>
  </si>
  <si>
    <t>수호자 310레벨 경험치 정보</t>
  </si>
  <si>
    <t>수호자 311레벨 경험치 정보</t>
  </si>
  <si>
    <t>수호자 312레벨 경험치 정보</t>
  </si>
  <si>
    <t>수호자 313레벨 경험치 정보</t>
  </si>
  <si>
    <t>수호자 314레벨 경험치 정보</t>
  </si>
  <si>
    <t>수호자 315레벨 경험치 정보</t>
  </si>
  <si>
    <t>수호자 316레벨 경험치 정보</t>
  </si>
  <si>
    <t>수호자 317레벨 경험치 정보</t>
  </si>
  <si>
    <t>수호자 318레벨 경험치 정보</t>
  </si>
  <si>
    <t>수호자 319레벨 경험치 정보</t>
  </si>
  <si>
    <t>수호자 320레벨 경험치 정보</t>
  </si>
  <si>
    <t>수호자 321레벨 경험치 정보</t>
  </si>
  <si>
    <t>수호자 322레벨 경험치 정보</t>
  </si>
  <si>
    <t>수호자 323레벨 경험치 정보</t>
  </si>
  <si>
    <t>수호자 324레벨 경험치 정보</t>
  </si>
  <si>
    <t>수호자 325레벨 경험치 정보</t>
  </si>
  <si>
    <t>수호자 326레벨 경험치 정보</t>
  </si>
  <si>
    <t>수호자 327레벨 경험치 정보</t>
  </si>
  <si>
    <t>수호자 328레벨 경험치 정보</t>
  </si>
  <si>
    <t>수호자 329레벨 경험치 정보</t>
  </si>
  <si>
    <t>수호자 330레벨 경험치 정보</t>
  </si>
  <si>
    <t>수호자 331레벨 경험치 정보</t>
  </si>
  <si>
    <t>수호자 332레벨 경험치 정보</t>
  </si>
  <si>
    <t>수호자 333레벨 경험치 정보</t>
  </si>
  <si>
    <t>수호자 334레벨 경험치 정보</t>
  </si>
  <si>
    <t>수호자 335레벨 경험치 정보</t>
  </si>
  <si>
    <t>수호자 336레벨 경험치 정보</t>
  </si>
  <si>
    <t>수호자 337레벨 경험치 정보</t>
  </si>
  <si>
    <t>수호자 338레벨 경험치 정보</t>
  </si>
  <si>
    <t>수호자 339레벨 경험치 정보</t>
  </si>
  <si>
    <t>수호자 340레벨 경험치 정보</t>
  </si>
  <si>
    <t>수호자 341레벨 경험치 정보</t>
  </si>
  <si>
    <t>수호자 342레벨 경험치 정보</t>
  </si>
  <si>
    <t>수호자 343레벨 경험치 정보</t>
  </si>
  <si>
    <t>수호자 344레벨 경험치 정보</t>
  </si>
  <si>
    <t>수호자 345레벨 경험치 정보</t>
  </si>
  <si>
    <t>수호자 346레벨 경험치 정보</t>
  </si>
  <si>
    <t>수호자 347레벨 경험치 정보</t>
  </si>
  <si>
    <t>수호자 348레벨 경험치 정보</t>
  </si>
  <si>
    <t>수호자 349레벨 경험치 정보</t>
  </si>
  <si>
    <t>수호자 350레벨 경험치 정보</t>
  </si>
  <si>
    <t>수호자 351레벨 경험치 정보</t>
  </si>
  <si>
    <t>수호자 352레벨 경험치 정보</t>
  </si>
  <si>
    <t>수호자 353레벨 경험치 정보</t>
  </si>
  <si>
    <t>수호자 354레벨 경험치 정보</t>
  </si>
  <si>
    <t>수호자 355레벨 경험치 정보</t>
  </si>
  <si>
    <t>수호자 356레벨 경험치 정보</t>
  </si>
  <si>
    <t>수호자 357레벨 경험치 정보</t>
  </si>
  <si>
    <t>수호자 358레벨 경험치 정보</t>
  </si>
  <si>
    <t>수호자 359레벨 경험치 정보</t>
  </si>
  <si>
    <t>수호자 360레벨 경험치 정보</t>
  </si>
  <si>
    <t>수호자 361레벨 경험치 정보</t>
  </si>
  <si>
    <t>수호자 362레벨 경험치 정보</t>
  </si>
  <si>
    <t>수호자 363레벨 경험치 정보</t>
  </si>
  <si>
    <t>수호자 364레벨 경험치 정보</t>
  </si>
  <si>
    <t>수호자 365레벨 경험치 정보</t>
  </si>
  <si>
    <t>수호자 366레벨 경험치 정보</t>
  </si>
  <si>
    <t>수호자 367레벨 경험치 정보</t>
  </si>
  <si>
    <t>수호자 368레벨 경험치 정보</t>
  </si>
  <si>
    <t>수호자 369레벨 경험치 정보</t>
  </si>
  <si>
    <t>수호자 370레벨 경험치 정보</t>
  </si>
  <si>
    <t>수호자 371레벨 경험치 정보</t>
  </si>
  <si>
    <t>수호자 372레벨 경험치 정보</t>
  </si>
  <si>
    <t>수호자 373레벨 경험치 정보</t>
  </si>
  <si>
    <t>수호자 374레벨 경험치 정보</t>
  </si>
  <si>
    <t>수호자 375레벨 경험치 정보</t>
  </si>
  <si>
    <t>수호자 376레벨 경험치 정보</t>
  </si>
  <si>
    <t>수호자 377레벨 경험치 정보</t>
  </si>
  <si>
    <t>수호자 378레벨 경험치 정보</t>
  </si>
  <si>
    <t>수호자 379레벨 경험치 정보</t>
  </si>
  <si>
    <t>수호자 380레벨 경험치 정보</t>
  </si>
  <si>
    <t>수호자 381레벨 경험치 정보</t>
  </si>
  <si>
    <t>수호자 382레벨 경험치 정보</t>
  </si>
  <si>
    <t>수호자 383레벨 경험치 정보</t>
  </si>
  <si>
    <t>수호자 384레벨 경험치 정보</t>
  </si>
  <si>
    <t>수호자 385레벨 경험치 정보</t>
  </si>
  <si>
    <t>수호자 386레벨 경험치 정보</t>
  </si>
  <si>
    <t>수호자 387레벨 경험치 정보</t>
  </si>
  <si>
    <t>수호자 388레벨 경험치 정보</t>
  </si>
  <si>
    <t>수호자 389레벨 경험치 정보</t>
  </si>
  <si>
    <t>수호자 390레벨 경험치 정보</t>
  </si>
  <si>
    <t>수호자 391레벨 경험치 정보</t>
  </si>
  <si>
    <t>수호자 392레벨 경험치 정보</t>
  </si>
  <si>
    <t>수호자 393레벨 경험치 정보</t>
  </si>
  <si>
    <t>수호자 394레벨 경험치 정보</t>
  </si>
  <si>
    <t>수호자 395레벨 경험치 정보</t>
  </si>
  <si>
    <t>수호자 396레벨 경험치 정보</t>
  </si>
  <si>
    <t>수호자 397레벨 경험치 정보</t>
  </si>
  <si>
    <t>수호자 398레벨 경험치 정보</t>
  </si>
  <si>
    <t>수호자 399레벨 경험치 정보</t>
  </si>
  <si>
    <t>수호자 400레벨 경험치 정보</t>
  </si>
  <si>
    <t>수호자 401레벨 경험치 정보</t>
  </si>
  <si>
    <t>수호자 402레벨 경험치 정보</t>
  </si>
  <si>
    <t>수호자 403레벨 경험치 정보</t>
  </si>
  <si>
    <t>수호자 404레벨 경험치 정보</t>
  </si>
  <si>
    <t>수호자 405레벨 경험치 정보</t>
  </si>
  <si>
    <t>수호자 406레벨 경험치 정보</t>
  </si>
  <si>
    <t>수호자 407레벨 경험치 정보</t>
  </si>
  <si>
    <t>수호자 408레벨 경험치 정보</t>
  </si>
  <si>
    <t>수호자 409레벨 경험치 정보</t>
  </si>
  <si>
    <t>수호자 410레벨 경험치 정보</t>
  </si>
  <si>
    <t>수호자 411레벨 경험치 정보</t>
  </si>
  <si>
    <t>수호자 412레벨 경험치 정보</t>
  </si>
  <si>
    <t>수호자 413레벨 경험치 정보</t>
  </si>
  <si>
    <t>수호자 414레벨 경험치 정보</t>
  </si>
  <si>
    <t>수호자 415레벨 경험치 정보</t>
  </si>
  <si>
    <t>수호자 416레벨 경험치 정보</t>
  </si>
  <si>
    <t>수호자 417레벨 경험치 정보</t>
  </si>
  <si>
    <t>수호자 418레벨 경험치 정보</t>
  </si>
  <si>
    <t>수호자 419레벨 경험치 정보</t>
  </si>
  <si>
    <t>수호자 420레벨 경험치 정보</t>
  </si>
  <si>
    <t>수호자 421레벨 경험치 정보</t>
  </si>
  <si>
    <t>수호자 422레벨 경험치 정보</t>
  </si>
  <si>
    <t>수호자 423레벨 경험치 정보</t>
  </si>
  <si>
    <t>수호자 424레벨 경험치 정보</t>
  </si>
  <si>
    <t>수호자 425레벨 경험치 정보</t>
  </si>
  <si>
    <t>수호자 426레벨 경험치 정보</t>
  </si>
  <si>
    <t>수호자 427레벨 경험치 정보</t>
  </si>
  <si>
    <t>수호자 428레벨 경험치 정보</t>
  </si>
  <si>
    <t>수호자 429레벨 경험치 정보</t>
  </si>
  <si>
    <t>수호자 430레벨 경험치 정보</t>
  </si>
  <si>
    <t>수호자 431레벨 경험치 정보</t>
  </si>
  <si>
    <t>수호자 432레벨 경험치 정보</t>
  </si>
  <si>
    <t>수호자 433레벨 경험치 정보</t>
  </si>
  <si>
    <t>수호자 434레벨 경험치 정보</t>
  </si>
  <si>
    <t>수호자 435레벨 경험치 정보</t>
  </si>
  <si>
    <t>수호자 436레벨 경험치 정보</t>
  </si>
  <si>
    <t>수호자 437레벨 경험치 정보</t>
  </si>
  <si>
    <t>수호자 438레벨 경험치 정보</t>
  </si>
  <si>
    <t>수호자 439레벨 경험치 정보</t>
  </si>
  <si>
    <t>수호자 440레벨 경험치 정보</t>
  </si>
  <si>
    <t>수호자 441레벨 경험치 정보</t>
  </si>
  <si>
    <t>수호자 442레벨 경험치 정보</t>
  </si>
  <si>
    <t>수호자 443레벨 경험치 정보</t>
  </si>
  <si>
    <t>수호자 444레벨 경험치 정보</t>
  </si>
  <si>
    <t>수호자 445레벨 경험치 정보</t>
  </si>
  <si>
    <t>수호자 446레벨 경험치 정보</t>
  </si>
  <si>
    <t>수호자 447레벨 경험치 정보</t>
  </si>
  <si>
    <t>수호자 448레벨 경험치 정보</t>
  </si>
  <si>
    <t>수호자 449레벨 경험치 정보</t>
  </si>
  <si>
    <t>수호자 450레벨 경험치 정보</t>
  </si>
  <si>
    <t>수호자 451레벨 경험치 정보</t>
  </si>
  <si>
    <t>수호자 452레벨 경험치 정보</t>
  </si>
  <si>
    <t>수호자 453레벨 경험치 정보</t>
  </si>
  <si>
    <t>수호자 454레벨 경험치 정보</t>
  </si>
  <si>
    <t>수호자 455레벨 경험치 정보</t>
  </si>
  <si>
    <t>수호자 456레벨 경험치 정보</t>
  </si>
  <si>
    <t>수호자 457레벨 경험치 정보</t>
  </si>
  <si>
    <t>수호자 458레벨 경험치 정보</t>
  </si>
  <si>
    <t>수호자 459레벨 경험치 정보</t>
  </si>
  <si>
    <t>수호자 460레벨 경험치 정보</t>
  </si>
  <si>
    <t>수호자 461레벨 경험치 정보</t>
  </si>
  <si>
    <t>수호자 462레벨 경험치 정보</t>
  </si>
  <si>
    <t>수호자 463레벨 경험치 정보</t>
  </si>
  <si>
    <t>수호자 464레벨 경험치 정보</t>
  </si>
  <si>
    <t>수호자 465레벨 경험치 정보</t>
  </si>
  <si>
    <t>수호자 466레벨 경험치 정보</t>
  </si>
  <si>
    <t>수호자 467레벨 경험치 정보</t>
  </si>
  <si>
    <t>수호자 468레벨 경험치 정보</t>
  </si>
  <si>
    <t>수호자 469레벨 경험치 정보</t>
  </si>
  <si>
    <t>수호자 470레벨 경험치 정보</t>
  </si>
  <si>
    <t>수호자 471레벨 경험치 정보</t>
  </si>
  <si>
    <t>수호자 472레벨 경험치 정보</t>
  </si>
  <si>
    <t>수호자 473레벨 경험치 정보</t>
  </si>
  <si>
    <t>수호자 474레벨 경험치 정보</t>
  </si>
  <si>
    <t>수호자 475레벨 경험치 정보</t>
  </si>
  <si>
    <t>수호자 476레벨 경험치 정보</t>
  </si>
  <si>
    <t>수호자 477레벨 경험치 정보</t>
  </si>
  <si>
    <t>수호자 478레벨 경험치 정보</t>
  </si>
  <si>
    <t>수호자 479레벨 경험치 정보</t>
  </si>
  <si>
    <t>수호자 480레벨 경험치 정보</t>
  </si>
  <si>
    <t>수호자 481레벨 경험치 정보</t>
  </si>
  <si>
    <t>수호자 482레벨 경험치 정보</t>
  </si>
  <si>
    <t>수호자 483레벨 경험치 정보</t>
  </si>
  <si>
    <t>수호자 484레벨 경험치 정보</t>
  </si>
  <si>
    <t>수호자 485레벨 경험치 정보</t>
  </si>
  <si>
    <t>수호자 486레벨 경험치 정보</t>
  </si>
  <si>
    <t>수호자 487레벨 경험치 정보</t>
  </si>
  <si>
    <t>수호자 488레벨 경험치 정보</t>
  </si>
  <si>
    <t>수호자 489레벨 경험치 정보</t>
  </si>
  <si>
    <t>수호자 490레벨 경험치 정보</t>
  </si>
  <si>
    <t>수호자 491레벨 경험치 정보</t>
  </si>
  <si>
    <t>수호자 492레벨 경험치 정보</t>
  </si>
  <si>
    <t>수호자 493레벨 경험치 정보</t>
  </si>
  <si>
    <t>수호자 494레벨 경험치 정보</t>
  </si>
  <si>
    <t>수호자 495레벨 경험치 정보</t>
  </si>
  <si>
    <t>수호자 496레벨 경험치 정보</t>
  </si>
  <si>
    <t>수호자 497레벨 경험치 정보</t>
  </si>
  <si>
    <t>수호자 498레벨 경험치 정보</t>
  </si>
  <si>
    <t>수호자 499레벨 경험치 정보</t>
  </si>
  <si>
    <t>수호자 500레벨 경험치 정보</t>
  </si>
  <si>
    <t>수호자 501레벨 경험치 정보</t>
  </si>
  <si>
    <t>수호자 502레벨 경험치 정보</t>
  </si>
  <si>
    <t>수호자 503레벨 경험치 정보</t>
  </si>
  <si>
    <t>수호자 504레벨 경험치 정보</t>
  </si>
  <si>
    <t>수호자 505레벨 경험치 정보</t>
  </si>
  <si>
    <t>수호자 506레벨 경험치 정보</t>
  </si>
  <si>
    <t>수호자 507레벨 경험치 정보</t>
  </si>
  <si>
    <t>수호자 508레벨 경험치 정보</t>
  </si>
  <si>
    <t>수호자 509레벨 경험치 정보</t>
  </si>
  <si>
    <t>수호자 510레벨 경험치 정보</t>
  </si>
  <si>
    <t>수호자 511레벨 경험치 정보</t>
  </si>
  <si>
    <t>수호자 512레벨 경험치 정보</t>
  </si>
  <si>
    <t>수호자 513레벨 경험치 정보</t>
  </si>
  <si>
    <t>수호자 514레벨 경험치 정보</t>
  </si>
  <si>
    <t>수호자 515레벨 경험치 정보</t>
  </si>
  <si>
    <t>수호자 516레벨 경험치 정보</t>
  </si>
  <si>
    <t>수호자 517레벨 경험치 정보</t>
  </si>
  <si>
    <t>수호자 518레벨 경험치 정보</t>
  </si>
  <si>
    <t>수호자 519레벨 경험치 정보</t>
  </si>
  <si>
    <t>수호자 520레벨 경험치 정보</t>
  </si>
  <si>
    <t>수호자 521레벨 경험치 정보</t>
  </si>
  <si>
    <t>수호자 522레벨 경험치 정보</t>
  </si>
  <si>
    <t>수호자 523레벨 경험치 정보</t>
  </si>
  <si>
    <t>수호자 524레벨 경험치 정보</t>
  </si>
  <si>
    <t>수호자 525레벨 경험치 정보</t>
  </si>
  <si>
    <t>수호자 526레벨 경험치 정보</t>
  </si>
  <si>
    <t>수호자 527레벨 경험치 정보</t>
  </si>
  <si>
    <t>수호자 528레벨 경험치 정보</t>
  </si>
  <si>
    <t>수호자 529레벨 경험치 정보</t>
  </si>
  <si>
    <t>수호자 530레벨 경험치 정보</t>
  </si>
  <si>
    <t>수호자 531레벨 경험치 정보</t>
  </si>
  <si>
    <t>수호자 532레벨 경험치 정보</t>
  </si>
  <si>
    <t>수호자 533레벨 경험치 정보</t>
  </si>
  <si>
    <t>수호자 534레벨 경험치 정보</t>
  </si>
  <si>
    <t>수호자 535레벨 경험치 정보</t>
  </si>
  <si>
    <t>수호자 536레벨 경험치 정보</t>
  </si>
  <si>
    <t>수호자 537레벨 경험치 정보</t>
  </si>
  <si>
    <t>수호자 538레벨 경험치 정보</t>
  </si>
  <si>
    <t>수호자 539레벨 경험치 정보</t>
  </si>
  <si>
    <t>수호자 540레벨 경험치 정보</t>
  </si>
  <si>
    <t>수호자 541레벨 경험치 정보</t>
  </si>
  <si>
    <t>수호자 542레벨 경험치 정보</t>
  </si>
  <si>
    <t>수호자 543레벨 경험치 정보</t>
  </si>
  <si>
    <t>수호자 544레벨 경험치 정보</t>
  </si>
  <si>
    <t>수호자 545레벨 경험치 정보</t>
  </si>
  <si>
    <t>수호자 546레벨 경험치 정보</t>
  </si>
  <si>
    <t>수호자 547레벨 경험치 정보</t>
  </si>
  <si>
    <t>수호자 548레벨 경험치 정보</t>
  </si>
  <si>
    <t>수호자 549레벨 경험치 정보</t>
  </si>
  <si>
    <t>수호자 550레벨 경험치 정보</t>
  </si>
  <si>
    <t>수호자 551레벨 경험치 정보</t>
  </si>
  <si>
    <t>수호자 552레벨 경험치 정보</t>
  </si>
  <si>
    <t>수호자 553레벨 경험치 정보</t>
  </si>
  <si>
    <t>수호자 554레벨 경험치 정보</t>
  </si>
  <si>
    <t>수호자 555레벨 경험치 정보</t>
  </si>
  <si>
    <t>수호자 556레벨 경험치 정보</t>
  </si>
  <si>
    <t>수호자 557레벨 경험치 정보</t>
  </si>
  <si>
    <t>수호자 558레벨 경험치 정보</t>
  </si>
  <si>
    <t>수호자 559레벨 경험치 정보</t>
  </si>
  <si>
    <t>수호자 560레벨 경험치 정보</t>
  </si>
  <si>
    <t>수호자 561레벨 경험치 정보</t>
  </si>
  <si>
    <t>수호자 562레벨 경험치 정보</t>
  </si>
  <si>
    <t>수호자 563레벨 경험치 정보</t>
  </si>
  <si>
    <t>수호자 564레벨 경험치 정보</t>
  </si>
  <si>
    <t>수호자 565레벨 경험치 정보</t>
  </si>
  <si>
    <t>수호자 566레벨 경험치 정보</t>
  </si>
  <si>
    <t>수호자 567레벨 경험치 정보</t>
  </si>
  <si>
    <t>수호자 568레벨 경험치 정보</t>
  </si>
  <si>
    <t>수호자 569레벨 경험치 정보</t>
  </si>
  <si>
    <t>수호자 570레벨 경험치 정보</t>
  </si>
  <si>
    <t>수호자 571레벨 경험치 정보</t>
  </si>
  <si>
    <t>수호자 572레벨 경험치 정보</t>
  </si>
  <si>
    <t>수호자 573레벨 경험치 정보</t>
  </si>
  <si>
    <t>수호자 574레벨 경험치 정보</t>
  </si>
  <si>
    <t>수호자 575레벨 경험치 정보</t>
  </si>
  <si>
    <t>수호자 576레벨 경험치 정보</t>
  </si>
  <si>
    <t>수호자 577레벨 경험치 정보</t>
  </si>
  <si>
    <t>수호자 578레벨 경험치 정보</t>
  </si>
  <si>
    <t>수호자 579레벨 경험치 정보</t>
  </si>
  <si>
    <t>수호자 580레벨 경험치 정보</t>
  </si>
  <si>
    <t>수호자 581레벨 경험치 정보</t>
  </si>
  <si>
    <t>수호자 582레벨 경험치 정보</t>
  </si>
  <si>
    <t>수호자 583레벨 경험치 정보</t>
  </si>
  <si>
    <t>수호자 584레벨 경험치 정보</t>
  </si>
  <si>
    <t>수호자 585레벨 경험치 정보</t>
  </si>
  <si>
    <t>수호자 586레벨 경험치 정보</t>
  </si>
  <si>
    <t>수호자 587레벨 경험치 정보</t>
  </si>
  <si>
    <t>수호자 588레벨 경험치 정보</t>
  </si>
  <si>
    <t>수호자 589레벨 경험치 정보</t>
  </si>
  <si>
    <t>수호자 590레벨 경험치 정보</t>
  </si>
  <si>
    <t>수호자 591레벨 경험치 정보</t>
  </si>
  <si>
    <t>수호자 592레벨 경험치 정보</t>
  </si>
  <si>
    <t>수호자 593레벨 경험치 정보</t>
  </si>
  <si>
    <t>수호자 594레벨 경험치 정보</t>
  </si>
  <si>
    <t>수호자 595레벨 경험치 정보</t>
  </si>
  <si>
    <t>수호자 596레벨 경험치 정보</t>
  </si>
  <si>
    <t>수호자 597레벨 경험치 정보</t>
  </si>
  <si>
    <t>수호자 598레벨 경험치 정보</t>
  </si>
  <si>
    <t>수호자 599레벨 경험치 정보</t>
  </si>
  <si>
    <t>수호자 600레벨 경험치 정보</t>
  </si>
  <si>
    <t>수호자 601레벨 경험치 정보</t>
  </si>
  <si>
    <t>수호자 602레벨 경험치 정보</t>
  </si>
  <si>
    <t>수호자 603레벨 경험치 정보</t>
  </si>
  <si>
    <t>수호자 604레벨 경험치 정보</t>
  </si>
  <si>
    <t>수호자 605레벨 경험치 정보</t>
  </si>
  <si>
    <t>수호자 606레벨 경험치 정보</t>
  </si>
  <si>
    <t>수호자 607레벨 경험치 정보</t>
  </si>
  <si>
    <t>수호자 608레벨 경험치 정보</t>
  </si>
  <si>
    <t>수호자 609레벨 경험치 정보</t>
  </si>
  <si>
    <t>수호자 610레벨 경험치 정보</t>
  </si>
  <si>
    <t>수호자 611레벨 경험치 정보</t>
  </si>
  <si>
    <t>수호자 612레벨 경험치 정보</t>
  </si>
  <si>
    <t>수호자 613레벨 경험치 정보</t>
  </si>
  <si>
    <t>수호자 614레벨 경험치 정보</t>
  </si>
  <si>
    <t>수호자 615레벨 경험치 정보</t>
  </si>
  <si>
    <t>수호자 616레벨 경험치 정보</t>
  </si>
  <si>
    <t>수호자 617레벨 경험치 정보</t>
  </si>
  <si>
    <t>수호자 618레벨 경험치 정보</t>
  </si>
  <si>
    <t>수호자 619레벨 경험치 정보</t>
  </si>
  <si>
    <t>수호자 620레벨 경험치 정보</t>
  </si>
  <si>
    <t>수호자 621레벨 경험치 정보</t>
  </si>
  <si>
    <t>수호자 622레벨 경험치 정보</t>
  </si>
  <si>
    <t>수호자 623레벨 경험치 정보</t>
  </si>
  <si>
    <t>수호자 624레벨 경험치 정보</t>
  </si>
  <si>
    <t>수호자 625레벨 경험치 정보</t>
  </si>
  <si>
    <t>수호자 626레벨 경험치 정보</t>
  </si>
  <si>
    <t>수호자 627레벨 경험치 정보</t>
  </si>
  <si>
    <t>수호자 628레벨 경험치 정보</t>
  </si>
  <si>
    <t>수호자 629레벨 경험치 정보</t>
  </si>
  <si>
    <t>수호자 630레벨 경험치 정보</t>
  </si>
  <si>
    <t>수호자 631레벨 경험치 정보</t>
  </si>
  <si>
    <t>수호자 632레벨 경험치 정보</t>
  </si>
  <si>
    <t>수호자 633레벨 경험치 정보</t>
  </si>
  <si>
    <t>수호자 634레벨 경험치 정보</t>
  </si>
  <si>
    <t>수호자 635레벨 경험치 정보</t>
  </si>
  <si>
    <t>수호자 636레벨 경험치 정보</t>
  </si>
  <si>
    <t>수호자 637레벨 경험치 정보</t>
  </si>
  <si>
    <t>수호자 638레벨 경험치 정보</t>
  </si>
  <si>
    <t>수호자 639레벨 경험치 정보</t>
  </si>
  <si>
    <t>수호자 640레벨 경험치 정보</t>
  </si>
  <si>
    <t>수호자 641레벨 경험치 정보</t>
  </si>
  <si>
    <t>수호자 642레벨 경험치 정보</t>
  </si>
  <si>
    <t>수호자 643레벨 경험치 정보</t>
  </si>
  <si>
    <t>수호자 644레벨 경험치 정보</t>
  </si>
  <si>
    <t>수호자 645레벨 경험치 정보</t>
  </si>
  <si>
    <t>수호자 646레벨 경험치 정보</t>
  </si>
  <si>
    <t>수호자 647레벨 경험치 정보</t>
  </si>
  <si>
    <t>수호자 648레벨 경험치 정보</t>
  </si>
  <si>
    <t>수호자 649레벨 경험치 정보</t>
  </si>
  <si>
    <t>수호자 650레벨 경험치 정보</t>
  </si>
  <si>
    <t>수호자 651레벨 경험치 정보</t>
  </si>
  <si>
    <t>수호자 652레벨 경험치 정보</t>
  </si>
  <si>
    <t>수호자 653레벨 경험치 정보</t>
  </si>
  <si>
    <t>수호자 654레벨 경험치 정보</t>
  </si>
  <si>
    <t>수호자 655레벨 경험치 정보</t>
  </si>
  <si>
    <t>수호자 656레벨 경험치 정보</t>
  </si>
  <si>
    <t>수호자 657레벨 경험치 정보</t>
  </si>
  <si>
    <t>수호자 658레벨 경험치 정보</t>
  </si>
  <si>
    <t>수호자 659레벨 경험치 정보</t>
  </si>
  <si>
    <t>수호자 660레벨 경험치 정보</t>
  </si>
  <si>
    <t>수호자 661레벨 경험치 정보</t>
  </si>
  <si>
    <t>수호자 662레벨 경험치 정보</t>
  </si>
  <si>
    <t>수호자 663레벨 경험치 정보</t>
  </si>
  <si>
    <t>수호자 664레벨 경험치 정보</t>
  </si>
  <si>
    <t>수호자 665레벨 경험치 정보</t>
  </si>
  <si>
    <t>수호자 666레벨 경험치 정보</t>
  </si>
  <si>
    <t>수호자 667레벨 경험치 정보</t>
  </si>
  <si>
    <t>수호자 668레벨 경험치 정보</t>
  </si>
  <si>
    <t>수호자 669레벨 경험치 정보</t>
  </si>
  <si>
    <t>수호자 670레벨 경험치 정보</t>
  </si>
  <si>
    <t>수호자 671레벨 경험치 정보</t>
  </si>
  <si>
    <t>수호자 672레벨 경험치 정보</t>
  </si>
  <si>
    <t>수호자 673레벨 경험치 정보</t>
  </si>
  <si>
    <t>수호자 674레벨 경험치 정보</t>
  </si>
  <si>
    <t>수호자 675레벨 경험치 정보</t>
  </si>
  <si>
    <t>수호자 676레벨 경험치 정보</t>
  </si>
  <si>
    <t>수호자 677레벨 경험치 정보</t>
  </si>
  <si>
    <t>수호자 678레벨 경험치 정보</t>
  </si>
  <si>
    <t>수호자 679레벨 경험치 정보</t>
  </si>
  <si>
    <t>수호자 680레벨 경험치 정보</t>
  </si>
  <si>
    <t>수호자 681레벨 경험치 정보</t>
  </si>
  <si>
    <t>수호자 682레벨 경험치 정보</t>
  </si>
  <si>
    <t>수호자 683레벨 경험치 정보</t>
  </si>
  <si>
    <t>수호자 684레벨 경험치 정보</t>
  </si>
  <si>
    <t>수호자 685레벨 경험치 정보</t>
  </si>
  <si>
    <t>수호자 686레벨 경험치 정보</t>
  </si>
  <si>
    <t>수호자 687레벨 경험치 정보</t>
  </si>
  <si>
    <t>수호자 688레벨 경험치 정보</t>
  </si>
  <si>
    <t>수호자 689레벨 경험치 정보</t>
  </si>
  <si>
    <t>수호자 690레벨 경험치 정보</t>
  </si>
  <si>
    <t>수호자 691레벨 경험치 정보</t>
  </si>
  <si>
    <t>수호자 692레벨 경험치 정보</t>
  </si>
  <si>
    <t>수호자 693레벨 경험치 정보</t>
  </si>
  <si>
    <t>수호자 694레벨 경험치 정보</t>
  </si>
  <si>
    <t>수호자 695레벨 경험치 정보</t>
  </si>
  <si>
    <t>수호자 696레벨 경험치 정보</t>
  </si>
  <si>
    <t>수호자 697레벨 경험치 정보</t>
  </si>
  <si>
    <t>수호자 698레벨 경험치 정보</t>
  </si>
  <si>
    <t>수호자 699레벨 경험치 정보</t>
  </si>
  <si>
    <t>수호자 700레벨 경험치 정보</t>
  </si>
  <si>
    <t>수호자 701레벨 경험치 정보</t>
  </si>
  <si>
    <t>수호자 702레벨 경험치 정보</t>
  </si>
  <si>
    <t>수호자 703레벨 경험치 정보</t>
  </si>
  <si>
    <t>수호자 704레벨 경험치 정보</t>
  </si>
  <si>
    <t>수호자 705레벨 경험치 정보</t>
  </si>
  <si>
    <t>수호자 706레벨 경험치 정보</t>
  </si>
  <si>
    <t>수호자 707레벨 경험치 정보</t>
  </si>
  <si>
    <t>수호자 708레벨 경험치 정보</t>
  </si>
  <si>
    <t>수호자 709레벨 경험치 정보</t>
  </si>
  <si>
    <t>수호자 710레벨 경험치 정보</t>
  </si>
  <si>
    <t>수호자 711레벨 경험치 정보</t>
  </si>
  <si>
    <t>수호자 712레벨 경험치 정보</t>
  </si>
  <si>
    <t>수호자 713레벨 경험치 정보</t>
  </si>
  <si>
    <t>수호자 714레벨 경험치 정보</t>
  </si>
  <si>
    <t>수호자 715레벨 경험치 정보</t>
  </si>
  <si>
    <t>수호자 716레벨 경험치 정보</t>
  </si>
  <si>
    <t>수호자 717레벨 경험치 정보</t>
  </si>
  <si>
    <t>수호자 718레벨 경험치 정보</t>
  </si>
  <si>
    <t>수호자 719레벨 경험치 정보</t>
  </si>
  <si>
    <t>수호자 720레벨 경험치 정보</t>
  </si>
  <si>
    <t>수호자 721레벨 경험치 정보</t>
  </si>
  <si>
    <t>수호자 722레벨 경험치 정보</t>
  </si>
  <si>
    <t>수호자 723레벨 경험치 정보</t>
  </si>
  <si>
    <t>수호자 724레벨 경험치 정보</t>
  </si>
  <si>
    <t>수호자 725레벨 경험치 정보</t>
  </si>
  <si>
    <t>수호자 726레벨 경험치 정보</t>
  </si>
  <si>
    <t>수호자 727레벨 경험치 정보</t>
  </si>
  <si>
    <t>수호자 728레벨 경험치 정보</t>
  </si>
  <si>
    <t>수호자 729레벨 경험치 정보</t>
  </si>
  <si>
    <t>수호자 730레벨 경험치 정보</t>
  </si>
  <si>
    <t>수호자 731레벨 경험치 정보</t>
  </si>
  <si>
    <t>수호자 732레벨 경험치 정보</t>
  </si>
  <si>
    <t>수호자 733레벨 경험치 정보</t>
  </si>
  <si>
    <t>수호자 734레벨 경험치 정보</t>
  </si>
  <si>
    <t>수호자 735레벨 경험치 정보</t>
  </si>
  <si>
    <t>수호자 736레벨 경험치 정보</t>
  </si>
  <si>
    <t>수호자 737레벨 경험치 정보</t>
  </si>
  <si>
    <t>수호자 738레벨 경험치 정보</t>
  </si>
  <si>
    <t>수호자 739레벨 경험치 정보</t>
  </si>
  <si>
    <t>수호자 740레벨 경험치 정보</t>
  </si>
  <si>
    <t>수호자 741레벨 경험치 정보</t>
  </si>
  <si>
    <t>수호자 742레벨 경험치 정보</t>
  </si>
  <si>
    <t>수호자 743레벨 경험치 정보</t>
  </si>
  <si>
    <t>수호자 744레벨 경험치 정보</t>
  </si>
  <si>
    <t>수호자 745레벨 경험치 정보</t>
  </si>
  <si>
    <t>수호자 746레벨 경험치 정보</t>
  </si>
  <si>
    <t>수호자 747레벨 경험치 정보</t>
  </si>
  <si>
    <t>수호자 748레벨 경험치 정보</t>
  </si>
  <si>
    <t>수호자 749레벨 경험치 정보</t>
  </si>
  <si>
    <t>수호자 750레벨 경험치 정보</t>
  </si>
  <si>
    <t>수호자 751레벨 경험치 정보</t>
  </si>
  <si>
    <t>수호자 752레벨 경험치 정보</t>
  </si>
  <si>
    <t>수호자 753레벨 경험치 정보</t>
  </si>
  <si>
    <t>수호자 754레벨 경험치 정보</t>
  </si>
  <si>
    <t>수호자 755레벨 경험치 정보</t>
  </si>
  <si>
    <t>수호자 756레벨 경험치 정보</t>
  </si>
  <si>
    <t>수호자 757레벨 경험치 정보</t>
  </si>
  <si>
    <t>수호자 758레벨 경험치 정보</t>
  </si>
  <si>
    <t>수호자 759레벨 경험치 정보</t>
  </si>
  <si>
    <t>수호자 760레벨 경험치 정보</t>
  </si>
  <si>
    <t>수호자 761레벨 경험치 정보</t>
  </si>
  <si>
    <t>수호자 762레벨 경험치 정보</t>
  </si>
  <si>
    <t>수호자 763레벨 경험치 정보</t>
  </si>
  <si>
    <t>수호자 764레벨 경험치 정보</t>
  </si>
  <si>
    <t>수호자 765레벨 경험치 정보</t>
  </si>
  <si>
    <t>수호자 766레벨 경험치 정보</t>
  </si>
  <si>
    <t>수호자 767레벨 경험치 정보</t>
  </si>
  <si>
    <t>수호자 768레벨 경험치 정보</t>
  </si>
  <si>
    <t>수호자 769레벨 경험치 정보</t>
  </si>
  <si>
    <t>수호자 770레벨 경험치 정보</t>
  </si>
  <si>
    <t>수호자 771레벨 경험치 정보</t>
  </si>
  <si>
    <t>수호자 772레벨 경험치 정보</t>
  </si>
  <si>
    <t>수호자 773레벨 경험치 정보</t>
  </si>
  <si>
    <t>수호자 774레벨 경험치 정보</t>
  </si>
  <si>
    <t>수호자 775레벨 경험치 정보</t>
  </si>
  <si>
    <t>수호자 776레벨 경험치 정보</t>
  </si>
  <si>
    <t>수호자 777레벨 경험치 정보</t>
  </si>
  <si>
    <t>수호자 778레벨 경험치 정보</t>
  </si>
  <si>
    <t>수호자 779레벨 경험치 정보</t>
  </si>
  <si>
    <t>수호자 780레벨 경험치 정보</t>
  </si>
  <si>
    <t>수호자 781레벨 경험치 정보</t>
  </si>
  <si>
    <t>수호자 782레벨 경험치 정보</t>
  </si>
  <si>
    <t>수호자 783레벨 경험치 정보</t>
  </si>
  <si>
    <t>수호자 784레벨 경험치 정보</t>
  </si>
  <si>
    <t>수호자 785레벨 경험치 정보</t>
  </si>
  <si>
    <t>수호자 786레벨 경험치 정보</t>
  </si>
  <si>
    <t>수호자 787레벨 경험치 정보</t>
  </si>
  <si>
    <t>수호자 788레벨 경험치 정보</t>
  </si>
  <si>
    <t>수호자 789레벨 경험치 정보</t>
  </si>
  <si>
    <t>수호자 790레벨 경험치 정보</t>
  </si>
  <si>
    <t>수호자 791레벨 경험치 정보</t>
  </si>
  <si>
    <t>수호자 792레벨 경험치 정보</t>
  </si>
  <si>
    <t>수호자 793레벨 경험치 정보</t>
  </si>
  <si>
    <t>수호자 794레벨 경험치 정보</t>
  </si>
  <si>
    <t>수호자 795레벨 경험치 정보</t>
  </si>
  <si>
    <t>수호자 796레벨 경험치 정보</t>
  </si>
  <si>
    <t>수호자 797레벨 경험치 정보</t>
  </si>
  <si>
    <t>수호자 798레벨 경험치 정보</t>
  </si>
  <si>
    <t>수호자 799레벨 경험치 정보</t>
  </si>
  <si>
    <t>수호자 800레벨 경험치 정보</t>
  </si>
  <si>
    <t>수호자 801레벨 경험치 정보</t>
  </si>
  <si>
    <t>수호자 802레벨 경험치 정보</t>
  </si>
  <si>
    <t>수호자 803레벨 경험치 정보</t>
  </si>
  <si>
    <t>수호자 804레벨 경험치 정보</t>
  </si>
  <si>
    <t>수호자 805레벨 경험치 정보</t>
  </si>
  <si>
    <t>수호자 806레벨 경험치 정보</t>
  </si>
  <si>
    <t>수호자 807레벨 경험치 정보</t>
  </si>
  <si>
    <t>수호자 808레벨 경험치 정보</t>
  </si>
  <si>
    <t>수호자 809레벨 경험치 정보</t>
  </si>
  <si>
    <t>수호자 810레벨 경험치 정보</t>
  </si>
  <si>
    <t>수호자 811레벨 경험치 정보</t>
  </si>
  <si>
    <t>수호자 812레벨 경험치 정보</t>
  </si>
  <si>
    <t>수호자 813레벨 경험치 정보</t>
  </si>
  <si>
    <t>수호자 814레벨 경험치 정보</t>
  </si>
  <si>
    <t>수호자 815레벨 경험치 정보</t>
  </si>
  <si>
    <t>수호자 816레벨 경험치 정보</t>
  </si>
  <si>
    <t>수호자 817레벨 경험치 정보</t>
  </si>
  <si>
    <t>수호자 818레벨 경험치 정보</t>
  </si>
  <si>
    <t>수호자 819레벨 경험치 정보</t>
  </si>
  <si>
    <t>수호자 820레벨 경험치 정보</t>
  </si>
  <si>
    <t>수호자 821레벨 경험치 정보</t>
  </si>
  <si>
    <t>수호자 822레벨 경험치 정보</t>
  </si>
  <si>
    <t>수호자 823레벨 경험치 정보</t>
  </si>
  <si>
    <t>수호자 824레벨 경험치 정보</t>
  </si>
  <si>
    <t>수호자 825레벨 경험치 정보</t>
  </si>
  <si>
    <t>수호자 826레벨 경험치 정보</t>
  </si>
  <si>
    <t>수호자 827레벨 경험치 정보</t>
  </si>
  <si>
    <t>수호자 828레벨 경험치 정보</t>
  </si>
  <si>
    <t>수호자 829레벨 경험치 정보</t>
  </si>
  <si>
    <t>수호자 830레벨 경험치 정보</t>
  </si>
  <si>
    <t>수호자 831레벨 경험치 정보</t>
  </si>
  <si>
    <t>수호자 832레벨 경험치 정보</t>
  </si>
  <si>
    <t>수호자 833레벨 경험치 정보</t>
  </si>
  <si>
    <t>수호자 834레벨 경험치 정보</t>
  </si>
  <si>
    <t>수호자 835레벨 경험치 정보</t>
  </si>
  <si>
    <t>수호자 836레벨 경험치 정보</t>
  </si>
  <si>
    <t>수호자 837레벨 경험치 정보</t>
  </si>
  <si>
    <t>수호자 838레벨 경험치 정보</t>
  </si>
  <si>
    <t>수호자 839레벨 경험치 정보</t>
  </si>
  <si>
    <t>수호자 840레벨 경험치 정보</t>
  </si>
  <si>
    <t>수호자 841레벨 경험치 정보</t>
  </si>
  <si>
    <t>수호자 842레벨 경험치 정보</t>
  </si>
  <si>
    <t>수호자 843레벨 경험치 정보</t>
  </si>
  <si>
    <t>수호자 844레벨 경험치 정보</t>
  </si>
  <si>
    <t>수호자 845레벨 경험치 정보</t>
  </si>
  <si>
    <t>수호자 846레벨 경험치 정보</t>
  </si>
  <si>
    <t>수호자 847레벨 경험치 정보</t>
  </si>
  <si>
    <t>수호자 848레벨 경험치 정보</t>
  </si>
  <si>
    <t>수호자 849레벨 경험치 정보</t>
  </si>
  <si>
    <t>수호자 850레벨 경험치 정보</t>
  </si>
  <si>
    <t>수호자 851레벨 경험치 정보</t>
  </si>
  <si>
    <t>수호자 852레벨 경험치 정보</t>
  </si>
  <si>
    <t>수호자 853레벨 경험치 정보</t>
  </si>
  <si>
    <t>수호자 854레벨 경험치 정보</t>
  </si>
  <si>
    <t>수호자 855레벨 경험치 정보</t>
  </si>
  <si>
    <t>수호자 856레벨 경험치 정보</t>
  </si>
  <si>
    <t>수호자 857레벨 경험치 정보</t>
  </si>
  <si>
    <t>수호자 858레벨 경험치 정보</t>
  </si>
  <si>
    <t>수호자 859레벨 경험치 정보</t>
  </si>
  <si>
    <t>수호자 860레벨 경험치 정보</t>
  </si>
  <si>
    <t>수호자 861레벨 경험치 정보</t>
  </si>
  <si>
    <t>수호자 862레벨 경험치 정보</t>
  </si>
  <si>
    <t>수호자 863레벨 경험치 정보</t>
  </si>
  <si>
    <t>수호자 864레벨 경험치 정보</t>
  </si>
  <si>
    <t>수호자 865레벨 경험치 정보</t>
  </si>
  <si>
    <t>수호자 866레벨 경험치 정보</t>
  </si>
  <si>
    <t>수호자 867레벨 경험치 정보</t>
  </si>
  <si>
    <t>수호자 868레벨 경험치 정보</t>
  </si>
  <si>
    <t>수호자 869레벨 경험치 정보</t>
  </si>
  <si>
    <t>수호자 870레벨 경험치 정보</t>
  </si>
  <si>
    <t>수호자 871레벨 경험치 정보</t>
  </si>
  <si>
    <t>수호자 872레벨 경험치 정보</t>
  </si>
  <si>
    <t>수호자 873레벨 경험치 정보</t>
  </si>
  <si>
    <t>수호자 874레벨 경험치 정보</t>
  </si>
  <si>
    <t>수호자 875레벨 경험치 정보</t>
  </si>
  <si>
    <t>수호자 876레벨 경험치 정보</t>
  </si>
  <si>
    <t>수호자 877레벨 경험치 정보</t>
  </si>
  <si>
    <t>수호자 878레벨 경험치 정보</t>
  </si>
  <si>
    <t>수호자 879레벨 경험치 정보</t>
  </si>
  <si>
    <t>수호자 880레벨 경험치 정보</t>
  </si>
  <si>
    <t>수호자 881레벨 경험치 정보</t>
  </si>
  <si>
    <t>수호자 882레벨 경험치 정보</t>
  </si>
  <si>
    <t>수호자 883레벨 경험치 정보</t>
  </si>
  <si>
    <t>수호자 884레벨 경험치 정보</t>
  </si>
  <si>
    <t>수호자 885레벨 경험치 정보</t>
  </si>
  <si>
    <t>수호자 886레벨 경험치 정보</t>
  </si>
  <si>
    <t>수호자 887레벨 경험치 정보</t>
  </si>
  <si>
    <t>수호자 888레벨 경험치 정보</t>
  </si>
  <si>
    <t>수호자 889레벨 경험치 정보</t>
  </si>
  <si>
    <t>수호자 890레벨 경험치 정보</t>
  </si>
  <si>
    <t>수호자 891레벨 경험치 정보</t>
  </si>
  <si>
    <t>수호자 892레벨 경험치 정보</t>
  </si>
  <si>
    <t>수호자 893레벨 경험치 정보</t>
  </si>
  <si>
    <t>수호자 894레벨 경험치 정보</t>
  </si>
  <si>
    <t>수호자 895레벨 경험치 정보</t>
  </si>
  <si>
    <t>수호자 896레벨 경험치 정보</t>
  </si>
  <si>
    <t>수호자 897레벨 경험치 정보</t>
  </si>
  <si>
    <t>수호자 898레벨 경험치 정보</t>
  </si>
  <si>
    <t>수호자 899레벨 경험치 정보</t>
  </si>
  <si>
    <t>수호자 900레벨 경험치 정보</t>
  </si>
  <si>
    <t>수호자 901레벨 경험치 정보</t>
  </si>
  <si>
    <t>수호자 902레벨 경험치 정보</t>
  </si>
  <si>
    <t>수호자 903레벨 경험치 정보</t>
  </si>
  <si>
    <t>수호자 904레벨 경험치 정보</t>
  </si>
  <si>
    <t>수호자 905레벨 경험치 정보</t>
  </si>
  <si>
    <t>수호자 906레벨 경험치 정보</t>
  </si>
  <si>
    <t>수호자 907레벨 경험치 정보</t>
  </si>
  <si>
    <t>수호자 908레벨 경험치 정보</t>
  </si>
  <si>
    <t>수호자 909레벨 경험치 정보</t>
  </si>
  <si>
    <t>수호자 910레벨 경험치 정보</t>
  </si>
  <si>
    <t>수호자 911레벨 경험치 정보</t>
  </si>
  <si>
    <t>수호자 912레벨 경험치 정보</t>
  </si>
  <si>
    <t>수호자 913레벨 경험치 정보</t>
  </si>
  <si>
    <t>수호자 914레벨 경험치 정보</t>
  </si>
  <si>
    <t>수호자 915레벨 경험치 정보</t>
  </si>
  <si>
    <t>수호자 916레벨 경험치 정보</t>
  </si>
  <si>
    <t>수호자 917레벨 경험치 정보</t>
  </si>
  <si>
    <t>수호자 918레벨 경험치 정보</t>
  </si>
  <si>
    <t>수호자 919레벨 경험치 정보</t>
  </si>
  <si>
    <t>수호자 920레벨 경험치 정보</t>
  </si>
  <si>
    <t>수호자 921레벨 경험치 정보</t>
  </si>
  <si>
    <t>수호자 922레벨 경험치 정보</t>
  </si>
  <si>
    <t>수호자 923레벨 경험치 정보</t>
  </si>
  <si>
    <t>수호자 924레벨 경험치 정보</t>
  </si>
  <si>
    <t>수호자 925레벨 경험치 정보</t>
  </si>
  <si>
    <t>수호자 926레벨 경험치 정보</t>
  </si>
  <si>
    <t>수호자 927레벨 경험치 정보</t>
  </si>
  <si>
    <t>수호자 928레벨 경험치 정보</t>
  </si>
  <si>
    <t>수호자 929레벨 경험치 정보</t>
  </si>
  <si>
    <t>수호자 930레벨 경험치 정보</t>
  </si>
  <si>
    <t>수호자 931레벨 경험치 정보</t>
  </si>
  <si>
    <t>수호자 932레벨 경험치 정보</t>
  </si>
  <si>
    <t>수호자 933레벨 경험치 정보</t>
  </si>
  <si>
    <t>수호자 934레벨 경험치 정보</t>
  </si>
  <si>
    <t>수호자 935레벨 경험치 정보</t>
  </si>
  <si>
    <t>수호자 936레벨 경험치 정보</t>
  </si>
  <si>
    <t>수호자 937레벨 경험치 정보</t>
  </si>
  <si>
    <t>수호자 938레벨 경험치 정보</t>
  </si>
  <si>
    <t>수호자 939레벨 경험치 정보</t>
  </si>
  <si>
    <t>수호자 940레벨 경험치 정보</t>
  </si>
  <si>
    <t>수호자 941레벨 경험치 정보</t>
  </si>
  <si>
    <t>수호자 942레벨 경험치 정보</t>
  </si>
  <si>
    <t>수호자 943레벨 경험치 정보</t>
  </si>
  <si>
    <t>수호자 944레벨 경험치 정보</t>
  </si>
  <si>
    <t>수호자 945레벨 경험치 정보</t>
  </si>
  <si>
    <t>수호자 946레벨 경험치 정보</t>
  </si>
  <si>
    <t>수호자 947레벨 경험치 정보</t>
  </si>
  <si>
    <t>수호자 948레벨 경험치 정보</t>
  </si>
  <si>
    <t>수호자 949레벨 경험치 정보</t>
  </si>
  <si>
    <t>수호자 950레벨 경험치 정보</t>
  </si>
  <si>
    <t>수호자 951레벨 경험치 정보</t>
  </si>
  <si>
    <t>수호자 952레벨 경험치 정보</t>
  </si>
  <si>
    <t>수호자 953레벨 경험치 정보</t>
  </si>
  <si>
    <t>수호자 954레벨 경험치 정보</t>
  </si>
  <si>
    <t>수호자 955레벨 경험치 정보</t>
  </si>
  <si>
    <t>수호자 956레벨 경험치 정보</t>
  </si>
  <si>
    <t>수호자 957레벨 경험치 정보</t>
  </si>
  <si>
    <t>수호자 958레벨 경험치 정보</t>
  </si>
  <si>
    <t>수호자 959레벨 경험치 정보</t>
  </si>
  <si>
    <t>수호자 960레벨 경험치 정보</t>
  </si>
  <si>
    <t>수호자 961레벨 경험치 정보</t>
  </si>
  <si>
    <t>수호자 962레벨 경험치 정보</t>
  </si>
  <si>
    <t>수호자 963레벨 경험치 정보</t>
  </si>
  <si>
    <t>수호자 964레벨 경험치 정보</t>
  </si>
  <si>
    <t>수호자 965레벨 경험치 정보</t>
  </si>
  <si>
    <t>수호자 966레벨 경험치 정보</t>
  </si>
  <si>
    <t>수호자 967레벨 경험치 정보</t>
  </si>
  <si>
    <t>수호자 968레벨 경험치 정보</t>
  </si>
  <si>
    <t>수호자 969레벨 경험치 정보</t>
  </si>
  <si>
    <t>수호자 970레벨 경험치 정보</t>
  </si>
  <si>
    <t>수호자 971레벨 경험치 정보</t>
  </si>
  <si>
    <t>수호자 972레벨 경험치 정보</t>
  </si>
  <si>
    <t>수호자 973레벨 경험치 정보</t>
  </si>
  <si>
    <t>수호자 974레벨 경험치 정보</t>
  </si>
  <si>
    <t>수호자 975레벨 경험치 정보</t>
  </si>
  <si>
    <t>수호자 976레벨 경험치 정보</t>
  </si>
  <si>
    <t>수호자 977레벨 경험치 정보</t>
  </si>
  <si>
    <t>수호자 978레벨 경험치 정보</t>
  </si>
  <si>
    <t>수호자 979레벨 경험치 정보</t>
  </si>
  <si>
    <t>수호자 980레벨 경험치 정보</t>
  </si>
  <si>
    <t>수호자 981레벨 경험치 정보</t>
  </si>
  <si>
    <t>수호자 982레벨 경험치 정보</t>
  </si>
  <si>
    <t>수호자 983레벨 경험치 정보</t>
  </si>
  <si>
    <t>수호자 984레벨 경험치 정보</t>
  </si>
  <si>
    <t>수호자 985레벨 경험치 정보</t>
  </si>
  <si>
    <t>수호자 986레벨 경험치 정보</t>
  </si>
  <si>
    <t>수호자 987레벨 경험치 정보</t>
  </si>
  <si>
    <t>수호자 988레벨 경험치 정보</t>
  </si>
  <si>
    <t>수호자 989레벨 경험치 정보</t>
  </si>
  <si>
    <t>수호자 990레벨 경험치 정보</t>
  </si>
  <si>
    <t>수호자 991레벨 경험치 정보</t>
  </si>
  <si>
    <t>수호자 992레벨 경험치 정보</t>
  </si>
  <si>
    <t>수호자 993레벨 경험치 정보</t>
  </si>
  <si>
    <t>수호자 994레벨 경험치 정보</t>
  </si>
  <si>
    <t>수호자 995레벨 경험치 정보</t>
  </si>
  <si>
    <t>수호자 996레벨 경험치 정보</t>
  </si>
  <si>
    <t>수호자 997레벨 경험치 정보</t>
  </si>
  <si>
    <t>수호자 998레벨 경험치 정보</t>
  </si>
  <si>
    <t>수호자 999레벨 경험치 정보</t>
  </si>
  <si>
    <t>수호자 1000레벨 경험치 정보</t>
  </si>
  <si>
    <t>수호자 1001레벨 경험치 정보</t>
  </si>
  <si>
    <t>수호자 1002레벨 경험치 정보</t>
  </si>
  <si>
    <t>수호자 1003레벨 경험치 정보</t>
  </si>
  <si>
    <t>수호자 1004레벨 경험치 정보</t>
  </si>
  <si>
    <t>수호자 1005레벨 경험치 정보</t>
  </si>
  <si>
    <t>수호자 1006레벨 경험치 정보</t>
  </si>
  <si>
    <t>수호자 1007레벨 경험치 정보</t>
  </si>
  <si>
    <t>수호자 1008레벨 경험치 정보</t>
  </si>
  <si>
    <t>수호자 1009레벨 경험치 정보</t>
  </si>
  <si>
    <t>수호자 1010레벨 경험치 정보</t>
  </si>
  <si>
    <t>수호자 1011레벨 경험치 정보</t>
  </si>
  <si>
    <t>수호자 1012레벨 경험치 정보</t>
  </si>
  <si>
    <t>수호자 1013레벨 경험치 정보</t>
  </si>
  <si>
    <t>수호자 1014레벨 경험치 정보</t>
  </si>
  <si>
    <t>수호자 1015레벨 경험치 정보</t>
  </si>
  <si>
    <t>수호자 1016레벨 경험치 정보</t>
  </si>
  <si>
    <t>수호자 1017레벨 경험치 정보</t>
  </si>
  <si>
    <t>수호자 1018레벨 경험치 정보</t>
  </si>
  <si>
    <t>수호자 1019레벨 경험치 정보</t>
  </si>
  <si>
    <t>수호자 1020레벨 경험치 정보</t>
  </si>
  <si>
    <t>수호자 1021레벨 경험치 정보</t>
  </si>
  <si>
    <t>수호자 1022레벨 경험치 정보</t>
  </si>
  <si>
    <t>수호자 1023레벨 경험치 정보</t>
  </si>
  <si>
    <t>수호자 1024레벨 경험치 정보</t>
  </si>
  <si>
    <t>수호자 1025레벨 경험치 정보</t>
  </si>
  <si>
    <t>수호자 1026레벨 경험치 정보</t>
  </si>
  <si>
    <t>수호자 1027레벨 경험치 정보</t>
  </si>
  <si>
    <t>수호자 1028레벨 경험치 정보</t>
  </si>
  <si>
    <t>수호자 1029레벨 경험치 정보</t>
  </si>
  <si>
    <t>수호자 1030레벨 경험치 정보</t>
  </si>
  <si>
    <t>수호자 1031레벨 경험치 정보</t>
  </si>
  <si>
    <t>수호자 1032레벨 경험치 정보</t>
  </si>
  <si>
    <t>수호자 1033레벨 경험치 정보</t>
  </si>
  <si>
    <t>수호자 1034레벨 경험치 정보</t>
  </si>
  <si>
    <t>수호자 1035레벨 경험치 정보</t>
  </si>
  <si>
    <t>수호자 1036레벨 경험치 정보</t>
  </si>
  <si>
    <t>수호자 1037레벨 경험치 정보</t>
  </si>
  <si>
    <t>수호자 1038레벨 경험치 정보</t>
  </si>
  <si>
    <t>수호자 1039레벨 경험치 정보</t>
  </si>
  <si>
    <t>수호자 1040레벨 경험치 정보</t>
  </si>
  <si>
    <t>수호자 1041레벨 경험치 정보</t>
  </si>
  <si>
    <t>수호자 1042레벨 경험치 정보</t>
  </si>
  <si>
    <t>수호자 1043레벨 경험치 정보</t>
  </si>
  <si>
    <t>수호자 1044레벨 경험치 정보</t>
  </si>
  <si>
    <t>수호자 1045레벨 경험치 정보</t>
  </si>
  <si>
    <t>수호자 1046레벨 경험치 정보</t>
  </si>
  <si>
    <t>수호자 1047레벨 경험치 정보</t>
  </si>
  <si>
    <t>수호자 1048레벨 경험치 정보</t>
  </si>
  <si>
    <t>수호자 1049레벨 경험치 정보</t>
  </si>
  <si>
    <t>수호자 1050레벨 경험치 정보</t>
  </si>
  <si>
    <t>수호자 1051레벨 경험치 정보</t>
  </si>
  <si>
    <t>수호자 1052레벨 경험치 정보</t>
  </si>
  <si>
    <t>수호자 1053레벨 경험치 정보</t>
  </si>
  <si>
    <t>수호자 1054레벨 경험치 정보</t>
  </si>
  <si>
    <t>수호자 1055레벨 경험치 정보</t>
  </si>
  <si>
    <t>수호자 1056레벨 경험치 정보</t>
  </si>
  <si>
    <t>수호자 1057레벨 경험치 정보</t>
  </si>
  <si>
    <t>수호자 1058레벨 경험치 정보</t>
  </si>
  <si>
    <t>수호자 1059레벨 경험치 정보</t>
  </si>
  <si>
    <t>수호자 1060레벨 경험치 정보</t>
  </si>
  <si>
    <t>수호자 1061레벨 경험치 정보</t>
  </si>
  <si>
    <t>수호자 1062레벨 경험치 정보</t>
  </si>
  <si>
    <t>수호자 1063레벨 경험치 정보</t>
  </si>
  <si>
    <t>수호자 1064레벨 경험치 정보</t>
  </si>
  <si>
    <t>수호자 1065레벨 경험치 정보</t>
  </si>
  <si>
    <t>수호자 1066레벨 경험치 정보</t>
  </si>
  <si>
    <t>수호자 1067레벨 경험치 정보</t>
  </si>
  <si>
    <t>수호자 1068레벨 경험치 정보</t>
  </si>
  <si>
    <t>수호자 1069레벨 경험치 정보</t>
  </si>
  <si>
    <t>수호자 1070레벨 경험치 정보</t>
  </si>
  <si>
    <t>수호자 1071레벨 경험치 정보</t>
  </si>
  <si>
    <t>수호자 1072레벨 경험치 정보</t>
  </si>
  <si>
    <t>수호자 1073레벨 경험치 정보</t>
  </si>
  <si>
    <t>수호자 1074레벨 경험치 정보</t>
  </si>
  <si>
    <t>수호자 1075레벨 경험치 정보</t>
  </si>
  <si>
    <t>수호자 1076레벨 경험치 정보</t>
  </si>
  <si>
    <t>수호자 1077레벨 경험치 정보</t>
  </si>
  <si>
    <t>수호자 1078레벨 경험치 정보</t>
  </si>
  <si>
    <t>수호자 1079레벨 경험치 정보</t>
  </si>
  <si>
    <t>수호자 1080레벨 경험치 정보</t>
  </si>
  <si>
    <t>수호자 1081레벨 경험치 정보</t>
  </si>
  <si>
    <t>수호자 1082레벨 경험치 정보</t>
  </si>
  <si>
    <t>수호자 1083레벨 경험치 정보</t>
  </si>
  <si>
    <t>수호자 1084레벨 경험치 정보</t>
  </si>
  <si>
    <t>수호자 1085레벨 경험치 정보</t>
  </si>
  <si>
    <t>수호자 1086레벨 경험치 정보</t>
  </si>
  <si>
    <t>수호자 1087레벨 경험치 정보</t>
  </si>
  <si>
    <t>수호자 1088레벨 경험치 정보</t>
  </si>
  <si>
    <t>수호자 1089레벨 경험치 정보</t>
  </si>
  <si>
    <t>수호자 1090레벨 경험치 정보</t>
  </si>
  <si>
    <t>수호자 1091레벨 경험치 정보</t>
  </si>
  <si>
    <t>수호자 1092레벨 경험치 정보</t>
  </si>
  <si>
    <t>수호자 1093레벨 경험치 정보</t>
  </si>
  <si>
    <t>수호자 1094레벨 경험치 정보</t>
  </si>
  <si>
    <t>수호자 1095레벨 경험치 정보</t>
  </si>
  <si>
    <t>수호자 1096레벨 경험치 정보</t>
  </si>
  <si>
    <t>수호자 1097레벨 경험치 정보</t>
  </si>
  <si>
    <t>수호자 1098레벨 경험치 정보</t>
  </si>
  <si>
    <t>수호자 1099레벨 경험치 정보</t>
  </si>
  <si>
    <t>수호자 1100레벨 경험치 정보</t>
  </si>
  <si>
    <t>수호자 1101레벨 경험치 정보</t>
  </si>
  <si>
    <t>수호자 1102레벨 경험치 정보</t>
  </si>
  <si>
    <t>수호자 1103레벨 경험치 정보</t>
  </si>
  <si>
    <t>수호자 1104레벨 경험치 정보</t>
  </si>
  <si>
    <t>수호자 1105레벨 경험치 정보</t>
  </si>
  <si>
    <t>수호자 1106레벨 경험치 정보</t>
  </si>
  <si>
    <t>수호자 1107레벨 경험치 정보</t>
  </si>
  <si>
    <t>수호자 1108레벨 경험치 정보</t>
  </si>
  <si>
    <t>수호자 1109레벨 경험치 정보</t>
  </si>
  <si>
    <t>수호자 1110레벨 경험치 정보</t>
  </si>
  <si>
    <t>수호자 1111레벨 경험치 정보</t>
  </si>
  <si>
    <t>수호자 1112레벨 경험치 정보</t>
  </si>
  <si>
    <t>수호자 1113레벨 경험치 정보</t>
  </si>
  <si>
    <t>수호자 1114레벨 경험치 정보</t>
  </si>
  <si>
    <t>수호자 1115레벨 경험치 정보</t>
  </si>
  <si>
    <t>수호자 1116레벨 경험치 정보</t>
  </si>
  <si>
    <t>수호자 1117레벨 경험치 정보</t>
  </si>
  <si>
    <t>수호자 1118레벨 경험치 정보</t>
  </si>
  <si>
    <t>수호자 1119레벨 경험치 정보</t>
  </si>
  <si>
    <t>수호자 1120레벨 경험치 정보</t>
  </si>
  <si>
    <t>수호자 1121레벨 경험치 정보</t>
  </si>
  <si>
    <t>수호자 1122레벨 경험치 정보</t>
  </si>
  <si>
    <t>수호자 1123레벨 경험치 정보</t>
  </si>
  <si>
    <t>수호자 1124레벨 경험치 정보</t>
  </si>
  <si>
    <t>수호자 1125레벨 경험치 정보</t>
  </si>
  <si>
    <t>수호자 1126레벨 경험치 정보</t>
  </si>
  <si>
    <t>수호자 1127레벨 경험치 정보</t>
  </si>
  <si>
    <t>수호자 1128레벨 경험치 정보</t>
  </si>
  <si>
    <t>수호자 1129레벨 경험치 정보</t>
  </si>
  <si>
    <t>수호자 1130레벨 경험치 정보</t>
  </si>
  <si>
    <t>수호자 1131레벨 경험치 정보</t>
  </si>
  <si>
    <t>수호자 1132레벨 경험치 정보</t>
  </si>
  <si>
    <t>수호자 1133레벨 경험치 정보</t>
  </si>
  <si>
    <t>수호자 1134레벨 경험치 정보</t>
  </si>
  <si>
    <t>수호자 1135레벨 경험치 정보</t>
  </si>
  <si>
    <t>수호자 1136레벨 경험치 정보</t>
  </si>
  <si>
    <t>수호자 1137레벨 경험치 정보</t>
  </si>
  <si>
    <t>수호자 1138레벨 경험치 정보</t>
  </si>
  <si>
    <t>수호자 1139레벨 경험치 정보</t>
  </si>
  <si>
    <t>수호자 1140레벨 경험치 정보</t>
  </si>
  <si>
    <t>수호자 1141레벨 경험치 정보</t>
  </si>
  <si>
    <t>수호자 1142레벨 경험치 정보</t>
  </si>
  <si>
    <t>수호자 1143레벨 경험치 정보</t>
  </si>
  <si>
    <t>수호자 1144레벨 경험치 정보</t>
  </si>
  <si>
    <t>수호자 1145레벨 경험치 정보</t>
  </si>
  <si>
    <t>수호자 1146레벨 경험치 정보</t>
  </si>
  <si>
    <t>수호자 1147레벨 경험치 정보</t>
  </si>
  <si>
    <t>수호자 1148레벨 경험치 정보</t>
  </si>
  <si>
    <t>수호자 1149레벨 경험치 정보</t>
  </si>
  <si>
    <t>수호자 1150레벨 경험치 정보</t>
  </si>
  <si>
    <t>수호자 1151레벨 경험치 정보</t>
  </si>
  <si>
    <t>수호자 1152레벨 경험치 정보</t>
  </si>
  <si>
    <t>수호자 1153레벨 경험치 정보</t>
  </si>
  <si>
    <t>수호자 1154레벨 경험치 정보</t>
  </si>
  <si>
    <t>수호자 1155레벨 경험치 정보</t>
  </si>
  <si>
    <t>수호자 1156레벨 경험치 정보</t>
  </si>
  <si>
    <t>수호자 1157레벨 경험치 정보</t>
  </si>
  <si>
    <t>수호자 1158레벨 경험치 정보</t>
  </si>
  <si>
    <t>수호자 1159레벨 경험치 정보</t>
  </si>
  <si>
    <t>수호자 1160레벨 경험치 정보</t>
  </si>
  <si>
    <t>수호자 1161레벨 경험치 정보</t>
  </si>
  <si>
    <t>수호자 1162레벨 경험치 정보</t>
  </si>
  <si>
    <t>수호자 1163레벨 경험치 정보</t>
  </si>
  <si>
    <t>수호자 1164레벨 경험치 정보</t>
  </si>
  <si>
    <t>수호자 1165레벨 경험치 정보</t>
  </si>
  <si>
    <t>수호자 1166레벨 경험치 정보</t>
  </si>
  <si>
    <t>수호자 1167레벨 경험치 정보</t>
  </si>
  <si>
    <t>수호자 1168레벨 경험치 정보</t>
  </si>
  <si>
    <t>수호자 1169레벨 경험치 정보</t>
  </si>
  <si>
    <t>수호자 1170레벨 경험치 정보</t>
  </si>
  <si>
    <t>수호자 1171레벨 경험치 정보</t>
  </si>
  <si>
    <t>수호자 1172레벨 경험치 정보</t>
  </si>
  <si>
    <t>수호자 1173레벨 경험치 정보</t>
  </si>
  <si>
    <t>수호자 1174레벨 경험치 정보</t>
  </si>
  <si>
    <t>수호자 1175레벨 경험치 정보</t>
  </si>
  <si>
    <t>수호자 1176레벨 경험치 정보</t>
  </si>
  <si>
    <t>수호자 1177레벨 경험치 정보</t>
  </si>
  <si>
    <t>수호자 1178레벨 경험치 정보</t>
  </si>
  <si>
    <t>수호자 1179레벨 경험치 정보</t>
  </si>
  <si>
    <t>수호자 1180레벨 경험치 정보</t>
  </si>
  <si>
    <t>수호자 1181레벨 경험치 정보</t>
  </si>
  <si>
    <t>수호자 1182레벨 경험치 정보</t>
  </si>
  <si>
    <t>수호자 1183레벨 경험치 정보</t>
  </si>
  <si>
    <t>수호자 1184레벨 경험치 정보</t>
  </si>
  <si>
    <t>수호자 1185레벨 경험치 정보</t>
  </si>
  <si>
    <t>수호자 1186레벨 경험치 정보</t>
  </si>
  <si>
    <t>수호자 1187레벨 경험치 정보</t>
  </si>
  <si>
    <t>수호자 1188레벨 경험치 정보</t>
  </si>
  <si>
    <t>수호자 1189레벨 경험치 정보</t>
  </si>
  <si>
    <t>수호자 1190레벨 경험치 정보</t>
  </si>
  <si>
    <t>수호자 1191레벨 경험치 정보</t>
  </si>
  <si>
    <t>수호자 1192레벨 경험치 정보</t>
  </si>
  <si>
    <t>수호자 1193레벨 경험치 정보</t>
  </si>
  <si>
    <t>수호자 1194레벨 경험치 정보</t>
  </si>
  <si>
    <t>수호자 1195레벨 경험치 정보</t>
  </si>
  <si>
    <t>수호자 1196레벨 경험치 정보</t>
  </si>
  <si>
    <t>수호자 1197레벨 경험치 정보</t>
  </si>
  <si>
    <t>수호자 1198레벨 경험치 정보</t>
  </si>
  <si>
    <t>수호자 1199레벨 경험치 정보</t>
  </si>
  <si>
    <t>수호자 1200레벨 경험치 정보</t>
  </si>
  <si>
    <t>수호자 1201레벨 경험치 정보</t>
  </si>
  <si>
    <t>수호자 1202레벨 경험치 정보</t>
  </si>
  <si>
    <t>수호자 1203레벨 경험치 정보</t>
  </si>
  <si>
    <t>수호자 1204레벨 경험치 정보</t>
  </si>
  <si>
    <t>수호자 1205레벨 경험치 정보</t>
  </si>
  <si>
    <t>수호자 1206레벨 경험치 정보</t>
  </si>
  <si>
    <t>수호자 1207레벨 경험치 정보</t>
  </si>
  <si>
    <t>수호자 1208레벨 경험치 정보</t>
  </si>
  <si>
    <t>수호자 1209레벨 경험치 정보</t>
  </si>
  <si>
    <t>수호자 1210레벨 경험치 정보</t>
  </si>
  <si>
    <t>수호자 1211레벨 경험치 정보</t>
  </si>
  <si>
    <t>수호자 1212레벨 경험치 정보</t>
  </si>
  <si>
    <t>수호자 1213레벨 경험치 정보</t>
  </si>
  <si>
    <t>수호자 1214레벨 경험치 정보</t>
  </si>
  <si>
    <t>수호자 1215레벨 경험치 정보</t>
  </si>
  <si>
    <t>수호자 1216레벨 경험치 정보</t>
  </si>
  <si>
    <t>수호자 1217레벨 경험치 정보</t>
  </si>
  <si>
    <t>수호자 1218레벨 경험치 정보</t>
  </si>
  <si>
    <t>수호자 1219레벨 경험치 정보</t>
  </si>
  <si>
    <t>수호자 1220레벨 경험치 정보</t>
  </si>
  <si>
    <t>수호자 1221레벨 경험치 정보</t>
  </si>
  <si>
    <t>수호자 1222레벨 경험치 정보</t>
  </si>
  <si>
    <t>수호자 1223레벨 경험치 정보</t>
  </si>
  <si>
    <t>수호자 1224레벨 경험치 정보</t>
  </si>
  <si>
    <t>수호자 1225레벨 경험치 정보</t>
  </si>
  <si>
    <t>수호자 1226레벨 경험치 정보</t>
  </si>
  <si>
    <t>수호자 1227레벨 경험치 정보</t>
  </si>
  <si>
    <t>수호자 1228레벨 경험치 정보</t>
  </si>
  <si>
    <t>수호자 1229레벨 경험치 정보</t>
  </si>
  <si>
    <t>수호자 1230레벨 경험치 정보</t>
  </si>
  <si>
    <t>수호자 1231레벨 경험치 정보</t>
  </si>
  <si>
    <t>수호자 1232레벨 경험치 정보</t>
  </si>
  <si>
    <t>수호자 1233레벨 경험치 정보</t>
  </si>
  <si>
    <t>수호자 1234레벨 경험치 정보</t>
  </si>
  <si>
    <t>수호자 1235레벨 경험치 정보</t>
  </si>
  <si>
    <t>수호자 1236레벨 경험치 정보</t>
  </si>
  <si>
    <t>수호자 1237레벨 경험치 정보</t>
  </si>
  <si>
    <t>수호자 1238레벨 경험치 정보</t>
  </si>
  <si>
    <t>수호자 1239레벨 경험치 정보</t>
  </si>
  <si>
    <t>수호자 1240레벨 경험치 정보</t>
  </si>
  <si>
    <t>수호자 1241레벨 경험치 정보</t>
  </si>
  <si>
    <t>수호자 1242레벨 경험치 정보</t>
  </si>
  <si>
    <t>수호자 1243레벨 경험치 정보</t>
  </si>
  <si>
    <t>수호자 1244레벨 경험치 정보</t>
  </si>
  <si>
    <t>수호자 1245레벨 경험치 정보</t>
  </si>
  <si>
    <t>수호자 1246레벨 경험치 정보</t>
  </si>
  <si>
    <t>수호자 1247레벨 경험치 정보</t>
  </si>
  <si>
    <t>수호자 1248레벨 경험치 정보</t>
  </si>
  <si>
    <t>수호자 1249레벨 경험치 정보</t>
  </si>
  <si>
    <t>수호자 1250레벨 경험치 정보</t>
  </si>
  <si>
    <t>수호자 1251레벨 경험치 정보</t>
  </si>
  <si>
    <t>수호자 1252레벨 경험치 정보</t>
  </si>
  <si>
    <t>수호자 1253레벨 경험치 정보</t>
  </si>
  <si>
    <t>수호자 1254레벨 경험치 정보</t>
  </si>
  <si>
    <t>수호자 1255레벨 경험치 정보</t>
  </si>
  <si>
    <t>수호자 1256레벨 경험치 정보</t>
  </si>
  <si>
    <t>수호자 1257레벨 경험치 정보</t>
  </si>
  <si>
    <t>수호자 1258레벨 경험치 정보</t>
  </si>
  <si>
    <t>수호자 1259레벨 경험치 정보</t>
  </si>
  <si>
    <t>수호자 1260레벨 경험치 정보</t>
  </si>
  <si>
    <t>수호자 1261레벨 경험치 정보</t>
  </si>
  <si>
    <t>수호자 1262레벨 경험치 정보</t>
  </si>
  <si>
    <t>수호자 1263레벨 경험치 정보</t>
  </si>
  <si>
    <t>수호자 1264레벨 경험치 정보</t>
  </si>
  <si>
    <t>수호자 1265레벨 경험치 정보</t>
  </si>
  <si>
    <t>수호자 1266레벨 경험치 정보</t>
  </si>
  <si>
    <t>수호자 1267레벨 경험치 정보</t>
  </si>
  <si>
    <t>수호자 1268레벨 경험치 정보</t>
  </si>
  <si>
    <t>수호자 1269레벨 경험치 정보</t>
  </si>
  <si>
    <t>수호자 1270레벨 경험치 정보</t>
  </si>
  <si>
    <t>수호자 1271레벨 경험치 정보</t>
  </si>
  <si>
    <t>수호자 1272레벨 경험치 정보</t>
  </si>
  <si>
    <t>수호자 1273레벨 경험치 정보</t>
  </si>
  <si>
    <t>수호자 1274레벨 경험치 정보</t>
  </si>
  <si>
    <t>수호자 1275레벨 경험치 정보</t>
  </si>
  <si>
    <t>수호자 1276레벨 경험치 정보</t>
  </si>
  <si>
    <t>수호자 1277레벨 경험치 정보</t>
  </si>
  <si>
    <t>수호자 1278레벨 경험치 정보</t>
  </si>
  <si>
    <t>수호자 1279레벨 경험치 정보</t>
  </si>
  <si>
    <t>수호자 1280레벨 경험치 정보</t>
  </si>
  <si>
    <t>수호자 1281레벨 경험치 정보</t>
  </si>
  <si>
    <t>수호자 1282레벨 경험치 정보</t>
  </si>
  <si>
    <t>수호자 1283레벨 경험치 정보</t>
  </si>
  <si>
    <t>수호자 1284레벨 경험치 정보</t>
  </si>
  <si>
    <t>수호자 1285레벨 경험치 정보</t>
  </si>
  <si>
    <t>수호자 1286레벨 경험치 정보</t>
  </si>
  <si>
    <t>수호자 1287레벨 경험치 정보</t>
  </si>
  <si>
    <t>수호자 1288레벨 경험치 정보</t>
  </si>
  <si>
    <t>수호자 1289레벨 경험치 정보</t>
  </si>
  <si>
    <t>수호자 1290레벨 경험치 정보</t>
  </si>
  <si>
    <t>수호자 1291레벨 경험치 정보</t>
  </si>
  <si>
    <t>수호자 1292레벨 경험치 정보</t>
  </si>
  <si>
    <t>수호자 1293레벨 경험치 정보</t>
  </si>
  <si>
    <t>수호자 1294레벨 경험치 정보</t>
  </si>
  <si>
    <t>수호자 1295레벨 경험치 정보</t>
  </si>
  <si>
    <t>수호자 1296레벨 경험치 정보</t>
  </si>
  <si>
    <t>수호자 1297레벨 경험치 정보</t>
  </si>
  <si>
    <t>수호자 1298레벨 경험치 정보</t>
  </si>
  <si>
    <t>수호자 1299레벨 경험치 정보</t>
  </si>
  <si>
    <t>수호자 1300레벨 경험치 정보</t>
  </si>
  <si>
    <t>수호자 1301레벨 경험치 정보</t>
  </si>
  <si>
    <t>수호자 1302레벨 경험치 정보</t>
  </si>
  <si>
    <t>수호자 1303레벨 경험치 정보</t>
  </si>
  <si>
    <t>수호자 1304레벨 경험치 정보</t>
  </si>
  <si>
    <t>수호자 1305레벨 경험치 정보</t>
  </si>
  <si>
    <t>수호자 1306레벨 경험치 정보</t>
  </si>
  <si>
    <t>수호자 1307레벨 경험치 정보</t>
  </si>
  <si>
    <t>수호자 1308레벨 경험치 정보</t>
  </si>
  <si>
    <t>수호자 1309레벨 경험치 정보</t>
  </si>
  <si>
    <t>수호자 1310레벨 경험치 정보</t>
  </si>
  <si>
    <t>수호자 1311레벨 경험치 정보</t>
  </si>
  <si>
    <t>수호자 1312레벨 경험치 정보</t>
  </si>
  <si>
    <t>수호자 1313레벨 경험치 정보</t>
  </si>
  <si>
    <t>수호자 1314레벨 경험치 정보</t>
  </si>
  <si>
    <t>수호자 1315레벨 경험치 정보</t>
  </si>
  <si>
    <t>수호자 1316레벨 경험치 정보</t>
  </si>
  <si>
    <t>수호자 1317레벨 경험치 정보</t>
  </si>
  <si>
    <t>수호자 1318레벨 경험치 정보</t>
  </si>
  <si>
    <t>수호자 1319레벨 경험치 정보</t>
  </si>
  <si>
    <t>수호자 1320레벨 경험치 정보</t>
  </si>
  <si>
    <t>수호자 1321레벨 경험치 정보</t>
  </si>
  <si>
    <t>수호자 1322레벨 경험치 정보</t>
  </si>
  <si>
    <t>수호자 1323레벨 경험치 정보</t>
  </si>
  <si>
    <t>수호자 1324레벨 경험치 정보</t>
  </si>
  <si>
    <t>수호자 1325레벨 경험치 정보</t>
  </si>
  <si>
    <t>수호자 1326레벨 경험치 정보</t>
  </si>
  <si>
    <t>수호자 1327레벨 경험치 정보</t>
  </si>
  <si>
    <t>수호자 1328레벨 경험치 정보</t>
  </si>
  <si>
    <t>수호자 1329레벨 경험치 정보</t>
  </si>
  <si>
    <t>수호자 1330레벨 경험치 정보</t>
  </si>
  <si>
    <t>수호자 1331레벨 경험치 정보</t>
  </si>
  <si>
    <t>수호자 1332레벨 경험치 정보</t>
  </si>
  <si>
    <t>수호자 1333레벨 경험치 정보</t>
  </si>
  <si>
    <t>수호자 1334레벨 경험치 정보</t>
  </si>
  <si>
    <t>수호자 1335레벨 경험치 정보</t>
  </si>
  <si>
    <t>수호자 1336레벨 경험치 정보</t>
  </si>
  <si>
    <t>수호자 1337레벨 경험치 정보</t>
  </si>
  <si>
    <t>수호자 1338레벨 경험치 정보</t>
  </si>
  <si>
    <t>수호자 1339레벨 경험치 정보</t>
  </si>
  <si>
    <t>수호자 1340레벨 경험치 정보</t>
  </si>
  <si>
    <t>수호자 1341레벨 경험치 정보</t>
  </si>
  <si>
    <t>수호자 1342레벨 경험치 정보</t>
  </si>
  <si>
    <t>수호자 1343레벨 경험치 정보</t>
  </si>
  <si>
    <t>수호자 1344레벨 경험치 정보</t>
  </si>
  <si>
    <t>수호자 1345레벨 경험치 정보</t>
  </si>
  <si>
    <t>수호자 1346레벨 경험치 정보</t>
  </si>
  <si>
    <t>수호자 1347레벨 경험치 정보</t>
  </si>
  <si>
    <t>수호자 1348레벨 경험치 정보</t>
  </si>
  <si>
    <t>수호자 1349레벨 경험치 정보</t>
  </si>
  <si>
    <t>수호자 1350레벨 경험치 정보</t>
  </si>
  <si>
    <t>수호자 1351레벨 경험치 정보</t>
  </si>
  <si>
    <t>수호자 1352레벨 경험치 정보</t>
  </si>
  <si>
    <t>수호자 1353레벨 경험치 정보</t>
  </si>
  <si>
    <t>수호자 1354레벨 경험치 정보</t>
  </si>
  <si>
    <t>수호자 1355레벨 경험치 정보</t>
  </si>
  <si>
    <t>수호자 1356레벨 경험치 정보</t>
  </si>
  <si>
    <t>수호자 1357레벨 경험치 정보</t>
  </si>
  <si>
    <t>수호자 1358레벨 경험치 정보</t>
  </si>
  <si>
    <t>수호자 1359레벨 경험치 정보</t>
  </si>
  <si>
    <t>수호자 1360레벨 경험치 정보</t>
  </si>
  <si>
    <t>수호자 1361레벨 경험치 정보</t>
  </si>
  <si>
    <t>수호자 1362레벨 경험치 정보</t>
  </si>
  <si>
    <t>수호자 1363레벨 경험치 정보</t>
  </si>
  <si>
    <t>수호자 1364레벨 경험치 정보</t>
  </si>
  <si>
    <t>수호자 1365레벨 경험치 정보</t>
  </si>
  <si>
    <t>수호자 1366레벨 경험치 정보</t>
  </si>
  <si>
    <t>수호자 1367레벨 경험치 정보</t>
  </si>
  <si>
    <t>수호자 1368레벨 경험치 정보</t>
  </si>
  <si>
    <t>수호자 1369레벨 경험치 정보</t>
  </si>
  <si>
    <t>수호자 1370레벨 경험치 정보</t>
  </si>
  <si>
    <t>수호자 1371레벨 경험치 정보</t>
  </si>
  <si>
    <t>수호자 1372레벨 경험치 정보</t>
  </si>
  <si>
    <t>수호자 1373레벨 경험치 정보</t>
  </si>
  <si>
    <t>수호자 1374레벨 경험치 정보</t>
  </si>
  <si>
    <t>수호자 1375레벨 경험치 정보</t>
  </si>
  <si>
    <t>수호자 1376레벨 경험치 정보</t>
  </si>
  <si>
    <t>수호자 1377레벨 경험치 정보</t>
  </si>
  <si>
    <t>수호자 1378레벨 경험치 정보</t>
  </si>
  <si>
    <t>수호자 1379레벨 경험치 정보</t>
  </si>
  <si>
    <t>수호자 1380레벨 경험치 정보</t>
  </si>
  <si>
    <t>수호자 1381레벨 경험치 정보</t>
  </si>
  <si>
    <t>수호자 1382레벨 경험치 정보</t>
  </si>
  <si>
    <t>수호자 1383레벨 경험치 정보</t>
  </si>
  <si>
    <t>수호자 1384레벨 경험치 정보</t>
  </si>
  <si>
    <t>수호자 1385레벨 경험치 정보</t>
  </si>
  <si>
    <t>수호자 1386레벨 경험치 정보</t>
  </si>
  <si>
    <t>수호자 1387레벨 경험치 정보</t>
  </si>
  <si>
    <t>수호자 1388레벨 경험치 정보</t>
  </si>
  <si>
    <t>수호자 1389레벨 경험치 정보</t>
  </si>
  <si>
    <t>수호자 1390레벨 경험치 정보</t>
  </si>
  <si>
    <t>수호자 1391레벨 경험치 정보</t>
  </si>
  <si>
    <t>수호자 1392레벨 경험치 정보</t>
  </si>
  <si>
    <t>수호자 1393레벨 경험치 정보</t>
  </si>
  <si>
    <t>수호자 1394레벨 경험치 정보</t>
  </si>
  <si>
    <t>수호자 1395레벨 경험치 정보</t>
  </si>
  <si>
    <t>수호자 1396레벨 경험치 정보</t>
  </si>
  <si>
    <t>수호자 1397레벨 경험치 정보</t>
  </si>
  <si>
    <t>수호자 1398레벨 경험치 정보</t>
  </si>
  <si>
    <t>수호자 1399레벨 경험치 정보</t>
  </si>
  <si>
    <t>수호자 1400레벨 경험치 정보</t>
  </si>
  <si>
    <t>수호자 1401레벨 경험치 정보</t>
  </si>
  <si>
    <t>수호자 1402레벨 경험치 정보</t>
  </si>
  <si>
    <t>수호자 1403레벨 경험치 정보</t>
  </si>
  <si>
    <t>수호자 1404레벨 경험치 정보</t>
  </si>
  <si>
    <t>수호자 1405레벨 경험치 정보</t>
  </si>
  <si>
    <t>수호자 1406레벨 경험치 정보</t>
  </si>
  <si>
    <t>수호자 1407레벨 경험치 정보</t>
  </si>
  <si>
    <t>수호자 1408레벨 경험치 정보</t>
  </si>
  <si>
    <t>수호자 1409레벨 경험치 정보</t>
  </si>
  <si>
    <t>수호자 1410레벨 경험치 정보</t>
  </si>
  <si>
    <t>수호자 1411레벨 경험치 정보</t>
  </si>
  <si>
    <t>수호자 1412레벨 경험치 정보</t>
  </si>
  <si>
    <t>수호자 1413레벨 경험치 정보</t>
  </si>
  <si>
    <t>수호자 1414레벨 경험치 정보</t>
  </si>
  <si>
    <t>수호자 1415레벨 경험치 정보</t>
  </si>
  <si>
    <t>수호자 1416레벨 경험치 정보</t>
  </si>
  <si>
    <t>수호자 1417레벨 경험치 정보</t>
  </si>
  <si>
    <t>수호자 1418레벨 경험치 정보</t>
  </si>
  <si>
    <t>수호자 1419레벨 경험치 정보</t>
  </si>
  <si>
    <t>수호자 1420레벨 경험치 정보</t>
  </si>
  <si>
    <t>수호자 1421레벨 경험치 정보</t>
  </si>
  <si>
    <t>수호자 1422레벨 경험치 정보</t>
  </si>
  <si>
    <t>수호자 1423레벨 경험치 정보</t>
  </si>
  <si>
    <t>수호자 1424레벨 경험치 정보</t>
  </si>
  <si>
    <t>수호자 1425레벨 경험치 정보</t>
  </si>
  <si>
    <t>수호자 1426레벨 경험치 정보</t>
  </si>
  <si>
    <t>수호자 1427레벨 경험치 정보</t>
  </si>
  <si>
    <t>수호자 1428레벨 경험치 정보</t>
  </si>
  <si>
    <t>수호자 1429레벨 경험치 정보</t>
  </si>
  <si>
    <t>수호자 1430레벨 경험치 정보</t>
  </si>
  <si>
    <t>수호자 1431레벨 경험치 정보</t>
  </si>
  <si>
    <t>수호자 1432레벨 경험치 정보</t>
  </si>
  <si>
    <t>수호자 1433레벨 경험치 정보</t>
  </si>
  <si>
    <t>수호자 1434레벨 경험치 정보</t>
  </si>
  <si>
    <t>수호자 1435레벨 경험치 정보</t>
  </si>
  <si>
    <t>수호자 1436레벨 경험치 정보</t>
  </si>
  <si>
    <t>수호자 1437레벨 경험치 정보</t>
  </si>
  <si>
    <t>수호자 1438레벨 경험치 정보</t>
  </si>
  <si>
    <t>수호자 1439레벨 경험치 정보</t>
  </si>
  <si>
    <t>수호자 1440레벨 경험치 정보</t>
  </si>
  <si>
    <t>수호자 1441레벨 경험치 정보</t>
  </si>
  <si>
    <t>수호자 1442레벨 경험치 정보</t>
  </si>
  <si>
    <t>수호자 1443레벨 경험치 정보</t>
  </si>
  <si>
    <t>수호자 1444레벨 경험치 정보</t>
  </si>
  <si>
    <t>수호자 1445레벨 경험치 정보</t>
  </si>
  <si>
    <t>수호자 1446레벨 경험치 정보</t>
  </si>
  <si>
    <t>수호자 1447레벨 경험치 정보</t>
  </si>
  <si>
    <t>수호자 1448레벨 경험치 정보</t>
  </si>
  <si>
    <t>수호자 1449레벨 경험치 정보</t>
  </si>
  <si>
    <t>수호자 1450레벨 경험치 정보</t>
  </si>
  <si>
    <t>수호자 1451레벨 경험치 정보</t>
  </si>
  <si>
    <t>수호자 1452레벨 경험치 정보</t>
  </si>
  <si>
    <t>수호자 1453레벨 경험치 정보</t>
  </si>
  <si>
    <t>수호자 1454레벨 경험치 정보</t>
  </si>
  <si>
    <t>수호자 1455레벨 경험치 정보</t>
  </si>
  <si>
    <t>수호자 1456레벨 경험치 정보</t>
  </si>
  <si>
    <t>수호자 1457레벨 경험치 정보</t>
  </si>
  <si>
    <t>수호자 1458레벨 경험치 정보</t>
  </si>
  <si>
    <t>수호자 1459레벨 경험치 정보</t>
  </si>
  <si>
    <t>수호자 1460레벨 경험치 정보</t>
  </si>
  <si>
    <t>수호자 1461레벨 경험치 정보</t>
  </si>
  <si>
    <t>수호자 1462레벨 경험치 정보</t>
  </si>
  <si>
    <t>수호자 1463레벨 경험치 정보</t>
  </si>
  <si>
    <t>수호자 1464레벨 경험치 정보</t>
  </si>
  <si>
    <t>수호자 1465레벨 경험치 정보</t>
  </si>
  <si>
    <t>수호자 1466레벨 경험치 정보</t>
  </si>
  <si>
    <t>수호자 1467레벨 경험치 정보</t>
  </si>
  <si>
    <t>수호자 1468레벨 경험치 정보</t>
  </si>
  <si>
    <t>수호자 1469레벨 경험치 정보</t>
  </si>
  <si>
    <t>수호자 1470레벨 경험치 정보</t>
  </si>
  <si>
    <t>수호자 1471레벨 경험치 정보</t>
  </si>
  <si>
    <t>수호자 1472레벨 경험치 정보</t>
  </si>
  <si>
    <t>수호자 1473레벨 경험치 정보</t>
  </si>
  <si>
    <t>수호자 1474레벨 경험치 정보</t>
  </si>
  <si>
    <t>수호자 1475레벨 경험치 정보</t>
  </si>
  <si>
    <t>수호자 1476레벨 경험치 정보</t>
  </si>
  <si>
    <t>수호자 1477레벨 경험치 정보</t>
  </si>
  <si>
    <t>수호자 1478레벨 경험치 정보</t>
  </si>
  <si>
    <t>수호자 1479레벨 경험치 정보</t>
  </si>
  <si>
    <t>수호자 1480레벨 경험치 정보</t>
  </si>
  <si>
    <t>수호자 1481레벨 경험치 정보</t>
  </si>
  <si>
    <t>수호자 1482레벨 경험치 정보</t>
  </si>
  <si>
    <t>수호자 1483레벨 경험치 정보</t>
  </si>
  <si>
    <t>수호자 1484레벨 경험치 정보</t>
  </si>
  <si>
    <t>수호자 1485레벨 경험치 정보</t>
  </si>
  <si>
    <t>수호자 1486레벨 경험치 정보</t>
  </si>
  <si>
    <t>수호자 1487레벨 경험치 정보</t>
  </si>
  <si>
    <t>수호자 1488레벨 경험치 정보</t>
  </si>
  <si>
    <t>수호자 1489레벨 경험치 정보</t>
  </si>
  <si>
    <t>수호자 1490레벨 경험치 정보</t>
  </si>
  <si>
    <t>수호자 1491레벨 경험치 정보</t>
  </si>
  <si>
    <t>수호자 1492레벨 경험치 정보</t>
  </si>
  <si>
    <t>수호자 1493레벨 경험치 정보</t>
  </si>
  <si>
    <t>수호자 1494레벨 경험치 정보</t>
  </si>
  <si>
    <t>수호자 1495레벨 경험치 정보</t>
  </si>
  <si>
    <t>수호자 1496레벨 경험치 정보</t>
  </si>
  <si>
    <t>수호자 1497레벨 경험치 정보</t>
  </si>
  <si>
    <t>수호자 1498레벨 경험치 정보</t>
  </si>
  <si>
    <t>수호자 1499레벨 경험치 정보</t>
  </si>
  <si>
    <t>수호자 1500레벨 경험치 정보</t>
  </si>
  <si>
    <t>수호자 1501레벨 경험치 정보</t>
  </si>
  <si>
    <t>수호자 1502레벨 경험치 정보</t>
  </si>
  <si>
    <t>수호자 1503레벨 경험치 정보</t>
  </si>
  <si>
    <t>수호자 1504레벨 경험치 정보</t>
  </si>
  <si>
    <t>수호자 1505레벨 경험치 정보</t>
  </si>
  <si>
    <t>수호자 1506레벨 경험치 정보</t>
  </si>
  <si>
    <t>수호자 1507레벨 경험치 정보</t>
  </si>
  <si>
    <t>수호자 1508레벨 경험치 정보</t>
  </si>
  <si>
    <t>수호자 1509레벨 경험치 정보</t>
  </si>
  <si>
    <t>수호자 1510레벨 경험치 정보</t>
  </si>
  <si>
    <t>수호자 1511레벨 경험치 정보</t>
  </si>
  <si>
    <t>수호자 1512레벨 경험치 정보</t>
  </si>
  <si>
    <t>수호자 1513레벨 경험치 정보</t>
  </si>
  <si>
    <t>수호자 1514레벨 경험치 정보</t>
  </si>
  <si>
    <t>수호자 1515레벨 경험치 정보</t>
  </si>
  <si>
    <t>수호자 1516레벨 경험치 정보</t>
  </si>
  <si>
    <t>수호자 1517레벨 경험치 정보</t>
  </si>
  <si>
    <t>수호자 1518레벨 경험치 정보</t>
  </si>
  <si>
    <t>수호자 1519레벨 경험치 정보</t>
  </si>
  <si>
    <t>수호자 1520레벨 경험치 정보</t>
  </si>
  <si>
    <t>수호자 1521레벨 경험치 정보</t>
  </si>
  <si>
    <t>수호자 1522레벨 경험치 정보</t>
  </si>
  <si>
    <t>수호자 1523레벨 경험치 정보</t>
  </si>
  <si>
    <t>수호자 1524레벨 경험치 정보</t>
  </si>
  <si>
    <t>수호자 1525레벨 경험치 정보</t>
  </si>
  <si>
    <t>수호자 1526레벨 경험치 정보</t>
  </si>
  <si>
    <t>수호자 1527레벨 경험치 정보</t>
  </si>
  <si>
    <t>수호자 1528레벨 경험치 정보</t>
  </si>
  <si>
    <t>수호자 1529레벨 경험치 정보</t>
  </si>
  <si>
    <t>수호자 1530레벨 경험치 정보</t>
  </si>
  <si>
    <t>수호자 1531레벨 경험치 정보</t>
  </si>
  <si>
    <t>수호자 1532레벨 경험치 정보</t>
  </si>
  <si>
    <t>수호자 1533레벨 경험치 정보</t>
  </si>
  <si>
    <t>수호자 1534레벨 경험치 정보</t>
  </si>
  <si>
    <t>수호자 1535레벨 경험치 정보</t>
  </si>
  <si>
    <t>수호자 1536레벨 경험치 정보</t>
  </si>
  <si>
    <t>수호자 1537레벨 경험치 정보</t>
  </si>
  <si>
    <t>수호자 1538레벨 경험치 정보</t>
  </si>
  <si>
    <t>수호자 1539레벨 경험치 정보</t>
  </si>
  <si>
    <t>수호자 1540레벨 경험치 정보</t>
  </si>
  <si>
    <t>수호자 1541레벨 경험치 정보</t>
  </si>
  <si>
    <t>수호자 1542레벨 경험치 정보</t>
  </si>
  <si>
    <t>수호자 1543레벨 경험치 정보</t>
  </si>
  <si>
    <t>수호자 1544레벨 경험치 정보</t>
  </si>
  <si>
    <t>수호자 1545레벨 경험치 정보</t>
  </si>
  <si>
    <t>수호자 1546레벨 경험치 정보</t>
  </si>
  <si>
    <t>수호자 1547레벨 경험치 정보</t>
  </si>
  <si>
    <t>수호자 1548레벨 경험치 정보</t>
  </si>
  <si>
    <t>수호자 1549레벨 경험치 정보</t>
  </si>
  <si>
    <t>수호자 1550레벨 경험치 정보</t>
  </si>
  <si>
    <t>수호자 1551레벨 경험치 정보</t>
  </si>
  <si>
    <t>수호자 1552레벨 경험치 정보</t>
  </si>
  <si>
    <t>수호자 1553레벨 경험치 정보</t>
  </si>
  <si>
    <t>수호자 1554레벨 경험치 정보</t>
  </si>
  <si>
    <t>수호자 1555레벨 경험치 정보</t>
  </si>
  <si>
    <t>수호자 1556레벨 경험치 정보</t>
  </si>
  <si>
    <t>수호자 1557레벨 경험치 정보</t>
  </si>
  <si>
    <t>수호자 1558레벨 경험치 정보</t>
  </si>
  <si>
    <t>수호자 1559레벨 경험치 정보</t>
  </si>
  <si>
    <t>수호자 1560레벨 경험치 정보</t>
  </si>
  <si>
    <t>수호자 1561레벨 경험치 정보</t>
  </si>
  <si>
    <t>수호자 1562레벨 경험치 정보</t>
  </si>
  <si>
    <t>수호자 1563레벨 경험치 정보</t>
  </si>
  <si>
    <t>수호자 1564레벨 경험치 정보</t>
  </si>
  <si>
    <t>수호자 1565레벨 경험치 정보</t>
  </si>
  <si>
    <t>수호자 1566레벨 경험치 정보</t>
  </si>
  <si>
    <t>수호자 1567레벨 경험치 정보</t>
  </si>
  <si>
    <t>수호자 1568레벨 경험치 정보</t>
  </si>
  <si>
    <t>수호자 1569레벨 경험치 정보</t>
  </si>
  <si>
    <t>수호자 1570레벨 경험치 정보</t>
  </si>
  <si>
    <t>수호자 1571레벨 경험치 정보</t>
  </si>
  <si>
    <t>수호자 1572레벨 경험치 정보</t>
  </si>
  <si>
    <t>수호자 1573레벨 경험치 정보</t>
  </si>
  <si>
    <t>수호자 1574레벨 경험치 정보</t>
  </si>
  <si>
    <t>수호자 1575레벨 경험치 정보</t>
  </si>
  <si>
    <t>수호자 1576레벨 경험치 정보</t>
  </si>
  <si>
    <t>수호자 1577레벨 경험치 정보</t>
  </si>
  <si>
    <t>수호자 1578레벨 경험치 정보</t>
  </si>
  <si>
    <t>수호자 1579레벨 경험치 정보</t>
  </si>
  <si>
    <t>수호자 1580레벨 경험치 정보</t>
  </si>
  <si>
    <t>수호자 1581레벨 경험치 정보</t>
  </si>
  <si>
    <t>수호자 1582레벨 경험치 정보</t>
  </si>
  <si>
    <t>수호자 1583레벨 경험치 정보</t>
  </si>
  <si>
    <t>수호자 1584레벨 경험치 정보</t>
  </si>
  <si>
    <t>수호자 1585레벨 경험치 정보</t>
  </si>
  <si>
    <t>수호자 1586레벨 경험치 정보</t>
  </si>
  <si>
    <t>수호자 1587레벨 경험치 정보</t>
  </si>
  <si>
    <t>수호자 1588레벨 경험치 정보</t>
  </si>
  <si>
    <t>수호자 1589레벨 경험치 정보</t>
  </si>
  <si>
    <t>수호자 1590레벨 경험치 정보</t>
  </si>
  <si>
    <t>수호자 1591레벨 경험치 정보</t>
  </si>
  <si>
    <t>수호자 1592레벨 경험치 정보</t>
  </si>
  <si>
    <t>수호자 1593레벨 경험치 정보</t>
  </si>
  <si>
    <t>수호자 1594레벨 경험치 정보</t>
  </si>
  <si>
    <t>수호자 1595레벨 경험치 정보</t>
  </si>
  <si>
    <t>수호자 1596레벨 경험치 정보</t>
  </si>
  <si>
    <t>수호자 1597레벨 경험치 정보</t>
  </si>
  <si>
    <t>수호자 1598레벨 경험치 정보</t>
  </si>
  <si>
    <t>수호자 1599레벨 경험치 정보</t>
  </si>
  <si>
    <t>수호자 1600레벨 경험치 정보</t>
  </si>
  <si>
    <t>수호자 1601레벨 경험치 정보</t>
  </si>
  <si>
    <t>수호자 1602레벨 경험치 정보</t>
  </si>
  <si>
    <t>수호자 1603레벨 경험치 정보</t>
  </si>
  <si>
    <t>수호자 1604레벨 경험치 정보</t>
  </si>
  <si>
    <t>수호자 1605레벨 경험치 정보</t>
  </si>
  <si>
    <t>수호자 1606레벨 경험치 정보</t>
  </si>
  <si>
    <t>수호자 1607레벨 경험치 정보</t>
  </si>
  <si>
    <t>수호자 1608레벨 경험치 정보</t>
  </si>
  <si>
    <t>수호자 1609레벨 경험치 정보</t>
  </si>
  <si>
    <t>수호자 1610레벨 경험치 정보</t>
  </si>
  <si>
    <t>수호자 1611레벨 경험치 정보</t>
  </si>
  <si>
    <t>수호자 1612레벨 경험치 정보</t>
  </si>
  <si>
    <t>수호자 1613레벨 경험치 정보</t>
  </si>
  <si>
    <t>수호자 1614레벨 경험치 정보</t>
  </si>
  <si>
    <t>수호자 1615레벨 경험치 정보</t>
  </si>
  <si>
    <t>수호자 1616레벨 경험치 정보</t>
  </si>
  <si>
    <t>수호자 1617레벨 경험치 정보</t>
  </si>
  <si>
    <t>수호자 1618레벨 경험치 정보</t>
  </si>
  <si>
    <t>수호자 1619레벨 경험치 정보</t>
  </si>
  <si>
    <t>수호자 1620레벨 경험치 정보</t>
  </si>
  <si>
    <t>수호자 1621레벨 경험치 정보</t>
  </si>
  <si>
    <t>수호자 1622레벨 경험치 정보</t>
  </si>
  <si>
    <t>수호자 1623레벨 경험치 정보</t>
  </si>
  <si>
    <t>수호자 1624레벨 경험치 정보</t>
  </si>
  <si>
    <t>수호자 1625레벨 경험치 정보</t>
  </si>
  <si>
    <t>수호자 1626레벨 경험치 정보</t>
  </si>
  <si>
    <t>수호자 1627레벨 경험치 정보</t>
  </si>
  <si>
    <t>수호자 1628레벨 경험치 정보</t>
  </si>
  <si>
    <t>수호자 1629레벨 경험치 정보</t>
  </si>
  <si>
    <t>수호자 1630레벨 경험치 정보</t>
  </si>
  <si>
    <t>수호자 1631레벨 경험치 정보</t>
  </si>
  <si>
    <t>수호자 1632레벨 경험치 정보</t>
  </si>
  <si>
    <t>수호자 1633레벨 경험치 정보</t>
  </si>
  <si>
    <t>수호자 1634레벨 경험치 정보</t>
  </si>
  <si>
    <t>수호자 1635레벨 경험치 정보</t>
  </si>
  <si>
    <t>수호자 1636레벨 경험치 정보</t>
  </si>
  <si>
    <t>수호자 1637레벨 경험치 정보</t>
  </si>
  <si>
    <t>수호자 1638레벨 경험치 정보</t>
  </si>
  <si>
    <t>수호자 1639레벨 경험치 정보</t>
  </si>
  <si>
    <t>수호자 1640레벨 경험치 정보</t>
  </si>
  <si>
    <t>수호자 1641레벨 경험치 정보</t>
  </si>
  <si>
    <t>수호자 1642레벨 경험치 정보</t>
  </si>
  <si>
    <t>수호자 1643레벨 경험치 정보</t>
  </si>
  <si>
    <t>수호자 1644레벨 경험치 정보</t>
  </si>
  <si>
    <t>수호자 1645레벨 경험치 정보</t>
  </si>
  <si>
    <t>수호자 1646레벨 경험치 정보</t>
  </si>
  <si>
    <t>수호자 1647레벨 경험치 정보</t>
  </si>
  <si>
    <t>수호자 1648레벨 경험치 정보</t>
  </si>
  <si>
    <t>수호자 1649레벨 경험치 정보</t>
  </si>
  <si>
    <t>필터용</t>
    <phoneticPr fontId="6" type="noConversion"/>
  </si>
  <si>
    <t>(1) 수호자 레벨 상승에 따른 레벨구간 별 추가 생명력 부여 : 링크 참고</t>
    <phoneticPr fontId="6" type="noConversion"/>
  </si>
  <si>
    <t>&gt; 수호자 레벨 상승에 따른 레벨구간 별 추가 생명력 부여</t>
    <phoneticPr fontId="6" type="noConversion"/>
  </si>
  <si>
    <t>(2) 수호자 레벨 50씩 상승할 때 추가 생명력 1,000씩 증가, 수호자 레벨 2000일 때, 추가 생명력이 50,000이 됩니다.</t>
    <phoneticPr fontId="6" type="noConversion"/>
  </si>
  <si>
    <t>적용</t>
    <phoneticPr fontId="6" type="noConversion"/>
  </si>
  <si>
    <t>(1) 101~200단계 몬스터 공격력 하향 (3차 수정)</t>
    <phoneticPr fontId="6" type="noConversion"/>
  </si>
  <si>
    <t>적용</t>
    <phoneticPr fontId="6" type="noConversion"/>
  </si>
  <si>
    <t>[2017 7월 21일 One Store &amp; Google 라이브 서버 및 QA 서버 빌드의 개발 및 수정 항목 (7월 26일 AM 2:00 업데이트 예정항목)]</t>
    <phoneticPr fontId="6" type="noConversion"/>
  </si>
  <si>
    <t>1. VIP 시스템</t>
    <phoneticPr fontId="6" type="noConversion"/>
  </si>
  <si>
    <t>(1) 10회 뽑기 상품을 1, 3, 5, 7, 10회 누적 구매를 할 경우 추가적인 보상을 주는 시스템.</t>
    <phoneticPr fontId="6" type="noConversion"/>
  </si>
  <si>
    <t>(1) 룬 스톤 뽑기 상품 구매 시 단일 개수만 나오는 방식에서 여러 개의 룬 스톤이 나오도록 변경.</t>
    <phoneticPr fontId="6" type="noConversion"/>
  </si>
  <si>
    <t>4. 신성 수호석 상향 조정</t>
    <phoneticPr fontId="6" type="noConversion"/>
  </si>
  <si>
    <t>5. 뱀파이어 무기 상향 조정</t>
    <phoneticPr fontId="6" type="noConversion"/>
  </si>
  <si>
    <t>(1) 수호석 리뉴얼 후에도 쓰이지 않는 수호석 '신성' 상향 조정. (링크 참고)</t>
    <phoneticPr fontId="6" type="noConversion"/>
  </si>
  <si>
    <t>(1) 뱀파이어 무기의 체력 흡수율 상향 조정 (1.5% &gt; 2%)</t>
    <phoneticPr fontId="6" type="noConversion"/>
  </si>
  <si>
    <t>6. 캐릭터 스킬 밸런스 조정</t>
    <phoneticPr fontId="6" type="noConversion"/>
  </si>
  <si>
    <t>7. 업적 리뉴얼</t>
    <phoneticPr fontId="6" type="noConversion"/>
  </si>
  <si>
    <t>(2) 업적은 8월 1일부터 그 다음 업데이트인 9일까지 일일, 주간, 월간 미션을 진행할 수 없는 상태가 됩니다.</t>
    <phoneticPr fontId="6" type="noConversion"/>
  </si>
  <si>
    <t>링크 참고</t>
    <phoneticPr fontId="6" type="noConversion"/>
  </si>
  <si>
    <t>적용</t>
    <phoneticPr fontId="6" type="noConversion"/>
  </si>
  <si>
    <t>3. 룬 스톤 뽑기 상품 개선</t>
    <phoneticPr fontId="6" type="noConversion"/>
  </si>
  <si>
    <t>2. 초월 던전 관련</t>
    <phoneticPr fontId="6" type="noConversion"/>
  </si>
  <si>
    <t>(1) 초월 던전 랜덤 보스 시스템</t>
    <phoneticPr fontId="6" type="noConversion"/>
  </si>
  <si>
    <t>(3) 초월 던전 단계 별 3~4성 아이템 드랍 확률 하향 조정</t>
    <phoneticPr fontId="6" type="noConversion"/>
  </si>
  <si>
    <t>&gt; 신성 수호석 상향 조정</t>
    <phoneticPr fontId="6" type="noConversion"/>
  </si>
  <si>
    <t>신성 현재 수치</t>
    <phoneticPr fontId="6" type="noConversion"/>
  </si>
  <si>
    <t>신성 변경 수치</t>
    <phoneticPr fontId="6" type="noConversion"/>
  </si>
  <si>
    <t>신성 기본 능력</t>
    <phoneticPr fontId="6" type="noConversion"/>
  </si>
  <si>
    <t>1레벨 증가 시 변화 값(기존)</t>
    <phoneticPr fontId="6" type="noConversion"/>
  </si>
  <si>
    <t>1레벨 증가 시 변화 값(변경)</t>
    <phoneticPr fontId="6" type="noConversion"/>
  </si>
  <si>
    <t>태극과의 시너지 효과 (모든 공격 적중 시 내 총 공격력의 N만큼 빛 기둥으로 추가 공격)</t>
    <phoneticPr fontId="6" type="noConversion"/>
  </si>
  <si>
    <t>일일미션</t>
    <phoneticPr fontId="6" type="noConversion"/>
  </si>
  <si>
    <t>주간미션</t>
    <phoneticPr fontId="6" type="noConversion"/>
  </si>
  <si>
    <t>월간미션</t>
    <phoneticPr fontId="6" type="noConversion"/>
  </si>
  <si>
    <t>업적</t>
    <phoneticPr fontId="6" type="noConversion"/>
  </si>
  <si>
    <t>길드전 참가 누적 횟수</t>
    <phoneticPr fontId="6" type="noConversion"/>
  </si>
  <si>
    <t>길드전 승리 누적 횟수</t>
    <phoneticPr fontId="6" type="noConversion"/>
  </si>
  <si>
    <t>장비아이템 합성 누적 횟수</t>
    <phoneticPr fontId="6" type="noConversion"/>
  </si>
  <si>
    <t>장비아이템 승급 누적 횟수</t>
    <phoneticPr fontId="6" type="noConversion"/>
  </si>
  <si>
    <t>장비아이템 랜덤옵션변경(마법부여) 누적 횟수</t>
    <phoneticPr fontId="6" type="noConversion"/>
  </si>
  <si>
    <t>룬스톤 합성 누적 횟수</t>
    <phoneticPr fontId="6" type="noConversion"/>
  </si>
  <si>
    <t>장비아이템 5성 획득 누적 갯수</t>
    <phoneticPr fontId="6" type="noConversion"/>
  </si>
  <si>
    <t>장비아이템 6성 획득 누적 갯수</t>
    <phoneticPr fontId="6" type="noConversion"/>
  </si>
  <si>
    <t>장비아이템 7성 획득 누적 갯수</t>
    <phoneticPr fontId="6" type="noConversion"/>
  </si>
  <si>
    <t>룬스톤 5성 획득 누적 갯수</t>
    <phoneticPr fontId="6" type="noConversion"/>
  </si>
  <si>
    <t>룬스톤 6성 획득 누적 갯수</t>
    <phoneticPr fontId="6" type="noConversion"/>
  </si>
  <si>
    <t>룬스톤 7성 획득 누적 갯수</t>
    <phoneticPr fontId="6" type="noConversion"/>
  </si>
  <si>
    <t>수호석 획득 누적 갯수</t>
    <phoneticPr fontId="6" type="noConversion"/>
  </si>
  <si>
    <t>캐릭터 레벨 달성</t>
    <phoneticPr fontId="6" type="noConversion"/>
  </si>
  <si>
    <t>수호자 레벨 달성</t>
    <phoneticPr fontId="6" type="noConversion"/>
  </si>
  <si>
    <t>캐릭터 스킬 강화 누적 횟수</t>
    <phoneticPr fontId="6" type="noConversion"/>
  </si>
  <si>
    <t>캐릭터 스킬 초기화 누적 횟수</t>
    <phoneticPr fontId="6" type="noConversion"/>
  </si>
  <si>
    <t>수호자 스킬 강화 누적 횟수</t>
    <phoneticPr fontId="6" type="noConversion"/>
  </si>
  <si>
    <t>수호자 스킬 초기화 누적 횟수</t>
    <phoneticPr fontId="6" type="noConversion"/>
  </si>
  <si>
    <t>수호석 업그레이드 최고 단계 최초 달성</t>
    <phoneticPr fontId="6" type="noConversion"/>
  </si>
  <si>
    <t>결투장 단계별 최초 리그 달성</t>
    <phoneticPr fontId="6" type="noConversion"/>
  </si>
  <si>
    <t>균열던전 단계별 최초 클리어</t>
    <phoneticPr fontId="6" type="noConversion"/>
  </si>
  <si>
    <t>일일 - 일반던전 클리어 누적 횟수 5회</t>
  </si>
  <si>
    <t>일일 - 정예던전 클리어 누적 횟수 3회</t>
  </si>
  <si>
    <t>일일 - 요일던전 클리어 누적 횟수 2회</t>
  </si>
  <si>
    <t>일일 - 균열던전 참가 누적 횟수 3회</t>
  </si>
  <si>
    <t>일일 - 결투장 참가 누적 횟수 5회</t>
  </si>
  <si>
    <t>일일 - 장비아이템 획득 누적 갯수 50회</t>
  </si>
  <si>
    <t>주간 - 주간미션 클리어 항목 누적 횟수 7회</t>
  </si>
  <si>
    <t>주간 - 일일미션 올클리어 항목 누적 횟수 4회</t>
  </si>
  <si>
    <t>주간 - 수호석 업그레이드 성공 누적 횟수 10회</t>
  </si>
  <si>
    <t>주간 - 수호레이드 참가 누적 횟수 10개</t>
  </si>
  <si>
    <t>주간 - 균열석 획득 누적 갯수 30개</t>
  </si>
  <si>
    <t>주간 - 장비아이템 획득 누적 갯수 300개</t>
  </si>
  <si>
    <t>주간 - 장비아이템 분해 누적 갯수 300개</t>
  </si>
  <si>
    <t>월간 - 주간미션 올클리어 항목 누적 횟수 3회</t>
  </si>
  <si>
    <t>월간 - 일반던전 클리어 누적 횟수 500회</t>
  </si>
  <si>
    <t>월간 - 정예던전 클리어 누적 횟수 300회</t>
  </si>
  <si>
    <t>월간 - 요일던전 클리어 누적 횟수 50회</t>
  </si>
  <si>
    <t>월간 - 균열던전 참가 누적 횟수 100회</t>
  </si>
  <si>
    <t>월간 - 초월던전 참가 누적 횟수 200회</t>
  </si>
  <si>
    <t>월간 - 결투장 참가 누적 횟수 200회</t>
  </si>
  <si>
    <t>월간 - 룬스톤 획득 누적 갯수 1000회</t>
  </si>
  <si>
    <t>월간 - 균열석 획득 누적 갯수 200회</t>
  </si>
  <si>
    <t xml:space="preserve">  - 진행하는데 문제가 있었던 주간 미션의 결투장 승리 미션과 아이템 강화 미션을 개선하여 유저들의 업적 진행 편의성 제공.</t>
    <phoneticPr fontId="6" type="noConversion"/>
  </si>
  <si>
    <t xml:space="preserve"> * 목적</t>
    <phoneticPr fontId="6" type="noConversion"/>
  </si>
  <si>
    <t xml:space="preserve">  - 수호 레이드, 점령전, 제작, 연금술 등 새로 추가된 컨텐츠에 대한 업적을 추가하여 유저들에게 해당 컨텐츠 참여 유도.</t>
    <phoneticPr fontId="6" type="noConversion"/>
  </si>
  <si>
    <t>주간 - 결투장 승리 누적 횟수 20회 &gt; 참가 누적</t>
    <phoneticPr fontId="6" type="noConversion"/>
  </si>
  <si>
    <t>주간 - 장비아이템 강화 누적 횟수 30회 &gt; 다중 적용</t>
    <phoneticPr fontId="6" type="noConversion"/>
  </si>
  <si>
    <t>일일 - 일일미션 클리어 항목 누적 횟수 13회</t>
    <phoneticPr fontId="6" type="noConversion"/>
  </si>
  <si>
    <t>[제작/버그] :: 특수 제작 - 전승석 제작의 재료 정보에서 각 전승 재료들의 획득 경로 연동이 안 되어 있는 현상</t>
    <phoneticPr fontId="6" type="noConversion"/>
  </si>
  <si>
    <t>일일 - 점령전 진행 완료 누적 횟수 2회 (추가)</t>
    <phoneticPr fontId="6" type="noConversion"/>
  </si>
  <si>
    <t>일일 - 서부 지역 클리어 누적 횟수 3회 (추가)</t>
    <phoneticPr fontId="6" type="noConversion"/>
  </si>
  <si>
    <t>일일 - 수호 레이드 클리어 누적 횟수 2회 (추가)</t>
    <phoneticPr fontId="6" type="noConversion"/>
  </si>
  <si>
    <t>일일 - 골드 소모 누적 개수 I (50,000 골드) (추가)</t>
    <phoneticPr fontId="6" type="noConversion"/>
  </si>
  <si>
    <t>일일 - 골드 소모 누적 개수 II (100,000 골드) (추가)</t>
    <phoneticPr fontId="6" type="noConversion"/>
  </si>
  <si>
    <t>일일 - 다이아 소모 누적 개수 I (500 다이아) (추가)</t>
    <phoneticPr fontId="6" type="noConversion"/>
  </si>
  <si>
    <t>일일 - 다이아 소모 누적 개수 II (1,000 다이아) (추가)</t>
    <phoneticPr fontId="6" type="noConversion"/>
  </si>
  <si>
    <t>주간 - 제작 시도 누적 횟수 10회 (추가)</t>
    <phoneticPr fontId="6" type="noConversion"/>
  </si>
  <si>
    <t>주간 - 우정 포인트 보내기 누적 횟수 100회 (추가)</t>
    <phoneticPr fontId="6" type="noConversion"/>
  </si>
  <si>
    <t>주간 - 주간 컨텐츠 초기화 횟수 25회 (추가)</t>
    <phoneticPr fontId="6" type="noConversion"/>
  </si>
  <si>
    <t>주간 - 루비 보유 누적 개수 50개 (추가)</t>
    <phoneticPr fontId="6" type="noConversion"/>
  </si>
  <si>
    <t>주간 - 골드 보유 누적 개수 (1,000,000 골드) (추가)</t>
    <phoneticPr fontId="6" type="noConversion"/>
  </si>
  <si>
    <t>주간 - 우정 포인트 보유 누적 개수 (500 포인트) (추가)</t>
    <phoneticPr fontId="6" type="noConversion"/>
  </si>
  <si>
    <t>월간 - 길드전 참가 시도 누적 횟수 50회 (추가)</t>
    <phoneticPr fontId="6" type="noConversion"/>
  </si>
  <si>
    <t>월간 - 점령전 진행 완료 누적 횟수 50회 (추가)</t>
    <phoneticPr fontId="6" type="noConversion"/>
  </si>
  <si>
    <t>월간 - 서부 지역 클리어 누적 횟수 100회 (추가)</t>
    <phoneticPr fontId="6" type="noConversion"/>
  </si>
  <si>
    <t>월간 - 수호 레이드 클리어 누적 횟수 50회 (추가)</t>
    <phoneticPr fontId="6" type="noConversion"/>
  </si>
  <si>
    <t>월간 - 월간 열쇠 사용 개수 I 2500개 (추가)</t>
    <phoneticPr fontId="6" type="noConversion"/>
  </si>
  <si>
    <t>월간 - 월간 열쇠 사용 개수 II 5000개 (추가)</t>
    <phoneticPr fontId="6" type="noConversion"/>
  </si>
  <si>
    <t>월간 - 월간 열쇠 사용 개수 III 10000개 (추가)</t>
    <phoneticPr fontId="6" type="noConversion"/>
  </si>
  <si>
    <t>월간 - 월간 열쇠 사용 개수 IV 20000개 (추가)</t>
    <phoneticPr fontId="6" type="noConversion"/>
  </si>
  <si>
    <t>월간 - 월간 열쇠 사용 개수 V 50000개 (추가)</t>
    <phoneticPr fontId="6" type="noConversion"/>
  </si>
  <si>
    <t xml:space="preserve">  - 각 업적의 종류가 늘어난 만큼 업적에서 획득 가능한 보상 아이템도 증가합니다. (월간 미션의 경우 기존 5성 아이템에서 6성 아이템으로 상향 시키고자 합니다.)</t>
    <phoneticPr fontId="6" type="noConversion"/>
  </si>
  <si>
    <t>장비아이템 승단 단계 (추가)</t>
    <phoneticPr fontId="6" type="noConversion"/>
  </si>
  <si>
    <t>캐릭터 전승 스킬 강화 레벨 단계 (추가)</t>
    <phoneticPr fontId="6" type="noConversion"/>
  </si>
  <si>
    <t>아바타 보유 누적 개수 (추가)</t>
    <phoneticPr fontId="6" type="noConversion"/>
  </si>
  <si>
    <t>아바타 강화 레벨 단계 (추가)</t>
    <phoneticPr fontId="6" type="noConversion"/>
  </si>
  <si>
    <t>제작 시도 누적 횟수 (추가)</t>
    <phoneticPr fontId="6" type="noConversion"/>
  </si>
  <si>
    <t>연금술 시도 누적 횟수 (추가)</t>
    <phoneticPr fontId="6" type="noConversion"/>
  </si>
  <si>
    <t>길드 출석 누적 횟수 (추가)</t>
    <phoneticPr fontId="6" type="noConversion"/>
  </si>
  <si>
    <t>길드전 승리 누적 횟수 (추가)</t>
    <phoneticPr fontId="6" type="noConversion"/>
  </si>
  <si>
    <t>길드 공헌도 누적 점수 (추가)</t>
    <phoneticPr fontId="6" type="noConversion"/>
  </si>
  <si>
    <t>길드 내 시즌 랭킹 점수 (추가)</t>
    <phoneticPr fontId="6" type="noConversion"/>
  </si>
  <si>
    <t>골드 보유 누적 개수 (추가)</t>
    <phoneticPr fontId="6" type="noConversion"/>
  </si>
  <si>
    <t>다이아 보유 누적 개수 (추가)</t>
    <phoneticPr fontId="6" type="noConversion"/>
  </si>
  <si>
    <t>우정포인트 보유 누적 개수 (추가)</t>
    <phoneticPr fontId="6" type="noConversion"/>
  </si>
  <si>
    <t>루비 보유 누적 개수 (추가)</t>
    <phoneticPr fontId="6" type="noConversion"/>
  </si>
  <si>
    <t>열쇠 사용 누적 개수 (추가)</t>
    <phoneticPr fontId="6" type="noConversion"/>
  </si>
  <si>
    <t>길드 코인 보유 누적 개수 (추가)</t>
    <phoneticPr fontId="6" type="noConversion"/>
  </si>
  <si>
    <t>컨텐츠 초기화 누적 횟수 (추가)</t>
    <phoneticPr fontId="6" type="noConversion"/>
  </si>
  <si>
    <r>
      <t xml:space="preserve">&gt; 업적 리뉴얼 </t>
    </r>
    <r>
      <rPr>
        <b/>
        <sz val="10"/>
        <color rgb="FFC00000"/>
        <rFont val="맑은 고딕"/>
        <family val="3"/>
        <charset val="129"/>
      </rPr>
      <t>(업적 리스트는 8월 초 업데이트에 반영될 리스트로써 확인하시고 피드백 부탁드립니다.) [발행사 피드백 수렴 후 업적 리뉴얼 작업 진행 예정]</t>
    </r>
    <phoneticPr fontId="6" type="noConversion"/>
  </si>
  <si>
    <t>(1) 일일, 주간, 월간 미션 리뉴얼 (링크 참고하시고 피드백 부탁드립니다.)</t>
    <phoneticPr fontId="6" type="noConversion"/>
  </si>
  <si>
    <t>1. 전승 스킬 '활기' 수치 변경</t>
    <phoneticPr fontId="6" type="noConversion"/>
  </si>
  <si>
    <t>적용</t>
    <phoneticPr fontId="6" type="noConversion"/>
  </si>
  <si>
    <t>적용</t>
    <phoneticPr fontId="6" type="noConversion"/>
  </si>
  <si>
    <t>(1) 점령전 스킬 밸런스 조정 (스킬데미지가 기존의 100 -&gt; 60%로 하향됩니다.)</t>
    <phoneticPr fontId="6" type="noConversion"/>
  </si>
  <si>
    <t>(2) 나이트/데몬헌터 스킬 밸런스 조정 및 리뉴얼</t>
    <phoneticPr fontId="6" type="noConversion"/>
  </si>
  <si>
    <t>적용</t>
    <phoneticPr fontId="6" type="noConversion"/>
  </si>
  <si>
    <t>고급 장비 상자 (3000잼)</t>
  </si>
  <si>
    <t>구매 1회 보상 : 루비 150개 (균열석 최소 30 ~ 60개)</t>
  </si>
  <si>
    <t>구매 3회 보상 : 장신구 승급석 40개</t>
  </si>
  <si>
    <t>구매 5회 보상 : 방어구 승급석 50개</t>
  </si>
  <si>
    <t>구매 7회 보상 : 무기 승급석 60개</t>
  </si>
  <si>
    <t xml:space="preserve">구매 10회 보상 : NOX 4성 장비소환권 1개 </t>
  </si>
  <si>
    <t>고급 룬스톤 상자 (2700잼)</t>
  </si>
  <si>
    <t>구매 1회 보상 : 루비 100개 (균열석 최소 30 ~ 60개)</t>
  </si>
  <si>
    <t>구매 3회 보상 : 고대재료 소환권 10장</t>
  </si>
  <si>
    <t>구매 5회 보상 : 즉시완료권 50개 + 열쇠 300개</t>
  </si>
  <si>
    <t>구매 7회 보상 : 전승석 5개</t>
  </si>
  <si>
    <t>구매 10회 보상 : Nox 4성 장신구 소환권 1개</t>
  </si>
  <si>
    <t>10+1 고급 장비/룬스톤 상자 재구매 보상 리스트</t>
    <phoneticPr fontId="6" type="noConversion"/>
  </si>
  <si>
    <t>보상 아이템 리스트</t>
    <phoneticPr fontId="6" type="noConversion"/>
  </si>
  <si>
    <t>구매 1, 3, 5, 7, 10회 보상으로 지급되는 아이템입니다.</t>
    <phoneticPr fontId="6" type="noConversion"/>
  </si>
  <si>
    <t>&gt;</t>
    <phoneticPr fontId="6" type="noConversion"/>
  </si>
  <si>
    <t>(2) 보상 아이템 리스트</t>
    <phoneticPr fontId="6" type="noConversion"/>
  </si>
  <si>
    <t>링크</t>
    <phoneticPr fontId="6" type="noConversion"/>
  </si>
  <si>
    <t>(3) 스킬 관련 상세 정보(링크)</t>
    <phoneticPr fontId="6" type="noConversion"/>
  </si>
  <si>
    <t>(1) 전승 스킬 '활기' 능력치 상향 조정 (소모 활력 1당 생명력 40 회복 &gt; 생명력 150 회복)</t>
    <phoneticPr fontId="6" type="noConversion"/>
  </si>
  <si>
    <t>(2) 초월 던전 트리거 개선 (사막 1개, 던전 3개 , 얼음1개 조정 완료)</t>
    <phoneticPr fontId="6" type="noConversion"/>
  </si>
  <si>
    <t>적용</t>
    <phoneticPr fontId="6" type="noConversion"/>
  </si>
  <si>
    <t>수정 완료</t>
    <phoneticPr fontId="6" type="noConversion"/>
  </si>
  <si>
    <t>▶ [기존] 룬스톤 10+1 획득 확률</t>
    <phoneticPr fontId="6" type="noConversion"/>
  </si>
  <si>
    <t>확률</t>
  </si>
  <si>
    <t>10+1 뽑기 획득 결과</t>
    <phoneticPr fontId="6" type="noConversion"/>
  </si>
  <si>
    <t>3성 환산 수량</t>
    <phoneticPr fontId="6" type="noConversion"/>
  </si>
  <si>
    <t>등급</t>
    <phoneticPr fontId="6" type="noConversion"/>
  </si>
  <si>
    <t>3성 요구 수량</t>
    <phoneticPr fontId="6" type="noConversion"/>
  </si>
  <si>
    <t>3성 룬스톤 그룹</t>
  </si>
  <si>
    <t>3 -&gt; 4성 승급</t>
    <phoneticPr fontId="6" type="noConversion"/>
  </si>
  <si>
    <t>4성 룬스톤 그룹</t>
  </si>
  <si>
    <t>3 -&gt; 5성 승급</t>
    <phoneticPr fontId="6" type="noConversion"/>
  </si>
  <si>
    <t>5성 룬스톤 그룹</t>
  </si>
  <si>
    <t>3 -&gt; 6성 승급</t>
    <phoneticPr fontId="6" type="noConversion"/>
  </si>
  <si>
    <t>6성 룬스톤 그룹</t>
  </si>
  <si>
    <t>3 -&gt; 7성 승급</t>
    <phoneticPr fontId="6" type="noConversion"/>
  </si>
  <si>
    <t>7성 룬스톤 그룹</t>
  </si>
  <si>
    <t>합계</t>
    <phoneticPr fontId="6" type="noConversion"/>
  </si>
  <si>
    <t>&gt; 10+1 뽑기 단가</t>
    <phoneticPr fontId="6" type="noConversion"/>
  </si>
  <si>
    <t>&gt; 3성 개별 단가(다이아)</t>
    <phoneticPr fontId="6" type="noConversion"/>
  </si>
  <si>
    <t>▶ 룬 파밍던전 - 난이도 6 획득 확률</t>
    <phoneticPr fontId="6" type="noConversion"/>
  </si>
  <si>
    <t>최대 획득 수량</t>
    <phoneticPr fontId="6" type="noConversion"/>
  </si>
  <si>
    <t>개별 확률</t>
    <phoneticPr fontId="6" type="noConversion"/>
  </si>
  <si>
    <t>획득 수량</t>
    <phoneticPr fontId="6" type="noConversion"/>
  </si>
  <si>
    <t>&gt; 1회 입장 시 획득 개체수</t>
    <phoneticPr fontId="6" type="noConversion"/>
  </si>
  <si>
    <t>&gt; 1일 무료 입장 횟수</t>
    <phoneticPr fontId="6" type="noConversion"/>
  </si>
  <si>
    <t>&gt; 1일 무료 획득 3성</t>
    <phoneticPr fontId="6" type="noConversion"/>
  </si>
  <si>
    <t>&gt; 1일 최대 리셋 다이아</t>
    <phoneticPr fontId="6" type="noConversion"/>
  </si>
  <si>
    <t>&gt; 1일 최대 리셋 횟수</t>
    <phoneticPr fontId="6" type="noConversion"/>
  </si>
  <si>
    <t>&gt; 1일 획득 가능 7성</t>
    <phoneticPr fontId="6" type="noConversion"/>
  </si>
  <si>
    <t>&gt; 1일 최대 획득 3성</t>
    <phoneticPr fontId="6" type="noConversion"/>
  </si>
  <si>
    <t>▶ [변경] 룬스톤 10+1 획득 확률</t>
    <phoneticPr fontId="6" type="noConversion"/>
  </si>
  <si>
    <t>등급 전체 확률</t>
    <phoneticPr fontId="6" type="noConversion"/>
  </si>
  <si>
    <t>&gt; 10+1 뽑기 단가(다이아)</t>
    <phoneticPr fontId="6" type="noConversion"/>
  </si>
  <si>
    <t>&gt; 3성 개별 단가(다이아)</t>
    <phoneticPr fontId="6" type="noConversion"/>
  </si>
  <si>
    <t>10+1 뽑기 100회 진행</t>
    <phoneticPr fontId="6" type="noConversion"/>
  </si>
  <si>
    <t>획득 룬스톤</t>
    <phoneticPr fontId="6" type="noConversion"/>
  </si>
  <si>
    <t>획득 개수</t>
    <phoneticPr fontId="6" type="noConversion"/>
  </si>
  <si>
    <t>획득 개수 합</t>
    <phoneticPr fontId="6" type="noConversion"/>
  </si>
  <si>
    <t>3성 - 1</t>
    <phoneticPr fontId="6" type="noConversion"/>
  </si>
  <si>
    <t>3성 - 2</t>
    <phoneticPr fontId="6" type="noConversion"/>
  </si>
  <si>
    <t>3성 - 3</t>
  </si>
  <si>
    <t>3성 - 4</t>
  </si>
  <si>
    <t>4성 - 1</t>
    <phoneticPr fontId="6" type="noConversion"/>
  </si>
  <si>
    <t>`</t>
    <phoneticPr fontId="6" type="noConversion"/>
  </si>
  <si>
    <t>4성 - 2</t>
    <phoneticPr fontId="6" type="noConversion"/>
  </si>
  <si>
    <t>4성 - 3</t>
    <phoneticPr fontId="6" type="noConversion"/>
  </si>
  <si>
    <t>4성 - 4</t>
    <phoneticPr fontId="6" type="noConversion"/>
  </si>
  <si>
    <t>5성 - 1</t>
    <phoneticPr fontId="6" type="noConversion"/>
  </si>
  <si>
    <t>5성 - 2</t>
    <phoneticPr fontId="6" type="noConversion"/>
  </si>
  <si>
    <t>5성 - 3</t>
    <phoneticPr fontId="6" type="noConversion"/>
  </si>
  <si>
    <t>5성 - 4</t>
    <phoneticPr fontId="6" type="noConversion"/>
  </si>
  <si>
    <t>6성 - 1</t>
    <phoneticPr fontId="6" type="noConversion"/>
  </si>
  <si>
    <t>6성 - 2</t>
    <phoneticPr fontId="6" type="noConversion"/>
  </si>
  <si>
    <t>6성 - 3</t>
    <phoneticPr fontId="6" type="noConversion"/>
  </si>
  <si>
    <t>6성 - 4</t>
    <phoneticPr fontId="6" type="noConversion"/>
  </si>
  <si>
    <t>3성 환산</t>
    <phoneticPr fontId="6" type="noConversion"/>
  </si>
  <si>
    <t>&gt;</t>
    <phoneticPr fontId="6" type="noConversion"/>
  </si>
  <si>
    <t>1회 평균 획득 3성 룬스톤</t>
    <phoneticPr fontId="6" type="noConversion"/>
  </si>
  <si>
    <t>오차범위 (%)</t>
    <phoneticPr fontId="6" type="noConversion"/>
  </si>
  <si>
    <t>&gt;</t>
    <phoneticPr fontId="6" type="noConversion"/>
  </si>
  <si>
    <t>7성 룬스톤 3성 가치 환산</t>
    <phoneticPr fontId="6" type="noConversion"/>
  </si>
  <si>
    <t>7성 룬스톤 가치 / 10+1 1회 획득량</t>
    <phoneticPr fontId="6" type="noConversion"/>
  </si>
  <si>
    <t>10+1 두번 진행 시 3성 룬스톤 625개 이상 획득 기대</t>
    <phoneticPr fontId="6" type="noConversion"/>
  </si>
  <si>
    <t>1. 월정액 상품 1종 추가</t>
    <phoneticPr fontId="6" type="noConversion"/>
  </si>
  <si>
    <t>2. 수호자 성장 패키지 1종 추가</t>
    <phoneticPr fontId="6" type="noConversion"/>
  </si>
  <si>
    <t>3. 전승 재료 상품 4종 추가</t>
    <phoneticPr fontId="6" type="noConversion"/>
  </si>
  <si>
    <t>4. 열쇠 상품 3종 개선</t>
    <phoneticPr fontId="6" type="noConversion"/>
  </si>
  <si>
    <t>전승 재료 상품</t>
    <phoneticPr fontId="6" type="noConversion"/>
  </si>
  <si>
    <t xml:space="preserve"> 상품명</t>
    <phoneticPr fontId="6" type="noConversion"/>
  </si>
  <si>
    <t xml:space="preserve"> 개수</t>
    <phoneticPr fontId="6" type="noConversion"/>
  </si>
  <si>
    <t xml:space="preserve"> 가격</t>
    <phoneticPr fontId="6" type="noConversion"/>
  </si>
  <si>
    <t>다이아 300</t>
    <phoneticPr fontId="6" type="noConversion"/>
  </si>
  <si>
    <t>&gt; 해당 상품의 경우 재료를 랜덤으로 획득 가능한 소환권이 아닌 유저의 선택으로 필요한 재료만 구매 가능한 상품으로,</t>
    <phoneticPr fontId="6" type="noConversion"/>
  </si>
  <si>
    <t xml:space="preserve">   기존 판매되는 전승 재료 패키지 보다 높은 가격에 판매 할 예정입니다.</t>
    <phoneticPr fontId="6" type="noConversion"/>
  </si>
  <si>
    <t xml:space="preserve">* 전승 재료 패키지 = \3,300 </t>
    <phoneticPr fontId="6" type="noConversion"/>
  </si>
  <si>
    <t xml:space="preserve">  재료 4종 구매 = 다이아300 * 4종 = 다이아 1200 = \11,000 상당</t>
    <phoneticPr fontId="6" type="noConversion"/>
  </si>
  <si>
    <t xml:space="preserve">&gt; 전승 재료 패키지를 구매 횟수 미만으로 구매한 유저의 경우 해당 상자 4종을 구매하는 것보다 </t>
    <phoneticPr fontId="6" type="noConversion"/>
  </si>
  <si>
    <t xml:space="preserve">   현금 결제를 하는것이 이득이라는 느낌을 주어 기존 패키지 상품의 구매유도를 하고자 합니다.</t>
    <phoneticPr fontId="6" type="noConversion"/>
  </si>
  <si>
    <t>&gt; 현재 기획의도로 공작석 · 월장석 · 감람석은 전승석 요구 개수 비율보다 많이 획득 가능하고,</t>
    <phoneticPr fontId="6" type="noConversion"/>
  </si>
  <si>
    <t xml:space="preserve">   금강석의 경우 나머지 3종에 비해 적게 획득이 되어 전승석 제작 개수 제어를 금강석으로 하고 있습니다.</t>
    <phoneticPr fontId="6" type="noConversion"/>
  </si>
  <si>
    <t xml:space="preserve">   해당 이유로 금강석 상자의 구매 비율이 가장 높을 것으로 예상되고, </t>
    <phoneticPr fontId="6" type="noConversion"/>
  </si>
  <si>
    <t xml:space="preserve">   나머지 3종의 상자 판매도 같이 제공하여 유저 편의를 제공하려고 합니다.</t>
    <phoneticPr fontId="6" type="noConversion"/>
  </si>
  <si>
    <t>기존 월정액</t>
    <phoneticPr fontId="6" type="noConversion"/>
  </si>
  <si>
    <t>판매가 \11,000</t>
    <phoneticPr fontId="6" type="noConversion"/>
  </si>
  <si>
    <t>지급 다이아 개수</t>
    <phoneticPr fontId="6" type="noConversion"/>
  </si>
  <si>
    <t>즉시지급</t>
    <phoneticPr fontId="6" type="noConversion"/>
  </si>
  <si>
    <t>1일 지급</t>
    <phoneticPr fontId="6" type="noConversion"/>
  </si>
  <si>
    <t>즉시지급+29일 분</t>
    <phoneticPr fontId="6" type="noConversion"/>
  </si>
  <si>
    <t>상품 설명</t>
    <phoneticPr fontId="6" type="noConversion"/>
  </si>
  <si>
    <t xml:space="preserve">70,000원 상당의 다이아를 11,000원에 구입하고, </t>
    <phoneticPr fontId="6" type="noConversion"/>
  </si>
  <si>
    <t>희귀 세인트 방어구 세트를 획득할 마지막 기회!!</t>
  </si>
  <si>
    <t>신규 월정액</t>
    <phoneticPr fontId="6" type="noConversion"/>
  </si>
  <si>
    <t>판매가 \22,000</t>
    <phoneticPr fontId="6" type="noConversion"/>
  </si>
  <si>
    <t>지급 다이아 개수</t>
    <phoneticPr fontId="6" type="noConversion"/>
  </si>
  <si>
    <t>지급 균열석 개수</t>
    <phoneticPr fontId="6" type="noConversion"/>
  </si>
  <si>
    <t>즉시지급</t>
    <phoneticPr fontId="6" type="noConversion"/>
  </si>
  <si>
    <t>1일 지급</t>
    <phoneticPr fontId="6" type="noConversion"/>
  </si>
  <si>
    <t>즉시지급+29일 분</t>
    <phoneticPr fontId="6" type="noConversion"/>
  </si>
  <si>
    <t>140,000원 상당의 다이아를 22,000원에 구입하고 매일 균열석 획득 찬스!!</t>
    <phoneticPr fontId="6" type="noConversion"/>
  </si>
  <si>
    <t>ㅑ</t>
    <phoneticPr fontId="6" type="noConversion"/>
  </si>
  <si>
    <t>참고</t>
    <phoneticPr fontId="6" type="noConversion"/>
  </si>
  <si>
    <t>계정당 1회 초특가 성장 패키지(서머너즈워)</t>
  </si>
  <si>
    <t xml:space="preserve">1650루비와 30토파즈를 33000원의 가격에 만나보세요.(세나 - 엘리스의 성장 패키지) </t>
  </si>
  <si>
    <t>총 1800루비를 단 한번 33000원으로  획득할 수 있는 기회! (갓오하)</t>
  </si>
  <si>
    <t xml:space="preserve">총 20000젬 (\200000원 상당)을 \33000에 구매할 수 있습니다.(히트) </t>
  </si>
  <si>
    <t>레벨 달성에 따라 총 25000크리스탈지급!! 55,000원의 가격에 만나보세요!! (콘)</t>
  </si>
  <si>
    <t>총 \110000 상당의 아이템을 \11000에 구매 가능! (몬길 - 매지컬 성장 패키지)</t>
  </si>
  <si>
    <t xml:space="preserve">1600개의 크리스탈과 신화등급 원거리 무기를 단돈 33,000원에 만나볼 수 있는 찬스! (레이븐 - 도미니온의 성장패키지)      </t>
  </si>
  <si>
    <t>성장 패키지 구성</t>
    <phoneticPr fontId="6" type="noConversion"/>
  </si>
  <si>
    <t>기존 성장 패키지</t>
    <phoneticPr fontId="6" type="noConversion"/>
  </si>
  <si>
    <t>상품 1 (다이아)</t>
    <phoneticPr fontId="6" type="noConversion"/>
  </si>
  <si>
    <t>5레벨 달성</t>
    <phoneticPr fontId="6" type="noConversion"/>
  </si>
  <si>
    <t>10레벨 달성</t>
    <phoneticPr fontId="6" type="noConversion"/>
  </si>
  <si>
    <t>15레벨 달성</t>
    <phoneticPr fontId="6" type="noConversion"/>
  </si>
  <si>
    <t>20레벨 달성</t>
    <phoneticPr fontId="6" type="noConversion"/>
  </si>
  <si>
    <t>30레벨 달성</t>
    <phoneticPr fontId="6" type="noConversion"/>
  </si>
  <si>
    <t>5만원 상당의 4,500 다이아를 레벨 달성에 따라 지급!!</t>
    <phoneticPr fontId="6" type="noConversion"/>
  </si>
  <si>
    <t>수호자 성장 패키지</t>
    <phoneticPr fontId="6" type="noConversion"/>
  </si>
  <si>
    <r>
      <t xml:space="preserve">판매가 </t>
    </r>
    <r>
      <rPr>
        <b/>
        <sz val="10"/>
        <color theme="1"/>
        <rFont val="맑은 고딕"/>
        <family val="3"/>
        <charset val="129"/>
        <scheme val="minor"/>
      </rPr>
      <t>\33,000</t>
    </r>
    <phoneticPr fontId="6" type="noConversion"/>
  </si>
  <si>
    <t>상품2 (녹스 무기 승급 주문서)</t>
    <phoneticPr fontId="6" type="noConversion"/>
  </si>
  <si>
    <t>수호자 레벨 100 달성</t>
    <phoneticPr fontId="6" type="noConversion"/>
  </si>
  <si>
    <t>수호자 레벨 200 달성</t>
    <phoneticPr fontId="6" type="noConversion"/>
  </si>
  <si>
    <t>수호자 레벨 300 달성</t>
  </si>
  <si>
    <t>수호자 레벨 400 달성</t>
  </si>
  <si>
    <t>수호자 레벨 500 달성</t>
  </si>
  <si>
    <t>합</t>
    <phoneticPr fontId="6" type="noConversion"/>
  </si>
  <si>
    <t>상품 설명</t>
    <phoneticPr fontId="6" type="noConversion"/>
  </si>
  <si>
    <t>수호자 레벨 달성 시 녹스 무기 승단의 기회와 70,000원 상당의 다이아를 한번에!!</t>
    <phoneticPr fontId="6" type="noConversion"/>
  </si>
  <si>
    <t>ㅑ</t>
    <phoneticPr fontId="6" type="noConversion"/>
  </si>
  <si>
    <t>* 마을 - 패키지 - 한계돌파 월정액 탭에서 확인 가능 하며 상점 진입 시 팝업에서도 확인 할 수 있습니다.</t>
    <phoneticPr fontId="6" type="noConversion"/>
  </si>
  <si>
    <t>* 마을 - 패키지 - 수호자 성장 패키지 탭에서 확인 가능 합니다.</t>
    <phoneticPr fontId="6" type="noConversion"/>
  </si>
  <si>
    <t>* 상품 가치 및 상품 설명에 대한 피드백 바랍니다.</t>
    <phoneticPr fontId="6" type="noConversion"/>
  </si>
  <si>
    <t>* 3성 룬스톤의 쓰임새가 많아 3성 룬스톤 확률을 증가 시키고 그룹을 1개,15개,30개에서 10개,20개,30개로 변경하는 것은 어떤지 피드백 부탁드립니다.</t>
    <phoneticPr fontId="6" type="noConversion"/>
  </si>
  <si>
    <t>* 상점 - 스페셜 탭에서 확인 가능 합니다.</t>
    <phoneticPr fontId="6" type="noConversion"/>
  </si>
  <si>
    <t>* 상품 가치에 대한 피드백 부탁드립니다.</t>
    <phoneticPr fontId="6" type="noConversion"/>
  </si>
  <si>
    <t>`</t>
    <phoneticPr fontId="6" type="noConversion"/>
  </si>
  <si>
    <t>열쇠 구매 보너스 변경</t>
    <phoneticPr fontId="6" type="noConversion"/>
  </si>
  <si>
    <t>기존</t>
    <phoneticPr fontId="6" type="noConversion"/>
  </si>
  <si>
    <t>합</t>
    <phoneticPr fontId="6" type="noConversion"/>
  </si>
  <si>
    <t>변경</t>
    <phoneticPr fontId="6" type="noConversion"/>
  </si>
  <si>
    <t>가격 (다이아)</t>
    <phoneticPr fontId="6" type="noConversion"/>
  </si>
  <si>
    <t>열쇠 개수</t>
    <phoneticPr fontId="6" type="noConversion"/>
  </si>
  <si>
    <t>구매 보너스 비율</t>
    <phoneticPr fontId="6" type="noConversion"/>
  </si>
  <si>
    <t>단계</t>
    <phoneticPr fontId="6" type="noConversion"/>
  </si>
  <si>
    <t>보상 그룹 코드</t>
    <phoneticPr fontId="6" type="noConversion"/>
  </si>
  <si>
    <t>기존 4성 장비 획득 확률</t>
    <phoneticPr fontId="6" type="noConversion"/>
  </si>
  <si>
    <t>기존 3성 장비 획득 확률</t>
    <phoneticPr fontId="6" type="noConversion"/>
  </si>
  <si>
    <t>변경 4성 장비 획득 확률</t>
    <phoneticPr fontId="6" type="noConversion"/>
  </si>
  <si>
    <t>변경 3성 장비 획득 확률</t>
    <phoneticPr fontId="6" type="noConversion"/>
  </si>
  <si>
    <t>초월던전 111단계</t>
    <phoneticPr fontId="6" type="noConversion"/>
  </si>
  <si>
    <t>61.5</t>
    <phoneticPr fontId="6" type="noConversion"/>
  </si>
  <si>
    <t>18.2</t>
    <phoneticPr fontId="6" type="noConversion"/>
  </si>
  <si>
    <t>8. 녹스 승단 주문서 요구량 변경</t>
    <phoneticPr fontId="6" type="noConversion"/>
  </si>
  <si>
    <t>(1) 9-10단계 녹스 승단 주문서 요구량 변경</t>
    <phoneticPr fontId="6" type="noConversion"/>
  </si>
  <si>
    <t>성공 확률</t>
    <phoneticPr fontId="6" type="noConversion"/>
  </si>
  <si>
    <t>녹스 무기 7성 0등급</t>
    <phoneticPr fontId="6" type="noConversion"/>
  </si>
  <si>
    <t>녹스 무기 7성 1등급</t>
  </si>
  <si>
    <t>녹스 무기 7성 2등급</t>
  </si>
  <si>
    <t>녹스 무기 7성 3등급</t>
  </si>
  <si>
    <t>녹스 무기 7성 4등급</t>
  </si>
  <si>
    <t>녹스 무기 7성 5등급</t>
  </si>
  <si>
    <t>녹스 무기 7성 6등급</t>
  </si>
  <si>
    <t>녹스 무기 7성 7등급</t>
  </si>
  <si>
    <t>녹스 무기 7성 8등급</t>
  </si>
  <si>
    <t>녹스 무기 7성 9등급</t>
  </si>
  <si>
    <t>녹스 투구 7성 0등급</t>
    <phoneticPr fontId="6" type="noConversion"/>
  </si>
  <si>
    <t>녹스 투구 7성 1등급</t>
  </si>
  <si>
    <t>녹스 투구 7성 2등급</t>
  </si>
  <si>
    <t>녹스 투구 7성 3등급</t>
  </si>
  <si>
    <t>녹스 투구 7성 4등급</t>
  </si>
  <si>
    <t>녹스 투구 7성 5등급</t>
  </si>
  <si>
    <t>녹스 투구 7성 6등급</t>
  </si>
  <si>
    <t>녹스 투구 7성 7등급</t>
  </si>
  <si>
    <t>녹스 투구 7성 8등급</t>
  </si>
  <si>
    <t>녹스 투구 7성 9등급</t>
  </si>
  <si>
    <t>녹스 갑옷 7성 0등급</t>
    <phoneticPr fontId="6" type="noConversion"/>
  </si>
  <si>
    <t>녹스 갑옷 7성 1등급</t>
  </si>
  <si>
    <t>녹스 갑옷 7성 2등급</t>
  </si>
  <si>
    <t>녹스 갑옷 7성 3등급</t>
  </si>
  <si>
    <t>녹스 갑옷 7성 4등급</t>
  </si>
  <si>
    <t>녹스 갑옷 7성 5등급</t>
  </si>
  <si>
    <t>녹스 갑옷 7성 6등급</t>
  </si>
  <si>
    <t>녹스 갑옷 7성 7등급</t>
  </si>
  <si>
    <t>녹스 갑옷 7성 8등급</t>
  </si>
  <si>
    <t>녹스 갑옷 7성 9등급</t>
  </si>
  <si>
    <t>녹스 바지 7성 0등급</t>
    <phoneticPr fontId="6" type="noConversion"/>
  </si>
  <si>
    <t>녹스 바지 7성 1등급</t>
  </si>
  <si>
    <t>녹스 바지 7성 2등급</t>
  </si>
  <si>
    <t>녹스 바지 7성 3등급</t>
  </si>
  <si>
    <t>녹스 바지 7성 4등급</t>
  </si>
  <si>
    <t>녹스 바지 7성 5등급</t>
  </si>
  <si>
    <t>녹스 바지 7성 6등급</t>
  </si>
  <si>
    <t>녹스 바지 7성 7등급</t>
  </si>
  <si>
    <t>녹스 바지 7성 8등급</t>
  </si>
  <si>
    <t>녹스 바지 7성 9등급</t>
  </si>
  <si>
    <t>녹스 신발 7성 0등급</t>
    <phoneticPr fontId="6" type="noConversion"/>
  </si>
  <si>
    <t>녹스 신발 7성 1등급</t>
  </si>
  <si>
    <t>녹스 신발 7성 2등급</t>
  </si>
  <si>
    <t>녹스 신발 7성 3등급</t>
  </si>
  <si>
    <t>녹스 신발 7성 4등급</t>
  </si>
  <si>
    <t>녹스 신발 7성 5등급</t>
  </si>
  <si>
    <t>녹스 신발 7성 6등급</t>
  </si>
  <si>
    <t>녹스 신발 7성 7등급</t>
  </si>
  <si>
    <t>녹스 신발 7성 8등급</t>
  </si>
  <si>
    <t>녹스 신발 7성 9등급</t>
  </si>
  <si>
    <t>녹스 장갑 7성 0등급</t>
    <phoneticPr fontId="6" type="noConversion"/>
  </si>
  <si>
    <t>녹스 장갑 7성 1등급</t>
  </si>
  <si>
    <t>녹스 장갑 7성 2등급</t>
  </si>
  <si>
    <t>녹스 장갑 7성 3등급</t>
  </si>
  <si>
    <t>녹스 장갑 7성 4등급</t>
  </si>
  <si>
    <t>녹스 장갑 7성 5등급</t>
  </si>
  <si>
    <t>녹스 장갑 7성 6등급</t>
  </si>
  <si>
    <t>녹스 장갑 7성 7등급</t>
  </si>
  <si>
    <t>녹스 장갑 7성 8등급</t>
  </si>
  <si>
    <t>녹스 장갑 7성 9등급</t>
  </si>
  <si>
    <t>녹스 반지 7성 0등급</t>
    <phoneticPr fontId="6" type="noConversion"/>
  </si>
  <si>
    <t>녹스 반지 7성 1등급</t>
  </si>
  <si>
    <t>녹스 반지 7성 2등급</t>
  </si>
  <si>
    <t>녹스 반지 7성 3등급</t>
  </si>
  <si>
    <t>녹스 반지 7성 4등급</t>
  </si>
  <si>
    <t>녹스 반지 7성 5등급</t>
  </si>
  <si>
    <t>녹스 반지 7성 6등급</t>
  </si>
  <si>
    <t>녹스 반지 7성 7등급</t>
  </si>
  <si>
    <t>녹스 반지 7성 8등급</t>
  </si>
  <si>
    <t>녹스 반지 7성 9등급</t>
  </si>
  <si>
    <t>변경 전
각 등급 당 필요 주문서 수량</t>
    <phoneticPr fontId="6" type="noConversion"/>
  </si>
  <si>
    <t>변경 후
각 등급 당 필요 주문서 수량</t>
    <phoneticPr fontId="6" type="noConversion"/>
  </si>
  <si>
    <t>Description</t>
    <phoneticPr fontId="6" type="noConversion"/>
  </si>
  <si>
    <t>녹스 목걸이 7성 0등급</t>
    <phoneticPr fontId="6" type="noConversion"/>
  </si>
  <si>
    <t>녹스 목걸이 7성 1등급</t>
  </si>
  <si>
    <t>녹스 목걸이 7성 2등급</t>
  </si>
  <si>
    <t>녹스 목걸이 7성 3등급</t>
  </si>
  <si>
    <t>녹스 목걸이 7성 4등급</t>
  </si>
  <si>
    <t>녹스 목걸이 7성 5등급</t>
  </si>
  <si>
    <t>녹스 목걸이 7성 6등급</t>
  </si>
  <si>
    <t>녹스 목걸이 7성 7등급</t>
  </si>
  <si>
    <t>녹스 목걸이 7성 8등급</t>
  </si>
  <si>
    <t>녹스 목걸이 7성 9등급</t>
  </si>
  <si>
    <t>&gt; 캐릭터 스킬 밸런스 및 리뉴얼</t>
    <phoneticPr fontId="6" type="noConversion"/>
  </si>
  <si>
    <t>1. 점령전 스킬데미지 밸런스</t>
    <phoneticPr fontId="6" type="noConversion"/>
  </si>
  <si>
    <t>2. 나이트 스킬</t>
    <phoneticPr fontId="6" type="noConversion"/>
  </si>
  <si>
    <t>(1) 가르기 : 기존 1 ~5 명의 적을 타겟으로 이동하며 단일 데미지 피해를 줍니다.</t>
    <phoneticPr fontId="6" type="noConversion"/>
  </si>
  <si>
    <t xml:space="preserve">  </t>
    <phoneticPr fontId="6" type="noConversion"/>
  </si>
  <si>
    <t>: 변경 후 1~ 5 명의 타겟으로  5회 이동하며 이동 경로상 모든 적들에게 피해를 줍니다.</t>
    <phoneticPr fontId="6" type="noConversion"/>
  </si>
  <si>
    <t>(2) 정점    :  체력회복량이 소폭 상향됩니다. (20%상승)</t>
    <phoneticPr fontId="6" type="noConversion"/>
  </si>
  <si>
    <t>(3) 낙화    : 기존 쿨타임 11~14 에서 1초씩 줄어 10~13으로 변경됩니다.</t>
    <phoneticPr fontId="6" type="noConversion"/>
  </si>
  <si>
    <t>(4) 복수    : 기존 쿨타임 16~20 에서 2초씩 줄어 14~18로 변경됩니다.</t>
    <phoneticPr fontId="6" type="noConversion"/>
  </si>
  <si>
    <t>(5) 폭풍    : 기존 쿨타임 16~20 에서 1초씩 줄어 15~19로 변경 됩니다.</t>
    <phoneticPr fontId="6" type="noConversion"/>
  </si>
  <si>
    <t>(6) 회오리 : 기존 슬로우 4~40%에서 14~50%로 상향됩니다.</t>
    <phoneticPr fontId="6" type="noConversion"/>
  </si>
  <si>
    <t>(7) 나선격 : 추가데미지 8~17%에서 15~25%로 상향됩니다.</t>
    <phoneticPr fontId="6" type="noConversion"/>
  </si>
  <si>
    <t>3. 데몬헌터 스킬</t>
    <phoneticPr fontId="6" type="noConversion"/>
  </si>
  <si>
    <t>(1) 명사수 : 공격력 증가 16~25%에서 25~65%로 증가합니다.</t>
    <phoneticPr fontId="6" type="noConversion"/>
  </si>
  <si>
    <t xml:space="preserve">(2) 환영 : </t>
    <phoneticPr fontId="6" type="noConversion"/>
  </si>
  <si>
    <t>기존</t>
    <phoneticPr fontId="6" type="noConversion"/>
  </si>
  <si>
    <t>기존 쿨</t>
    <phoneticPr fontId="6" type="noConversion"/>
  </si>
  <si>
    <t>변경 후</t>
    <phoneticPr fontId="6" type="noConversion"/>
  </si>
  <si>
    <t>변경 후 쿨</t>
    <phoneticPr fontId="6" type="noConversion"/>
  </si>
  <si>
    <t>(3) 연사 :</t>
    <phoneticPr fontId="6" type="noConversion"/>
  </si>
  <si>
    <t>(4) 화살비</t>
    <phoneticPr fontId="6" type="noConversion"/>
  </si>
  <si>
    <t>(5) 일격</t>
    <phoneticPr fontId="6" type="noConversion"/>
  </si>
  <si>
    <t>(1) 점령전 진행 시 스킬 데미지가 줄어듭니다.
    (나이트,데몬헌터,버서커는 스킬데미지의 위력이  60%, 아칸은 50%의 스킬 피해를 적에게 줍니다.)</t>
    <phoneticPr fontId="6" type="noConversion"/>
  </si>
  <si>
    <t>(1) 한계돌파 월정액 상품 추가</t>
    <phoneticPr fontId="6" type="noConversion"/>
  </si>
  <si>
    <t>(1) 수호자 성장 패키지 추가</t>
    <phoneticPr fontId="6" type="noConversion"/>
  </si>
  <si>
    <t>(1) 전승 재료 상자 상품 4종 추가</t>
    <phoneticPr fontId="6" type="noConversion"/>
  </si>
  <si>
    <t>(1) 다이아로 구매 가능한 열쇠 상품의 보너스 비율 증가</t>
    <phoneticPr fontId="6" type="noConversion"/>
  </si>
  <si>
    <t>작업 중</t>
    <phoneticPr fontId="6" type="noConversion"/>
  </si>
  <si>
    <t>적용</t>
    <phoneticPr fontId="6" type="noConversion"/>
  </si>
  <si>
    <t>&gt; 업적은 자정을 기준으로 8월 1일부터 그 다음 업데이트까지 일일, 주간, 월간 미션을 진행할 수 없는 상태가 됩니다.</t>
    <phoneticPr fontId="6" type="noConversion"/>
  </si>
  <si>
    <t xml:space="preserve"> * 8월 초 업데이트 시 점검 보상으로 500개의 다이아를 별도 지급해야 합니다. (주간 미션으로 획득 가능한 다이아)</t>
    <phoneticPr fontId="6" type="noConversion"/>
  </si>
  <si>
    <t xml:space="preserve"> * 따라서, 유저들에게 접속 보상으로 120개의 열쇠를 추가 지급해야 합니다. (일일 미션으로 획득 가능한 열쇠)</t>
    <phoneticPr fontId="6" type="noConversion"/>
  </si>
  <si>
    <t xml:space="preserve"> * 또한, 공식 카페를 자주 방문하지 않는 유저를 위해 아래와 같이 업적 UI에 안내 문구를 추가할 예정입니다.</t>
    <phoneticPr fontId="6" type="noConversion"/>
  </si>
  <si>
    <t>5. 길드 마크 및 배경 4종 추가</t>
    <phoneticPr fontId="6" type="noConversion"/>
  </si>
  <si>
    <t>길드마크 2종, 배경 2종 추가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</si>
</sst>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_);[Red]\(0\)"/>
    <numFmt numFmtId="182" formatCode="0.000"/>
    <numFmt numFmtId="183" formatCode="#,##0_);[Red]\(#,##0\)"/>
    <numFmt numFmtId="184" formatCode="#,##0.00_);[Red]\(#,##0.00\)"/>
    <numFmt numFmtId="185" formatCode="0.0"/>
    <numFmt numFmtId="186" formatCode="0.0%"/>
    <numFmt numFmtId="187" formatCode="0.0000%"/>
    <numFmt numFmtId="188" formatCode="#,##0.00_ "/>
  </numFmts>
  <fonts count="122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9"/>
      <color theme="1"/>
      <name val="맑은 고딕"/>
      <family val="3"/>
      <charset val="129"/>
    </font>
    <font>
      <sz val="10"/>
      <color indexed="9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b/>
      <sz val="10"/>
      <color rgb="FF000000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b/>
      <sz val="9"/>
      <color rgb="FFC0000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u/>
      <sz val="10"/>
      <color theme="10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7"/>
      <color theme="1"/>
      <name val="Times New Roman"/>
      <family val="1"/>
    </font>
    <font>
      <b/>
      <sz val="9"/>
      <color rgb="FFFF0000"/>
      <name val="맑은 고딕"/>
      <family val="3"/>
      <charset val="129"/>
      <scheme val="minor"/>
    </font>
    <font>
      <sz val="9"/>
      <color rgb="FFC00000"/>
      <name val="맑은 고딕"/>
      <family val="3"/>
      <charset val="129"/>
      <scheme val="minor"/>
    </font>
    <font>
      <sz val="10"/>
      <color rgb="FFC00000"/>
      <name val="맑은 고딕"/>
      <family val="3"/>
      <charset val="129"/>
      <scheme val="minor"/>
    </font>
    <font>
      <b/>
      <sz val="14"/>
      <color rgb="FF1F4E79"/>
      <name val="맑은 고딕"/>
      <family val="3"/>
      <charset val="129"/>
      <scheme val="minor"/>
    </font>
    <font>
      <b/>
      <sz val="7"/>
      <color rgb="FF1F4E79"/>
      <name val="Times New Roman"/>
      <family val="1"/>
    </font>
    <font>
      <b/>
      <sz val="14"/>
      <color rgb="FF2E74B5"/>
      <name val="굴림"/>
      <family val="3"/>
      <charset val="129"/>
    </font>
    <font>
      <b/>
      <sz val="7"/>
      <color rgb="FF2E74B5"/>
      <name val="Times New Roman"/>
      <family val="1"/>
    </font>
    <font>
      <b/>
      <sz val="14"/>
      <color rgb="FF2E74B5"/>
      <name val="맑은 고딕"/>
      <family val="3"/>
      <charset val="129"/>
    </font>
    <font>
      <i/>
      <sz val="10"/>
      <color theme="1"/>
      <name val="맑은 고딕"/>
      <family val="3"/>
      <charset val="129"/>
      <scheme val="minor"/>
    </font>
    <font>
      <sz val="10"/>
      <color theme="1"/>
      <name val="Times New Roman"/>
      <family val="1"/>
    </font>
    <font>
      <sz val="10"/>
      <color theme="1"/>
      <name val="맑은 고딕"/>
      <family val="1"/>
      <scheme val="minor"/>
    </font>
    <font>
      <b/>
      <sz val="11"/>
      <color rgb="FFFFFFFF"/>
      <name val="맑은 고딕"/>
      <family val="3"/>
      <charset val="129"/>
      <scheme val="minor"/>
    </font>
    <font>
      <b/>
      <sz val="7"/>
      <color rgb="FFFF0000"/>
      <name val="Times New Roman"/>
      <family val="1"/>
    </font>
    <font>
      <b/>
      <sz val="10"/>
      <color rgb="FF00B0F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0"/>
      <color rgb="FF7030A0"/>
      <name val="맑은 고딕"/>
      <family val="3"/>
      <charset val="129"/>
      <scheme val="minor"/>
    </font>
    <font>
      <sz val="10"/>
      <color rgb="FF000000"/>
      <name val="맑은 고딕"/>
      <family val="2"/>
      <charset val="129"/>
    </font>
    <font>
      <b/>
      <sz val="10"/>
      <color rgb="FF000000"/>
      <name val="맑은 고딕"/>
      <family val="2"/>
      <charset val="129"/>
    </font>
    <font>
      <b/>
      <sz val="9"/>
      <color rgb="FF000000"/>
      <name val="맑은 고딕"/>
      <family val="3"/>
      <charset val="129"/>
    </font>
    <font>
      <sz val="9"/>
      <color rgb="FF000000"/>
      <name val="Wingdings"/>
      <charset val="2"/>
    </font>
    <font>
      <sz val="7"/>
      <color rgb="FF000000"/>
      <name val="Times New Roman"/>
      <family val="1"/>
    </font>
    <font>
      <sz val="9"/>
      <color theme="1"/>
      <name val="Wingdings"/>
      <charset val="2"/>
    </font>
    <font>
      <b/>
      <sz val="9"/>
      <name val="맑은 고딕"/>
      <family val="2"/>
      <charset val="129"/>
    </font>
    <font>
      <sz val="11"/>
      <color theme="1"/>
      <name val="Wingdings"/>
      <charset val="2"/>
    </font>
    <font>
      <b/>
      <sz val="16"/>
      <color rgb="FF2E74B5"/>
      <name val="맑은 고딕"/>
      <family val="3"/>
      <charset val="129"/>
      <scheme val="minor"/>
    </font>
    <font>
      <b/>
      <sz val="13"/>
      <color rgb="FF5B9BD5"/>
      <name val="맑은 고딕"/>
      <family val="3"/>
      <charset val="129"/>
      <scheme val="minor"/>
    </font>
    <font>
      <b/>
      <sz val="7"/>
      <color rgb="FF5B9BD5"/>
      <name val="Times New Roman"/>
      <family val="1"/>
    </font>
    <font>
      <sz val="10"/>
      <color theme="1"/>
      <name val="Wingdings"/>
      <charset val="2"/>
    </font>
    <font>
      <b/>
      <sz val="16"/>
      <color rgb="FF2E74B5"/>
      <name val="맑은 고딕"/>
      <family val="1"/>
      <scheme val="minor"/>
    </font>
    <font>
      <b/>
      <sz val="13"/>
      <color rgb="FF5B9BD5"/>
      <name val="맑은 고딕"/>
      <family val="1"/>
      <scheme val="minor"/>
    </font>
    <font>
      <b/>
      <sz val="11"/>
      <color indexed="8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3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7"/>
      <color rgb="FF000000"/>
      <name val="Times New Roman"/>
      <family val="1"/>
    </font>
    <font>
      <b/>
      <sz val="14"/>
      <color rgb="FF5B9BD5"/>
      <name val="맑은 고딕"/>
      <family val="3"/>
      <charset val="129"/>
      <scheme val="minor"/>
    </font>
    <font>
      <sz val="14"/>
      <color rgb="FF5B9BD5"/>
      <name val="맑은 고딕"/>
      <family val="3"/>
      <charset val="129"/>
      <scheme val="minor"/>
    </font>
    <font>
      <sz val="10"/>
      <color rgb="FFC00000"/>
      <name val="Wingdings"/>
      <charset val="2"/>
    </font>
    <font>
      <sz val="7"/>
      <color rgb="FFC00000"/>
      <name val="Times New Roman"/>
      <family val="1"/>
    </font>
    <font>
      <sz val="12"/>
      <color theme="1"/>
      <name val="맑은 고딕"/>
      <family val="2"/>
      <charset val="129"/>
      <scheme val="minor"/>
    </font>
    <font>
      <sz val="11"/>
      <color theme="1"/>
      <name val="나눔고딕"/>
      <family val="3"/>
      <charset val="129"/>
    </font>
    <font>
      <sz val="11"/>
      <color rgb="FF1172B6"/>
      <name val="나눔고딕"/>
      <family val="3"/>
      <charset val="129"/>
    </font>
    <font>
      <b/>
      <sz val="11"/>
      <color theme="1"/>
      <name val="나눔고딕"/>
      <family val="3"/>
      <charset val="129"/>
    </font>
    <font>
      <b/>
      <sz val="10"/>
      <color theme="1"/>
      <name val="맑은 고딕"/>
      <family val="3"/>
      <charset val="129"/>
    </font>
    <font>
      <sz val="10"/>
      <color theme="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0"/>
      <color theme="0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1"/>
      <color rgb="FFFF0000"/>
      <name val="맑은 고딕"/>
      <family val="3"/>
      <charset val="129"/>
    </font>
  </fonts>
  <fills count="83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indexed="64"/>
      </bottom>
      <diagonal/>
    </border>
    <border>
      <left/>
      <right style="thick">
        <color rgb="FFFFFFFF"/>
      </right>
      <top/>
      <bottom style="medium">
        <color rgb="FF5B9BD5"/>
      </bottom>
      <diagonal/>
    </border>
    <border>
      <left/>
      <right style="thick">
        <color rgb="FFFFFFFF"/>
      </right>
      <top/>
      <bottom style="medium">
        <color indexed="64"/>
      </bottom>
      <diagonal/>
    </border>
    <border>
      <left style="thick">
        <color rgb="FFFFFFFF"/>
      </left>
      <right style="thick">
        <color rgb="FFFFFFFF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thin">
        <color auto="1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mediumDashed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Dashed">
        <color indexed="64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mediumDashed">
        <color indexed="64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mediumDashed">
        <color indexed="64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Dashed">
        <color indexed="64"/>
      </right>
      <top/>
      <bottom/>
      <diagonal/>
    </border>
    <border>
      <left style="mediumDashed">
        <color indexed="64"/>
      </left>
      <right/>
      <top style="medium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39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969">
    <xf numFmtId="0" fontId="0" fillId="0" borderId="0" xfId="0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8" fillId="0" borderId="9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0" xfId="0" applyFont="1" applyBorder="1">
      <alignment vertical="center"/>
    </xf>
    <xf numFmtId="0" fontId="9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0" fillId="0" borderId="6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9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4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4" fillId="0" borderId="0" xfId="0" applyFont="1" applyBorder="1">
      <alignment vertical="center"/>
    </xf>
    <xf numFmtId="0" fontId="1" fillId="0" borderId="10" xfId="0" applyFont="1" applyBorder="1">
      <alignment vertical="center"/>
    </xf>
    <xf numFmtId="0" fontId="0" fillId="0" borderId="2" xfId="0" applyFont="1" applyBorder="1">
      <alignment vertical="center"/>
    </xf>
    <xf numFmtId="0" fontId="13" fillId="0" borderId="0" xfId="0" applyFont="1" applyAlignment="1">
      <alignment horizontal="left" vertical="center" indent="1"/>
    </xf>
    <xf numFmtId="49" fontId="19" fillId="10" borderId="11" xfId="10" applyNumberFormat="1" applyFont="1" applyFill="1" applyBorder="1" applyAlignment="1">
      <alignment horizontal="center" vertical="center"/>
    </xf>
    <xf numFmtId="0" fontId="2" fillId="0" borderId="0" xfId="12">
      <alignment vertical="center"/>
    </xf>
    <xf numFmtId="0" fontId="0" fillId="0" borderId="0" xfId="0" applyFill="1" applyBorder="1">
      <alignment vertical="center"/>
    </xf>
    <xf numFmtId="49" fontId="19" fillId="10" borderId="11" xfId="10" applyNumberFormat="1" applyFont="1" applyFill="1" applyBorder="1" applyAlignment="1">
      <alignment horizontal="center" vertical="center" wrapText="1"/>
    </xf>
    <xf numFmtId="0" fontId="0" fillId="0" borderId="12" xfId="0" applyBorder="1">
      <alignment vertical="center"/>
    </xf>
    <xf numFmtId="0" fontId="33" fillId="0" borderId="0" xfId="1" applyFont="1" applyBorder="1" applyAlignment="1">
      <alignment horizontal="left" vertical="center"/>
    </xf>
    <xf numFmtId="0" fontId="31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7" xfId="0" applyFont="1" applyBorder="1">
      <alignment vertical="center"/>
    </xf>
    <xf numFmtId="0" fontId="0" fillId="0" borderId="8" xfId="0" applyFont="1" applyBorder="1">
      <alignment vertical="center"/>
    </xf>
    <xf numFmtId="0" fontId="34" fillId="0" borderId="0" xfId="0" applyFont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9" xfId="0" applyBorder="1">
      <alignment vertical="center"/>
    </xf>
    <xf numFmtId="0" fontId="11" fillId="0" borderId="0" xfId="0" applyFont="1">
      <alignment vertical="center"/>
    </xf>
    <xf numFmtId="49" fontId="19" fillId="10" borderId="11" xfId="10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180" fontId="19" fillId="10" borderId="11" xfId="1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2" fillId="0" borderId="0" xfId="12" applyFill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0" fontId="19" fillId="0" borderId="0" xfId="12" applyFont="1">
      <alignment vertical="center"/>
    </xf>
    <xf numFmtId="0" fontId="0" fillId="0" borderId="22" xfId="0" applyFont="1" applyBorder="1" applyAlignment="1">
      <alignment vertical="center"/>
    </xf>
    <xf numFmtId="0" fontId="10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43" fontId="34" fillId="0" borderId="0" xfId="0" applyNumberFormat="1" applyFont="1">
      <alignment vertical="center"/>
    </xf>
    <xf numFmtId="0" fontId="34" fillId="36" borderId="0" xfId="0" applyFont="1" applyFill="1">
      <alignment vertical="center"/>
    </xf>
    <xf numFmtId="183" fontId="34" fillId="0" borderId="0" xfId="0" applyNumberFormat="1" applyFont="1">
      <alignment vertical="center"/>
    </xf>
    <xf numFmtId="179" fontId="34" fillId="0" borderId="0" xfId="0" applyNumberFormat="1" applyFont="1" applyAlignment="1">
      <alignment horizontal="center" vertical="center"/>
    </xf>
    <xf numFmtId="10" fontId="34" fillId="0" borderId="0" xfId="0" applyNumberFormat="1" applyFont="1" applyAlignment="1">
      <alignment horizontal="center" vertical="center"/>
    </xf>
    <xf numFmtId="0" fontId="53" fillId="0" borderId="0" xfId="0" applyFont="1">
      <alignment vertical="center"/>
    </xf>
    <xf numFmtId="0" fontId="2" fillId="0" borderId="0" xfId="12" applyFont="1">
      <alignment vertical="center"/>
    </xf>
    <xf numFmtId="0" fontId="2" fillId="0" borderId="0" xfId="12" applyFont="1" applyAlignment="1">
      <alignment horizontal="center" vertical="center"/>
    </xf>
    <xf numFmtId="0" fontId="0" fillId="0" borderId="24" xfId="0" applyFont="1" applyBorder="1">
      <alignment vertical="center"/>
    </xf>
    <xf numFmtId="0" fontId="54" fillId="0" borderId="0" xfId="0" applyFont="1">
      <alignment vertical="center"/>
    </xf>
    <xf numFmtId="49" fontId="19" fillId="18" borderId="11" xfId="10" applyNumberFormat="1" applyFont="1" applyFill="1" applyBorder="1" applyAlignment="1">
      <alignment horizontal="left" vertical="center" wrapText="1"/>
    </xf>
    <xf numFmtId="49" fontId="19" fillId="14" borderId="11" xfId="10" applyNumberFormat="1" applyFont="1" applyFill="1" applyBorder="1" applyAlignment="1">
      <alignment horizontal="left" vertical="center" wrapText="1"/>
    </xf>
    <xf numFmtId="49" fontId="30" fillId="4" borderId="26" xfId="9" applyNumberFormat="1" applyFont="1" applyFill="1" applyBorder="1" applyAlignment="1">
      <alignment horizontal="center" vertical="center"/>
    </xf>
    <xf numFmtId="49" fontId="29" fillId="4" borderId="27" xfId="10" applyNumberFormat="1" applyFont="1" applyFill="1" applyBorder="1" applyAlignment="1">
      <alignment horizontal="center" vertical="center"/>
    </xf>
    <xf numFmtId="0" fontId="30" fillId="4" borderId="29" xfId="13" applyFont="1" applyFill="1" applyBorder="1" applyAlignment="1">
      <alignment horizontal="center" vertical="center"/>
    </xf>
    <xf numFmtId="179" fontId="17" fillId="0" borderId="26" xfId="14" applyNumberFormat="1" applyFont="1" applyFill="1" applyBorder="1">
      <alignment vertical="center"/>
    </xf>
    <xf numFmtId="179" fontId="39" fillId="0" borderId="26" xfId="14" applyNumberFormat="1" applyFont="1" applyFill="1" applyBorder="1">
      <alignment vertical="center"/>
    </xf>
    <xf numFmtId="176" fontId="39" fillId="0" borderId="29" xfId="14" applyNumberFormat="1" applyFont="1" applyFill="1" applyBorder="1">
      <alignment vertical="center"/>
    </xf>
    <xf numFmtId="176" fontId="39" fillId="0" borderId="29" xfId="13" applyNumberFormat="1" applyFont="1" applyFill="1" applyBorder="1">
      <alignment vertical="center"/>
    </xf>
    <xf numFmtId="176" fontId="15" fillId="0" borderId="29" xfId="13" applyNumberFormat="1" applyFont="1" applyFill="1" applyBorder="1">
      <alignment vertical="center"/>
    </xf>
    <xf numFmtId="49" fontId="19" fillId="7" borderId="28" xfId="9" applyNumberFormat="1" applyFont="1" applyFill="1" applyBorder="1" applyAlignment="1">
      <alignment horizontal="center" vertical="center"/>
    </xf>
    <xf numFmtId="49" fontId="19" fillId="35" borderId="28" xfId="9" applyNumberFormat="1" applyFont="1" applyFill="1" applyBorder="1" applyAlignment="1">
      <alignment horizontal="center" vertical="center"/>
    </xf>
    <xf numFmtId="49" fontId="19" fillId="42" borderId="28" xfId="9" applyNumberFormat="1" applyFont="1" applyFill="1" applyBorder="1" applyAlignment="1">
      <alignment horizontal="center" vertical="center"/>
    </xf>
    <xf numFmtId="49" fontId="15" fillId="9" borderId="30" xfId="10" applyNumberFormat="1" applyFont="1" applyFill="1" applyBorder="1" applyAlignment="1">
      <alignment horizontal="center" vertical="center"/>
    </xf>
    <xf numFmtId="178" fontId="17" fillId="9" borderId="31" xfId="14" applyNumberFormat="1" applyFont="1" applyFill="1" applyBorder="1" applyAlignment="1">
      <alignment horizontal="center" vertical="center"/>
    </xf>
    <xf numFmtId="0" fontId="17" fillId="9" borderId="32" xfId="14" applyFont="1" applyFill="1" applyBorder="1" applyAlignment="1">
      <alignment horizontal="center" vertical="center"/>
    </xf>
    <xf numFmtId="49" fontId="15" fillId="9" borderId="33" xfId="10" applyNumberFormat="1" applyFont="1" applyFill="1" applyBorder="1" applyAlignment="1">
      <alignment horizontal="center" vertical="center"/>
    </xf>
    <xf numFmtId="49" fontId="29" fillId="4" borderId="34" xfId="10" applyNumberFormat="1" applyFont="1" applyFill="1" applyBorder="1" applyAlignment="1">
      <alignment horizontal="center" vertical="center"/>
    </xf>
    <xf numFmtId="49" fontId="19" fillId="41" borderId="35" xfId="9" applyNumberFormat="1" applyFont="1" applyFill="1" applyBorder="1" applyAlignment="1">
      <alignment horizontal="center" vertical="center"/>
    </xf>
    <xf numFmtId="176" fontId="39" fillId="40" borderId="29" xfId="14" applyNumberFormat="1" applyFont="1" applyFill="1" applyBorder="1">
      <alignment vertical="center"/>
    </xf>
    <xf numFmtId="49" fontId="19" fillId="41" borderId="36" xfId="9" applyNumberFormat="1" applyFont="1" applyFill="1" applyBorder="1" applyAlignment="1">
      <alignment horizontal="center" vertical="center"/>
    </xf>
    <xf numFmtId="179" fontId="39" fillId="0" borderId="37" xfId="14" applyNumberFormat="1" applyFont="1" applyFill="1" applyBorder="1">
      <alignment vertical="center"/>
    </xf>
    <xf numFmtId="176" fontId="39" fillId="0" borderId="38" xfId="13" applyNumberFormat="1" applyFont="1" applyFill="1" applyBorder="1">
      <alignment vertical="center"/>
    </xf>
    <xf numFmtId="49" fontId="19" fillId="7" borderId="39" xfId="9" applyNumberFormat="1" applyFont="1" applyFill="1" applyBorder="1" applyAlignment="1">
      <alignment horizontal="center" vertical="center"/>
    </xf>
    <xf numFmtId="49" fontId="19" fillId="42" borderId="39" xfId="9" applyNumberFormat="1" applyFont="1" applyFill="1" applyBorder="1" applyAlignment="1">
      <alignment horizontal="center" vertical="center"/>
    </xf>
    <xf numFmtId="179" fontId="17" fillId="0" borderId="37" xfId="14" applyNumberFormat="1" applyFont="1" applyFill="1" applyBorder="1">
      <alignment vertical="center"/>
    </xf>
    <xf numFmtId="176" fontId="15" fillId="0" borderId="38" xfId="13" applyNumberFormat="1" applyFont="1" applyFill="1" applyBorder="1">
      <alignment vertical="center"/>
    </xf>
    <xf numFmtId="49" fontId="19" fillId="35" borderId="39" xfId="9" applyNumberFormat="1" applyFont="1" applyFill="1" applyBorder="1" applyAlignment="1">
      <alignment horizontal="center" vertical="center"/>
    </xf>
    <xf numFmtId="176" fontId="39" fillId="40" borderId="38" xfId="13" applyNumberFormat="1" applyFont="1" applyFill="1" applyBorder="1">
      <alignment vertical="center"/>
    </xf>
    <xf numFmtId="0" fontId="34" fillId="0" borderId="0" xfId="0" applyFont="1" applyFill="1" applyBorder="1">
      <alignment vertical="center"/>
    </xf>
    <xf numFmtId="0" fontId="47" fillId="31" borderId="26" xfId="0" applyFont="1" applyFill="1" applyBorder="1" applyAlignment="1">
      <alignment horizontal="center" vertical="center" wrapText="1" readingOrder="1"/>
    </xf>
    <xf numFmtId="0" fontId="48" fillId="31" borderId="26" xfId="0" applyNumberFormat="1" applyFont="1" applyFill="1" applyBorder="1" applyAlignment="1">
      <alignment horizontal="center" vertical="center"/>
    </xf>
    <xf numFmtId="49" fontId="48" fillId="31" borderId="26" xfId="0" applyNumberFormat="1" applyFont="1" applyFill="1" applyBorder="1" applyAlignment="1">
      <alignment horizontal="center" vertical="center"/>
    </xf>
    <xf numFmtId="6" fontId="48" fillId="31" borderId="26" xfId="0" applyNumberFormat="1" applyFont="1" applyFill="1" applyBorder="1" applyAlignment="1">
      <alignment horizontal="center" vertical="center"/>
    </xf>
    <xf numFmtId="9" fontId="48" fillId="31" borderId="26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 wrapText="1" readingOrder="1"/>
    </xf>
    <xf numFmtId="0" fontId="10" fillId="31" borderId="26" xfId="0" applyFont="1" applyFill="1" applyBorder="1" applyAlignment="1">
      <alignment horizontal="center" vertical="center"/>
    </xf>
    <xf numFmtId="0" fontId="9" fillId="0" borderId="26" xfId="0" applyNumberFormat="1" applyFont="1" applyFill="1" applyBorder="1">
      <alignment vertical="center"/>
    </xf>
    <xf numFmtId="38" fontId="9" fillId="0" borderId="26" xfId="28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26" xfId="0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center" vertical="center"/>
    </xf>
    <xf numFmtId="0" fontId="9" fillId="0" borderId="26" xfId="0" applyFont="1" applyFill="1" applyBorder="1">
      <alignment vertical="center"/>
    </xf>
    <xf numFmtId="41" fontId="9" fillId="0" borderId="26" xfId="28" applyFont="1" applyFill="1" applyBorder="1">
      <alignment vertical="center"/>
    </xf>
    <xf numFmtId="183" fontId="9" fillId="0" borderId="26" xfId="28" applyNumberFormat="1" applyFont="1" applyFill="1" applyBorder="1">
      <alignment vertical="center"/>
    </xf>
    <xf numFmtId="0" fontId="9" fillId="0" borderId="26" xfId="0" applyFont="1" applyFill="1" applyBorder="1" applyAlignment="1">
      <alignment horizontal="center" vertical="center"/>
    </xf>
    <xf numFmtId="184" fontId="9" fillId="0" borderId="26" xfId="0" applyNumberFormat="1" applyFont="1" applyFill="1" applyBorder="1" applyAlignment="1">
      <alignment horizontal="center" vertical="center"/>
    </xf>
    <xf numFmtId="38" fontId="9" fillId="0" borderId="26" xfId="0" applyNumberFormat="1" applyFont="1" applyFill="1" applyBorder="1" applyAlignment="1">
      <alignment horizontal="center" vertical="center"/>
    </xf>
    <xf numFmtId="0" fontId="9" fillId="0" borderId="26" xfId="0" applyNumberFormat="1" applyFont="1" applyFill="1" applyBorder="1" applyAlignment="1">
      <alignment horizontal="center" vertical="center"/>
    </xf>
    <xf numFmtId="183" fontId="34" fillId="0" borderId="26" xfId="0" applyNumberFormat="1" applyFont="1" applyBorder="1" applyAlignment="1">
      <alignment horizontal="center" vertical="center"/>
    </xf>
    <xf numFmtId="0" fontId="34" fillId="0" borderId="26" xfId="0" applyFont="1" applyFill="1" applyBorder="1">
      <alignment vertical="center"/>
    </xf>
    <xf numFmtId="183" fontId="34" fillId="0" borderId="26" xfId="0" applyNumberFormat="1" applyFont="1" applyFill="1" applyBorder="1">
      <alignment vertical="center"/>
    </xf>
    <xf numFmtId="0" fontId="34" fillId="0" borderId="26" xfId="0" applyFont="1" applyBorder="1" applyAlignment="1">
      <alignment horizontal="center" vertical="center"/>
    </xf>
    <xf numFmtId="183" fontId="48" fillId="31" borderId="26" xfId="0" applyNumberFormat="1" applyFont="1" applyFill="1" applyBorder="1" applyAlignment="1">
      <alignment horizontal="center" vertical="center"/>
    </xf>
    <xf numFmtId="183" fontId="9" fillId="0" borderId="26" xfId="27" applyNumberFormat="1" applyFont="1" applyFill="1" applyBorder="1" applyAlignment="1">
      <alignment horizontal="center" vertical="center"/>
    </xf>
    <xf numFmtId="181" fontId="34" fillId="0" borderId="26" xfId="0" applyNumberFormat="1" applyFont="1" applyBorder="1" applyAlignment="1">
      <alignment horizontal="center" vertical="center"/>
    </xf>
    <xf numFmtId="183" fontId="10" fillId="31" borderId="26" xfId="0" applyNumberFormat="1" applyFont="1" applyFill="1" applyBorder="1" applyAlignment="1">
      <alignment horizontal="center" vertical="center"/>
    </xf>
    <xf numFmtId="0" fontId="42" fillId="8" borderId="26" xfId="0" applyNumberFormat="1" applyFont="1" applyFill="1" applyBorder="1" applyAlignment="1">
      <alignment horizontal="center" vertical="center"/>
    </xf>
    <xf numFmtId="179" fontId="42" fillId="8" borderId="26" xfId="0" applyNumberFormat="1" applyFont="1" applyFill="1" applyBorder="1" applyAlignment="1">
      <alignment horizontal="center" vertical="center"/>
    </xf>
    <xf numFmtId="183" fontId="42" fillId="8" borderId="26" xfId="0" applyNumberFormat="1" applyFont="1" applyFill="1" applyBorder="1" applyAlignment="1">
      <alignment horizontal="center" vertical="center"/>
    </xf>
    <xf numFmtId="6" fontId="42" fillId="0" borderId="0" xfId="0" applyNumberFormat="1" applyFont="1" applyFill="1" applyBorder="1" applyAlignment="1">
      <alignment horizontal="center" vertical="center"/>
    </xf>
    <xf numFmtId="0" fontId="42" fillId="9" borderId="26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 wrapText="1"/>
    </xf>
    <xf numFmtId="6" fontId="9" fillId="0" borderId="0" xfId="0" applyNumberFormat="1" applyFont="1" applyFill="1" applyBorder="1" applyAlignment="1">
      <alignment horizontal="center" vertical="center"/>
    </xf>
    <xf numFmtId="0" fontId="9" fillId="0" borderId="26" xfId="27" applyNumberFormat="1" applyFont="1" applyFill="1" applyBorder="1">
      <alignment vertical="center"/>
    </xf>
    <xf numFmtId="179" fontId="9" fillId="0" borderId="26" xfId="2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34" fillId="0" borderId="26" xfId="0" applyNumberFormat="1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179" fontId="34" fillId="0" borderId="0" xfId="0" applyNumberFormat="1" applyFont="1" applyBorder="1" applyAlignment="1">
      <alignment horizontal="center" vertical="center"/>
    </xf>
    <xf numFmtId="9" fontId="34" fillId="0" borderId="0" xfId="0" applyNumberFormat="1" applyFont="1" applyBorder="1" applyAlignment="1">
      <alignment horizontal="center" vertical="center"/>
    </xf>
    <xf numFmtId="179" fontId="34" fillId="8" borderId="26" xfId="0" applyNumberFormat="1" applyFont="1" applyFill="1" applyBorder="1" applyAlignment="1">
      <alignment horizontal="center" vertical="center"/>
    </xf>
    <xf numFmtId="0" fontId="34" fillId="31" borderId="26" xfId="0" applyFont="1" applyFill="1" applyBorder="1" applyAlignment="1">
      <alignment horizontal="center" vertical="center"/>
    </xf>
    <xf numFmtId="179" fontId="34" fillId="31" borderId="26" xfId="0" applyNumberFormat="1" applyFont="1" applyFill="1" applyBorder="1" applyAlignment="1">
      <alignment horizontal="center" vertical="center"/>
    </xf>
    <xf numFmtId="10" fontId="34" fillId="0" borderId="26" xfId="0" applyNumberFormat="1" applyFont="1" applyBorder="1" applyAlignment="1">
      <alignment horizontal="center" vertical="center"/>
    </xf>
    <xf numFmtId="0" fontId="19" fillId="6" borderId="26" xfId="9" applyFont="1" applyBorder="1" applyAlignment="1">
      <alignment horizontal="center" vertical="center"/>
    </xf>
    <xf numFmtId="0" fontId="19" fillId="0" borderId="26" xfId="9" applyFont="1" applyFill="1" applyBorder="1" applyAlignment="1">
      <alignment horizontal="center" vertical="center"/>
    </xf>
    <xf numFmtId="0" fontId="19" fillId="9" borderId="26" xfId="9" applyFont="1" applyFill="1" applyBorder="1" applyAlignment="1">
      <alignment horizontal="center" vertical="center"/>
    </xf>
    <xf numFmtId="0" fontId="19" fillId="6" borderId="40" xfId="9" applyFont="1" applyBorder="1" applyAlignment="1">
      <alignment horizontal="center" vertical="center"/>
    </xf>
    <xf numFmtId="0" fontId="23" fillId="26" borderId="40" xfId="9" applyFont="1" applyFill="1" applyBorder="1" applyAlignment="1">
      <alignment horizontal="center" vertical="center"/>
    </xf>
    <xf numFmtId="0" fontId="19" fillId="15" borderId="40" xfId="9" applyFont="1" applyFill="1" applyBorder="1" applyAlignment="1">
      <alignment horizontal="center" vertical="center"/>
    </xf>
    <xf numFmtId="0" fontId="21" fillId="15" borderId="40" xfId="9" applyFont="1" applyFill="1" applyBorder="1" applyAlignment="1">
      <alignment horizontal="center" vertical="center"/>
    </xf>
    <xf numFmtId="0" fontId="32" fillId="15" borderId="40" xfId="9" applyFont="1" applyFill="1" applyBorder="1" applyAlignment="1">
      <alignment horizontal="center" vertical="center"/>
    </xf>
    <xf numFmtId="0" fontId="21" fillId="9" borderId="40" xfId="9" applyFont="1" applyFill="1" applyBorder="1" applyAlignment="1">
      <alignment horizontal="center" vertical="center"/>
    </xf>
    <xf numFmtId="0" fontId="32" fillId="9" borderId="40" xfId="9" applyFont="1" applyFill="1" applyBorder="1" applyAlignment="1">
      <alignment horizontal="center" vertical="center"/>
    </xf>
    <xf numFmtId="0" fontId="32" fillId="9" borderId="26" xfId="9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19" fillId="24" borderId="41" xfId="0" applyFont="1" applyFill="1" applyBorder="1" applyAlignment="1">
      <alignment horizontal="center" vertical="center"/>
    </xf>
    <xf numFmtId="0" fontId="19" fillId="22" borderId="41" xfId="0" applyFont="1" applyFill="1" applyBorder="1" applyAlignment="1">
      <alignment horizontal="center" vertical="center"/>
    </xf>
    <xf numFmtId="0" fontId="19" fillId="15" borderId="41" xfId="0" applyFont="1" applyFill="1" applyBorder="1" applyAlignment="1">
      <alignment horizontal="center" vertical="center"/>
    </xf>
    <xf numFmtId="0" fontId="19" fillId="16" borderId="41" xfId="0" applyFont="1" applyFill="1" applyBorder="1" applyAlignment="1">
      <alignment horizontal="center" vertical="center"/>
    </xf>
    <xf numFmtId="0" fontId="19" fillId="24" borderId="41" xfId="0" quotePrefix="1" applyFont="1" applyFill="1" applyBorder="1" applyAlignment="1">
      <alignment horizontal="center" vertical="center"/>
    </xf>
    <xf numFmtId="0" fontId="19" fillId="24" borderId="42" xfId="17" applyNumberFormat="1" applyFont="1" applyFill="1" applyBorder="1" applyAlignment="1" applyProtection="1">
      <alignment vertical="center"/>
    </xf>
    <xf numFmtId="0" fontId="19" fillId="22" borderId="42" xfId="17" applyNumberFormat="1" applyFont="1" applyFill="1" applyBorder="1" applyAlignment="1" applyProtection="1">
      <alignment vertical="center"/>
    </xf>
    <xf numFmtId="0" fontId="58" fillId="0" borderId="0" xfId="30" applyFont="1">
      <alignment vertical="center"/>
    </xf>
    <xf numFmtId="0" fontId="59" fillId="0" borderId="0" xfId="30" applyFont="1">
      <alignment vertical="center"/>
    </xf>
    <xf numFmtId="0" fontId="19" fillId="20" borderId="44" xfId="12" applyFont="1" applyFill="1" applyBorder="1" applyAlignment="1">
      <alignment horizontal="center" vertical="center"/>
    </xf>
    <xf numFmtId="49" fontId="19" fillId="20" borderId="44" xfId="9" applyNumberFormat="1" applyFont="1" applyFill="1" applyBorder="1" applyAlignment="1">
      <alignment horizontal="center" vertical="center"/>
    </xf>
    <xf numFmtId="0" fontId="19" fillId="20" borderId="43" xfId="12" applyFont="1" applyFill="1" applyBorder="1" applyAlignment="1">
      <alignment horizontal="center" vertical="center"/>
    </xf>
    <xf numFmtId="49" fontId="19" fillId="20" borderId="43" xfId="9" applyNumberFormat="1" applyFont="1" applyFill="1" applyBorder="1" applyAlignment="1">
      <alignment horizontal="center" vertical="center"/>
    </xf>
    <xf numFmtId="49" fontId="19" fillId="6" borderId="44" xfId="9" applyNumberFormat="1" applyFont="1" applyFill="1" applyBorder="1" applyAlignment="1">
      <alignment horizontal="center" vertical="center"/>
    </xf>
    <xf numFmtId="0" fontId="19" fillId="6" borderId="44" xfId="12" applyFont="1" applyFill="1" applyBorder="1" applyAlignment="1">
      <alignment horizontal="center" vertical="center"/>
    </xf>
    <xf numFmtId="0" fontId="23" fillId="6" borderId="44" xfId="12" applyFont="1" applyFill="1" applyBorder="1" applyAlignment="1">
      <alignment horizontal="center" vertical="center"/>
    </xf>
    <xf numFmtId="0" fontId="23" fillId="6" borderId="44" xfId="9" applyFont="1" applyFill="1" applyBorder="1" applyAlignment="1">
      <alignment horizontal="center" vertical="center"/>
    </xf>
    <xf numFmtId="0" fontId="23" fillId="6" borderId="44" xfId="0" applyFont="1" applyFill="1" applyBorder="1" applyAlignment="1">
      <alignment horizontal="center" vertical="center"/>
    </xf>
    <xf numFmtId="0" fontId="23" fillId="20" borderId="44" xfId="12" applyFont="1" applyFill="1" applyBorder="1" applyAlignment="1">
      <alignment horizontal="center" vertical="center"/>
    </xf>
    <xf numFmtId="0" fontId="23" fillId="20" borderId="44" xfId="9" applyFont="1" applyFill="1" applyBorder="1" applyAlignment="1">
      <alignment horizontal="center" vertical="center"/>
    </xf>
    <xf numFmtId="0" fontId="23" fillId="20" borderId="44" xfId="0" applyFont="1" applyFill="1" applyBorder="1" applyAlignment="1">
      <alignment horizontal="center" vertical="center"/>
    </xf>
    <xf numFmtId="0" fontId="23" fillId="20" borderId="43" xfId="12" applyFont="1" applyFill="1" applyBorder="1" applyAlignment="1">
      <alignment horizontal="center" vertical="center"/>
    </xf>
    <xf numFmtId="49" fontId="32" fillId="20" borderId="44" xfId="9" applyNumberFormat="1" applyFont="1" applyFill="1" applyBorder="1" applyAlignment="1">
      <alignment horizontal="center" vertical="center"/>
    </xf>
    <xf numFmtId="0" fontId="32" fillId="20" borderId="44" xfId="12" applyFont="1" applyFill="1" applyBorder="1" applyAlignment="1">
      <alignment horizontal="center" vertical="center"/>
    </xf>
    <xf numFmtId="0" fontId="32" fillId="20" borderId="44" xfId="9" applyFont="1" applyFill="1" applyBorder="1" applyAlignment="1">
      <alignment horizontal="center" vertical="center"/>
    </xf>
    <xf numFmtId="0" fontId="32" fillId="20" borderId="44" xfId="0" applyFont="1" applyFill="1" applyBorder="1" applyAlignment="1">
      <alignment horizontal="center" vertical="center"/>
    </xf>
    <xf numFmtId="49" fontId="32" fillId="6" borderId="44" xfId="9" applyNumberFormat="1" applyFont="1" applyFill="1" applyBorder="1" applyAlignment="1">
      <alignment horizontal="center" vertical="center"/>
    </xf>
    <xf numFmtId="0" fontId="32" fillId="6" borderId="44" xfId="12" applyFont="1" applyFill="1" applyBorder="1" applyAlignment="1">
      <alignment horizontal="center" vertical="center"/>
    </xf>
    <xf numFmtId="0" fontId="32" fillId="6" borderId="44" xfId="9" applyFont="1" applyFill="1" applyBorder="1" applyAlignment="1">
      <alignment horizontal="center" vertical="center"/>
    </xf>
    <xf numFmtId="0" fontId="32" fillId="6" borderId="44" xfId="0" applyFont="1" applyFill="1" applyBorder="1" applyAlignment="1">
      <alignment horizontal="center" vertical="center"/>
    </xf>
    <xf numFmtId="0" fontId="23" fillId="37" borderId="44" xfId="9" applyFont="1" applyFill="1" applyBorder="1" applyAlignment="1">
      <alignment horizontal="center" vertical="center"/>
    </xf>
    <xf numFmtId="0" fontId="23" fillId="37" borderId="44" xfId="0" applyFont="1" applyFill="1" applyBorder="1" applyAlignment="1">
      <alignment horizontal="center" vertical="center"/>
    </xf>
    <xf numFmtId="0" fontId="23" fillId="29" borderId="44" xfId="9" applyFont="1" applyFill="1" applyBorder="1" applyAlignment="1">
      <alignment horizontal="center" vertical="center"/>
    </xf>
    <xf numFmtId="0" fontId="23" fillId="29" borderId="44" xfId="0" applyFont="1" applyFill="1" applyBorder="1" applyAlignment="1">
      <alignment horizontal="center" vertical="center"/>
    </xf>
    <xf numFmtId="0" fontId="19" fillId="5" borderId="45" xfId="21" applyFont="1" applyFill="1" applyBorder="1" applyAlignment="1">
      <alignment horizontal="center" vertical="center"/>
    </xf>
    <xf numFmtId="0" fontId="19" fillId="5" borderId="45" xfId="23" applyFont="1" applyFill="1" applyBorder="1" applyAlignment="1">
      <alignment horizontal="center" vertical="center"/>
    </xf>
    <xf numFmtId="9" fontId="19" fillId="24" borderId="42" xfId="31" applyFont="1" applyFill="1" applyBorder="1" applyAlignment="1" applyProtection="1">
      <alignment horizontal="center" vertical="center"/>
    </xf>
    <xf numFmtId="9" fontId="19" fillId="22" borderId="42" xfId="3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31" borderId="45" xfId="0" applyFont="1" applyFill="1" applyBorder="1" applyAlignment="1">
      <alignment horizontal="center" vertical="center"/>
    </xf>
    <xf numFmtId="0" fontId="10" fillId="31" borderId="45" xfId="0" applyFont="1" applyFill="1" applyBorder="1">
      <alignment vertical="center"/>
    </xf>
    <xf numFmtId="0" fontId="34" fillId="9" borderId="45" xfId="0" applyFont="1" applyFill="1" applyBorder="1" applyAlignment="1">
      <alignment horizontal="center" vertical="center"/>
    </xf>
    <xf numFmtId="0" fontId="34" fillId="9" borderId="45" xfId="0" applyFont="1" applyFill="1" applyBorder="1">
      <alignment vertical="center"/>
    </xf>
    <xf numFmtId="10" fontId="34" fillId="9" borderId="45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49" fontId="15" fillId="9" borderId="46" xfId="9" applyNumberFormat="1" applyFont="1" applyFill="1" applyBorder="1" applyAlignment="1">
      <alignment horizontal="center" vertical="center"/>
    </xf>
    <xf numFmtId="0" fontId="15" fillId="9" borderId="47" xfId="15" applyFont="1" applyFill="1" applyBorder="1">
      <alignment vertical="center"/>
    </xf>
    <xf numFmtId="0" fontId="17" fillId="9" borderId="46" xfId="11" applyFont="1" applyFill="1" applyBorder="1">
      <alignment vertical="center"/>
    </xf>
    <xf numFmtId="0" fontId="15" fillId="9" borderId="46" xfId="15" applyFont="1" applyFill="1" applyBorder="1">
      <alignment vertical="center"/>
    </xf>
    <xf numFmtId="49" fontId="15" fillId="0" borderId="46" xfId="9" applyNumberFormat="1" applyFont="1" applyFill="1" applyBorder="1" applyAlignment="1">
      <alignment horizontal="center" vertical="center"/>
    </xf>
    <xf numFmtId="0" fontId="15" fillId="0" borderId="47" xfId="15" applyFont="1" applyFill="1" applyBorder="1">
      <alignment vertical="center"/>
    </xf>
    <xf numFmtId="0" fontId="15" fillId="0" borderId="46" xfId="15" applyFont="1" applyFill="1" applyBorder="1">
      <alignment vertical="center"/>
    </xf>
    <xf numFmtId="0" fontId="18" fillId="9" borderId="46" xfId="15" applyFont="1" applyFill="1" applyBorder="1">
      <alignment vertical="center"/>
    </xf>
    <xf numFmtId="49" fontId="15" fillId="9" borderId="48" xfId="10" applyNumberFormat="1" applyFont="1" applyFill="1" applyBorder="1" applyAlignment="1">
      <alignment vertical="center"/>
    </xf>
    <xf numFmtId="0" fontId="15" fillId="9" borderId="46" xfId="15" applyFont="1" applyFill="1" applyBorder="1" applyAlignment="1">
      <alignment vertical="center"/>
    </xf>
    <xf numFmtId="0" fontId="15" fillId="9" borderId="46" xfId="15" applyFont="1" applyFill="1" applyBorder="1" applyAlignment="1">
      <alignment vertical="center" wrapText="1"/>
    </xf>
    <xf numFmtId="0" fontId="19" fillId="9" borderId="46" xfId="15" applyFont="1" applyFill="1" applyBorder="1" applyAlignment="1">
      <alignment vertical="center"/>
    </xf>
    <xf numFmtId="0" fontId="9" fillId="9" borderId="46" xfId="0" applyFont="1" applyFill="1" applyBorder="1">
      <alignment vertical="center"/>
    </xf>
    <xf numFmtId="0" fontId="0" fillId="36" borderId="0" xfId="0" applyFill="1">
      <alignment vertical="center"/>
    </xf>
    <xf numFmtId="0" fontId="15" fillId="9" borderId="46" xfId="15" applyFont="1" applyFill="1" applyBorder="1" applyAlignment="1">
      <alignment horizontal="center" vertical="center"/>
    </xf>
    <xf numFmtId="0" fontId="15" fillId="9" borderId="46" xfId="15" applyFont="1" applyFill="1" applyBorder="1" applyAlignment="1">
      <alignment horizontal="center" vertical="center" wrapText="1"/>
    </xf>
    <xf numFmtId="0" fontId="18" fillId="0" borderId="47" xfId="15" applyFont="1" applyFill="1" applyBorder="1">
      <alignment vertical="center"/>
    </xf>
    <xf numFmtId="0" fontId="0" fillId="0" borderId="0" xfId="0" applyFill="1">
      <alignment vertical="center"/>
    </xf>
    <xf numFmtId="0" fontId="64" fillId="0" borderId="0" xfId="30" applyFont="1" applyBorder="1">
      <alignment vertical="center"/>
    </xf>
    <xf numFmtId="0" fontId="14" fillId="0" borderId="0" xfId="30" applyFont="1" applyBorder="1">
      <alignment vertical="center"/>
    </xf>
    <xf numFmtId="0" fontId="34" fillId="0" borderId="0" xfId="30" applyFont="1" applyBorder="1">
      <alignment vertical="center"/>
    </xf>
    <xf numFmtId="0" fontId="65" fillId="0" borderId="0" xfId="30" applyFont="1" applyBorder="1">
      <alignment vertical="center"/>
    </xf>
    <xf numFmtId="0" fontId="14" fillId="34" borderId="18" xfId="0" applyFont="1" applyFill="1" applyBorder="1" applyAlignment="1">
      <alignment horizontal="center" vertical="center"/>
    </xf>
    <xf numFmtId="0" fontId="14" fillId="34" borderId="49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14" fillId="34" borderId="15" xfId="0" applyFont="1" applyFill="1" applyBorder="1" applyAlignment="1">
      <alignment horizontal="center" vertical="center"/>
    </xf>
    <xf numFmtId="0" fontId="10" fillId="34" borderId="20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66" fillId="34" borderId="20" xfId="0" applyFont="1" applyFill="1" applyBorder="1" applyAlignment="1">
      <alignment horizontal="center" vertical="center"/>
    </xf>
    <xf numFmtId="0" fontId="10" fillId="34" borderId="50" xfId="0" applyFont="1" applyFill="1" applyBorder="1" applyAlignment="1">
      <alignment horizontal="center" vertical="center"/>
    </xf>
    <xf numFmtId="0" fontId="10" fillId="34" borderId="51" xfId="0" applyFont="1" applyFill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10" fillId="34" borderId="17" xfId="0" applyFont="1" applyFill="1" applyBorder="1" applyAlignment="1">
      <alignment horizontal="center" vertical="center"/>
    </xf>
    <xf numFmtId="0" fontId="14" fillId="34" borderId="20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4" fillId="34" borderId="17" xfId="0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4" fillId="34" borderId="50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67" fillId="0" borderId="2" xfId="0" applyNumberFormat="1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center" vertical="center"/>
    </xf>
    <xf numFmtId="49" fontId="35" fillId="0" borderId="5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0" fillId="0" borderId="53" xfId="0" applyBorder="1" applyAlignment="1">
      <alignment horizontal="center" vertical="center"/>
    </xf>
    <xf numFmtId="49" fontId="19" fillId="10" borderId="21" xfId="10" applyNumberFormat="1" applyFont="1" applyFill="1" applyBorder="1" applyAlignment="1">
      <alignment horizontal="center" vertical="center" wrapText="1"/>
    </xf>
    <xf numFmtId="0" fontId="10" fillId="36" borderId="0" xfId="0" applyFont="1" applyFill="1">
      <alignment vertical="center"/>
    </xf>
    <xf numFmtId="0" fontId="53" fillId="36" borderId="54" xfId="0" applyFont="1" applyFill="1" applyBorder="1" applyAlignment="1">
      <alignment horizontal="left" vertical="center"/>
    </xf>
    <xf numFmtId="0" fontId="53" fillId="36" borderId="54" xfId="0" applyFont="1" applyFill="1" applyBorder="1" applyAlignment="1">
      <alignment vertical="center"/>
    </xf>
    <xf numFmtId="0" fontId="53" fillId="36" borderId="47" xfId="0" applyFont="1" applyFill="1" applyBorder="1" applyAlignment="1">
      <alignment vertical="center"/>
    </xf>
    <xf numFmtId="0" fontId="55" fillId="36" borderId="47" xfId="0" applyFont="1" applyFill="1" applyBorder="1" applyAlignment="1">
      <alignment horizontal="center" vertical="center"/>
    </xf>
    <xf numFmtId="0" fontId="70" fillId="36" borderId="54" xfId="0" applyFont="1" applyFill="1" applyBorder="1" applyAlignment="1">
      <alignment horizontal="center" vertical="center"/>
    </xf>
    <xf numFmtId="0" fontId="54" fillId="36" borderId="0" xfId="0" applyFont="1" applyFill="1" applyAlignment="1">
      <alignment horizontal="center" vertical="center"/>
    </xf>
    <xf numFmtId="0" fontId="53" fillId="36" borderId="54" xfId="0" applyFont="1" applyFill="1" applyBorder="1" applyAlignment="1">
      <alignment horizontal="center" vertical="center"/>
    </xf>
    <xf numFmtId="9" fontId="53" fillId="36" borderId="54" xfId="0" applyNumberFormat="1" applyFont="1" applyFill="1" applyBorder="1" applyAlignment="1">
      <alignment horizontal="center" vertical="center"/>
    </xf>
    <xf numFmtId="0" fontId="54" fillId="36" borderId="0" xfId="0" applyFont="1" applyFill="1" applyAlignment="1">
      <alignment horizontal="left" vertical="center"/>
    </xf>
    <xf numFmtId="0" fontId="69" fillId="44" borderId="47" xfId="0" applyFont="1" applyFill="1" applyBorder="1" applyAlignment="1">
      <alignment vertical="center"/>
    </xf>
    <xf numFmtId="0" fontId="69" fillId="44" borderId="54" xfId="0" applyFont="1" applyFill="1" applyBorder="1" applyAlignment="1">
      <alignment vertical="center"/>
    </xf>
    <xf numFmtId="0" fontId="69" fillId="44" borderId="54" xfId="0" applyFont="1" applyFill="1" applyBorder="1" applyAlignment="1">
      <alignment horizontal="center" vertical="center"/>
    </xf>
    <xf numFmtId="10" fontId="69" fillId="44" borderId="54" xfId="0" applyNumberFormat="1" applyFont="1" applyFill="1" applyBorder="1" applyAlignment="1">
      <alignment horizontal="center" vertical="center"/>
    </xf>
    <xf numFmtId="9" fontId="69" fillId="44" borderId="54" xfId="0" applyNumberFormat="1" applyFont="1" applyFill="1" applyBorder="1" applyAlignment="1">
      <alignment horizontal="center" vertical="center"/>
    </xf>
    <xf numFmtId="0" fontId="56" fillId="0" borderId="0" xfId="30">
      <alignment vertical="center"/>
    </xf>
    <xf numFmtId="49" fontId="19" fillId="6" borderId="56" xfId="9" applyNumberFormat="1" applyFont="1" applyBorder="1" applyAlignment="1">
      <alignment horizontal="center" vertical="center"/>
    </xf>
    <xf numFmtId="0" fontId="19" fillId="23" borderId="55" xfId="9" applyFont="1" applyFill="1" applyBorder="1" applyAlignment="1">
      <alignment horizontal="center" vertical="center"/>
    </xf>
    <xf numFmtId="0" fontId="15" fillId="0" borderId="54" xfId="15" applyFont="1" applyFill="1" applyBorder="1">
      <alignment vertical="center"/>
    </xf>
    <xf numFmtId="0" fontId="0" fillId="0" borderId="60" xfId="0" applyFont="1" applyBorder="1" applyAlignment="1">
      <alignment vertical="center"/>
    </xf>
    <xf numFmtId="0" fontId="15" fillId="9" borderId="14" xfId="15" applyFont="1" applyFill="1" applyBorder="1" applyAlignment="1">
      <alignment horizontal="center" vertical="center" wrapText="1"/>
    </xf>
    <xf numFmtId="0" fontId="15" fillId="9" borderId="19" xfId="15" applyFont="1" applyFill="1" applyBorder="1" applyAlignment="1">
      <alignment horizontal="center" vertical="center" wrapText="1"/>
    </xf>
    <xf numFmtId="0" fontId="15" fillId="9" borderId="15" xfId="15" applyFont="1" applyFill="1" applyBorder="1" applyAlignment="1">
      <alignment horizontal="center" vertical="center" wrapText="1"/>
    </xf>
    <xf numFmtId="0" fontId="19" fillId="16" borderId="58" xfId="0" applyFont="1" applyFill="1" applyBorder="1" applyAlignment="1">
      <alignment horizontal="center" vertical="center"/>
    </xf>
    <xf numFmtId="0" fontId="19" fillId="15" borderId="58" xfId="0" applyFont="1" applyFill="1" applyBorder="1" applyAlignment="1">
      <alignment horizontal="center" vertical="center"/>
    </xf>
    <xf numFmtId="49" fontId="19" fillId="15" borderId="48" xfId="21" applyNumberFormat="1" applyFont="1" applyFill="1" applyBorder="1" applyAlignment="1">
      <alignment horizontal="left" vertical="center"/>
    </xf>
    <xf numFmtId="49" fontId="19" fillId="15" borderId="58" xfId="21" applyNumberFormat="1" applyFont="1" applyFill="1" applyBorder="1" applyAlignment="1">
      <alignment horizontal="left" vertical="center"/>
    </xf>
    <xf numFmtId="0" fontId="19" fillId="22" borderId="58" xfId="0" applyFont="1" applyFill="1" applyBorder="1" applyAlignment="1">
      <alignment horizontal="center" vertical="center"/>
    </xf>
    <xf numFmtId="49" fontId="19" fillId="22" borderId="58" xfId="21" applyNumberFormat="1" applyFont="1" applyFill="1" applyBorder="1" applyAlignment="1">
      <alignment horizontal="left" vertical="center"/>
    </xf>
    <xf numFmtId="0" fontId="19" fillId="24" borderId="58" xfId="0" applyFont="1" applyFill="1" applyBorder="1" applyAlignment="1">
      <alignment horizontal="center" vertical="center"/>
    </xf>
    <xf numFmtId="49" fontId="19" fillId="24" borderId="58" xfId="21" applyNumberFormat="1" applyFont="1" applyFill="1" applyBorder="1" applyAlignment="1">
      <alignment horizontal="left" vertical="center"/>
    </xf>
    <xf numFmtId="9" fontId="19" fillId="20" borderId="58" xfId="31" applyFont="1" applyFill="1" applyBorder="1" applyAlignment="1" applyProtection="1">
      <alignment horizontal="center" vertical="center"/>
    </xf>
    <xf numFmtId="0" fontId="19" fillId="20" borderId="58" xfId="17" applyNumberFormat="1" applyFont="1" applyFill="1" applyBorder="1" applyAlignment="1" applyProtection="1">
      <alignment vertical="center"/>
    </xf>
    <xf numFmtId="9" fontId="19" fillId="24" borderId="58" xfId="31" applyFont="1" applyFill="1" applyBorder="1" applyAlignment="1" applyProtection="1">
      <alignment horizontal="center" vertical="center"/>
    </xf>
    <xf numFmtId="0" fontId="19" fillId="24" borderId="58" xfId="17" applyNumberFormat="1" applyFont="1" applyFill="1" applyBorder="1" applyAlignment="1" applyProtection="1">
      <alignment vertical="center"/>
    </xf>
    <xf numFmtId="0" fontId="9" fillId="0" borderId="59" xfId="0" applyFont="1" applyBorder="1" applyAlignment="1">
      <alignment horizontal="center" vertical="center"/>
    </xf>
    <xf numFmtId="1" fontId="19" fillId="0" borderId="59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Font="1" applyBorder="1">
      <alignment vertical="center"/>
    </xf>
    <xf numFmtId="0" fontId="53" fillId="36" borderId="0" xfId="0" applyFont="1" applyFill="1">
      <alignment vertical="center"/>
    </xf>
    <xf numFmtId="0" fontId="32" fillId="9" borderId="55" xfId="9" applyFont="1" applyFill="1" applyBorder="1" applyAlignment="1">
      <alignment horizontal="center" vertical="center"/>
    </xf>
    <xf numFmtId="0" fontId="17" fillId="43" borderId="64" xfId="0" applyFont="1" applyFill="1" applyBorder="1" applyAlignment="1">
      <alignment horizontal="center" vertical="center"/>
    </xf>
    <xf numFmtId="49" fontId="15" fillId="43" borderId="11" xfId="10" applyNumberFormat="1" applyFont="1" applyFill="1" applyBorder="1" applyAlignment="1">
      <alignment horizontal="center" vertical="center" wrapText="1"/>
    </xf>
    <xf numFmtId="0" fontId="17" fillId="43" borderId="64" xfId="0" applyFont="1" applyFill="1" applyBorder="1" applyAlignment="1">
      <alignment horizontal="center" vertical="center" wrapText="1"/>
    </xf>
    <xf numFmtId="49" fontId="17" fillId="43" borderId="64" xfId="0" applyNumberFormat="1" applyFont="1" applyFill="1" applyBorder="1" applyAlignment="1">
      <alignment horizontal="center" vertical="center" wrapText="1"/>
    </xf>
    <xf numFmtId="49" fontId="39" fillId="35" borderId="64" xfId="9" applyNumberFormat="1" applyFont="1" applyFill="1" applyBorder="1" applyAlignment="1">
      <alignment horizontal="center" vertical="center"/>
    </xf>
    <xf numFmtId="0" fontId="15" fillId="0" borderId="64" xfId="9" applyFont="1" applyFill="1" applyBorder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5" fillId="38" borderId="64" xfId="0" applyFont="1" applyFill="1" applyBorder="1" applyAlignment="1">
      <alignment horizontal="left" vertical="center"/>
    </xf>
    <xf numFmtId="0" fontId="15" fillId="38" borderId="64" xfId="0" applyFont="1" applyFill="1" applyBorder="1" applyAlignment="1">
      <alignment horizontal="center" vertical="center"/>
    </xf>
    <xf numFmtId="0" fontId="19" fillId="5" borderId="64" xfId="9" applyNumberFormat="1" applyFont="1" applyFill="1" applyBorder="1" applyAlignment="1">
      <alignment horizontal="center" vertical="center"/>
    </xf>
    <xf numFmtId="49" fontId="19" fillId="5" borderId="64" xfId="9" applyNumberFormat="1" applyFont="1" applyFill="1" applyBorder="1" applyAlignment="1">
      <alignment horizontal="left" vertical="center"/>
    </xf>
    <xf numFmtId="0" fontId="19" fillId="35" borderId="64" xfId="9" applyFont="1" applyFill="1" applyBorder="1" applyAlignment="1">
      <alignment horizontal="center" vertical="center"/>
    </xf>
    <xf numFmtId="0" fontId="46" fillId="32" borderId="64" xfId="9" applyNumberFormat="1" applyFont="1" applyFill="1" applyBorder="1" applyAlignment="1">
      <alignment horizontal="center" vertical="center"/>
    </xf>
    <xf numFmtId="0" fontId="19" fillId="5" borderId="64" xfId="9" applyFont="1" applyFill="1" applyBorder="1" applyAlignment="1">
      <alignment horizontal="center" vertical="center"/>
    </xf>
    <xf numFmtId="0" fontId="46" fillId="32" borderId="64" xfId="9" applyFont="1" applyFill="1" applyBorder="1" applyAlignment="1">
      <alignment horizontal="center" vertical="center"/>
    </xf>
    <xf numFmtId="0" fontId="9" fillId="0" borderId="60" xfId="0" applyFont="1" applyBorder="1" applyAlignment="1">
      <alignment vertical="center"/>
    </xf>
    <xf numFmtId="0" fontId="9" fillId="0" borderId="24" xfId="0" applyFont="1" applyBorder="1">
      <alignment vertical="center"/>
    </xf>
    <xf numFmtId="0" fontId="9" fillId="0" borderId="1" xfId="0" applyFont="1" applyBorder="1">
      <alignment vertical="center"/>
    </xf>
    <xf numFmtId="0" fontId="75" fillId="0" borderId="0" xfId="0" applyFont="1">
      <alignment vertical="center"/>
    </xf>
    <xf numFmtId="0" fontId="77" fillId="0" borderId="0" xfId="0" applyFont="1" applyAlignment="1">
      <alignment horizontal="justify" vertical="center"/>
    </xf>
    <xf numFmtId="0" fontId="9" fillId="0" borderId="0" xfId="0" applyFont="1" applyAlignment="1">
      <alignment horizontal="left" vertical="center" indent="2"/>
    </xf>
    <xf numFmtId="0" fontId="9" fillId="0" borderId="0" xfId="0" applyFont="1" applyAlignment="1">
      <alignment horizontal="left" vertical="center" indent="4"/>
    </xf>
    <xf numFmtId="0" fontId="83" fillId="48" borderId="66" xfId="0" applyFont="1" applyFill="1" applyBorder="1" applyAlignment="1">
      <alignment horizontal="justify" vertical="center" wrapText="1"/>
    </xf>
    <xf numFmtId="0" fontId="83" fillId="48" borderId="67" xfId="0" applyFont="1" applyFill="1" applyBorder="1" applyAlignment="1">
      <alignment horizontal="justify" vertical="center" wrapText="1"/>
    </xf>
    <xf numFmtId="0" fontId="55" fillId="47" borderId="71" xfId="0" applyFont="1" applyFill="1" applyBorder="1" applyAlignment="1">
      <alignment horizontal="justify" vertical="center" wrapText="1"/>
    </xf>
    <xf numFmtId="0" fontId="53" fillId="47" borderId="70" xfId="0" applyFont="1" applyFill="1" applyBorder="1" applyAlignment="1">
      <alignment horizontal="justify" vertical="center" wrapText="1"/>
    </xf>
    <xf numFmtId="0" fontId="53" fillId="47" borderId="71" xfId="0" applyFont="1" applyFill="1" applyBorder="1" applyAlignment="1">
      <alignment horizontal="justify" vertical="center" wrapText="1"/>
    </xf>
    <xf numFmtId="0" fontId="53" fillId="49" borderId="70" xfId="0" applyFont="1" applyFill="1" applyBorder="1" applyAlignment="1">
      <alignment horizontal="justify" vertical="center" wrapText="1"/>
    </xf>
    <xf numFmtId="0" fontId="53" fillId="49" borderId="71" xfId="0" applyFont="1" applyFill="1" applyBorder="1" applyAlignment="1">
      <alignment horizontal="justify" vertical="center" wrapText="1"/>
    </xf>
    <xf numFmtId="0" fontId="9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 indent="4"/>
    </xf>
    <xf numFmtId="0" fontId="56" fillId="0" borderId="0" xfId="30" applyAlignment="1">
      <alignment horizontal="left" vertical="center" indent="4"/>
    </xf>
    <xf numFmtId="0" fontId="53" fillId="47" borderId="70" xfId="0" applyFont="1" applyFill="1" applyBorder="1" applyAlignment="1">
      <alignment horizontal="justify" vertical="center"/>
    </xf>
    <xf numFmtId="0" fontId="53" fillId="47" borderId="71" xfId="0" applyFont="1" applyFill="1" applyBorder="1" applyAlignment="1">
      <alignment horizontal="justify" vertical="center"/>
    </xf>
    <xf numFmtId="0" fontId="53" fillId="49" borderId="70" xfId="0" applyFont="1" applyFill="1" applyBorder="1" applyAlignment="1">
      <alignment horizontal="justify" vertical="center"/>
    </xf>
    <xf numFmtId="0" fontId="53" fillId="49" borderId="71" xfId="0" applyFont="1" applyFill="1" applyBorder="1" applyAlignment="1">
      <alignment horizontal="justify" vertical="center"/>
    </xf>
    <xf numFmtId="0" fontId="83" fillId="48" borderId="66" xfId="0" applyFont="1" applyFill="1" applyBorder="1" applyAlignment="1">
      <alignment horizontal="center" vertical="center" wrapText="1"/>
    </xf>
    <xf numFmtId="0" fontId="83" fillId="48" borderId="67" xfId="0" applyFont="1" applyFill="1" applyBorder="1" applyAlignment="1">
      <alignment horizontal="center" vertical="center" wrapText="1"/>
    </xf>
    <xf numFmtId="0" fontId="55" fillId="47" borderId="74" xfId="0" applyFont="1" applyFill="1" applyBorder="1" applyAlignment="1">
      <alignment horizontal="justify" vertical="center" wrapText="1"/>
    </xf>
    <xf numFmtId="0" fontId="55" fillId="47" borderId="75" xfId="0" applyFont="1" applyFill="1" applyBorder="1" applyAlignment="1">
      <alignment horizontal="justify" vertical="center" wrapText="1"/>
    </xf>
    <xf numFmtId="0" fontId="77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77" fillId="0" borderId="0" xfId="0" applyFont="1" applyAlignment="1">
      <alignment horizontal="left" vertical="center"/>
    </xf>
    <xf numFmtId="0" fontId="55" fillId="47" borderId="0" xfId="0" applyFont="1" applyFill="1" applyBorder="1" applyAlignment="1">
      <alignment horizontal="center" vertical="center" wrapText="1"/>
    </xf>
    <xf numFmtId="0" fontId="53" fillId="47" borderId="0" xfId="0" applyFont="1" applyFill="1" applyBorder="1" applyAlignment="1">
      <alignment horizontal="justify" vertical="center" wrapText="1"/>
    </xf>
    <xf numFmtId="0" fontId="53" fillId="47" borderId="70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indent="4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53" fillId="0" borderId="0" xfId="30" applyFont="1" applyBorder="1">
      <alignment vertical="center"/>
    </xf>
    <xf numFmtId="0" fontId="34" fillId="0" borderId="64" xfId="0" applyFont="1" applyBorder="1">
      <alignment vertical="center"/>
    </xf>
    <xf numFmtId="0" fontId="34" fillId="0" borderId="64" xfId="0" applyFont="1" applyBorder="1" applyAlignment="1">
      <alignment horizontal="center" vertical="center"/>
    </xf>
    <xf numFmtId="0" fontId="46" fillId="34" borderId="64" xfId="9" applyFont="1" applyFill="1" applyBorder="1" applyAlignment="1">
      <alignment horizontal="center" vertical="center"/>
    </xf>
    <xf numFmtId="0" fontId="46" fillId="7" borderId="64" xfId="9" applyFont="1" applyFill="1" applyBorder="1" applyAlignment="1">
      <alignment horizontal="center" vertical="center"/>
    </xf>
    <xf numFmtId="49" fontId="19" fillId="6" borderId="77" xfId="9" applyNumberFormat="1" applyFont="1" applyBorder="1" applyAlignment="1">
      <alignment horizontal="center" vertical="center"/>
    </xf>
    <xf numFmtId="49" fontId="19" fillId="19" borderId="77" xfId="9" applyNumberFormat="1" applyFont="1" applyFill="1" applyBorder="1" applyAlignment="1">
      <alignment horizontal="center" vertical="center"/>
    </xf>
    <xf numFmtId="49" fontId="21" fillId="8" borderId="77" xfId="9" applyNumberFormat="1" applyFont="1" applyFill="1" applyBorder="1" applyAlignment="1">
      <alignment horizontal="center" vertical="center"/>
    </xf>
    <xf numFmtId="181" fontId="19" fillId="0" borderId="77" xfId="9" applyNumberFormat="1" applyFont="1" applyFill="1" applyBorder="1" applyAlignment="1">
      <alignment horizontal="right" vertical="center"/>
    </xf>
    <xf numFmtId="181" fontId="19" fillId="0" borderId="77" xfId="0" applyNumberFormat="1" applyFont="1" applyFill="1" applyBorder="1">
      <alignment vertical="center"/>
    </xf>
    <xf numFmtId="181" fontId="19" fillId="0" borderId="77" xfId="0" applyNumberFormat="1" applyFont="1" applyFill="1" applyBorder="1" applyAlignment="1">
      <alignment horizontal="right" vertical="center"/>
    </xf>
    <xf numFmtId="181" fontId="21" fillId="24" borderId="77" xfId="0" applyNumberFormat="1" applyFont="1" applyFill="1" applyBorder="1" applyAlignment="1">
      <alignment horizontal="right" vertical="center"/>
    </xf>
    <xf numFmtId="181" fontId="21" fillId="24" borderId="78" xfId="0" applyNumberFormat="1" applyFont="1" applyFill="1" applyBorder="1" applyAlignment="1">
      <alignment horizontal="right" vertical="center"/>
    </xf>
    <xf numFmtId="181" fontId="21" fillId="17" borderId="77" xfId="0" applyNumberFormat="1" applyFont="1" applyFill="1" applyBorder="1" applyAlignment="1">
      <alignment horizontal="right" vertical="center"/>
    </xf>
    <xf numFmtId="49" fontId="46" fillId="7" borderId="77" xfId="9" applyNumberFormat="1" applyFont="1" applyFill="1" applyBorder="1" applyAlignment="1">
      <alignment horizontal="center" vertical="center"/>
    </xf>
    <xf numFmtId="1" fontId="21" fillId="12" borderId="77" xfId="9" applyNumberFormat="1" applyFont="1" applyFill="1" applyBorder="1" applyAlignment="1">
      <alignment horizontal="center" vertical="center"/>
    </xf>
    <xf numFmtId="1" fontId="19" fillId="0" borderId="77" xfId="9" applyNumberFormat="1" applyFont="1" applyFill="1" applyBorder="1" applyAlignment="1">
      <alignment horizontal="center" vertical="center"/>
    </xf>
    <xf numFmtId="1" fontId="40" fillId="25" borderId="77" xfId="9" applyNumberFormat="1" applyFont="1" applyFill="1" applyBorder="1" applyAlignment="1">
      <alignment horizontal="center" vertical="center"/>
    </xf>
    <xf numFmtId="1" fontId="21" fillId="3" borderId="77" xfId="9" applyNumberFormat="1" applyFont="1" applyFill="1" applyBorder="1" applyAlignment="1">
      <alignment horizontal="center" vertical="center"/>
    </xf>
    <xf numFmtId="0" fontId="10" fillId="31" borderId="64" xfId="0" applyFont="1" applyFill="1" applyBorder="1" applyAlignment="1">
      <alignment horizontal="center" vertical="center"/>
    </xf>
    <xf numFmtId="0" fontId="34" fillId="0" borderId="64" xfId="0" applyFont="1" applyFill="1" applyBorder="1" applyAlignment="1">
      <alignment horizontal="left" vertical="center"/>
    </xf>
    <xf numFmtId="0" fontId="34" fillId="0" borderId="64" xfId="0" applyFont="1" applyFill="1" applyBorder="1" applyAlignment="1">
      <alignment horizontal="center" vertical="center"/>
    </xf>
    <xf numFmtId="0" fontId="19" fillId="0" borderId="77" xfId="0" applyFont="1" applyFill="1" applyBorder="1" applyAlignment="1">
      <alignment horizontal="left" vertical="center"/>
    </xf>
    <xf numFmtId="6" fontId="34" fillId="0" borderId="64" xfId="0" applyNumberFormat="1" applyFont="1" applyFill="1" applyBorder="1" applyAlignment="1">
      <alignment horizontal="center" vertical="center"/>
    </xf>
    <xf numFmtId="49" fontId="23" fillId="0" borderId="79" xfId="9" applyNumberFormat="1" applyFont="1" applyFill="1" applyBorder="1" applyAlignment="1">
      <alignment horizontal="left" vertical="center"/>
    </xf>
    <xf numFmtId="0" fontId="88" fillId="50" borderId="0" xfId="0" applyFont="1" applyFill="1" applyBorder="1">
      <alignment vertical="center"/>
    </xf>
    <xf numFmtId="2" fontId="12" fillId="50" borderId="77" xfId="0" applyNumberFormat="1" applyFont="1" applyFill="1" applyBorder="1" applyAlignment="1">
      <alignment horizontal="center" vertical="center"/>
    </xf>
    <xf numFmtId="0" fontId="12" fillId="50" borderId="77" xfId="0" applyFont="1" applyFill="1" applyBorder="1" applyAlignment="1">
      <alignment horizontal="center" vertical="center"/>
    </xf>
    <xf numFmtId="0" fontId="89" fillId="51" borderId="77" xfId="0" applyFont="1" applyFill="1" applyBorder="1" applyAlignment="1">
      <alignment horizontal="center" vertical="center"/>
    </xf>
    <xf numFmtId="0" fontId="89" fillId="52" borderId="77" xfId="0" applyFont="1" applyFill="1" applyBorder="1" applyAlignment="1">
      <alignment horizontal="center" vertical="center"/>
    </xf>
    <xf numFmtId="0" fontId="89" fillId="53" borderId="77" xfId="0" applyFont="1" applyFill="1" applyBorder="1" applyAlignment="1">
      <alignment horizontal="center" vertical="center"/>
    </xf>
    <xf numFmtId="0" fontId="89" fillId="55" borderId="77" xfId="0" applyFont="1" applyFill="1" applyBorder="1" applyAlignment="1">
      <alignment horizontal="center" vertical="center"/>
    </xf>
    <xf numFmtId="0" fontId="45" fillId="54" borderId="56" xfId="0" applyFont="1" applyFill="1" applyBorder="1" applyAlignment="1">
      <alignment horizontal="center" vertical="center"/>
    </xf>
    <xf numFmtId="2" fontId="12" fillId="56" borderId="77" xfId="0" applyNumberFormat="1" applyFont="1" applyFill="1" applyBorder="1">
      <alignment vertical="center"/>
    </xf>
    <xf numFmtId="0" fontId="12" fillId="58" borderId="77" xfId="0" applyFont="1" applyFill="1" applyBorder="1">
      <alignment vertical="center"/>
    </xf>
    <xf numFmtId="0" fontId="12" fillId="59" borderId="77" xfId="0" applyFont="1" applyFill="1" applyBorder="1">
      <alignment vertical="center"/>
    </xf>
    <xf numFmtId="0" fontId="55" fillId="36" borderId="0" xfId="0" applyFont="1" applyFill="1" applyAlignment="1">
      <alignment horizontal="center" vertical="center"/>
    </xf>
    <xf numFmtId="0" fontId="55" fillId="33" borderId="77" xfId="0" applyFont="1" applyFill="1" applyBorder="1" applyAlignment="1">
      <alignment horizontal="center" vertical="center"/>
    </xf>
    <xf numFmtId="2" fontId="12" fillId="57" borderId="77" xfId="0" applyNumberFormat="1" applyFont="1" applyFill="1" applyBorder="1" applyAlignment="1">
      <alignment horizontal="center" vertical="center"/>
    </xf>
    <xf numFmtId="1" fontId="12" fillId="51" borderId="77" xfId="0" applyNumberFormat="1" applyFont="1" applyFill="1" applyBorder="1" applyAlignment="1">
      <alignment horizontal="center" vertical="center"/>
    </xf>
    <xf numFmtId="0" fontId="12" fillId="51" borderId="77" xfId="0" applyFont="1" applyFill="1" applyBorder="1" applyAlignment="1">
      <alignment horizontal="center" vertical="center"/>
    </xf>
    <xf numFmtId="1" fontId="12" fillId="52" borderId="77" xfId="0" applyNumberFormat="1" applyFont="1" applyFill="1" applyBorder="1" applyAlignment="1">
      <alignment horizontal="center" vertical="center"/>
    </xf>
    <xf numFmtId="0" fontId="12" fillId="52" borderId="77" xfId="0" applyFont="1" applyFill="1" applyBorder="1" applyAlignment="1">
      <alignment horizontal="center" vertical="center"/>
    </xf>
    <xf numFmtId="1" fontId="12" fillId="53" borderId="77" xfId="0" applyNumberFormat="1" applyFont="1" applyFill="1" applyBorder="1" applyAlignment="1">
      <alignment horizontal="center" vertical="center"/>
    </xf>
    <xf numFmtId="0" fontId="12" fillId="53" borderId="77" xfId="0" applyFont="1" applyFill="1" applyBorder="1" applyAlignment="1">
      <alignment horizontal="center" vertical="center"/>
    </xf>
    <xf numFmtId="1" fontId="12" fillId="55" borderId="77" xfId="0" applyNumberFormat="1" applyFont="1" applyFill="1" applyBorder="1" applyAlignment="1">
      <alignment horizontal="center" vertical="center"/>
    </xf>
    <xf numFmtId="0" fontId="12" fillId="55" borderId="77" xfId="0" applyFont="1" applyFill="1" applyBorder="1" applyAlignment="1">
      <alignment horizontal="center" vertical="center"/>
    </xf>
    <xf numFmtId="0" fontId="34" fillId="9" borderId="77" xfId="0" applyFont="1" applyFill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0" fontId="10" fillId="31" borderId="77" xfId="0" applyFont="1" applyFill="1" applyBorder="1" applyAlignment="1">
      <alignment horizontal="center" vertical="center"/>
    </xf>
    <xf numFmtId="10" fontId="34" fillId="9" borderId="7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34" fillId="0" borderId="0" xfId="0" applyFont="1" applyAlignment="1">
      <alignment horizontal="left" vertical="center"/>
    </xf>
    <xf numFmtId="38" fontId="34" fillId="9" borderId="77" xfId="0" applyNumberFormat="1" applyFont="1" applyFill="1" applyBorder="1" applyAlignment="1">
      <alignment horizontal="center" vertical="center"/>
    </xf>
    <xf numFmtId="38" fontId="34" fillId="0" borderId="77" xfId="0" applyNumberFormat="1" applyFont="1" applyBorder="1" applyAlignment="1">
      <alignment horizontal="center" vertical="center"/>
    </xf>
    <xf numFmtId="0" fontId="19" fillId="0" borderId="77" xfId="21" applyFont="1" applyFill="1" applyBorder="1" applyAlignment="1">
      <alignment horizontal="center" vertical="center"/>
    </xf>
    <xf numFmtId="0" fontId="19" fillId="9" borderId="77" xfId="21" applyFont="1" applyFill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6" fillId="0" borderId="77" xfId="9" applyNumberFormat="1" applyFont="1" applyFill="1" applyBorder="1" applyAlignment="1" applyProtection="1">
      <alignment horizontal="center" vertical="center"/>
    </xf>
    <xf numFmtId="0" fontId="9" fillId="0" borderId="79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1" fontId="19" fillId="0" borderId="77" xfId="0" applyNumberFormat="1" applyFont="1" applyFill="1" applyBorder="1" applyAlignment="1">
      <alignment horizontal="center" vertical="center"/>
    </xf>
    <xf numFmtId="1" fontId="19" fillId="0" borderId="78" xfId="0" applyNumberFormat="1" applyFont="1" applyFill="1" applyBorder="1" applyAlignment="1">
      <alignment horizontal="center" vertical="center"/>
    </xf>
    <xf numFmtId="0" fontId="19" fillId="0" borderId="77" xfId="9" applyNumberFormat="1" applyFont="1" applyFill="1" applyBorder="1" applyAlignment="1" applyProtection="1">
      <alignment horizontal="center" vertical="center"/>
    </xf>
    <xf numFmtId="0" fontId="0" fillId="0" borderId="79" xfId="0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79" xfId="0" applyFill="1" applyBorder="1" applyAlignment="1">
      <alignment horizontal="center" vertical="center"/>
    </xf>
    <xf numFmtId="1" fontId="46" fillId="0" borderId="77" xfId="9" applyNumberFormat="1" applyFont="1" applyFill="1" applyBorder="1" applyAlignment="1" applyProtection="1">
      <alignment horizontal="center" vertical="center"/>
    </xf>
    <xf numFmtId="0" fontId="0" fillId="0" borderId="77" xfId="0" applyBorder="1">
      <alignment vertical="center"/>
    </xf>
    <xf numFmtId="0" fontId="60" fillId="0" borderId="0" xfId="0" applyFont="1">
      <alignment vertical="center"/>
    </xf>
    <xf numFmtId="0" fontId="94" fillId="43" borderId="77" xfId="0" applyFont="1" applyFill="1" applyBorder="1" applyAlignment="1">
      <alignment horizontal="center" vertical="center"/>
    </xf>
    <xf numFmtId="49" fontId="15" fillId="60" borderId="77" xfId="24" applyNumberFormat="1" applyFont="1" applyFill="1" applyBorder="1" applyAlignment="1">
      <alignment horizontal="center" vertical="center"/>
    </xf>
    <xf numFmtId="0" fontId="53" fillId="0" borderId="77" xfId="0" applyFont="1" applyBorder="1" applyAlignment="1">
      <alignment horizontal="center" vertical="center"/>
    </xf>
    <xf numFmtId="49" fontId="15" fillId="39" borderId="77" xfId="24" applyNumberFormat="1" applyFont="1" applyFill="1" applyBorder="1" applyAlignment="1">
      <alignment horizontal="center" vertical="center"/>
    </xf>
    <xf numFmtId="49" fontId="15" fillId="61" borderId="77" xfId="24" applyNumberFormat="1" applyFont="1" applyFill="1" applyBorder="1" applyAlignment="1">
      <alignment horizontal="center" vertical="center"/>
    </xf>
    <xf numFmtId="0" fontId="53" fillId="27" borderId="77" xfId="0" applyFont="1" applyFill="1" applyBorder="1" applyAlignment="1">
      <alignment horizontal="center" vertical="center"/>
    </xf>
    <xf numFmtId="49" fontId="15" fillId="62" borderId="77" xfId="24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95" fillId="0" borderId="0" xfId="0" applyFont="1">
      <alignment vertical="center"/>
    </xf>
    <xf numFmtId="0" fontId="55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93" fillId="36" borderId="0" xfId="0" applyFont="1" applyFill="1">
      <alignment vertical="center"/>
    </xf>
    <xf numFmtId="0" fontId="15" fillId="9" borderId="80" xfId="15" applyFont="1" applyFill="1" applyBorder="1" applyAlignment="1">
      <alignment vertical="center" wrapText="1"/>
    </xf>
    <xf numFmtId="1" fontId="15" fillId="63" borderId="80" xfId="15" applyNumberFormat="1" applyFont="1" applyFill="1" applyBorder="1">
      <alignment vertical="center"/>
    </xf>
    <xf numFmtId="0" fontId="57" fillId="0" borderId="0" xfId="30" applyFont="1" applyFill="1" applyBorder="1">
      <alignment vertical="center"/>
    </xf>
    <xf numFmtId="1" fontId="19" fillId="0" borderId="81" xfId="9" applyNumberFormat="1" applyFont="1" applyFill="1" applyBorder="1" applyAlignment="1">
      <alignment horizontal="center" vertical="center"/>
    </xf>
    <xf numFmtId="1" fontId="19" fillId="3" borderId="81" xfId="9" applyNumberFormat="1" applyFont="1" applyFill="1" applyBorder="1" applyAlignment="1">
      <alignment horizontal="center" vertical="center"/>
    </xf>
    <xf numFmtId="0" fontId="59" fillId="0" borderId="0" xfId="30" applyFont="1" applyBorder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5" fillId="36" borderId="54" xfId="0" applyFont="1" applyFill="1" applyBorder="1" applyAlignment="1">
      <alignment horizontal="center" vertical="center"/>
    </xf>
    <xf numFmtId="0" fontId="69" fillId="44" borderId="54" xfId="0" applyFont="1" applyFill="1" applyBorder="1" applyAlignment="1">
      <alignment horizontal="left" vertical="center"/>
    </xf>
    <xf numFmtId="0" fontId="34" fillId="0" borderId="63" xfId="0" applyFont="1" applyFill="1" applyBorder="1" applyAlignment="1">
      <alignment horizontal="center" vertical="center"/>
    </xf>
    <xf numFmtId="0" fontId="74" fillId="0" borderId="0" xfId="0" applyFont="1">
      <alignment vertical="center"/>
    </xf>
    <xf numFmtId="0" fontId="34" fillId="0" borderId="81" xfId="0" applyFont="1" applyBorder="1" applyAlignment="1">
      <alignment horizontal="center" vertical="center"/>
    </xf>
    <xf numFmtId="182" fontId="46" fillId="20" borderId="81" xfId="9" applyNumberFormat="1" applyFont="1" applyFill="1" applyBorder="1" applyAlignment="1">
      <alignment horizontal="center" vertical="center"/>
    </xf>
    <xf numFmtId="182" fontId="46" fillId="40" borderId="81" xfId="9" applyNumberFormat="1" applyFont="1" applyFill="1" applyBorder="1" applyAlignment="1">
      <alignment horizontal="center" vertical="center"/>
    </xf>
    <xf numFmtId="179" fontId="34" fillId="0" borderId="64" xfId="0" applyNumberFormat="1" applyFont="1" applyFill="1" applyBorder="1" applyAlignment="1">
      <alignment horizontal="left" vertical="center"/>
    </xf>
    <xf numFmtId="0" fontId="0" fillId="0" borderId="0" xfId="0">
      <alignment vertical="center"/>
    </xf>
    <xf numFmtId="0" fontId="34" fillId="0" borderId="81" xfId="0" applyFont="1" applyFill="1" applyBorder="1" applyAlignment="1">
      <alignment horizontal="left" vertical="center"/>
    </xf>
    <xf numFmtId="179" fontId="34" fillId="0" borderId="81" xfId="0" applyNumberFormat="1" applyFont="1" applyFill="1" applyBorder="1" applyAlignment="1">
      <alignment horizontal="left" vertical="center"/>
    </xf>
    <xf numFmtId="6" fontId="34" fillId="0" borderId="81" xfId="0" applyNumberFormat="1" applyFont="1" applyFill="1" applyBorder="1" applyAlignment="1">
      <alignment horizontal="center" vertical="center"/>
    </xf>
    <xf numFmtId="0" fontId="0" fillId="0" borderId="81" xfId="0" applyFill="1" applyBorder="1">
      <alignment vertical="center"/>
    </xf>
    <xf numFmtId="0" fontId="19" fillId="0" borderId="81" xfId="0" applyFont="1" applyFill="1" applyBorder="1" applyAlignment="1">
      <alignment horizontal="left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7" fillId="0" borderId="0" xfId="30" applyFont="1">
      <alignment vertical="center"/>
    </xf>
    <xf numFmtId="0" fontId="34" fillId="41" borderId="81" xfId="0" applyFont="1" applyFill="1" applyBorder="1" applyAlignment="1">
      <alignment horizontal="center" vertical="center"/>
    </xf>
    <xf numFmtId="177" fontId="19" fillId="30" borderId="79" xfId="9" applyNumberFormat="1" applyFont="1" applyFill="1" applyBorder="1" applyAlignment="1">
      <alignment horizontal="center" vertical="center"/>
    </xf>
    <xf numFmtId="185" fontId="21" fillId="9" borderId="81" xfId="9" applyNumberFormat="1" applyFont="1" applyFill="1" applyBorder="1" applyAlignment="1">
      <alignment horizontal="center" vertical="center"/>
    </xf>
    <xf numFmtId="177" fontId="19" fillId="13" borderId="79" xfId="9" applyNumberFormat="1" applyFont="1" applyFill="1" applyBorder="1" applyAlignment="1">
      <alignment horizontal="center" vertical="center"/>
    </xf>
    <xf numFmtId="185" fontId="19" fillId="6" borderId="81" xfId="9" applyNumberFormat="1" applyFont="1" applyBorder="1" applyAlignment="1">
      <alignment horizontal="center" vertical="center"/>
    </xf>
    <xf numFmtId="177" fontId="19" fillId="11" borderId="79" xfId="9" applyNumberFormat="1" applyFont="1" applyFill="1" applyBorder="1" applyAlignment="1">
      <alignment horizontal="center" vertical="center"/>
    </xf>
    <xf numFmtId="177" fontId="19" fillId="24" borderId="79" xfId="9" applyNumberFormat="1" applyFont="1" applyFill="1" applyBorder="1" applyAlignment="1">
      <alignment horizontal="center" vertical="center"/>
    </xf>
    <xf numFmtId="177" fontId="19" fillId="45" borderId="79" xfId="9" applyNumberFormat="1" applyFont="1" applyFill="1" applyBorder="1" applyAlignment="1">
      <alignment horizontal="center" vertical="center"/>
    </xf>
    <xf numFmtId="185" fontId="21" fillId="9" borderId="82" xfId="9" applyNumberFormat="1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34" fillId="0" borderId="0" xfId="30" applyFont="1" applyAlignment="1">
      <alignment vertical="center"/>
    </xf>
    <xf numFmtId="0" fontId="9" fillId="0" borderId="0" xfId="30" applyFont="1" applyAlignment="1">
      <alignment vertical="center"/>
    </xf>
    <xf numFmtId="0" fontId="57" fillId="0" borderId="0" xfId="30" applyFont="1" applyAlignment="1">
      <alignment vertical="center"/>
    </xf>
    <xf numFmtId="49" fontId="29" fillId="4" borderId="83" xfId="10" applyNumberFormat="1" applyFont="1" applyFill="1" applyBorder="1" applyAlignment="1">
      <alignment horizontal="center" vertical="center"/>
    </xf>
    <xf numFmtId="0" fontId="19" fillId="6" borderId="84" xfId="9" applyFont="1" applyBorder="1" applyAlignment="1">
      <alignment horizontal="center" vertical="center"/>
    </xf>
    <xf numFmtId="49" fontId="19" fillId="6" borderId="84" xfId="9" applyNumberFormat="1" applyFont="1" applyBorder="1" applyAlignment="1">
      <alignment horizontal="center" vertical="center"/>
    </xf>
    <xf numFmtId="0" fontId="19" fillId="6" borderId="84" xfId="9" applyNumberFormat="1" applyFont="1" applyBorder="1" applyAlignment="1">
      <alignment horizontal="center" vertical="center"/>
    </xf>
    <xf numFmtId="0" fontId="19" fillId="46" borderId="84" xfId="9" applyFont="1" applyFill="1" applyBorder="1" applyAlignment="1">
      <alignment horizontal="center" vertical="center"/>
    </xf>
    <xf numFmtId="1" fontId="21" fillId="5" borderId="84" xfId="9" applyNumberFormat="1" applyFont="1" applyFill="1" applyBorder="1" applyAlignment="1">
      <alignment horizontal="center" vertical="center"/>
    </xf>
    <xf numFmtId="1" fontId="21" fillId="12" borderId="84" xfId="9" applyNumberFormat="1" applyFont="1" applyFill="1" applyBorder="1" applyAlignment="1">
      <alignment horizontal="center" vertical="center"/>
    </xf>
    <xf numFmtId="0" fontId="19" fillId="9" borderId="84" xfId="9" applyFont="1" applyFill="1" applyBorder="1" applyAlignment="1">
      <alignment horizontal="center" vertical="center"/>
    </xf>
    <xf numFmtId="49" fontId="23" fillId="41" borderId="83" xfId="10" applyNumberFormat="1" applyFont="1" applyFill="1" applyBorder="1" applyAlignment="1">
      <alignment horizontal="center" vertical="center"/>
    </xf>
    <xf numFmtId="0" fontId="19" fillId="21" borderId="84" xfId="9" applyNumberFormat="1" applyFont="1" applyFill="1" applyBorder="1" applyAlignment="1">
      <alignment horizontal="center" vertical="center"/>
    </xf>
    <xf numFmtId="0" fontId="2" fillId="0" borderId="0" xfId="12" applyFill="1">
      <alignment vertical="center"/>
    </xf>
    <xf numFmtId="0" fontId="19" fillId="17" borderId="84" xfId="9" applyNumberFormat="1" applyFont="1" applyFill="1" applyBorder="1" applyAlignment="1">
      <alignment horizontal="center" vertical="center"/>
    </xf>
    <xf numFmtId="0" fontId="19" fillId="5" borderId="84" xfId="9" applyNumberFormat="1" applyFont="1" applyFill="1" applyBorder="1" applyAlignment="1">
      <alignment horizontal="center" vertical="center"/>
    </xf>
    <xf numFmtId="0" fontId="19" fillId="23" borderId="84" xfId="9" applyNumberFormat="1" applyFont="1" applyFill="1" applyBorder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11" fillId="0" borderId="0" xfId="0" quotePrefix="1" applyNumberFormat="1" applyFont="1">
      <alignment vertical="center"/>
    </xf>
    <xf numFmtId="0" fontId="19" fillId="5" borderId="85" xfId="9" applyNumberFormat="1" applyFont="1" applyFill="1" applyBorder="1" applyAlignment="1">
      <alignment horizontal="center" vertical="center"/>
    </xf>
    <xf numFmtId="0" fontId="19" fillId="5" borderId="86" xfId="9" applyNumberFormat="1" applyFont="1" applyFill="1" applyBorder="1" applyAlignment="1">
      <alignment horizontal="center" vertical="center"/>
    </xf>
    <xf numFmtId="0" fontId="19" fillId="38" borderId="85" xfId="0" applyFont="1" applyFill="1" applyBorder="1" applyAlignment="1">
      <alignment horizontal="left" vertical="center"/>
    </xf>
    <xf numFmtId="0" fontId="19" fillId="66" borderId="84" xfId="12" applyFont="1" applyFill="1" applyBorder="1" applyAlignment="1">
      <alignment horizontal="center" vertical="center"/>
    </xf>
    <xf numFmtId="0" fontId="19" fillId="66" borderId="85" xfId="9" applyNumberFormat="1" applyFont="1" applyFill="1" applyBorder="1" applyAlignment="1">
      <alignment horizontal="center" vertical="center"/>
    </xf>
    <xf numFmtId="0" fontId="19" fillId="65" borderId="84" xfId="12" applyFont="1" applyFill="1" applyBorder="1" applyAlignment="1">
      <alignment horizontal="center" vertical="center"/>
    </xf>
    <xf numFmtId="0" fontId="19" fillId="65" borderId="87" xfId="9" applyNumberFormat="1" applyFont="1" applyFill="1" applyBorder="1" applyAlignment="1">
      <alignment horizontal="center" vertical="center"/>
    </xf>
    <xf numFmtId="0" fontId="19" fillId="65" borderId="88" xfId="9" applyNumberFormat="1" applyFont="1" applyFill="1" applyBorder="1" applyAlignment="1">
      <alignment horizontal="center" vertical="center"/>
    </xf>
    <xf numFmtId="49" fontId="19" fillId="40" borderId="84" xfId="10" applyNumberFormat="1" applyFont="1" applyFill="1" applyBorder="1" applyAlignment="1">
      <alignment horizontal="center"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0" fontId="19" fillId="38" borderId="85" xfId="0" applyFont="1" applyFill="1" applyBorder="1" applyAlignment="1">
      <alignment horizontal="center" vertical="center"/>
    </xf>
    <xf numFmtId="0" fontId="19" fillId="0" borderId="0" xfId="12" applyFont="1" applyAlignment="1">
      <alignment horizontal="left" vertical="center"/>
    </xf>
    <xf numFmtId="0" fontId="20" fillId="0" borderId="0" xfId="12" applyFont="1" applyAlignment="1">
      <alignment horizontal="left" vertical="center"/>
    </xf>
    <xf numFmtId="0" fontId="19" fillId="64" borderId="84" xfId="12" applyFont="1" applyFill="1" applyBorder="1" applyAlignment="1">
      <alignment horizontal="center" vertical="center" wrapText="1"/>
    </xf>
    <xf numFmtId="0" fontId="19" fillId="40" borderId="84" xfId="12" applyFont="1" applyFill="1" applyBorder="1" applyAlignment="1">
      <alignment horizontal="center" vertical="center" wrapText="1"/>
    </xf>
    <xf numFmtId="0" fontId="57" fillId="0" borderId="0" xfId="30" quotePrefix="1" applyNumberFormat="1" applyFont="1">
      <alignment vertical="center"/>
    </xf>
    <xf numFmtId="0" fontId="96" fillId="1" borderId="0" xfId="0" applyFont="1" applyFill="1" applyAlignment="1">
      <alignment horizontal="left" vertical="center" indent="3"/>
    </xf>
    <xf numFmtId="0" fontId="97" fillId="0" borderId="0" xfId="0" applyFont="1" applyAlignment="1">
      <alignment horizontal="left" vertical="center" indent="3"/>
    </xf>
    <xf numFmtId="0" fontId="99" fillId="0" borderId="0" xfId="0" applyFont="1" applyAlignment="1">
      <alignment horizontal="left" vertical="center" indent="5"/>
    </xf>
    <xf numFmtId="0" fontId="99" fillId="0" borderId="0" xfId="0" applyFont="1" applyAlignment="1">
      <alignment horizontal="left" vertical="center" indent="7"/>
    </xf>
    <xf numFmtId="0" fontId="93" fillId="0" borderId="0" xfId="0" applyFont="1" applyAlignment="1">
      <alignment horizontal="left" vertical="center" indent="8"/>
    </xf>
    <xf numFmtId="0" fontId="99" fillId="0" borderId="0" xfId="0" applyFont="1" applyAlignment="1">
      <alignment horizontal="left" vertical="center" indent="8"/>
    </xf>
    <xf numFmtId="0" fontId="9" fillId="0" borderId="0" xfId="0" applyFont="1" applyAlignment="1">
      <alignment horizontal="left" vertical="center" indent="8"/>
    </xf>
    <xf numFmtId="0" fontId="71" fillId="0" borderId="0" xfId="0" applyFont="1" applyAlignment="1">
      <alignment horizontal="left" vertical="center" indent="10"/>
    </xf>
    <xf numFmtId="49" fontId="19" fillId="10" borderId="21" xfId="10" applyNumberFormat="1" applyFont="1" applyFill="1" applyBorder="1" applyAlignment="1">
      <alignment horizontal="center" vertical="center"/>
    </xf>
    <xf numFmtId="0" fontId="19" fillId="24" borderId="84" xfId="0" applyFont="1" applyFill="1" applyBorder="1" applyAlignment="1">
      <alignment horizontal="left" vertical="center"/>
    </xf>
    <xf numFmtId="0" fontId="19" fillId="24" borderId="84" xfId="0" applyFont="1" applyFill="1" applyBorder="1" applyAlignment="1">
      <alignment horizontal="center" vertical="center"/>
    </xf>
    <xf numFmtId="0" fontId="19" fillId="19" borderId="84" xfId="12" applyFont="1" applyFill="1" applyBorder="1" applyAlignment="1">
      <alignment horizontal="center" vertical="center"/>
    </xf>
    <xf numFmtId="0" fontId="23" fillId="22" borderId="84" xfId="9" applyNumberFormat="1" applyFont="1" applyFill="1" applyBorder="1" applyAlignment="1">
      <alignment horizontal="center" vertical="center"/>
    </xf>
    <xf numFmtId="0" fontId="19" fillId="40" borderId="84" xfId="9" applyFont="1" applyFill="1" applyBorder="1" applyAlignment="1">
      <alignment horizontal="center" vertical="center"/>
    </xf>
    <xf numFmtId="49" fontId="19" fillId="40" borderId="84" xfId="9" applyNumberFormat="1" applyFont="1" applyFill="1" applyBorder="1" applyAlignment="1">
      <alignment horizontal="center" vertical="center"/>
    </xf>
    <xf numFmtId="0" fontId="19" fillId="67" borderId="84" xfId="0" applyFont="1" applyFill="1" applyBorder="1" applyAlignment="1">
      <alignment horizontal="center" vertical="center"/>
    </xf>
    <xf numFmtId="0" fontId="19" fillId="67" borderId="84" xfId="12" applyFont="1" applyFill="1" applyBorder="1" applyAlignment="1">
      <alignment horizontal="center" vertical="center"/>
    </xf>
    <xf numFmtId="0" fontId="19" fillId="16" borderId="84" xfId="12" applyFont="1" applyFill="1" applyBorder="1" applyAlignment="1">
      <alignment horizontal="center" vertical="center"/>
    </xf>
    <xf numFmtId="0" fontId="19" fillId="18" borderId="84" xfId="9" applyFont="1" applyFill="1" applyBorder="1" applyAlignment="1">
      <alignment horizontal="center" vertical="center"/>
    </xf>
    <xf numFmtId="0" fontId="19" fillId="67" borderId="84" xfId="9" applyFont="1" applyFill="1" applyBorder="1" applyAlignment="1">
      <alignment horizontal="center" vertical="center"/>
    </xf>
    <xf numFmtId="0" fontId="19" fillId="18" borderId="84" xfId="0" applyFont="1" applyFill="1" applyBorder="1" applyAlignment="1">
      <alignment horizontal="center" vertical="center"/>
    </xf>
    <xf numFmtId="0" fontId="57" fillId="0" borderId="0" xfId="30" applyFont="1" applyAlignment="1">
      <alignment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57" fillId="0" borderId="0" xfId="30" applyFont="1">
      <alignment vertical="center"/>
    </xf>
    <xf numFmtId="0" fontId="19" fillId="0" borderId="0" xfId="10" applyFont="1" applyFill="1" applyAlignment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19" fillId="10" borderId="89" xfId="10" applyNumberFormat="1" applyFont="1" applyFill="1" applyBorder="1" applyAlignment="1">
      <alignment horizontal="center" vertical="center"/>
    </xf>
    <xf numFmtId="0" fontId="19" fillId="10" borderId="89" xfId="10" applyNumberFormat="1" applyFont="1" applyFill="1" applyBorder="1" applyAlignment="1">
      <alignment horizontal="center" vertical="center" wrapText="1"/>
    </xf>
    <xf numFmtId="0" fontId="20" fillId="10" borderId="89" xfId="10" applyNumberFormat="1" applyFont="1" applyFill="1" applyBorder="1" applyAlignment="1">
      <alignment horizontal="left" vertical="center" wrapText="1"/>
    </xf>
    <xf numFmtId="49" fontId="19" fillId="10" borderId="89" xfId="10" applyNumberFormat="1" applyFont="1" applyFill="1" applyBorder="1" applyAlignment="1">
      <alignment horizontal="center" vertical="center" wrapText="1"/>
    </xf>
    <xf numFmtId="0" fontId="2" fillId="0" borderId="0" xfId="10" applyFill="1" applyAlignment="1">
      <alignment horizontal="center" vertical="center"/>
    </xf>
    <xf numFmtId="0" fontId="19" fillId="18" borderId="89" xfId="19" applyNumberFormat="1" applyFont="1" applyFill="1" applyBorder="1" applyAlignment="1">
      <alignment horizontal="center" vertical="center"/>
    </xf>
    <xf numFmtId="0" fontId="19" fillId="18" borderId="89" xfId="17" applyFont="1" applyFill="1" applyBorder="1">
      <alignment vertical="center"/>
    </xf>
    <xf numFmtId="0" fontId="2" fillId="18" borderId="89" xfId="10" applyFont="1" applyFill="1" applyBorder="1" applyAlignment="1">
      <alignment horizontal="center" vertical="center"/>
    </xf>
    <xf numFmtId="0" fontId="19" fillId="15" borderId="89" xfId="19" applyNumberFormat="1" applyFont="1" applyFill="1" applyBorder="1" applyAlignment="1">
      <alignment horizontal="center" vertical="center"/>
    </xf>
    <xf numFmtId="0" fontId="19" fillId="15" borderId="89" xfId="10" applyFont="1" applyFill="1" applyBorder="1" applyAlignment="1">
      <alignment horizontal="center" vertical="center"/>
    </xf>
    <xf numFmtId="0" fontId="20" fillId="15" borderId="89" xfId="10" applyFont="1" applyFill="1" applyBorder="1" applyAlignment="1">
      <alignment horizontal="center" vertical="center"/>
    </xf>
    <xf numFmtId="49" fontId="19" fillId="15" borderId="89" xfId="9" applyNumberFormat="1" applyFont="1" applyFill="1" applyBorder="1" applyAlignment="1">
      <alignment horizontal="center" vertical="center"/>
    </xf>
    <xf numFmtId="0" fontId="19" fillId="15" borderId="89" xfId="17" applyFont="1" applyFill="1" applyBorder="1">
      <alignment vertical="center"/>
    </xf>
    <xf numFmtId="0" fontId="2" fillId="15" borderId="89" xfId="10" applyFont="1" applyFill="1" applyBorder="1" applyAlignment="1">
      <alignment horizontal="center" vertical="center"/>
    </xf>
    <xf numFmtId="0" fontId="19" fillId="18" borderId="89" xfId="10" applyFont="1" applyFill="1" applyBorder="1" applyAlignment="1">
      <alignment horizontal="center" vertical="center"/>
    </xf>
    <xf numFmtId="0" fontId="19" fillId="17" borderId="89" xfId="19" applyNumberFormat="1" applyFont="1" applyFill="1" applyBorder="1" applyAlignment="1">
      <alignment horizontal="center" vertical="center"/>
    </xf>
    <xf numFmtId="0" fontId="19" fillId="21" borderId="89" xfId="19" applyNumberFormat="1" applyFont="1" applyFill="1" applyBorder="1" applyAlignment="1">
      <alignment horizontal="center" vertical="center"/>
    </xf>
    <xf numFmtId="0" fontId="102" fillId="21" borderId="89" xfId="19" applyNumberFormat="1" applyFont="1" applyFill="1" applyBorder="1" applyAlignment="1">
      <alignment horizontal="center" vertical="center"/>
    </xf>
    <xf numFmtId="0" fontId="19" fillId="21" borderId="89" xfId="10" applyFont="1" applyFill="1" applyBorder="1" applyAlignment="1">
      <alignment horizontal="center" vertical="center"/>
    </xf>
    <xf numFmtId="49" fontId="19" fillId="21" borderId="89" xfId="9" applyNumberFormat="1" applyFont="1" applyFill="1" applyBorder="1" applyAlignment="1">
      <alignment horizontal="center" vertical="center"/>
    </xf>
    <xf numFmtId="0" fontId="19" fillId="21" borderId="89" xfId="17" applyFont="1" applyFill="1" applyBorder="1">
      <alignment vertical="center"/>
    </xf>
    <xf numFmtId="0" fontId="2" fillId="21" borderId="89" xfId="10" applyFont="1" applyFill="1" applyBorder="1" applyAlignment="1">
      <alignment horizontal="center" vertical="center"/>
    </xf>
    <xf numFmtId="0" fontId="19" fillId="21" borderId="89" xfId="19" applyFont="1" applyFill="1" applyBorder="1" applyAlignment="1">
      <alignment horizontal="center" vertical="center"/>
    </xf>
    <xf numFmtId="0" fontId="20" fillId="21" borderId="89" xfId="10" applyFont="1" applyFill="1" applyBorder="1" applyAlignment="1">
      <alignment horizontal="center" vertical="center"/>
    </xf>
    <xf numFmtId="0" fontId="20" fillId="21" borderId="89" xfId="17" applyFont="1" applyFill="1" applyBorder="1">
      <alignment vertical="center"/>
    </xf>
    <xf numFmtId="0" fontId="102" fillId="15" borderId="89" xfId="19" applyNumberFormat="1" applyFont="1" applyFill="1" applyBorder="1" applyAlignment="1">
      <alignment horizontal="center" vertical="center"/>
    </xf>
    <xf numFmtId="0" fontId="20" fillId="15" borderId="89" xfId="17" applyFont="1" applyFill="1" applyBorder="1">
      <alignment vertical="center"/>
    </xf>
    <xf numFmtId="0" fontId="19" fillId="68" borderId="89" xfId="19" applyNumberFormat="1" applyFont="1" applyFill="1" applyBorder="1" applyAlignment="1">
      <alignment horizontal="center" vertical="center"/>
    </xf>
    <xf numFmtId="0" fontId="102" fillId="68" borderId="89" xfId="19" applyNumberFormat="1" applyFont="1" applyFill="1" applyBorder="1" applyAlignment="1">
      <alignment horizontal="center" vertical="center"/>
    </xf>
    <xf numFmtId="0" fontId="19" fillId="68" borderId="89" xfId="10" applyFont="1" applyFill="1" applyBorder="1" applyAlignment="1">
      <alignment horizontal="center" vertical="center"/>
    </xf>
    <xf numFmtId="49" fontId="19" fillId="68" borderId="89" xfId="9" applyNumberFormat="1" applyFont="1" applyFill="1" applyBorder="1" applyAlignment="1">
      <alignment horizontal="center" vertical="center"/>
    </xf>
    <xf numFmtId="0" fontId="19" fillId="68" borderId="89" xfId="17" applyFont="1" applyFill="1" applyBorder="1">
      <alignment vertical="center"/>
    </xf>
    <xf numFmtId="0" fontId="2" fillId="68" borderId="89" xfId="10" applyFont="1" applyFill="1" applyBorder="1" applyAlignment="1">
      <alignment horizontal="center" vertical="center"/>
    </xf>
    <xf numFmtId="0" fontId="19" fillId="68" borderId="89" xfId="19" applyFont="1" applyFill="1" applyBorder="1" applyAlignment="1">
      <alignment horizontal="center" vertical="center"/>
    </xf>
    <xf numFmtId="0" fontId="20" fillId="68" borderId="89" xfId="10" applyFont="1" applyFill="1" applyBorder="1" applyAlignment="1">
      <alignment horizontal="center" vertical="center"/>
    </xf>
    <xf numFmtId="0" fontId="20" fillId="68" borderId="89" xfId="17" applyFont="1" applyFill="1" applyBorder="1">
      <alignment vertical="center"/>
    </xf>
    <xf numFmtId="0" fontId="20" fillId="18" borderId="89" xfId="10" applyFont="1" applyFill="1" applyBorder="1" applyAlignment="1">
      <alignment horizontal="center" vertical="center"/>
    </xf>
    <xf numFmtId="49" fontId="19" fillId="18" borderId="89" xfId="9" applyNumberFormat="1" applyFont="1" applyFill="1" applyBorder="1" applyAlignment="1">
      <alignment horizontal="center" vertical="center"/>
    </xf>
    <xf numFmtId="0" fontId="20" fillId="18" borderId="89" xfId="17" applyFont="1" applyFill="1" applyBorder="1">
      <alignment vertical="center"/>
    </xf>
    <xf numFmtId="0" fontId="19" fillId="17" borderId="89" xfId="10" applyFont="1" applyFill="1" applyBorder="1" applyAlignment="1">
      <alignment horizontal="center" vertical="center"/>
    </xf>
    <xf numFmtId="0" fontId="20" fillId="17" borderId="89" xfId="10" applyFont="1" applyFill="1" applyBorder="1" applyAlignment="1">
      <alignment horizontal="center" vertical="center"/>
    </xf>
    <xf numFmtId="49" fontId="19" fillId="17" borderId="89" xfId="9" applyNumberFormat="1" applyFont="1" applyFill="1" applyBorder="1" applyAlignment="1">
      <alignment horizontal="center" vertical="center"/>
    </xf>
    <xf numFmtId="0" fontId="20" fillId="17" borderId="89" xfId="17" applyFont="1" applyFill="1" applyBorder="1">
      <alignment vertical="center"/>
    </xf>
    <xf numFmtId="0" fontId="19" fillId="17" borderId="89" xfId="17" applyFont="1" applyFill="1" applyBorder="1">
      <alignment vertical="center"/>
    </xf>
    <xf numFmtId="0" fontId="2" fillId="17" borderId="89" xfId="10" applyFont="1" applyFill="1" applyBorder="1" applyAlignment="1">
      <alignment horizontal="center" vertical="center"/>
    </xf>
    <xf numFmtId="0" fontId="19" fillId="23" borderId="89" xfId="10" applyFont="1" applyFill="1" applyBorder="1" applyAlignment="1">
      <alignment horizontal="center" vertical="center"/>
    </xf>
    <xf numFmtId="0" fontId="20" fillId="23" borderId="89" xfId="10" applyFont="1" applyFill="1" applyBorder="1" applyAlignment="1">
      <alignment horizontal="center" vertical="center"/>
    </xf>
    <xf numFmtId="49" fontId="19" fillId="23" borderId="89" xfId="9" applyNumberFormat="1" applyFont="1" applyFill="1" applyBorder="1" applyAlignment="1">
      <alignment horizontal="center" vertical="center"/>
    </xf>
    <xf numFmtId="0" fontId="19" fillId="23" borderId="89" xfId="19" applyNumberFormat="1" applyFont="1" applyFill="1" applyBorder="1" applyAlignment="1">
      <alignment horizontal="center" vertical="center"/>
    </xf>
    <xf numFmtId="0" fontId="20" fillId="23" borderId="89" xfId="17" applyFont="1" applyFill="1" applyBorder="1">
      <alignment vertical="center"/>
    </xf>
    <xf numFmtId="0" fontId="19" fillId="23" borderId="89" xfId="17" applyFont="1" applyFill="1" applyBorder="1">
      <alignment vertical="center"/>
    </xf>
    <xf numFmtId="0" fontId="2" fillId="23" borderId="89" xfId="10" applyFont="1" applyFill="1" applyBorder="1" applyAlignment="1">
      <alignment horizontal="center" vertical="center"/>
    </xf>
    <xf numFmtId="0" fontId="34" fillId="0" borderId="0" xfId="30" quotePrefix="1" applyNumberFormat="1" applyFont="1">
      <alignment vertical="center"/>
    </xf>
    <xf numFmtId="0" fontId="19" fillId="6" borderId="89" xfId="9" applyFont="1" applyBorder="1" applyAlignment="1">
      <alignment horizontal="center" vertical="center"/>
    </xf>
    <xf numFmtId="0" fontId="19" fillId="0" borderId="89" xfId="9" applyFont="1" applyFill="1" applyBorder="1" applyAlignment="1">
      <alignment horizontal="center" vertical="center"/>
    </xf>
    <xf numFmtId="49" fontId="19" fillId="18" borderId="11" xfId="10" applyNumberFormat="1" applyFont="1" applyFill="1" applyBorder="1" applyAlignment="1">
      <alignment horizontal="center" vertical="center" wrapText="1"/>
    </xf>
    <xf numFmtId="49" fontId="19" fillId="14" borderId="11" xfId="10" applyNumberFormat="1" applyFont="1" applyFill="1" applyBorder="1" applyAlignment="1">
      <alignment horizontal="center" vertical="center" wrapText="1"/>
    </xf>
    <xf numFmtId="49" fontId="20" fillId="18" borderId="11" xfId="10" applyNumberFormat="1" applyFont="1" applyFill="1" applyBorder="1" applyAlignment="1">
      <alignment horizontal="center" vertical="center" wrapText="1"/>
    </xf>
    <xf numFmtId="0" fontId="103" fillId="36" borderId="0" xfId="0" applyFont="1" applyFill="1">
      <alignment vertical="center"/>
    </xf>
    <xf numFmtId="0" fontId="14" fillId="36" borderId="0" xfId="0" applyFont="1" applyFill="1">
      <alignment vertical="center"/>
    </xf>
    <xf numFmtId="0" fontId="57" fillId="0" borderId="0" xfId="30" applyFont="1" applyBorder="1">
      <alignment vertical="center"/>
    </xf>
    <xf numFmtId="0" fontId="0" fillId="43" borderId="89" xfId="0" applyFill="1" applyBorder="1" applyAlignment="1">
      <alignment horizontal="center" vertical="center"/>
    </xf>
    <xf numFmtId="0" fontId="19" fillId="15" borderId="86" xfId="9" applyFont="1" applyFill="1" applyBorder="1" applyAlignment="1">
      <alignment horizontal="center" vertical="center"/>
    </xf>
    <xf numFmtId="1" fontId="19" fillId="7" borderId="86" xfId="9" applyNumberFormat="1" applyFont="1" applyFill="1" applyBorder="1" applyAlignment="1">
      <alignment horizontal="center" vertical="center"/>
    </xf>
    <xf numFmtId="0" fontId="19" fillId="40" borderId="86" xfId="9" applyNumberFormat="1" applyFont="1" applyFill="1" applyBorder="1" applyAlignment="1">
      <alignment horizontal="center" vertical="center"/>
    </xf>
    <xf numFmtId="2" fontId="0" fillId="0" borderId="89" xfId="0" applyNumberFormat="1" applyBorder="1">
      <alignment vertical="center"/>
    </xf>
    <xf numFmtId="0" fontId="19" fillId="15" borderId="89" xfId="9" applyFont="1" applyFill="1" applyBorder="1" applyAlignment="1">
      <alignment horizontal="center" vertical="center"/>
    </xf>
    <xf numFmtId="1" fontId="19" fillId="7" borderId="89" xfId="9" applyNumberFormat="1" applyFont="1" applyFill="1" applyBorder="1" applyAlignment="1">
      <alignment horizontal="center" vertical="center"/>
    </xf>
    <xf numFmtId="0" fontId="19" fillId="40" borderId="89" xfId="9" applyNumberFormat="1" applyFont="1" applyFill="1" applyBorder="1" applyAlignment="1">
      <alignment horizontal="center" vertical="center"/>
    </xf>
    <xf numFmtId="1" fontId="46" fillId="7" borderId="89" xfId="9" applyNumberFormat="1" applyFont="1" applyFill="1" applyBorder="1" applyAlignment="1">
      <alignment horizontal="center" vertical="center"/>
    </xf>
    <xf numFmtId="0" fontId="10" fillId="0" borderId="0" xfId="30" applyFont="1" applyBorder="1">
      <alignment vertical="center"/>
    </xf>
    <xf numFmtId="0" fontId="105" fillId="0" borderId="0" xfId="0" applyFont="1" applyAlignment="1">
      <alignment vertical="center"/>
    </xf>
    <xf numFmtId="0" fontId="105" fillId="0" borderId="0" xfId="0" applyFont="1" applyAlignment="1">
      <alignment horizontal="left" vertical="center" indent="3"/>
    </xf>
    <xf numFmtId="0" fontId="105" fillId="0" borderId="0" xfId="0" applyFont="1" applyAlignment="1">
      <alignment horizontal="left" vertical="center"/>
    </xf>
    <xf numFmtId="0" fontId="107" fillId="0" borderId="0" xfId="0" applyFont="1" applyAlignment="1">
      <alignment vertical="center"/>
    </xf>
    <xf numFmtId="0" fontId="9" fillId="0" borderId="0" xfId="30" quotePrefix="1" applyNumberFormat="1" applyFont="1">
      <alignment vertical="center"/>
    </xf>
    <xf numFmtId="0" fontId="9" fillId="0" borderId="0" xfId="30" applyFont="1" applyBorder="1">
      <alignment vertical="center"/>
    </xf>
    <xf numFmtId="0" fontId="34" fillId="0" borderId="1" xfId="0" applyFont="1" applyBorder="1">
      <alignment vertical="center"/>
    </xf>
    <xf numFmtId="0" fontId="34" fillId="0" borderId="3" xfId="0" applyFont="1" applyBorder="1">
      <alignment vertical="center"/>
    </xf>
    <xf numFmtId="0" fontId="9" fillId="0" borderId="2" xfId="0" applyFont="1" applyBorder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19" fillId="6" borderId="90" xfId="9" applyFont="1" applyBorder="1" applyAlignment="1">
      <alignment horizontal="center" vertical="center"/>
    </xf>
    <xf numFmtId="0" fontId="19" fillId="6" borderId="90" xfId="9" applyNumberFormat="1" applyFont="1" applyBorder="1" applyAlignment="1">
      <alignment horizontal="center" vertical="center"/>
    </xf>
    <xf numFmtId="1" fontId="21" fillId="5" borderId="90" xfId="9" applyNumberFormat="1" applyFont="1" applyFill="1" applyBorder="1" applyAlignment="1">
      <alignment horizontal="center" vertical="center"/>
    </xf>
    <xf numFmtId="1" fontId="21" fillId="12" borderId="90" xfId="9" applyNumberFormat="1" applyFont="1" applyFill="1" applyBorder="1" applyAlignment="1">
      <alignment horizontal="center" vertical="center"/>
    </xf>
    <xf numFmtId="0" fontId="19" fillId="43" borderId="90" xfId="9" applyFont="1" applyFill="1" applyBorder="1" applyAlignment="1">
      <alignment horizontal="center" vertical="center"/>
    </xf>
    <xf numFmtId="0" fontId="19" fillId="6" borderId="91" xfId="9" applyNumberFormat="1" applyFont="1" applyBorder="1" applyAlignment="1">
      <alignment horizontal="center" vertical="center"/>
    </xf>
    <xf numFmtId="0" fontId="19" fillId="6" borderId="92" xfId="9" applyNumberFormat="1" applyFont="1" applyBorder="1" applyAlignment="1">
      <alignment horizontal="center" vertical="center"/>
    </xf>
    <xf numFmtId="0" fontId="19" fillId="6" borderId="79" xfId="9" applyFont="1" applyBorder="1" applyAlignment="1">
      <alignment horizontal="center" vertical="center"/>
    </xf>
    <xf numFmtId="0" fontId="19" fillId="43" borderId="93" xfId="9" applyFont="1" applyFill="1" applyBorder="1" applyAlignment="1">
      <alignment horizontal="center" vertical="center"/>
    </xf>
    <xf numFmtId="0" fontId="19" fillId="43" borderId="94" xfId="9" applyFont="1" applyFill="1" applyBorder="1" applyAlignment="1">
      <alignment horizontal="center" vertical="center"/>
    </xf>
    <xf numFmtId="0" fontId="19" fillId="43" borderId="95" xfId="9" applyFont="1" applyFill="1" applyBorder="1" applyAlignment="1">
      <alignment horizontal="center" vertical="center"/>
    </xf>
    <xf numFmtId="0" fontId="19" fillId="43" borderId="96" xfId="9" applyFont="1" applyFill="1" applyBorder="1" applyAlignment="1">
      <alignment horizontal="center" vertical="center"/>
    </xf>
    <xf numFmtId="0" fontId="19" fillId="43" borderId="92" xfId="9" applyFont="1" applyFill="1" applyBorder="1" applyAlignment="1">
      <alignment horizontal="center" vertical="center"/>
    </xf>
    <xf numFmtId="0" fontId="19" fillId="43" borderId="97" xfId="9" applyFont="1" applyFill="1" applyBorder="1" applyAlignment="1">
      <alignment horizontal="center" vertical="center"/>
    </xf>
    <xf numFmtId="0" fontId="19" fillId="43" borderId="98" xfId="9" applyFont="1" applyFill="1" applyBorder="1" applyAlignment="1">
      <alignment horizontal="center" vertical="center"/>
    </xf>
    <xf numFmtId="0" fontId="19" fillId="43" borderId="99" xfId="9" applyFont="1" applyFill="1" applyBorder="1" applyAlignment="1">
      <alignment horizontal="center" vertical="center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57" fillId="0" borderId="0" xfId="30" applyFont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49" fontId="29" fillId="4" borderId="100" xfId="10" applyNumberFormat="1" applyFont="1" applyFill="1" applyBorder="1" applyAlignment="1">
      <alignment horizontal="center" vertical="center"/>
    </xf>
    <xf numFmtId="0" fontId="19" fillId="21" borderId="101" xfId="9" applyNumberFormat="1" applyFont="1" applyFill="1" applyBorder="1" applyAlignment="1">
      <alignment horizontal="center" vertical="center"/>
    </xf>
    <xf numFmtId="0" fontId="19" fillId="17" borderId="101" xfId="9" applyNumberFormat="1" applyFont="1" applyFill="1" applyBorder="1" applyAlignment="1">
      <alignment horizontal="center" vertical="center"/>
    </xf>
    <xf numFmtId="0" fontId="19" fillId="5" borderId="101" xfId="9" applyNumberFormat="1" applyFont="1" applyFill="1" applyBorder="1" applyAlignment="1">
      <alignment horizontal="center" vertical="center"/>
    </xf>
    <xf numFmtId="0" fontId="19" fillId="23" borderId="101" xfId="9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left" vertical="center" indent="7"/>
    </xf>
    <xf numFmtId="0" fontId="110" fillId="0" borderId="0" xfId="0" applyFont="1" applyAlignment="1">
      <alignment horizontal="left" vertical="center" indent="10"/>
    </xf>
    <xf numFmtId="0" fontId="111" fillId="0" borderId="0" xfId="0" applyFont="1" applyBorder="1">
      <alignment vertical="center"/>
    </xf>
    <xf numFmtId="0" fontId="34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10" fillId="43" borderId="101" xfId="0" applyFont="1" applyFill="1" applyBorder="1" applyAlignment="1">
      <alignment horizontal="center" vertical="center"/>
    </xf>
    <xf numFmtId="0" fontId="10" fillId="43" borderId="79" xfId="0" applyFont="1" applyFill="1" applyBorder="1" applyAlignment="1">
      <alignment horizontal="center" vertical="center"/>
    </xf>
    <xf numFmtId="0" fontId="9" fillId="70" borderId="79" xfId="0" applyFont="1" applyFill="1" applyBorder="1">
      <alignment vertical="center"/>
    </xf>
    <xf numFmtId="0" fontId="9" fillId="34" borderId="79" xfId="0" applyFont="1" applyFill="1" applyBorder="1">
      <alignment vertical="center"/>
    </xf>
    <xf numFmtId="0" fontId="9" fillId="41" borderId="79" xfId="0" applyFont="1" applyFill="1" applyBorder="1">
      <alignment vertical="center"/>
    </xf>
    <xf numFmtId="1" fontId="9" fillId="41" borderId="101" xfId="0" applyNumberFormat="1" applyFont="1" applyFill="1" applyBorder="1">
      <alignment vertical="center"/>
    </xf>
    <xf numFmtId="1" fontId="9" fillId="41" borderId="79" xfId="0" applyNumberFormat="1" applyFont="1" applyFill="1" applyBorder="1">
      <alignment vertical="center"/>
    </xf>
    <xf numFmtId="0" fontId="9" fillId="34" borderId="101" xfId="0" applyFont="1" applyFill="1" applyBorder="1">
      <alignment vertical="center"/>
    </xf>
    <xf numFmtId="0" fontId="9" fillId="70" borderId="101" xfId="0" applyFont="1" applyFill="1" applyBorder="1">
      <alignment vertical="center"/>
    </xf>
    <xf numFmtId="181" fontId="9" fillId="29" borderId="79" xfId="31" applyNumberFormat="1" applyFont="1" applyFill="1" applyBorder="1">
      <alignment vertical="center"/>
    </xf>
    <xf numFmtId="181" fontId="9" fillId="29" borderId="101" xfId="31" applyNumberFormat="1" applyFont="1" applyFill="1" applyBorder="1">
      <alignment vertical="center"/>
    </xf>
    <xf numFmtId="9" fontId="10" fillId="70" borderId="79" xfId="0" applyNumberFormat="1" applyFont="1" applyFill="1" applyBorder="1" applyAlignment="1">
      <alignment horizontal="center" vertical="center"/>
    </xf>
    <xf numFmtId="41" fontId="10" fillId="70" borderId="101" xfId="27" applyFont="1" applyFill="1" applyBorder="1" applyAlignment="1">
      <alignment horizontal="center" vertical="center"/>
    </xf>
    <xf numFmtId="9" fontId="10" fillId="34" borderId="101" xfId="0" applyNumberFormat="1" applyFont="1" applyFill="1" applyBorder="1" applyAlignment="1">
      <alignment horizontal="center" vertical="center"/>
    </xf>
    <xf numFmtId="0" fontId="9" fillId="69" borderId="101" xfId="0" applyFont="1" applyFill="1" applyBorder="1" applyAlignment="1">
      <alignment horizontal="center" vertical="center"/>
    </xf>
    <xf numFmtId="0" fontId="34" fillId="69" borderId="101" xfId="0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0" fillId="0" borderId="0" xfId="0" applyBorder="1">
      <alignment vertical="center"/>
    </xf>
    <xf numFmtId="0" fontId="0" fillId="0" borderId="101" xfId="0" applyBorder="1">
      <alignment vertical="center"/>
    </xf>
    <xf numFmtId="9" fontId="0" fillId="0" borderId="101" xfId="0" applyNumberFormat="1" applyBorder="1">
      <alignment vertical="center"/>
    </xf>
    <xf numFmtId="9" fontId="0" fillId="0" borderId="101" xfId="0" applyNumberFormat="1" applyBorder="1" applyAlignment="1">
      <alignment horizontal="right" vertical="center"/>
    </xf>
    <xf numFmtId="9" fontId="0" fillId="0" borderId="0" xfId="0" applyNumberFormat="1" applyAlignment="1">
      <alignment horizontal="right" vertical="center"/>
    </xf>
    <xf numFmtId="181" fontId="0" fillId="0" borderId="101" xfId="0" applyNumberFormat="1" applyBorder="1" applyAlignment="1">
      <alignment horizontal="right" vertical="center"/>
    </xf>
    <xf numFmtId="181" fontId="0" fillId="0" borderId="0" xfId="0" applyNumberFormat="1" applyAlignment="1">
      <alignment horizontal="right" vertical="center"/>
    </xf>
    <xf numFmtId="181" fontId="0" fillId="0" borderId="101" xfId="0" applyNumberFormat="1" applyBorder="1">
      <alignment vertical="center"/>
    </xf>
    <xf numFmtId="181" fontId="0" fillId="0" borderId="0" xfId="0" applyNumberFormat="1">
      <alignment vertical="center"/>
    </xf>
    <xf numFmtId="186" fontId="0" fillId="0" borderId="101" xfId="0" applyNumberFormat="1" applyBorder="1">
      <alignment vertical="center"/>
    </xf>
    <xf numFmtId="181" fontId="0" fillId="71" borderId="101" xfId="0" applyNumberFormat="1" applyFill="1" applyBorder="1">
      <alignment vertical="center"/>
    </xf>
    <xf numFmtId="0" fontId="0" fillId="42" borderId="101" xfId="0" applyFill="1" applyBorder="1">
      <alignment vertical="center"/>
    </xf>
    <xf numFmtId="0" fontId="0" fillId="72" borderId="101" xfId="0" applyFill="1" applyBorder="1">
      <alignment vertical="center"/>
    </xf>
    <xf numFmtId="9" fontId="0" fillId="72" borderId="101" xfId="0" applyNumberFormat="1" applyFill="1" applyBorder="1">
      <alignment vertical="center"/>
    </xf>
    <xf numFmtId="181" fontId="0" fillId="72" borderId="101" xfId="0" applyNumberFormat="1" applyFill="1" applyBorder="1">
      <alignment vertical="center"/>
    </xf>
    <xf numFmtId="186" fontId="0" fillId="72" borderId="101" xfId="0" applyNumberFormat="1" applyFill="1" applyBorder="1">
      <alignment vertical="center"/>
    </xf>
    <xf numFmtId="0" fontId="0" fillId="65" borderId="101" xfId="0" applyFill="1" applyBorder="1">
      <alignment vertical="center"/>
    </xf>
    <xf numFmtId="181" fontId="0" fillId="8" borderId="101" xfId="0" applyNumberFormat="1" applyFill="1" applyBorder="1">
      <alignment vertical="center"/>
    </xf>
    <xf numFmtId="0" fontId="112" fillId="0" borderId="0" xfId="0" applyFont="1" applyAlignment="1">
      <alignment horizontal="left" vertical="center" indent="1"/>
    </xf>
    <xf numFmtId="0" fontId="113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101" xfId="0" applyBorder="1" applyAlignment="1">
      <alignment horizontal="center" vertical="center"/>
    </xf>
    <xf numFmtId="6" fontId="0" fillId="65" borderId="101" xfId="0" applyNumberFormat="1" applyFill="1" applyBorder="1">
      <alignment vertical="center"/>
    </xf>
    <xf numFmtId="0" fontId="0" fillId="0" borderId="101" xfId="0" applyBorder="1" applyAlignment="1">
      <alignment horizontal="right" vertical="center"/>
    </xf>
    <xf numFmtId="2" fontId="0" fillId="0" borderId="101" xfId="0" applyNumberFormat="1" applyBorder="1">
      <alignment vertical="center"/>
    </xf>
    <xf numFmtId="0" fontId="114" fillId="0" borderId="0" xfId="0" applyFont="1" applyAlignment="1">
      <alignment horizontal="left" vertical="center" indent="1"/>
    </xf>
    <xf numFmtId="1" fontId="40" fillId="25" borderId="101" xfId="24" applyNumberFormat="1" applyFont="1" applyFill="1" applyBorder="1" applyAlignment="1">
      <alignment horizontal="center" vertical="center"/>
    </xf>
    <xf numFmtId="0" fontId="2" fillId="0" borderId="0" xfId="17" applyNumberFormat="1" applyFont="1" applyFill="1" applyBorder="1" applyAlignment="1" applyProtection="1">
      <alignment vertical="center"/>
    </xf>
    <xf numFmtId="0" fontId="19" fillId="0" borderId="101" xfId="21" applyFont="1" applyFill="1" applyBorder="1" applyAlignment="1">
      <alignment horizontal="center" vertical="center"/>
    </xf>
    <xf numFmtId="49" fontId="46" fillId="0" borderId="78" xfId="10" applyNumberFormat="1" applyFont="1" applyFill="1" applyBorder="1" applyAlignment="1">
      <alignment horizontal="left" vertical="center"/>
    </xf>
    <xf numFmtId="0" fontId="46" fillId="0" borderId="101" xfId="0" applyFont="1" applyFill="1" applyBorder="1" applyAlignment="1">
      <alignment horizontal="left" vertical="center"/>
    </xf>
    <xf numFmtId="49" fontId="46" fillId="0" borderId="78" xfId="10" applyNumberFormat="1" applyFont="1" applyFill="1" applyBorder="1" applyAlignment="1">
      <alignment horizontal="center" vertical="center"/>
    </xf>
    <xf numFmtId="49" fontId="115" fillId="0" borderId="78" xfId="10" applyNumberFormat="1" applyFont="1" applyFill="1" applyBorder="1" applyAlignment="1">
      <alignment horizontal="center" vertical="center"/>
    </xf>
    <xf numFmtId="0" fontId="46" fillId="0" borderId="101" xfId="23" applyFont="1" applyFill="1" applyBorder="1" applyAlignment="1">
      <alignment horizontal="center" vertical="center"/>
    </xf>
    <xf numFmtId="0" fontId="46" fillId="0" borderId="101" xfId="0" applyFont="1" applyFill="1" applyBorder="1" applyAlignment="1">
      <alignment horizontal="center" vertical="center"/>
    </xf>
    <xf numFmtId="0" fontId="19" fillId="40" borderId="101" xfId="21" applyFont="1" applyFill="1" applyBorder="1" applyAlignment="1">
      <alignment horizontal="center" vertical="center"/>
    </xf>
    <xf numFmtId="49" fontId="115" fillId="40" borderId="78" xfId="10" applyNumberFormat="1" applyFont="1" applyFill="1" applyBorder="1" applyAlignment="1">
      <alignment horizontal="left" vertical="center"/>
    </xf>
    <xf numFmtId="0" fontId="46" fillId="40" borderId="101" xfId="0" applyFont="1" applyFill="1" applyBorder="1" applyAlignment="1">
      <alignment horizontal="center" vertical="center"/>
    </xf>
    <xf numFmtId="49" fontId="46" fillId="40" borderId="78" xfId="10" applyNumberFormat="1" applyFont="1" applyFill="1" applyBorder="1" applyAlignment="1">
      <alignment horizontal="center" vertical="center"/>
    </xf>
    <xf numFmtId="49" fontId="115" fillId="40" borderId="78" xfId="10" applyNumberFormat="1" applyFont="1" applyFill="1" applyBorder="1" applyAlignment="1">
      <alignment horizontal="center" vertical="center"/>
    </xf>
    <xf numFmtId="0" fontId="46" fillId="40" borderId="101" xfId="23" applyFont="1" applyFill="1" applyBorder="1" applyAlignment="1">
      <alignment horizontal="center" vertical="center"/>
    </xf>
    <xf numFmtId="0" fontId="46" fillId="0" borderId="101" xfId="37" applyFont="1" applyFill="1" applyBorder="1" applyAlignment="1">
      <alignment horizontal="center" vertical="center"/>
    </xf>
    <xf numFmtId="49" fontId="46" fillId="0" borderId="101" xfId="23" applyNumberFormat="1" applyFont="1" applyFill="1" applyBorder="1" applyAlignment="1">
      <alignment horizontal="center" vertical="center"/>
    </xf>
    <xf numFmtId="0" fontId="46" fillId="0" borderId="101" xfId="21" applyNumberFormat="1" applyFont="1" applyFill="1" applyBorder="1" applyAlignment="1">
      <alignment horizontal="left" vertical="center"/>
    </xf>
    <xf numFmtId="0" fontId="19" fillId="71" borderId="101" xfId="21" applyFont="1" applyFill="1" applyBorder="1" applyAlignment="1">
      <alignment horizontal="center" vertical="center"/>
    </xf>
    <xf numFmtId="0" fontId="19" fillId="0" borderId="98" xfId="21" applyFont="1" applyFill="1" applyBorder="1" applyAlignment="1">
      <alignment horizontal="center" vertical="center"/>
    </xf>
    <xf numFmtId="0" fontId="46" fillId="0" borderId="98" xfId="0" applyFont="1" applyFill="1" applyBorder="1" applyAlignment="1">
      <alignment horizontal="left" vertical="center"/>
    </xf>
    <xf numFmtId="0" fontId="46" fillId="0" borderId="98" xfId="38" applyFont="1" applyFill="1" applyBorder="1" applyAlignment="1">
      <alignment horizontal="center" vertical="center"/>
    </xf>
    <xf numFmtId="0" fontId="46" fillId="0" borderId="98" xfId="0" applyFont="1" applyFill="1" applyBorder="1" applyAlignment="1">
      <alignment horizontal="center" vertical="center"/>
    </xf>
    <xf numFmtId="0" fontId="46" fillId="0" borderId="98" xfId="23" applyNumberFormat="1" applyFont="1" applyFill="1" applyBorder="1" applyAlignment="1">
      <alignment horizontal="center" vertical="center"/>
    </xf>
    <xf numFmtId="0" fontId="19" fillId="0" borderId="86" xfId="21" applyFont="1" applyFill="1" applyBorder="1" applyAlignment="1">
      <alignment horizontal="center" vertical="center"/>
    </xf>
    <xf numFmtId="49" fontId="46" fillId="0" borderId="60" xfId="10" applyNumberFormat="1" applyFont="1" applyFill="1" applyBorder="1" applyAlignment="1">
      <alignment horizontal="left" vertical="center"/>
    </xf>
    <xf numFmtId="0" fontId="46" fillId="0" borderId="86" xfId="0" applyNumberFormat="1" applyFont="1" applyFill="1" applyBorder="1" applyAlignment="1">
      <alignment horizontal="center" vertical="center"/>
    </xf>
    <xf numFmtId="49" fontId="46" fillId="0" borderId="60" xfId="10" applyNumberFormat="1" applyFont="1" applyFill="1" applyBorder="1" applyAlignment="1">
      <alignment horizontal="center" vertical="center"/>
    </xf>
    <xf numFmtId="49" fontId="115" fillId="0" borderId="60" xfId="10" applyNumberFormat="1" applyFont="1" applyFill="1" applyBorder="1" applyAlignment="1">
      <alignment horizontal="center" vertical="center"/>
    </xf>
    <xf numFmtId="0" fontId="46" fillId="0" borderId="86" xfId="23" applyFont="1" applyFill="1" applyBorder="1" applyAlignment="1">
      <alignment horizontal="center" vertical="center"/>
    </xf>
    <xf numFmtId="0" fontId="46" fillId="0" borderId="86" xfId="0" applyFont="1" applyFill="1" applyBorder="1" applyAlignment="1">
      <alignment horizontal="center" vertical="center"/>
    </xf>
    <xf numFmtId="0" fontId="46" fillId="0" borderId="101" xfId="37" applyNumberFormat="1" applyFont="1" applyFill="1" applyBorder="1" applyAlignment="1">
      <alignment horizontal="center" vertical="center"/>
    </xf>
    <xf numFmtId="181" fontId="46" fillId="0" borderId="101" xfId="0" applyNumberFormat="1" applyFont="1" applyFill="1" applyBorder="1" applyAlignment="1">
      <alignment horizontal="center" vertical="center"/>
    </xf>
    <xf numFmtId="181" fontId="46" fillId="0" borderId="101" xfId="38" applyNumberFormat="1" applyFont="1" applyFill="1" applyBorder="1" applyAlignment="1">
      <alignment horizontal="center" vertical="center"/>
    </xf>
    <xf numFmtId="0" fontId="46" fillId="0" borderId="101" xfId="23" applyNumberFormat="1" applyFont="1" applyFill="1" applyBorder="1" applyAlignment="1">
      <alignment horizontal="center" vertical="center"/>
    </xf>
    <xf numFmtId="0" fontId="34" fillId="73" borderId="101" xfId="0" applyFont="1" applyFill="1" applyBorder="1" applyAlignment="1">
      <alignment horizontal="left" vertical="center"/>
    </xf>
    <xf numFmtId="49" fontId="9" fillId="73" borderId="101" xfId="0" applyNumberFormat="1" applyFont="1" applyFill="1" applyBorder="1" applyAlignment="1">
      <alignment horizontal="center" vertical="center"/>
    </xf>
    <xf numFmtId="49" fontId="15" fillId="0" borderId="103" xfId="9" applyNumberFormat="1" applyFont="1" applyFill="1" applyBorder="1" applyAlignment="1">
      <alignment horizontal="center" vertical="center"/>
    </xf>
    <xf numFmtId="49" fontId="18" fillId="0" borderId="103" xfId="9" applyNumberFormat="1" applyFont="1" applyFill="1" applyBorder="1" applyAlignment="1">
      <alignment horizontal="center" vertical="center"/>
    </xf>
    <xf numFmtId="49" fontId="15" fillId="9" borderId="103" xfId="9" applyNumberFormat="1" applyFont="1" applyFill="1" applyBorder="1" applyAlignment="1">
      <alignment horizontal="center" vertical="center"/>
    </xf>
    <xf numFmtId="1" fontId="15" fillId="63" borderId="103" xfId="15" applyNumberFormat="1" applyFont="1" applyFill="1" applyBorder="1">
      <alignment vertical="center"/>
    </xf>
    <xf numFmtId="0" fontId="15" fillId="9" borderId="103" xfId="15" applyFont="1" applyFill="1" applyBorder="1" applyAlignment="1">
      <alignment horizontal="center" vertical="center" wrapText="1"/>
    </xf>
    <xf numFmtId="49" fontId="15" fillId="9" borderId="102" xfId="10" applyNumberFormat="1" applyFont="1" applyFill="1" applyBorder="1" applyAlignment="1">
      <alignment horizontal="center" vertical="center"/>
    </xf>
    <xf numFmtId="1" fontId="15" fillId="63" borderId="104" xfId="15" applyNumberFormat="1" applyFont="1" applyFill="1" applyBorder="1">
      <alignment vertical="center"/>
    </xf>
    <xf numFmtId="0" fontId="19" fillId="0" borderId="101" xfId="12" applyFont="1" applyBorder="1" applyAlignment="1">
      <alignment horizontal="center" vertical="center"/>
    </xf>
    <xf numFmtId="0" fontId="57" fillId="0" borderId="0" xfId="30" applyFont="1">
      <alignment vertical="center"/>
    </xf>
    <xf numFmtId="0" fontId="34" fillId="69" borderId="101" xfId="0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34" fillId="0" borderId="0" xfId="30" applyFont="1">
      <alignment vertical="center"/>
    </xf>
    <xf numFmtId="0" fontId="57" fillId="0" borderId="0" xfId="30" applyFont="1">
      <alignment vertical="center"/>
    </xf>
    <xf numFmtId="0" fontId="9" fillId="41" borderId="101" xfId="0" applyNumberFormat="1" applyFont="1" applyFill="1" applyBorder="1">
      <alignment vertical="center"/>
    </xf>
    <xf numFmtId="1" fontId="9" fillId="29" borderId="79" xfId="31" applyNumberFormat="1" applyFont="1" applyFill="1" applyBorder="1">
      <alignment vertical="center"/>
    </xf>
    <xf numFmtId="0" fontId="57" fillId="0" borderId="0" xfId="30" quotePrefix="1" applyFont="1">
      <alignment vertical="center"/>
    </xf>
    <xf numFmtId="0" fontId="116" fillId="74" borderId="87" xfId="0" applyFont="1" applyFill="1" applyBorder="1" applyAlignment="1">
      <alignment horizontal="center" vertical="center"/>
    </xf>
    <xf numFmtId="0" fontId="116" fillId="74" borderId="10" xfId="0" applyFont="1" applyFill="1" applyBorder="1" applyAlignment="1">
      <alignment horizontal="center" vertical="center"/>
    </xf>
    <xf numFmtId="0" fontId="9" fillId="29" borderId="103" xfId="0" applyFont="1" applyFill="1" applyBorder="1">
      <alignment vertical="center"/>
    </xf>
    <xf numFmtId="0" fontId="9" fillId="41" borderId="103" xfId="0" applyFont="1" applyFill="1" applyBorder="1">
      <alignment vertical="center"/>
    </xf>
    <xf numFmtId="0" fontId="9" fillId="34" borderId="103" xfId="0" applyFont="1" applyFill="1" applyBorder="1">
      <alignment vertical="center"/>
    </xf>
    <xf numFmtId="0" fontId="9" fillId="69" borderId="103" xfId="0" applyFont="1" applyFill="1" applyBorder="1">
      <alignment vertical="center"/>
    </xf>
    <xf numFmtId="0" fontId="116" fillId="75" borderId="103" xfId="0" applyFont="1" applyFill="1" applyBorder="1">
      <alignment vertical="center"/>
    </xf>
    <xf numFmtId="0" fontId="9" fillId="40" borderId="103" xfId="0" applyFont="1" applyFill="1" applyBorder="1">
      <alignment vertical="center"/>
    </xf>
    <xf numFmtId="0" fontId="9" fillId="20" borderId="103" xfId="0" applyFont="1" applyFill="1" applyBorder="1">
      <alignment vertical="center"/>
    </xf>
    <xf numFmtId="0" fontId="116" fillId="76" borderId="103" xfId="0" applyFont="1" applyFill="1" applyBorder="1">
      <alignment vertical="center"/>
    </xf>
    <xf numFmtId="0" fontId="116" fillId="77" borderId="101" xfId="0" applyFont="1" applyFill="1" applyBorder="1" applyAlignment="1">
      <alignment horizontal="center" vertical="center"/>
    </xf>
    <xf numFmtId="0" fontId="9" fillId="40" borderId="101" xfId="0" applyNumberFormat="1" applyFont="1" applyFill="1" applyBorder="1">
      <alignment vertical="center"/>
    </xf>
    <xf numFmtId="0" fontId="57" fillId="0" borderId="0" xfId="30" applyFont="1">
      <alignment vertical="center"/>
    </xf>
    <xf numFmtId="0" fontId="118" fillId="0" borderId="0" xfId="0" applyFont="1" applyAlignment="1">
      <alignment horizontal="right" vertical="center"/>
    </xf>
    <xf numFmtId="0" fontId="57" fillId="0" borderId="0" xfId="30" applyFont="1">
      <alignment vertical="center"/>
    </xf>
    <xf numFmtId="0" fontId="10" fillId="31" borderId="103" xfId="0" applyFont="1" applyFill="1" applyBorder="1" applyAlignment="1">
      <alignment horizontal="center" vertical="center"/>
    </xf>
    <xf numFmtId="0" fontId="10" fillId="31" borderId="103" xfId="0" applyFont="1" applyFill="1" applyBorder="1" applyAlignment="1">
      <alignment horizontal="center" vertical="center" wrapText="1"/>
    </xf>
    <xf numFmtId="0" fontId="19" fillId="69" borderId="103" xfId="0" applyFont="1" applyFill="1" applyBorder="1" applyAlignment="1">
      <alignment horizontal="center" vertical="center"/>
    </xf>
    <xf numFmtId="187" fontId="19" fillId="69" borderId="103" xfId="22" applyNumberFormat="1" applyFont="1" applyFill="1" applyBorder="1" applyAlignment="1">
      <alignment horizontal="center" vertical="center"/>
    </xf>
    <xf numFmtId="0" fontId="9" fillId="0" borderId="103" xfId="0" applyFont="1" applyBorder="1" applyAlignment="1">
      <alignment horizontal="center" vertical="center"/>
    </xf>
    <xf numFmtId="181" fontId="9" fillId="0" borderId="103" xfId="0" applyNumberFormat="1" applyFont="1" applyBorder="1" applyAlignment="1">
      <alignment horizontal="center" vertical="center"/>
    </xf>
    <xf numFmtId="1" fontId="9" fillId="0" borderId="103" xfId="0" applyNumberFormat="1" applyFont="1" applyFill="1" applyBorder="1">
      <alignment vertical="center"/>
    </xf>
    <xf numFmtId="41" fontId="9" fillId="0" borderId="103" xfId="27" applyFont="1" applyFill="1" applyBorder="1">
      <alignment vertical="center"/>
    </xf>
    <xf numFmtId="0" fontId="19" fillId="26" borderId="103" xfId="0" applyFont="1" applyFill="1" applyBorder="1" applyAlignment="1">
      <alignment horizontal="center" vertical="center"/>
    </xf>
    <xf numFmtId="187" fontId="19" fillId="26" borderId="103" xfId="22" applyNumberFormat="1" applyFont="1" applyFill="1" applyBorder="1" applyAlignment="1">
      <alignment horizontal="center" vertical="center"/>
    </xf>
    <xf numFmtId="0" fontId="19" fillId="78" borderId="103" xfId="0" applyFont="1" applyFill="1" applyBorder="1" applyAlignment="1">
      <alignment horizontal="center" vertical="center"/>
    </xf>
    <xf numFmtId="187" fontId="19" fillId="78" borderId="103" xfId="22" applyNumberFormat="1" applyFont="1" applyFill="1" applyBorder="1" applyAlignment="1">
      <alignment horizontal="center" vertical="center"/>
    </xf>
    <xf numFmtId="43" fontId="9" fillId="0" borderId="0" xfId="0" applyNumberFormat="1" applyFont="1" applyAlignment="1">
      <alignment horizontal="center" vertical="center"/>
    </xf>
    <xf numFmtId="0" fontId="19" fillId="43" borderId="103" xfId="0" applyFont="1" applyFill="1" applyBorder="1" applyAlignment="1">
      <alignment horizontal="center" vertical="center"/>
    </xf>
    <xf numFmtId="187" fontId="19" fillId="43" borderId="103" xfId="22" applyNumberFormat="1" applyFont="1" applyFill="1" applyBorder="1" applyAlignment="1">
      <alignment horizontal="center" vertical="center"/>
    </xf>
    <xf numFmtId="0" fontId="119" fillId="25" borderId="103" xfId="0" applyFont="1" applyFill="1" applyBorder="1" applyAlignment="1">
      <alignment horizontal="center" vertical="center"/>
    </xf>
    <xf numFmtId="187" fontId="119" fillId="25" borderId="103" xfId="22" applyNumberFormat="1" applyFont="1" applyFill="1" applyBorder="1" applyAlignment="1">
      <alignment horizontal="center" vertical="center"/>
    </xf>
    <xf numFmtId="187" fontId="9" fillId="0" borderId="103" xfId="0" applyNumberFormat="1" applyFont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179" fontId="9" fillId="0" borderId="0" xfId="0" applyNumberFormat="1" applyFont="1" applyAlignment="1">
      <alignment horizontal="center" vertical="center"/>
    </xf>
    <xf numFmtId="179" fontId="9" fillId="79" borderId="0" xfId="0" applyNumberFormat="1" applyFont="1" applyFill="1" applyAlignment="1">
      <alignment horizontal="center" vertical="center"/>
    </xf>
    <xf numFmtId="10" fontId="9" fillId="0" borderId="103" xfId="0" applyNumberFormat="1" applyFont="1" applyBorder="1" applyAlignment="1">
      <alignment horizontal="center" vertical="center"/>
    </xf>
    <xf numFmtId="188" fontId="9" fillId="0" borderId="103" xfId="0" applyNumberFormat="1" applyFont="1" applyBorder="1" applyAlignment="1">
      <alignment horizontal="center" vertical="center"/>
    </xf>
    <xf numFmtId="0" fontId="9" fillId="0" borderId="103" xfId="0" applyNumberFormat="1" applyFont="1" applyBorder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0" fontId="9" fillId="73" borderId="0" xfId="0" applyFont="1" applyFill="1" applyAlignment="1">
      <alignment horizontal="center" vertical="center"/>
    </xf>
    <xf numFmtId="0" fontId="9" fillId="73" borderId="0" xfId="0" applyNumberFormat="1" applyFont="1" applyFill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176" fontId="9" fillId="79" borderId="0" xfId="0" applyNumberFormat="1" applyFont="1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left" vertical="center"/>
    </xf>
    <xf numFmtId="10" fontId="119" fillId="25" borderId="103" xfId="0" applyNumberFormat="1" applyFont="1" applyFill="1" applyBorder="1" applyAlignment="1">
      <alignment horizontal="center" vertical="center"/>
    </xf>
    <xf numFmtId="181" fontId="9" fillId="0" borderId="0" xfId="0" applyNumberFormat="1" applyFont="1" applyAlignment="1">
      <alignment horizontal="center" vertical="center"/>
    </xf>
    <xf numFmtId="0" fontId="9" fillId="0" borderId="105" xfId="0" applyFont="1" applyBorder="1" applyAlignment="1">
      <alignment horizontal="center" vertical="center"/>
    </xf>
    <xf numFmtId="0" fontId="9" fillId="0" borderId="106" xfId="0" applyFont="1" applyBorder="1" applyAlignment="1">
      <alignment horizontal="center" vertical="center"/>
    </xf>
    <xf numFmtId="0" fontId="9" fillId="0" borderId="107" xfId="0" applyFont="1" applyBorder="1" applyAlignment="1">
      <alignment horizontal="center" vertical="center"/>
    </xf>
    <xf numFmtId="0" fontId="9" fillId="0" borderId="108" xfId="0" applyFont="1" applyBorder="1" applyAlignment="1">
      <alignment horizontal="center" vertical="center"/>
    </xf>
    <xf numFmtId="0" fontId="9" fillId="33" borderId="96" xfId="0" applyFont="1" applyFill="1" applyBorder="1" applyAlignment="1">
      <alignment horizontal="center" vertical="center"/>
    </xf>
    <xf numFmtId="0" fontId="9" fillId="33" borderId="103" xfId="0" applyFont="1" applyFill="1" applyBorder="1" applyAlignment="1">
      <alignment horizontal="center" vertical="center"/>
    </xf>
    <xf numFmtId="0" fontId="9" fillId="65" borderId="96" xfId="0" applyFont="1" applyFill="1" applyBorder="1" applyAlignment="1">
      <alignment horizontal="center" vertical="center"/>
    </xf>
    <xf numFmtId="0" fontId="9" fillId="65" borderId="103" xfId="0" applyFont="1" applyFill="1" applyBorder="1" applyAlignment="1">
      <alignment horizontal="center" vertical="center"/>
    </xf>
    <xf numFmtId="0" fontId="9" fillId="41" borderId="96" xfId="0" applyFont="1" applyFill="1" applyBorder="1" applyAlignment="1">
      <alignment horizontal="center" vertical="center"/>
    </xf>
    <xf numFmtId="0" fontId="9" fillId="41" borderId="103" xfId="0" applyFont="1" applyFill="1" applyBorder="1" applyAlignment="1">
      <alignment horizontal="center" vertical="center"/>
    </xf>
    <xf numFmtId="0" fontId="9" fillId="0" borderId="109" xfId="0" applyFont="1" applyBorder="1" applyAlignment="1">
      <alignment horizontal="center" vertical="center"/>
    </xf>
    <xf numFmtId="0" fontId="9" fillId="0" borderId="109" xfId="0" applyFont="1" applyBorder="1" applyAlignment="1">
      <alignment horizontal="right" vertical="center"/>
    </xf>
    <xf numFmtId="0" fontId="9" fillId="0" borderId="0" xfId="0" applyFont="1" applyBorder="1" applyAlignment="1">
      <alignment horizontal="left" vertical="center"/>
    </xf>
    <xf numFmtId="2" fontId="9" fillId="0" borderId="0" xfId="0" applyNumberFormat="1" applyFont="1" applyBorder="1" applyAlignment="1">
      <alignment horizontal="center" vertical="center"/>
    </xf>
    <xf numFmtId="0" fontId="9" fillId="0" borderId="110" xfId="0" applyFont="1" applyBorder="1" applyAlignment="1">
      <alignment horizontal="center" vertical="center"/>
    </xf>
    <xf numFmtId="0" fontId="9" fillId="0" borderId="111" xfId="0" applyFont="1" applyBorder="1" applyAlignment="1">
      <alignment horizontal="center" vertical="center"/>
    </xf>
    <xf numFmtId="0" fontId="9" fillId="0" borderId="112" xfId="0" applyFont="1" applyBorder="1" applyAlignment="1">
      <alignment horizontal="center" vertical="center"/>
    </xf>
    <xf numFmtId="0" fontId="9" fillId="36" borderId="113" xfId="0" applyFont="1" applyFill="1" applyBorder="1">
      <alignment vertical="center"/>
    </xf>
    <xf numFmtId="0" fontId="9" fillId="36" borderId="114" xfId="0" applyFont="1" applyFill="1" applyBorder="1">
      <alignment vertical="center"/>
    </xf>
    <xf numFmtId="0" fontId="9" fillId="36" borderId="31" xfId="0" applyFont="1" applyFill="1" applyBorder="1">
      <alignment vertical="center"/>
    </xf>
    <xf numFmtId="0" fontId="9" fillId="36" borderId="32" xfId="0" applyFont="1" applyFill="1" applyBorder="1">
      <alignment vertical="center"/>
    </xf>
    <xf numFmtId="0" fontId="9" fillId="36" borderId="35" xfId="0" applyFont="1" applyFill="1" applyBorder="1">
      <alignment vertical="center"/>
    </xf>
    <xf numFmtId="0" fontId="9" fillId="36" borderId="79" xfId="0" applyFont="1" applyFill="1" applyBorder="1">
      <alignment vertical="center"/>
    </xf>
    <xf numFmtId="0" fontId="9" fillId="36" borderId="103" xfId="0" applyFont="1" applyFill="1" applyBorder="1">
      <alignment vertical="center"/>
    </xf>
    <xf numFmtId="0" fontId="9" fillId="36" borderId="61" xfId="0" applyFont="1" applyFill="1" applyBorder="1">
      <alignment vertical="center"/>
    </xf>
    <xf numFmtId="0" fontId="9" fillId="36" borderId="36" xfId="0" applyFont="1" applyFill="1" applyBorder="1">
      <alignment vertical="center"/>
    </xf>
    <xf numFmtId="0" fontId="9" fillId="36" borderId="39" xfId="0" applyFont="1" applyFill="1" applyBorder="1">
      <alignment vertical="center"/>
    </xf>
    <xf numFmtId="0" fontId="9" fillId="36" borderId="59" xfId="0" applyFont="1" applyFill="1" applyBorder="1">
      <alignment vertical="center"/>
    </xf>
    <xf numFmtId="0" fontId="9" fillId="36" borderId="62" xfId="0" applyFont="1" applyFill="1" applyBorder="1">
      <alignment vertical="center"/>
    </xf>
    <xf numFmtId="0" fontId="9" fillId="36" borderId="0" xfId="0" applyFont="1" applyFill="1">
      <alignment vertical="center"/>
    </xf>
    <xf numFmtId="0" fontId="9" fillId="36" borderId="0" xfId="0" applyFont="1" applyFill="1" applyBorder="1">
      <alignment vertical="center"/>
    </xf>
    <xf numFmtId="0" fontId="10" fillId="36" borderId="0" xfId="0" applyFont="1" applyFill="1" applyBorder="1">
      <alignment vertical="center"/>
    </xf>
    <xf numFmtId="0" fontId="9" fillId="65" borderId="103" xfId="0" applyFont="1" applyFill="1" applyBorder="1" applyAlignment="1">
      <alignment horizontal="left" vertical="center" indent="1"/>
    </xf>
    <xf numFmtId="0" fontId="9" fillId="65" borderId="103" xfId="0" applyFont="1" applyFill="1" applyBorder="1">
      <alignment vertical="center"/>
    </xf>
    <xf numFmtId="0" fontId="9" fillId="36" borderId="3" xfId="0" applyFont="1" applyFill="1" applyBorder="1">
      <alignment vertical="center"/>
    </xf>
    <xf numFmtId="0" fontId="9" fillId="42" borderId="103" xfId="0" applyFont="1" applyFill="1" applyBorder="1" applyAlignment="1">
      <alignment horizontal="center" vertical="center"/>
    </xf>
    <xf numFmtId="0" fontId="9" fillId="36" borderId="3" xfId="0" applyFont="1" applyFill="1" applyBorder="1" applyAlignment="1">
      <alignment horizontal="right" vertical="center"/>
    </xf>
    <xf numFmtId="6" fontId="9" fillId="36" borderId="0" xfId="0" applyNumberFormat="1" applyFont="1" applyFill="1">
      <alignment vertical="center"/>
    </xf>
    <xf numFmtId="0" fontId="66" fillId="80" borderId="0" xfId="0" applyFont="1" applyFill="1" applyBorder="1">
      <alignment vertical="center"/>
    </xf>
    <xf numFmtId="0" fontId="9" fillId="80" borderId="0" xfId="0" applyFont="1" applyFill="1">
      <alignment vertical="center"/>
    </xf>
    <xf numFmtId="0" fontId="9" fillId="80" borderId="0" xfId="0" applyFont="1" applyFill="1" applyBorder="1">
      <alignment vertical="center"/>
    </xf>
    <xf numFmtId="0" fontId="9" fillId="80" borderId="10" xfId="0" applyFont="1" applyFill="1" applyBorder="1">
      <alignment vertical="center"/>
    </xf>
    <xf numFmtId="0" fontId="9" fillId="29" borderId="103" xfId="0" applyFont="1" applyFill="1" applyBorder="1" applyAlignment="1">
      <alignment horizontal="left" vertical="center" indent="1"/>
    </xf>
    <xf numFmtId="0" fontId="0" fillId="41" borderId="103" xfId="0" applyFill="1" applyBorder="1">
      <alignment vertical="center"/>
    </xf>
    <xf numFmtId="0" fontId="0" fillId="29" borderId="103" xfId="0" applyFill="1" applyBorder="1">
      <alignment vertical="center"/>
    </xf>
    <xf numFmtId="9" fontId="0" fillId="41" borderId="103" xfId="0" applyNumberFormat="1" applyFill="1" applyBorder="1">
      <alignment vertical="center"/>
    </xf>
    <xf numFmtId="9" fontId="0" fillId="29" borderId="103" xfId="0" applyNumberFormat="1" applyFill="1" applyBorder="1">
      <alignment vertical="center"/>
    </xf>
    <xf numFmtId="49" fontId="29" fillId="4" borderId="116" xfId="10" applyNumberFormat="1" applyFont="1" applyFill="1" applyBorder="1" applyAlignment="1">
      <alignment horizontal="center" vertical="center"/>
    </xf>
    <xf numFmtId="49" fontId="29" fillId="4" borderId="115" xfId="10" applyNumberFormat="1" applyFont="1" applyFill="1" applyBorder="1" applyAlignment="1">
      <alignment horizontal="center" vertical="center"/>
    </xf>
    <xf numFmtId="49" fontId="46" fillId="41" borderId="117" xfId="9" applyNumberFormat="1" applyFont="1" applyFill="1" applyBorder="1" applyAlignment="1">
      <alignment horizontal="center" vertical="center"/>
    </xf>
    <xf numFmtId="49" fontId="46" fillId="34" borderId="117" xfId="9" applyNumberFormat="1" applyFont="1" applyFill="1" applyBorder="1" applyAlignment="1">
      <alignment horizontal="center" vertical="center"/>
    </xf>
    <xf numFmtId="49" fontId="46" fillId="70" borderId="117" xfId="9" applyNumberFormat="1" applyFont="1" applyFill="1" applyBorder="1" applyAlignment="1">
      <alignment horizontal="center" vertical="center"/>
    </xf>
    <xf numFmtId="49" fontId="46" fillId="70" borderId="119" xfId="10" applyNumberFormat="1" applyFont="1" applyFill="1" applyBorder="1" applyAlignment="1">
      <alignment horizontal="right" vertical="center"/>
    </xf>
    <xf numFmtId="49" fontId="46" fillId="70" borderId="115" xfId="10" applyNumberFormat="1" applyFont="1" applyFill="1" applyBorder="1" applyAlignment="1">
      <alignment horizontal="right" vertical="center"/>
    </xf>
    <xf numFmtId="0" fontId="46" fillId="70" borderId="118" xfId="9" applyFont="1" applyFill="1" applyBorder="1" applyAlignment="1">
      <alignment horizontal="right" vertical="center"/>
    </xf>
    <xf numFmtId="0" fontId="9" fillId="70" borderId="103" xfId="0" applyFont="1" applyFill="1" applyBorder="1" applyAlignment="1">
      <alignment horizontal="right" vertical="center"/>
    </xf>
    <xf numFmtId="0" fontId="46" fillId="41" borderId="118" xfId="9" applyFont="1" applyFill="1" applyBorder="1" applyAlignment="1">
      <alignment horizontal="right" vertical="center"/>
    </xf>
    <xf numFmtId="0" fontId="9" fillId="41" borderId="103" xfId="0" applyFont="1" applyFill="1" applyBorder="1" applyAlignment="1">
      <alignment horizontal="right" vertical="center"/>
    </xf>
    <xf numFmtId="0" fontId="46" fillId="41" borderId="119" xfId="9" applyFont="1" applyFill="1" applyBorder="1" applyAlignment="1">
      <alignment horizontal="right" vertical="center"/>
    </xf>
    <xf numFmtId="0" fontId="46" fillId="34" borderId="118" xfId="0" applyFont="1" applyFill="1" applyBorder="1" applyAlignment="1">
      <alignment horizontal="right" vertical="center"/>
    </xf>
    <xf numFmtId="0" fontId="9" fillId="34" borderId="103" xfId="0" applyFont="1" applyFill="1" applyBorder="1" applyAlignment="1">
      <alignment horizontal="right" vertical="center"/>
    </xf>
    <xf numFmtId="0" fontId="9" fillId="42" borderId="103" xfId="0" applyFont="1" applyFill="1" applyBorder="1" applyAlignment="1">
      <alignment horizontal="right" vertical="center"/>
    </xf>
    <xf numFmtId="0" fontId="9" fillId="35" borderId="103" xfId="0" applyFont="1" applyFill="1" applyBorder="1" applyAlignment="1">
      <alignment horizontal="right" vertical="center"/>
    </xf>
    <xf numFmtId="0" fontId="9" fillId="65" borderId="103" xfId="0" applyFont="1" applyFill="1" applyBorder="1" applyAlignment="1">
      <alignment horizontal="right" vertical="center"/>
    </xf>
    <xf numFmtId="0" fontId="29" fillId="4" borderId="116" xfId="10" applyNumberFormat="1" applyFont="1" applyFill="1" applyBorder="1" applyAlignment="1">
      <alignment horizontal="center" vertical="center"/>
    </xf>
    <xf numFmtId="0" fontId="29" fillId="4" borderId="116" xfId="10" applyNumberFormat="1" applyFont="1" applyFill="1" applyBorder="1" applyAlignment="1">
      <alignment horizontal="center" vertical="center" wrapText="1"/>
    </xf>
    <xf numFmtId="0" fontId="2" fillId="65" borderId="117" xfId="34" applyFont="1" applyFill="1" applyBorder="1">
      <alignment vertical="center"/>
    </xf>
    <xf numFmtId="0" fontId="2" fillId="34" borderId="117" xfId="34" applyFont="1" applyFill="1" applyBorder="1">
      <alignment vertical="center"/>
    </xf>
    <xf numFmtId="0" fontId="2" fillId="70" borderId="117" xfId="34" applyFont="1" applyFill="1" applyBorder="1">
      <alignment vertical="center"/>
    </xf>
    <xf numFmtId="0" fontId="2" fillId="81" borderId="117" xfId="34" applyFont="1" applyFill="1" applyBorder="1">
      <alignment vertical="center"/>
    </xf>
    <xf numFmtId="0" fontId="2" fillId="82" borderId="117" xfId="34" applyFont="1" applyFill="1" applyBorder="1">
      <alignment vertical="center"/>
    </xf>
    <xf numFmtId="0" fontId="2" fillId="29" borderId="117" xfId="34" applyFont="1" applyFill="1" applyBorder="1">
      <alignment vertical="center"/>
    </xf>
    <xf numFmtId="0" fontId="2" fillId="37" borderId="117" xfId="34" applyFont="1" applyFill="1" applyBorder="1">
      <alignment vertical="center"/>
    </xf>
    <xf numFmtId="0" fontId="120" fillId="69" borderId="117" xfId="34" applyFont="1" applyFill="1" applyBorder="1">
      <alignment vertical="center"/>
    </xf>
    <xf numFmtId="0" fontId="121" fillId="12" borderId="117" xfId="34" applyFont="1" applyFill="1" applyBorder="1">
      <alignment vertical="center"/>
    </xf>
    <xf numFmtId="0" fontId="34" fillId="0" borderId="0" xfId="0" applyFont="1" applyAlignment="1">
      <alignment vertical="center"/>
    </xf>
    <xf numFmtId="0" fontId="34" fillId="0" borderId="117" xfId="0" applyFont="1" applyBorder="1">
      <alignment vertical="center"/>
    </xf>
    <xf numFmtId="0" fontId="0" fillId="0" borderId="117" xfId="0" applyBorder="1">
      <alignment vertical="center"/>
    </xf>
    <xf numFmtId="0" fontId="34" fillId="69" borderId="117" xfId="0" applyFont="1" applyFill="1" applyBorder="1">
      <alignment vertical="center"/>
    </xf>
    <xf numFmtId="0" fontId="9" fillId="69" borderId="117" xfId="0" applyFont="1" applyFill="1" applyBorder="1">
      <alignment vertical="center"/>
    </xf>
    <xf numFmtId="0" fontId="9" fillId="0" borderId="117" xfId="0" applyFont="1" applyBorder="1">
      <alignment vertical="center"/>
    </xf>
    <xf numFmtId="0" fontId="9" fillId="37" borderId="117" xfId="0" applyFont="1" applyFill="1" applyBorder="1">
      <alignment vertical="center"/>
    </xf>
    <xf numFmtId="0" fontId="9" fillId="7" borderId="117" xfId="0" applyFont="1" applyFill="1" applyBorder="1">
      <alignment vertical="center"/>
    </xf>
    <xf numFmtId="0" fontId="9" fillId="81" borderId="117" xfId="0" applyFont="1" applyFill="1" applyBorder="1">
      <alignment vertical="center"/>
    </xf>
    <xf numFmtId="0" fontId="57" fillId="0" borderId="0" xfId="30" applyFont="1">
      <alignment vertical="center"/>
    </xf>
    <xf numFmtId="0" fontId="57" fillId="0" borderId="0" xfId="30" applyFo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9" fillId="0" borderId="102" xfId="0" applyFont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0" fontId="9" fillId="0" borderId="86" xfId="0" applyFont="1" applyBorder="1" applyAlignment="1">
      <alignment horizontal="center" vertical="center"/>
    </xf>
    <xf numFmtId="0" fontId="19" fillId="69" borderId="103" xfId="0" applyFont="1" applyFill="1" applyBorder="1" applyAlignment="1">
      <alignment horizontal="center" vertical="center"/>
    </xf>
    <xf numFmtId="10" fontId="19" fillId="69" borderId="103" xfId="0" applyNumberFormat="1" applyFont="1" applyFill="1" applyBorder="1" applyAlignment="1">
      <alignment horizontal="center" vertical="center"/>
    </xf>
    <xf numFmtId="0" fontId="19" fillId="26" borderId="103" xfId="0" applyFont="1" applyFill="1" applyBorder="1" applyAlignment="1">
      <alignment horizontal="center" vertical="center"/>
    </xf>
    <xf numFmtId="10" fontId="19" fillId="26" borderId="103" xfId="0" applyNumberFormat="1" applyFont="1" applyFill="1" applyBorder="1" applyAlignment="1">
      <alignment horizontal="center" vertical="center"/>
    </xf>
    <xf numFmtId="0" fontId="19" fillId="78" borderId="103" xfId="0" applyFont="1" applyFill="1" applyBorder="1" applyAlignment="1">
      <alignment horizontal="center" vertical="center"/>
    </xf>
    <xf numFmtId="10" fontId="19" fillId="78" borderId="103" xfId="0" applyNumberFormat="1" applyFont="1" applyFill="1" applyBorder="1" applyAlignment="1">
      <alignment horizontal="center" vertical="center"/>
    </xf>
    <xf numFmtId="0" fontId="19" fillId="43" borderId="103" xfId="0" applyFont="1" applyFill="1" applyBorder="1" applyAlignment="1">
      <alignment horizontal="center" vertical="center"/>
    </xf>
    <xf numFmtId="10" fontId="19" fillId="43" borderId="103" xfId="0" applyNumberFormat="1" applyFont="1" applyFill="1" applyBorder="1" applyAlignment="1">
      <alignment horizontal="center" vertical="center"/>
    </xf>
    <xf numFmtId="0" fontId="34" fillId="69" borderId="101" xfId="0" applyFont="1" applyFill="1" applyBorder="1" applyAlignment="1">
      <alignment horizontal="center" vertical="center"/>
    </xf>
    <xf numFmtId="0" fontId="34" fillId="41" borderId="79" xfId="0" applyFont="1" applyFill="1" applyBorder="1" applyAlignment="1">
      <alignment horizontal="left" vertical="center" wrapText="1"/>
    </xf>
    <xf numFmtId="0" fontId="9" fillId="41" borderId="101" xfId="0" applyFont="1" applyFill="1" applyBorder="1" applyAlignment="1">
      <alignment horizontal="left" vertical="center"/>
    </xf>
    <xf numFmtId="41" fontId="10" fillId="34" borderId="88" xfId="27" applyFont="1" applyFill="1" applyBorder="1" applyAlignment="1">
      <alignment horizontal="center" vertical="center"/>
    </xf>
    <xf numFmtId="41" fontId="10" fillId="34" borderId="79" xfId="27" applyFont="1" applyFill="1" applyBorder="1" applyAlignment="1">
      <alignment horizontal="center" vertical="center"/>
    </xf>
    <xf numFmtId="0" fontId="17" fillId="9" borderId="78" xfId="0" applyFont="1" applyFill="1" applyBorder="1" applyAlignment="1">
      <alignment horizontal="center" vertical="center"/>
    </xf>
    <xf numFmtId="0" fontId="17" fillId="9" borderId="23" xfId="0" applyFont="1" applyFill="1" applyBorder="1" applyAlignment="1">
      <alignment horizontal="center" vertical="center"/>
    </xf>
    <xf numFmtId="49" fontId="19" fillId="10" borderId="84" xfId="10" applyNumberFormat="1" applyFont="1" applyFill="1" applyBorder="1" applyAlignment="1">
      <alignment horizontal="center"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0" fillId="43" borderId="24" xfId="0" applyFill="1" applyBorder="1" applyAlignment="1">
      <alignment horizontal="center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7" fillId="0" borderId="0" xfId="30" applyFont="1" applyAlignment="1">
      <alignment horizontal="left" vertical="center"/>
    </xf>
    <xf numFmtId="0" fontId="55" fillId="36" borderId="78" xfId="0" applyFont="1" applyFill="1" applyBorder="1" applyAlignment="1">
      <alignment horizontal="center" vertical="center"/>
    </xf>
    <xf numFmtId="0" fontId="55" fillId="36" borderId="60" xfId="0" applyFont="1" applyFill="1" applyBorder="1" applyAlignment="1">
      <alignment horizontal="center" vertical="center"/>
    </xf>
    <xf numFmtId="0" fontId="55" fillId="36" borderId="23" xfId="0" applyFont="1" applyFill="1" applyBorder="1" applyAlignment="1">
      <alignment horizontal="center" vertical="center"/>
    </xf>
    <xf numFmtId="0" fontId="46" fillId="32" borderId="65" xfId="9" applyNumberFormat="1" applyFont="1" applyFill="1" applyBorder="1" applyAlignment="1">
      <alignment horizontal="center" vertical="center"/>
    </xf>
    <xf numFmtId="0" fontId="46" fillId="32" borderId="60" xfId="9" applyNumberFormat="1" applyFont="1" applyFill="1" applyBorder="1" applyAlignment="1">
      <alignment horizontal="center" vertical="center"/>
    </xf>
    <xf numFmtId="0" fontId="46" fillId="32" borderId="23" xfId="9" applyNumberFormat="1" applyFont="1" applyFill="1" applyBorder="1" applyAlignment="1">
      <alignment horizontal="center" vertical="center"/>
    </xf>
    <xf numFmtId="0" fontId="90" fillId="56" borderId="77" xfId="0" applyFont="1" applyFill="1" applyBorder="1" applyAlignment="1">
      <alignment horizontal="center" vertical="center"/>
    </xf>
    <xf numFmtId="0" fontId="90" fillId="58" borderId="77" xfId="0" applyFont="1" applyFill="1" applyBorder="1" applyAlignment="1">
      <alignment horizontal="center" vertical="center"/>
    </xf>
    <xf numFmtId="0" fontId="90" fillId="59" borderId="77" xfId="0" applyFont="1" applyFill="1" applyBorder="1" applyAlignment="1">
      <alignment horizontal="center" vertical="center"/>
    </xf>
    <xf numFmtId="0" fontId="69" fillId="44" borderId="54" xfId="0" applyFont="1" applyFill="1" applyBorder="1" applyAlignment="1">
      <alignment horizontal="left" vertical="center" wrapText="1"/>
    </xf>
    <xf numFmtId="0" fontId="69" fillId="44" borderId="54" xfId="0" applyFont="1" applyFill="1" applyBorder="1" applyAlignment="1">
      <alignment horizontal="left" vertical="center"/>
    </xf>
    <xf numFmtId="0" fontId="55" fillId="36" borderId="54" xfId="0" applyFont="1" applyFill="1" applyBorder="1" applyAlignment="1">
      <alignment horizontal="center" vertical="center"/>
    </xf>
    <xf numFmtId="0" fontId="34" fillId="0" borderId="63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/>
    </xf>
    <xf numFmtId="0" fontId="34" fillId="0" borderId="81" xfId="0" applyFont="1" applyFill="1" applyBorder="1" applyAlignment="1">
      <alignment horizontal="center" vertical="center" wrapText="1"/>
    </xf>
    <xf numFmtId="0" fontId="34" fillId="0" borderId="81" xfId="0" applyFont="1" applyFill="1" applyBorder="1" applyAlignment="1">
      <alignment horizontal="center" vertical="center"/>
    </xf>
    <xf numFmtId="0" fontId="53" fillId="47" borderId="72" xfId="0" applyFont="1" applyFill="1" applyBorder="1" applyAlignment="1">
      <alignment horizontal="justify" vertical="center" wrapText="1"/>
    </xf>
    <xf numFmtId="0" fontId="53" fillId="47" borderId="68" xfId="0" applyFont="1" applyFill="1" applyBorder="1" applyAlignment="1">
      <alignment horizontal="justify" vertical="center" wrapText="1"/>
    </xf>
    <xf numFmtId="0" fontId="55" fillId="49" borderId="72" xfId="0" applyFont="1" applyFill="1" applyBorder="1" applyAlignment="1">
      <alignment horizontal="justify" vertical="center" wrapText="1"/>
    </xf>
    <xf numFmtId="0" fontId="55" fillId="49" borderId="69" xfId="0" applyFont="1" applyFill="1" applyBorder="1" applyAlignment="1">
      <alignment horizontal="justify" vertical="center" wrapText="1"/>
    </xf>
    <xf numFmtId="0" fontId="55" fillId="49" borderId="68" xfId="0" applyFont="1" applyFill="1" applyBorder="1" applyAlignment="1">
      <alignment horizontal="justify" vertical="center" wrapText="1"/>
    </xf>
    <xf numFmtId="0" fontId="53" fillId="49" borderId="72" xfId="0" applyFont="1" applyFill="1" applyBorder="1" applyAlignment="1">
      <alignment horizontal="justify" vertical="center" wrapText="1"/>
    </xf>
    <xf numFmtId="0" fontId="53" fillId="49" borderId="68" xfId="0" applyFont="1" applyFill="1" applyBorder="1" applyAlignment="1">
      <alignment horizontal="justify" vertical="center" wrapText="1"/>
    </xf>
    <xf numFmtId="0" fontId="55" fillId="47" borderId="72" xfId="0" applyFont="1" applyFill="1" applyBorder="1" applyAlignment="1">
      <alignment horizontal="justify" vertical="center" wrapText="1"/>
    </xf>
    <xf numFmtId="0" fontId="55" fillId="47" borderId="69" xfId="0" applyFont="1" applyFill="1" applyBorder="1" applyAlignment="1">
      <alignment horizontal="justify" vertical="center" wrapText="1"/>
    </xf>
    <xf numFmtId="0" fontId="55" fillId="47" borderId="68" xfId="0" applyFont="1" applyFill="1" applyBorder="1" applyAlignment="1">
      <alignment horizontal="justify" vertical="center" wrapText="1"/>
    </xf>
    <xf numFmtId="0" fontId="55" fillId="47" borderId="72" xfId="0" applyFont="1" applyFill="1" applyBorder="1" applyAlignment="1">
      <alignment horizontal="center" vertical="center" wrapText="1"/>
    </xf>
    <xf numFmtId="0" fontId="55" fillId="47" borderId="69" xfId="0" applyFont="1" applyFill="1" applyBorder="1" applyAlignment="1">
      <alignment horizontal="center" vertical="center" wrapText="1"/>
    </xf>
    <xf numFmtId="0" fontId="55" fillId="47" borderId="68" xfId="0" applyFont="1" applyFill="1" applyBorder="1" applyAlignment="1">
      <alignment horizontal="center" vertical="center" wrapText="1"/>
    </xf>
    <xf numFmtId="0" fontId="55" fillId="47" borderId="73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center" vertical="center" wrapText="1"/>
    </xf>
    <xf numFmtId="0" fontId="55" fillId="49" borderId="69" xfId="0" applyFont="1" applyFill="1" applyBorder="1" applyAlignment="1">
      <alignment horizontal="center" vertical="center" wrapText="1"/>
    </xf>
    <xf numFmtId="0" fontId="55" fillId="49" borderId="68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justify" vertical="center" wrapText="1"/>
    </xf>
    <xf numFmtId="0" fontId="9" fillId="0" borderId="26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 wrapText="1"/>
    </xf>
    <xf numFmtId="9" fontId="9" fillId="0" borderId="26" xfId="0" applyNumberFormat="1" applyFont="1" applyFill="1" applyBorder="1" applyAlignment="1">
      <alignment horizontal="center" vertical="center"/>
    </xf>
    <xf numFmtId="6" fontId="9" fillId="0" borderId="26" xfId="0" applyNumberFormat="1" applyFont="1" applyFill="1" applyBorder="1" applyAlignment="1">
      <alignment horizontal="center" vertical="center"/>
    </xf>
    <xf numFmtId="0" fontId="42" fillId="0" borderId="26" xfId="0" applyFont="1" applyFill="1" applyBorder="1" applyAlignment="1">
      <alignment horizontal="center" vertical="center" wrapText="1" readingOrder="1"/>
    </xf>
    <xf numFmtId="0" fontId="41" fillId="9" borderId="25" xfId="0" applyFont="1" applyFill="1" applyBorder="1" applyAlignment="1">
      <alignment horizontal="center" vertical="center" wrapText="1" readingOrder="1"/>
    </xf>
    <xf numFmtId="0" fontId="41" fillId="9" borderId="22" xfId="0" applyFont="1" applyFill="1" applyBorder="1" applyAlignment="1">
      <alignment horizontal="center" vertical="center" wrapText="1" readingOrder="1"/>
    </xf>
    <xf numFmtId="0" fontId="41" fillId="9" borderId="23" xfId="0" applyFont="1" applyFill="1" applyBorder="1" applyAlignment="1">
      <alignment horizontal="center" vertical="center" wrapText="1" readingOrder="1"/>
    </xf>
    <xf numFmtId="6" fontId="42" fillId="8" borderId="25" xfId="0" applyNumberFormat="1" applyFont="1" applyFill="1" applyBorder="1" applyAlignment="1">
      <alignment horizontal="center" vertical="center"/>
    </xf>
    <xf numFmtId="6" fontId="42" fillId="8" borderId="22" xfId="0" applyNumberFormat="1" applyFont="1" applyFill="1" applyBorder="1" applyAlignment="1">
      <alignment horizontal="center" vertical="center"/>
    </xf>
    <xf numFmtId="6" fontId="42" fillId="8" borderId="23" xfId="0" applyNumberFormat="1" applyFont="1" applyFill="1" applyBorder="1" applyAlignment="1">
      <alignment horizontal="center" vertical="center"/>
    </xf>
    <xf numFmtId="9" fontId="42" fillId="8" borderId="25" xfId="0" applyNumberFormat="1" applyFont="1" applyFill="1" applyBorder="1" applyAlignment="1">
      <alignment horizontal="center" vertical="center"/>
    </xf>
    <xf numFmtId="9" fontId="42" fillId="8" borderId="22" xfId="0" applyNumberFormat="1" applyFont="1" applyFill="1" applyBorder="1" applyAlignment="1">
      <alignment horizontal="center" vertical="center"/>
    </xf>
    <xf numFmtId="9" fontId="42" fillId="8" borderId="23" xfId="0" applyNumberFormat="1" applyFont="1" applyFill="1" applyBorder="1" applyAlignment="1">
      <alignment horizontal="center" vertical="center"/>
    </xf>
    <xf numFmtId="6" fontId="42" fillId="8" borderId="26" xfId="0" applyNumberFormat="1" applyFont="1" applyFill="1" applyBorder="1" applyAlignment="1">
      <alignment horizontal="center" vertical="center"/>
    </xf>
    <xf numFmtId="9" fontId="9" fillId="0" borderId="26" xfId="0" applyNumberFormat="1" applyFont="1" applyFill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/>
    </xf>
    <xf numFmtId="0" fontId="34" fillId="8" borderId="26" xfId="0" applyFont="1" applyFill="1" applyBorder="1" applyAlignment="1">
      <alignment horizontal="center" vertical="center"/>
    </xf>
    <xf numFmtId="179" fontId="34" fillId="8" borderId="25" xfId="0" applyNumberFormat="1" applyFont="1" applyFill="1" applyBorder="1" applyAlignment="1">
      <alignment horizontal="center" vertical="center"/>
    </xf>
    <xf numFmtId="179" fontId="34" fillId="8" borderId="22" xfId="0" applyNumberFormat="1" applyFont="1" applyFill="1" applyBorder="1" applyAlignment="1">
      <alignment horizontal="center" vertical="center"/>
    </xf>
    <xf numFmtId="179" fontId="34" fillId="8" borderId="23" xfId="0" applyNumberFormat="1" applyFont="1" applyFill="1" applyBorder="1" applyAlignment="1">
      <alignment horizontal="center" vertical="center"/>
    </xf>
    <xf numFmtId="179" fontId="34" fillId="8" borderId="26" xfId="0" applyNumberFormat="1" applyFont="1" applyFill="1" applyBorder="1" applyAlignment="1">
      <alignment horizontal="center" vertical="center"/>
    </xf>
    <xf numFmtId="10" fontId="34" fillId="8" borderId="26" xfId="0" applyNumberFormat="1" applyFont="1" applyFill="1" applyBorder="1" applyAlignment="1">
      <alignment horizontal="center" vertical="center"/>
    </xf>
    <xf numFmtId="9" fontId="34" fillId="8" borderId="26" xfId="0" applyNumberFormat="1" applyFont="1" applyFill="1" applyBorder="1" applyAlignment="1">
      <alignment horizontal="center" vertical="center"/>
    </xf>
    <xf numFmtId="179" fontId="34" fillId="0" borderId="26" xfId="0" applyNumberFormat="1" applyFont="1" applyBorder="1" applyAlignment="1">
      <alignment horizontal="center" vertical="center"/>
    </xf>
    <xf numFmtId="9" fontId="34" fillId="0" borderId="26" xfId="0" applyNumberFormat="1" applyFont="1" applyBorder="1" applyAlignment="1">
      <alignment horizontal="center" vertical="center"/>
    </xf>
    <xf numFmtId="10" fontId="34" fillId="0" borderId="24" xfId="0" applyNumberFormat="1" applyFont="1" applyBorder="1" applyAlignment="1">
      <alignment horizontal="center" vertical="center"/>
    </xf>
  </cellXfs>
  <cellStyles count="39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백분율" xfId="31" builtinId="5"/>
    <cellStyle name="쉼표 [0]" xfId="27" builtinId="6"/>
    <cellStyle name="쉼표 [0] 2" xfId="3"/>
    <cellStyle name="쉼표 [0] 2 2" xfId="28"/>
    <cellStyle name="쉼표 [0] 2 3" xfId="33"/>
    <cellStyle name="쉼표 [0] 2 4" xfId="36"/>
    <cellStyle name="쉼표 [0] 3" xfId="32"/>
    <cellStyle name="쉼표 [0] 4" xfId="35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" xfId="34"/>
    <cellStyle name="표준 4 2" xfId="22"/>
    <cellStyle name="표준 5" xfId="6"/>
    <cellStyle name="표준 5 2" xfId="25"/>
    <cellStyle name="표준 6" xfId="18"/>
    <cellStyle name="표준 7" xfId="37"/>
    <cellStyle name="표준 8" xfId="38"/>
    <cellStyle name="하이퍼링크" xfId="30" builtinId="8"/>
  </cellStyles>
  <dxfs count="6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090"/>
      <color rgb="FF9BC2E6"/>
      <color rgb="FFFFFFCC"/>
      <color rgb="FFDCE6F1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gif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gif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gif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5</xdr:row>
      <xdr:rowOff>76200</xdr:rowOff>
    </xdr:from>
    <xdr:to>
      <xdr:col>3</xdr:col>
      <xdr:colOff>1837290</xdr:colOff>
      <xdr:row>29</xdr:row>
      <xdr:rowOff>132714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123950"/>
          <a:ext cx="8276190" cy="5085714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>
    <xdr:from>
      <xdr:col>0</xdr:col>
      <xdr:colOff>247649</xdr:colOff>
      <xdr:row>21</xdr:row>
      <xdr:rowOff>19050</xdr:rowOff>
    </xdr:from>
    <xdr:to>
      <xdr:col>1</xdr:col>
      <xdr:colOff>933449</xdr:colOff>
      <xdr:row>26</xdr:row>
      <xdr:rowOff>171450</xdr:rowOff>
    </xdr:to>
    <xdr:sp macro="" textlink="">
      <xdr:nvSpPr>
        <xdr:cNvPr id="7" name="직사각형 6"/>
        <xdr:cNvSpPr/>
      </xdr:nvSpPr>
      <xdr:spPr>
        <a:xfrm>
          <a:off x="247649" y="4419600"/>
          <a:ext cx="1114425" cy="1200150"/>
        </a:xfrm>
        <a:prstGeom prst="rect">
          <a:avLst/>
        </a:prstGeom>
        <a:noFill/>
        <a:ln w="28575">
          <a:solidFill>
            <a:schemeClr val="accent6">
              <a:lumMod val="75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0</xdr:rowOff>
    </xdr:from>
    <xdr:to>
      <xdr:col>5</xdr:col>
      <xdr:colOff>676275</xdr:colOff>
      <xdr:row>32</xdr:row>
      <xdr:rowOff>180975</xdr:rowOff>
    </xdr:to>
    <xdr:pic>
      <xdr:nvPicPr>
        <xdr:cNvPr id="2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8958"/>
        <a:stretch>
          <a:fillRect/>
        </a:stretch>
      </xdr:blipFill>
      <xdr:spPr bwMode="auto">
        <a:xfrm>
          <a:off x="895350" y="2809875"/>
          <a:ext cx="273367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10</xdr:col>
      <xdr:colOff>247650</xdr:colOff>
      <xdr:row>56</xdr:row>
      <xdr:rowOff>104775</xdr:rowOff>
    </xdr:to>
    <xdr:pic>
      <xdr:nvPicPr>
        <xdr:cNvPr id="3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7248525"/>
          <a:ext cx="57340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35</xdr:row>
      <xdr:rowOff>171450</xdr:rowOff>
    </xdr:from>
    <xdr:to>
      <xdr:col>20</xdr:col>
      <xdr:colOff>228600</xdr:colOff>
      <xdr:row>49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0" y="7629525"/>
          <a:ext cx="5695950" cy="2962275"/>
        </a:xfrm>
        <a:prstGeom prst="rect">
          <a:avLst/>
        </a:prstGeom>
      </xdr:spPr>
    </xdr:pic>
    <xdr:clientData/>
  </xdr:twoCellAnchor>
  <xdr:twoCellAnchor>
    <xdr:from>
      <xdr:col>10</xdr:col>
      <xdr:colOff>504825</xdr:colOff>
      <xdr:row>40</xdr:row>
      <xdr:rowOff>190500</xdr:rowOff>
    </xdr:from>
    <xdr:to>
      <xdr:col>11</xdr:col>
      <xdr:colOff>533400</xdr:colOff>
      <xdr:row>44</xdr:row>
      <xdr:rowOff>142875</xdr:rowOff>
    </xdr:to>
    <xdr:sp macro="" textlink="">
      <xdr:nvSpPr>
        <xdr:cNvPr id="5" name="오른쪽 화살표 4"/>
        <xdr:cNvSpPr/>
      </xdr:nvSpPr>
      <xdr:spPr>
        <a:xfrm>
          <a:off x="6886575" y="8696325"/>
          <a:ext cx="714375" cy="7905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171450</xdr:colOff>
      <xdr:row>58</xdr:row>
      <xdr:rowOff>209550</xdr:rowOff>
    </xdr:from>
    <xdr:to>
      <xdr:col>10</xdr:col>
      <xdr:colOff>419100</xdr:colOff>
      <xdr:row>75</xdr:row>
      <xdr:rowOff>180975</xdr:rowOff>
    </xdr:to>
    <xdr:grpSp>
      <xdr:nvGrpSpPr>
        <xdr:cNvPr id="6" name="그룹 5"/>
        <xdr:cNvGrpSpPr/>
      </xdr:nvGrpSpPr>
      <xdr:grpSpPr>
        <a:xfrm>
          <a:off x="1066800" y="12487275"/>
          <a:ext cx="5734050" cy="3571875"/>
          <a:chOff x="914400" y="12553950"/>
          <a:chExt cx="5734050" cy="3571875"/>
        </a:xfrm>
      </xdr:grpSpPr>
      <xdr:pic>
        <xdr:nvPicPr>
          <xdr:cNvPr id="7" name="그림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14400" y="12553950"/>
            <a:ext cx="5734050" cy="3571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그림 7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05175" y="14473182"/>
            <a:ext cx="3238500" cy="53808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5305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579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468725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468726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878810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878810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0</xdr:rowOff>
    </xdr:from>
    <xdr:to>
      <xdr:col>5</xdr:col>
      <xdr:colOff>676275</xdr:colOff>
      <xdr:row>32</xdr:row>
      <xdr:rowOff>180975</xdr:rowOff>
    </xdr:to>
    <xdr:pic>
      <xdr:nvPicPr>
        <xdr:cNvPr id="7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8958"/>
        <a:stretch>
          <a:fillRect/>
        </a:stretch>
      </xdr:blipFill>
      <xdr:spPr bwMode="auto">
        <a:xfrm>
          <a:off x="895350" y="2809875"/>
          <a:ext cx="273367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10</xdr:col>
      <xdr:colOff>247650</xdr:colOff>
      <xdr:row>56</xdr:row>
      <xdr:rowOff>104775</xdr:rowOff>
    </xdr:to>
    <xdr:pic>
      <xdr:nvPicPr>
        <xdr:cNvPr id="8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7248525"/>
          <a:ext cx="57340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35</xdr:row>
      <xdr:rowOff>171450</xdr:rowOff>
    </xdr:from>
    <xdr:to>
      <xdr:col>20</xdr:col>
      <xdr:colOff>228600</xdr:colOff>
      <xdr:row>49</xdr:row>
      <xdr:rowOff>200025</xdr:rowOff>
    </xdr:to>
    <xdr:pic>
      <xdr:nvPicPr>
        <xdr:cNvPr id="9" name="그림 8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0" y="7629525"/>
          <a:ext cx="5695950" cy="2962275"/>
        </a:xfrm>
        <a:prstGeom prst="rect">
          <a:avLst/>
        </a:prstGeom>
      </xdr:spPr>
    </xdr:pic>
    <xdr:clientData/>
  </xdr:twoCellAnchor>
  <xdr:twoCellAnchor>
    <xdr:from>
      <xdr:col>10</xdr:col>
      <xdr:colOff>504825</xdr:colOff>
      <xdr:row>40</xdr:row>
      <xdr:rowOff>190500</xdr:rowOff>
    </xdr:from>
    <xdr:to>
      <xdr:col>11</xdr:col>
      <xdr:colOff>533400</xdr:colOff>
      <xdr:row>44</xdr:row>
      <xdr:rowOff>142875</xdr:rowOff>
    </xdr:to>
    <xdr:sp macro="" textlink="">
      <xdr:nvSpPr>
        <xdr:cNvPr id="10" name="오른쪽 화살표 9"/>
        <xdr:cNvSpPr/>
      </xdr:nvSpPr>
      <xdr:spPr>
        <a:xfrm>
          <a:off x="6886575" y="8696325"/>
          <a:ext cx="714375" cy="7905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171450</xdr:colOff>
      <xdr:row>58</xdr:row>
      <xdr:rowOff>209550</xdr:rowOff>
    </xdr:from>
    <xdr:to>
      <xdr:col>10</xdr:col>
      <xdr:colOff>419100</xdr:colOff>
      <xdr:row>75</xdr:row>
      <xdr:rowOff>180975</xdr:rowOff>
    </xdr:to>
    <xdr:grpSp>
      <xdr:nvGrpSpPr>
        <xdr:cNvPr id="13" name="그룹 12"/>
        <xdr:cNvGrpSpPr/>
      </xdr:nvGrpSpPr>
      <xdr:grpSpPr>
        <a:xfrm>
          <a:off x="1066800" y="12487275"/>
          <a:ext cx="5734050" cy="3571875"/>
          <a:chOff x="914400" y="12553950"/>
          <a:chExt cx="5734050" cy="3571875"/>
        </a:xfrm>
      </xdr:grpSpPr>
      <xdr:pic>
        <xdr:nvPicPr>
          <xdr:cNvPr id="11" name="그림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14400" y="12553950"/>
            <a:ext cx="5734050" cy="3571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그림 11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05175" y="14473182"/>
            <a:ext cx="3238500" cy="538080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5305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579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468725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468726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878810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878810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8157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9112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198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268700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268701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678785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678785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8</xdr:row>
      <xdr:rowOff>9525</xdr:rowOff>
    </xdr:from>
    <xdr:to>
      <xdr:col>6</xdr:col>
      <xdr:colOff>95251</xdr:colOff>
      <xdr:row>9</xdr:row>
      <xdr:rowOff>38100</xdr:rowOff>
    </xdr:to>
    <xdr:pic>
      <xdr:nvPicPr>
        <xdr:cNvPr id="2" name="그림 9" descr="점령전 파티인원별매칭수비교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1828800"/>
          <a:ext cx="1133475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20</xdr:row>
      <xdr:rowOff>76200</xdr:rowOff>
    </xdr:from>
    <xdr:to>
      <xdr:col>15</xdr:col>
      <xdr:colOff>238124</xdr:colOff>
      <xdr:row>33</xdr:row>
      <xdr:rowOff>142875</xdr:rowOff>
    </xdr:to>
    <xdr:pic>
      <xdr:nvPicPr>
        <xdr:cNvPr id="3" name="그림 4" descr="점령전 맵 지역 구성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5274" y="5819775"/>
          <a:ext cx="1052512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2971800</xdr:colOff>
      <xdr:row>56</xdr:row>
      <xdr:rowOff>209550</xdr:rowOff>
    </xdr:from>
    <xdr:to>
      <xdr:col>10</xdr:col>
      <xdr:colOff>471240</xdr:colOff>
      <xdr:row>64</xdr:row>
      <xdr:rowOff>133350</xdr:rowOff>
    </xdr:to>
    <xdr:pic>
      <xdr:nvPicPr>
        <xdr:cNvPr id="4" name="그림 22" descr="점령전 대기룸 일반0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9950" y="14373225"/>
          <a:ext cx="802456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58</xdr:row>
      <xdr:rowOff>9525</xdr:rowOff>
    </xdr:from>
    <xdr:to>
      <xdr:col>17</xdr:col>
      <xdr:colOff>268929</xdr:colOff>
      <xdr:row>64</xdr:row>
      <xdr:rowOff>152399</xdr:rowOff>
    </xdr:to>
    <xdr:pic>
      <xdr:nvPicPr>
        <xdr:cNvPr id="5" name="그림 29" descr="점령전 대기룸 일반05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0" y="14611350"/>
          <a:ext cx="4507554" cy="144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107</xdr:row>
      <xdr:rowOff>38100</xdr:rowOff>
    </xdr:from>
    <xdr:to>
      <xdr:col>4</xdr:col>
      <xdr:colOff>171450</xdr:colOff>
      <xdr:row>112</xdr:row>
      <xdr:rowOff>104775</xdr:rowOff>
    </xdr:to>
    <xdr:pic>
      <xdr:nvPicPr>
        <xdr:cNvPr id="6" name="그림 450" descr="점령전 시간정보01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5441275"/>
          <a:ext cx="376237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1543050</xdr:colOff>
      <xdr:row>115</xdr:row>
      <xdr:rowOff>180974</xdr:rowOff>
    </xdr:from>
    <xdr:to>
      <xdr:col>2</xdr:col>
      <xdr:colOff>38100</xdr:colOff>
      <xdr:row>122</xdr:row>
      <xdr:rowOff>110778</xdr:rowOff>
    </xdr:to>
    <xdr:pic>
      <xdr:nvPicPr>
        <xdr:cNvPr id="7" name="그림 452" descr="점령전 시간정보02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0" y="27260549"/>
          <a:ext cx="666750" cy="139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1285876</xdr:colOff>
      <xdr:row>122</xdr:row>
      <xdr:rowOff>190500</xdr:rowOff>
    </xdr:from>
    <xdr:to>
      <xdr:col>1</xdr:col>
      <xdr:colOff>2052115</xdr:colOff>
      <xdr:row>128</xdr:row>
      <xdr:rowOff>85724</xdr:rowOff>
    </xdr:to>
    <xdr:pic>
      <xdr:nvPicPr>
        <xdr:cNvPr id="8" name="그림 456" descr="점령전 시간정보02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5426" y="28736925"/>
          <a:ext cx="766239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1809750</xdr:colOff>
      <xdr:row>129</xdr:row>
      <xdr:rowOff>171450</xdr:rowOff>
    </xdr:from>
    <xdr:to>
      <xdr:col>4</xdr:col>
      <xdr:colOff>285750</xdr:colOff>
      <xdr:row>135</xdr:row>
      <xdr:rowOff>16228</xdr:rowOff>
    </xdr:to>
    <xdr:pic>
      <xdr:nvPicPr>
        <xdr:cNvPr id="9" name="그림 455" descr="점령전 시간정보0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30184725"/>
          <a:ext cx="2514600" cy="110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1762125</xdr:colOff>
      <xdr:row>136</xdr:row>
      <xdr:rowOff>0</xdr:rowOff>
    </xdr:from>
    <xdr:to>
      <xdr:col>4</xdr:col>
      <xdr:colOff>323850</xdr:colOff>
      <xdr:row>140</xdr:row>
      <xdr:rowOff>152399</xdr:rowOff>
    </xdr:to>
    <xdr:pic>
      <xdr:nvPicPr>
        <xdr:cNvPr id="10" name="그림 9" descr="C:\Users\taekhoon\Pictures\점령전 시간정보03.png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31480125"/>
          <a:ext cx="2600325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143</xdr:row>
      <xdr:rowOff>19050</xdr:rowOff>
    </xdr:from>
    <xdr:to>
      <xdr:col>4</xdr:col>
      <xdr:colOff>190500</xdr:colOff>
      <xdr:row>148</xdr:row>
      <xdr:rowOff>161925</xdr:rowOff>
    </xdr:to>
    <xdr:pic>
      <xdr:nvPicPr>
        <xdr:cNvPr id="11" name="그림 10" descr="C:\Users\taekhoon\Pictures\점령전 시간정보05.png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32966025"/>
          <a:ext cx="2343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1990725</xdr:colOff>
      <xdr:row>152</xdr:row>
      <xdr:rowOff>9525</xdr:rowOff>
    </xdr:from>
    <xdr:to>
      <xdr:col>4</xdr:col>
      <xdr:colOff>247650</xdr:colOff>
      <xdr:row>156</xdr:row>
      <xdr:rowOff>171450</xdr:rowOff>
    </xdr:to>
    <xdr:pic>
      <xdr:nvPicPr>
        <xdr:cNvPr id="12" name="그림 11" descr="C:\Users\taekhoon\Pictures\점령전 시간정보06.png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34842450"/>
          <a:ext cx="22955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2019300</xdr:colOff>
      <xdr:row>164</xdr:row>
      <xdr:rowOff>0</xdr:rowOff>
    </xdr:from>
    <xdr:to>
      <xdr:col>4</xdr:col>
      <xdr:colOff>257175</xdr:colOff>
      <xdr:row>169</xdr:row>
      <xdr:rowOff>161925</xdr:rowOff>
    </xdr:to>
    <xdr:pic>
      <xdr:nvPicPr>
        <xdr:cNvPr id="13" name="그림 12" descr="C:\Users\taekhoon\Pictures\점령전 시간정보07.png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37347525"/>
          <a:ext cx="22764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1905000</xdr:colOff>
      <xdr:row>172</xdr:row>
      <xdr:rowOff>190500</xdr:rowOff>
    </xdr:from>
    <xdr:to>
      <xdr:col>4</xdr:col>
      <xdr:colOff>304800</xdr:colOff>
      <xdr:row>178</xdr:row>
      <xdr:rowOff>95250</xdr:rowOff>
    </xdr:to>
    <xdr:pic>
      <xdr:nvPicPr>
        <xdr:cNvPr id="14" name="그림 13" descr="C:\Users\taekhoon\Pictures\점령전 시간정보08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39214425"/>
          <a:ext cx="24384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1857375</xdr:colOff>
      <xdr:row>181</xdr:row>
      <xdr:rowOff>9526</xdr:rowOff>
    </xdr:from>
    <xdr:to>
      <xdr:col>4</xdr:col>
      <xdr:colOff>180975</xdr:colOff>
      <xdr:row>186</xdr:row>
      <xdr:rowOff>47626</xdr:rowOff>
    </xdr:to>
    <xdr:pic>
      <xdr:nvPicPr>
        <xdr:cNvPr id="15" name="그림 14" descr="C:\Users\taekhoon\Pictures\점령전 시간정보09.png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40919401"/>
          <a:ext cx="23622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188</xdr:row>
      <xdr:rowOff>47626</xdr:rowOff>
    </xdr:from>
    <xdr:to>
      <xdr:col>4</xdr:col>
      <xdr:colOff>685800</xdr:colOff>
      <xdr:row>193</xdr:row>
      <xdr:rowOff>66676</xdr:rowOff>
    </xdr:to>
    <xdr:pic>
      <xdr:nvPicPr>
        <xdr:cNvPr id="16" name="그림 15" descr="C:\Users\taekhoon\Pictures\점령전 시간정보12.png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42424351"/>
          <a:ext cx="287655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57150</xdr:rowOff>
    </xdr:from>
    <xdr:to>
      <xdr:col>7</xdr:col>
      <xdr:colOff>427836</xdr:colOff>
      <xdr:row>21</xdr:row>
      <xdr:rowOff>18557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0"/>
          <a:ext cx="6314286" cy="394285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219074</xdr:colOff>
      <xdr:row>18</xdr:row>
      <xdr:rowOff>95250</xdr:rowOff>
    </xdr:from>
    <xdr:to>
      <xdr:col>7</xdr:col>
      <xdr:colOff>409574</xdr:colOff>
      <xdr:row>20</xdr:row>
      <xdr:rowOff>200025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2162174" y="3867150"/>
          <a:ext cx="4410075" cy="523875"/>
        </a:xfrm>
        <a:prstGeom prst="rect">
          <a:avLst/>
        </a:prstGeom>
        <a:noFill/>
        <a:ln w="31750">
          <a:solidFill>
            <a:srgbClr val="FFC000"/>
          </a:solidFill>
          <a:prstDash val="sysDash"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95249</xdr:colOff>
      <xdr:row>8</xdr:row>
      <xdr:rowOff>133350</xdr:rowOff>
    </xdr:from>
    <xdr:to>
      <xdr:col>2</xdr:col>
      <xdr:colOff>447675</xdr:colOff>
      <xdr:row>10</xdr:row>
      <xdr:rowOff>47625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314324" y="1809750"/>
          <a:ext cx="2076451" cy="333375"/>
        </a:xfrm>
        <a:prstGeom prst="rect">
          <a:avLst/>
        </a:prstGeom>
        <a:noFill/>
        <a:ln w="31750">
          <a:solidFill>
            <a:srgbClr val="C00000"/>
          </a:solidFill>
          <a:prstDash val="sys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161925</xdr:colOff>
      <xdr:row>7</xdr:row>
      <xdr:rowOff>142875</xdr:rowOff>
    </xdr:from>
    <xdr:to>
      <xdr:col>1</xdr:col>
      <xdr:colOff>228600</xdr:colOff>
      <xdr:row>9</xdr:row>
      <xdr:rowOff>9525</xdr:rowOff>
    </xdr:to>
    <xdr:sp macro="" textlink="">
      <xdr:nvSpPr>
        <xdr:cNvPr id="6" name="타원 5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>
        <a:xfrm>
          <a:off x="161925" y="160972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1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57150</xdr:colOff>
      <xdr:row>17</xdr:row>
      <xdr:rowOff>123825</xdr:rowOff>
    </xdr:from>
    <xdr:to>
      <xdr:col>2</xdr:col>
      <xdr:colOff>342900</xdr:colOff>
      <xdr:row>18</xdr:row>
      <xdr:rowOff>200025</xdr:rowOff>
    </xdr:to>
    <xdr:sp macro="" textlink="">
      <xdr:nvSpPr>
        <xdr:cNvPr id="7" name="타원 6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>
        <a:xfrm>
          <a:off x="2000250" y="368617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2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66"/>
  <sheetViews>
    <sheetView tabSelected="1" workbookViewId="0">
      <selection activeCell="A3" sqref="A3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4965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876" t="s">
        <v>4966</v>
      </c>
      <c r="E6" s="876"/>
      <c r="F6" s="608"/>
    </row>
    <row r="7" spans="2:8">
      <c r="B7" s="271"/>
      <c r="C7" s="61"/>
      <c r="D7" s="17"/>
      <c r="E7" s="736" t="s">
        <v>4967</v>
      </c>
      <c r="F7" s="608" t="s">
        <v>5088</v>
      </c>
    </row>
    <row r="8" spans="2:8">
      <c r="B8" s="271"/>
      <c r="C8" s="61"/>
      <c r="D8" s="469"/>
      <c r="E8" s="737" t="s">
        <v>5108</v>
      </c>
      <c r="F8" s="608" t="s">
        <v>5109</v>
      </c>
    </row>
    <row r="9" spans="2:8">
      <c r="B9" s="271"/>
      <c r="C9" s="61"/>
      <c r="D9" s="469"/>
      <c r="E9" s="737"/>
      <c r="F9" s="608"/>
    </row>
    <row r="10" spans="2:8">
      <c r="B10" s="271"/>
      <c r="C10" s="61"/>
      <c r="D10" s="876" t="s">
        <v>4979</v>
      </c>
      <c r="E10" s="876"/>
      <c r="F10" s="608"/>
    </row>
    <row r="11" spans="2:8">
      <c r="B11" s="271"/>
      <c r="C11" s="61"/>
      <c r="E11" s="469" t="s">
        <v>4980</v>
      </c>
      <c r="F11" s="608" t="s">
        <v>5113</v>
      </c>
    </row>
    <row r="12" spans="2:8">
      <c r="B12" s="271"/>
      <c r="C12" s="61"/>
      <c r="E12" s="469" t="s">
        <v>5112</v>
      </c>
      <c r="F12" s="608" t="s">
        <v>5113</v>
      </c>
    </row>
    <row r="13" spans="2:8">
      <c r="B13" s="271"/>
      <c r="C13" s="61"/>
      <c r="E13" s="471" t="s">
        <v>4981</v>
      </c>
      <c r="F13" s="608" t="s">
        <v>5113</v>
      </c>
    </row>
    <row r="14" spans="2:8">
      <c r="B14" s="271"/>
      <c r="C14" s="61"/>
      <c r="D14" s="17"/>
      <c r="E14" s="469"/>
      <c r="F14" s="608"/>
    </row>
    <row r="15" spans="2:8">
      <c r="B15" s="271"/>
      <c r="C15" s="61"/>
      <c r="D15" s="876" t="s">
        <v>4978</v>
      </c>
      <c r="E15" s="876"/>
      <c r="F15" s="608"/>
    </row>
    <row r="16" spans="2:8">
      <c r="B16" s="50"/>
      <c r="C16" s="61"/>
      <c r="D16" s="216"/>
      <c r="E16" s="753" t="s">
        <v>4968</v>
      </c>
      <c r="F16" s="608" t="s">
        <v>4977</v>
      </c>
    </row>
    <row r="17" spans="2:6" s="7" customFormat="1" ht="16.5" customHeight="1">
      <c r="B17" s="310"/>
      <c r="C17" s="311"/>
      <c r="D17" s="471"/>
      <c r="E17" s="733"/>
      <c r="F17" s="608"/>
    </row>
    <row r="18" spans="2:6">
      <c r="B18" s="271"/>
      <c r="C18" s="61"/>
      <c r="D18" s="876" t="s">
        <v>4969</v>
      </c>
      <c r="E18" s="876"/>
      <c r="F18" s="608"/>
    </row>
    <row r="19" spans="2:6">
      <c r="B19" s="271"/>
      <c r="C19" s="61"/>
      <c r="D19" s="218"/>
      <c r="E19" s="740" t="s">
        <v>4971</v>
      </c>
      <c r="F19" s="608" t="s">
        <v>5087</v>
      </c>
    </row>
    <row r="20" spans="2:6">
      <c r="B20" s="271"/>
      <c r="C20" s="61"/>
      <c r="D20" s="218"/>
      <c r="E20" s="733"/>
      <c r="F20" s="608"/>
    </row>
    <row r="21" spans="2:6">
      <c r="B21" s="271"/>
      <c r="C21" s="61"/>
      <c r="D21" s="876" t="s">
        <v>4970</v>
      </c>
      <c r="E21" s="876"/>
      <c r="F21" s="608"/>
    </row>
    <row r="22" spans="2:6">
      <c r="B22" s="271"/>
      <c r="C22" s="61"/>
      <c r="D22" s="216"/>
      <c r="E22" s="7" t="s">
        <v>4972</v>
      </c>
      <c r="F22" s="608" t="s">
        <v>4977</v>
      </c>
    </row>
    <row r="23" spans="2:6">
      <c r="B23" s="271"/>
      <c r="C23" s="61"/>
      <c r="D23" s="216"/>
      <c r="F23" s="608"/>
    </row>
    <row r="24" spans="2:6">
      <c r="B24" s="271"/>
      <c r="C24" s="61"/>
      <c r="D24" s="876" t="s">
        <v>4973</v>
      </c>
      <c r="E24" s="876"/>
      <c r="F24" s="608"/>
    </row>
    <row r="25" spans="2:6">
      <c r="B25" s="271"/>
      <c r="C25" s="61"/>
      <c r="D25" s="216"/>
      <c r="E25" s="7" t="s">
        <v>5089</v>
      </c>
      <c r="F25" s="608" t="s">
        <v>5091</v>
      </c>
    </row>
    <row r="26" spans="2:6">
      <c r="B26" s="271"/>
      <c r="C26" s="61"/>
      <c r="D26" s="216"/>
      <c r="E26" s="7" t="s">
        <v>5090</v>
      </c>
      <c r="F26" s="608" t="s">
        <v>5091</v>
      </c>
    </row>
    <row r="27" spans="2:6">
      <c r="B27" s="271"/>
      <c r="C27" s="61"/>
      <c r="D27" s="216"/>
      <c r="E27" s="737" t="s">
        <v>5110</v>
      </c>
      <c r="F27" s="608"/>
    </row>
    <row r="28" spans="2:6">
      <c r="B28" s="271"/>
      <c r="C28" s="61"/>
      <c r="D28" s="216"/>
      <c r="E28" s="874"/>
      <c r="F28" s="608"/>
    </row>
    <row r="29" spans="2:6">
      <c r="B29" s="271"/>
      <c r="C29" s="61"/>
      <c r="D29" s="876" t="s">
        <v>4974</v>
      </c>
      <c r="E29" s="876"/>
      <c r="F29" s="608"/>
    </row>
    <row r="30" spans="2:6">
      <c r="B30" s="271"/>
      <c r="C30" s="61"/>
      <c r="D30" s="216"/>
      <c r="E30" s="735" t="s">
        <v>5085</v>
      </c>
      <c r="F30" s="608" t="s">
        <v>4976</v>
      </c>
    </row>
    <row r="31" spans="2:6">
      <c r="B31" s="271"/>
      <c r="C31" s="61"/>
      <c r="D31" s="216"/>
      <c r="E31" s="874" t="s">
        <v>4975</v>
      </c>
      <c r="F31" s="608" t="s">
        <v>5087</v>
      </c>
    </row>
    <row r="32" spans="2:6">
      <c r="B32" s="271"/>
      <c r="C32" s="61"/>
      <c r="D32" s="216"/>
      <c r="F32" s="608"/>
    </row>
    <row r="33" spans="2:6">
      <c r="B33" s="271"/>
      <c r="C33" s="61"/>
      <c r="D33" s="876" t="s">
        <v>5266</v>
      </c>
      <c r="E33" s="876"/>
      <c r="F33" s="608"/>
    </row>
    <row r="34" spans="2:6">
      <c r="B34" s="271"/>
      <c r="C34" s="61"/>
      <c r="D34" s="216"/>
      <c r="E34" s="755" t="s">
        <v>5267</v>
      </c>
      <c r="F34" s="608" t="s">
        <v>5380</v>
      </c>
    </row>
    <row r="35" spans="2:6">
      <c r="B35" s="271"/>
      <c r="C35" s="61"/>
      <c r="D35" s="216"/>
      <c r="F35" s="608"/>
    </row>
    <row r="36" spans="2:6">
      <c r="B36" s="271"/>
      <c r="C36" s="61"/>
      <c r="D36" s="17" t="s">
        <v>1210</v>
      </c>
      <c r="F36" s="608"/>
    </row>
    <row r="37" spans="2:6">
      <c r="B37" s="271"/>
      <c r="C37" s="61"/>
      <c r="D37" s="876" t="s">
        <v>5086</v>
      </c>
      <c r="E37" s="876"/>
      <c r="F37" s="608"/>
    </row>
    <row r="38" spans="2:6">
      <c r="B38" s="271"/>
      <c r="C38" s="61"/>
      <c r="D38" s="17"/>
      <c r="E38" s="7" t="s">
        <v>5111</v>
      </c>
      <c r="F38" s="608" t="s">
        <v>5087</v>
      </c>
    </row>
    <row r="39" spans="2:6">
      <c r="B39" s="50"/>
      <c r="C39" s="16"/>
      <c r="E39" s="733"/>
      <c r="F39" s="608"/>
    </row>
    <row r="40" spans="2:6">
      <c r="B40" s="34"/>
      <c r="C40" s="32"/>
      <c r="D40" s="877" t="s">
        <v>317</v>
      </c>
      <c r="E40" s="877"/>
      <c r="F40" s="608"/>
    </row>
    <row r="41" spans="2:6">
      <c r="B41" s="292"/>
      <c r="C41" s="32"/>
      <c r="D41" s="21"/>
      <c r="E41" s="36" t="s">
        <v>3102</v>
      </c>
      <c r="F41" s="608" t="s">
        <v>3100</v>
      </c>
    </row>
    <row r="42" spans="2:6">
      <c r="B42" s="292"/>
      <c r="C42" s="32"/>
      <c r="D42" s="21"/>
      <c r="E42" s="36" t="s">
        <v>3112</v>
      </c>
      <c r="F42" s="608"/>
    </row>
    <row r="43" spans="2:6">
      <c r="B43" s="292"/>
      <c r="C43" s="32"/>
      <c r="D43" s="21"/>
      <c r="E43" s="36" t="s">
        <v>3108</v>
      </c>
      <c r="F43" s="608"/>
    </row>
    <row r="44" spans="2:6">
      <c r="B44" s="292"/>
      <c r="C44" s="32"/>
      <c r="D44" s="21"/>
      <c r="E44" s="36"/>
      <c r="F44" s="608"/>
    </row>
    <row r="45" spans="2:6">
      <c r="B45" s="292"/>
      <c r="C45" s="32"/>
      <c r="D45" s="21"/>
      <c r="E45" s="36" t="s">
        <v>5043</v>
      </c>
      <c r="F45" s="608" t="s">
        <v>5114</v>
      </c>
    </row>
    <row r="46" spans="2:6">
      <c r="B46" s="292"/>
      <c r="C46" s="32"/>
      <c r="D46" s="21"/>
      <c r="E46" s="36"/>
      <c r="F46" s="608"/>
    </row>
    <row r="47" spans="2:6">
      <c r="B47" s="292"/>
      <c r="C47" s="32"/>
      <c r="D47" s="21" t="s">
        <v>3150</v>
      </c>
      <c r="F47" s="608"/>
    </row>
    <row r="48" spans="2:6">
      <c r="B48" s="292"/>
      <c r="C48" s="32"/>
      <c r="D48" s="876" t="s">
        <v>5177</v>
      </c>
      <c r="E48" s="876"/>
      <c r="F48" s="608"/>
    </row>
    <row r="49" spans="2:6">
      <c r="B49" s="292"/>
      <c r="C49" s="32"/>
      <c r="D49" s="21"/>
      <c r="E49" s="874" t="s">
        <v>5375</v>
      </c>
      <c r="F49" s="608" t="s">
        <v>5379</v>
      </c>
    </row>
    <row r="50" spans="2:6">
      <c r="B50" s="292"/>
      <c r="C50" s="32"/>
      <c r="D50" s="21"/>
      <c r="E50" s="874"/>
      <c r="F50" s="608"/>
    </row>
    <row r="51" spans="2:6">
      <c r="B51" s="292"/>
      <c r="C51" s="32"/>
      <c r="D51" s="876" t="s">
        <v>5178</v>
      </c>
      <c r="E51" s="876"/>
      <c r="F51" s="608"/>
    </row>
    <row r="52" spans="2:6">
      <c r="B52" s="292"/>
      <c r="C52" s="32"/>
      <c r="D52" s="21"/>
      <c r="E52" s="753" t="s">
        <v>5376</v>
      </c>
      <c r="F52" s="608" t="s">
        <v>5379</v>
      </c>
    </row>
    <row r="53" spans="2:6">
      <c r="B53" s="292"/>
      <c r="C53" s="32"/>
      <c r="D53" s="21"/>
      <c r="E53" s="874"/>
      <c r="F53" s="608"/>
    </row>
    <row r="54" spans="2:6">
      <c r="B54" s="292"/>
      <c r="C54" s="32"/>
      <c r="D54" s="876" t="s">
        <v>5179</v>
      </c>
      <c r="E54" s="876"/>
      <c r="F54" s="608"/>
    </row>
    <row r="55" spans="2:6">
      <c r="B55" s="292"/>
      <c r="C55" s="32"/>
      <c r="D55" s="17"/>
      <c r="E55" s="753" t="s">
        <v>5377</v>
      </c>
      <c r="F55" s="608" t="s">
        <v>5380</v>
      </c>
    </row>
    <row r="56" spans="2:6">
      <c r="B56" s="292"/>
      <c r="C56" s="32"/>
      <c r="D56" s="17"/>
      <c r="E56" s="874"/>
      <c r="F56" s="608"/>
    </row>
    <row r="57" spans="2:6">
      <c r="B57" s="292"/>
      <c r="C57" s="32"/>
      <c r="D57" s="876" t="s">
        <v>5180</v>
      </c>
      <c r="E57" s="876"/>
      <c r="F57" s="608"/>
    </row>
    <row r="58" spans="2:6">
      <c r="B58" s="292"/>
      <c r="C58" s="32"/>
      <c r="D58" s="14"/>
      <c r="E58" s="753" t="s">
        <v>5378</v>
      </c>
      <c r="F58" s="608" t="s">
        <v>5380</v>
      </c>
    </row>
    <row r="59" spans="2:6">
      <c r="B59" s="292"/>
      <c r="C59" s="32"/>
      <c r="D59" s="14"/>
      <c r="E59" s="875"/>
      <c r="F59" s="608"/>
    </row>
    <row r="60" spans="2:6">
      <c r="B60" s="292"/>
      <c r="C60" s="32"/>
      <c r="D60" s="876" t="s">
        <v>5385</v>
      </c>
      <c r="E60" s="876"/>
      <c r="F60" s="608"/>
    </row>
    <row r="61" spans="2:6">
      <c r="B61" s="292"/>
      <c r="C61" s="32"/>
      <c r="D61" s="14"/>
      <c r="E61" s="736" t="s">
        <v>5386</v>
      </c>
      <c r="F61" s="608"/>
    </row>
    <row r="62" spans="2:6">
      <c r="B62" s="292"/>
      <c r="C62" s="32"/>
      <c r="D62" s="21" t="s">
        <v>1209</v>
      </c>
      <c r="F62" s="608"/>
    </row>
    <row r="63" spans="2:6">
      <c r="B63" s="292"/>
      <c r="C63" s="32"/>
      <c r="D63" s="21"/>
      <c r="E63" s="419"/>
      <c r="F63" s="608"/>
    </row>
    <row r="64" spans="2:6">
      <c r="B64" s="292"/>
      <c r="C64" s="32"/>
      <c r="D64" s="21"/>
      <c r="E64" s="58"/>
      <c r="F64" s="608"/>
    </row>
    <row r="65" spans="2:6">
      <c r="B65" s="292"/>
      <c r="C65" s="32"/>
      <c r="D65" s="21"/>
      <c r="F65" s="608"/>
    </row>
    <row r="66" spans="2:6">
      <c r="B66" s="35"/>
      <c r="C66" s="33"/>
      <c r="D66" s="22"/>
      <c r="E66" s="6"/>
      <c r="F66" s="610"/>
    </row>
  </sheetData>
  <mergeCells count="15">
    <mergeCell ref="D60:E60"/>
    <mergeCell ref="D57:E57"/>
    <mergeCell ref="D40:E40"/>
    <mergeCell ref="D6:E6"/>
    <mergeCell ref="D18:E18"/>
    <mergeCell ref="D21:E21"/>
    <mergeCell ref="D24:E24"/>
    <mergeCell ref="D29:E29"/>
    <mergeCell ref="D15:E15"/>
    <mergeCell ref="D10:E10"/>
    <mergeCell ref="D33:E33"/>
    <mergeCell ref="D37:E37"/>
    <mergeCell ref="D48:E48"/>
    <mergeCell ref="D51:E51"/>
    <mergeCell ref="D54:E54"/>
  </mergeCells>
  <phoneticPr fontId="6" type="noConversion"/>
  <hyperlinks>
    <hyperlink ref="E19" location="'20170721_GuardianStone'!A1" display="(1) 수호석 리뉴얼 후에도 쓰이지 않는 수호석 '신성' 상향 조정. (링크 참고)"/>
    <hyperlink ref="E30" location="'20170721_Achievement'!A1" display="(1) 일일, 주간, 월간 미션 리뉴얼 (링크 참고하시고 피드백 부탁드립니다.)"/>
    <hyperlink ref="E8" location="'20170721_GachaReward'!A1" display="(2) 보상 아이템 리스트"/>
    <hyperlink ref="E27" location="'20170721_SkillInfo'!A1" display="(3) 스킬 관련 상세 정보(링크)"/>
    <hyperlink ref="E16" location="'170721 룬스톤 뽑기'!A1" display="(1) 룬 스톤 뽑기 상품 구매 시 단일 개수만 나오는 방식에서 여러 개의 룬 스톤이 나오도록 변경."/>
    <hyperlink ref="E49" location="'170721_한계돌파 월정액'!A1" display="한계돌파 월정액 상품 추가"/>
    <hyperlink ref="E52" location="'170721_수호자 성장 패키지'!A1" display="수호자 성장 패키지 추가"/>
    <hyperlink ref="E55" location="'170721_전승 재료 상품 4종'!A1" display="전승 재료 상자 상품 4종 추가"/>
    <hyperlink ref="E58" location="'170721_열쇠 구매 보너스 변경'!A1" display="다이아로 구매 가능한 열쇠 상품의 보너스 비율 증가"/>
    <hyperlink ref="E13" location="'170721_TranscendentStageReward'!A1" display="(3) 초월 던전 단계 별 3~4성 아이템 드랍 확률 하향 조정"/>
    <hyperlink ref="E34" location="'20170721_NOXEnchant'!A1" display="(1) 9-10단계 녹스 승단 주문서 요구량 변경"/>
    <hyperlink ref="E31" location="'20170721_Achievement_02'!A1" display="(2) 업적은 8월 1일부터 그 다음 업데이트인 9일까지 일일, 주간, 월간 미션을 진행할 수 없는 상태가 됩니다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31"/>
  <sheetViews>
    <sheetView workbookViewId="0">
      <selection activeCell="A2" sqref="A2"/>
    </sheetView>
  </sheetViews>
  <sheetFormatPr defaultRowHeight="13.5"/>
  <cols>
    <col min="1" max="1" width="0.625" style="819" customWidth="1"/>
    <col min="2" max="2" width="23.5" style="819" bestFit="1" customWidth="1"/>
    <col min="3" max="3" width="15" style="819" bestFit="1" customWidth="1"/>
    <col min="4" max="4" width="29.875" style="819" customWidth="1"/>
    <col min="5" max="5" width="14.875" style="819" bestFit="1" customWidth="1"/>
    <col min="6" max="6" width="28.75" style="819" bestFit="1" customWidth="1"/>
    <col min="7" max="16384" width="9" style="819"/>
  </cols>
  <sheetData>
    <row r="1" spans="1:6">
      <c r="A1" s="252" t="s">
        <v>5222</v>
      </c>
    </row>
    <row r="2" spans="1:6">
      <c r="B2" s="820"/>
      <c r="C2" s="820"/>
      <c r="D2" s="820"/>
      <c r="E2" s="820"/>
      <c r="F2" s="820"/>
    </row>
    <row r="3" spans="1:6">
      <c r="A3" s="820"/>
      <c r="B3" s="821" t="s">
        <v>5223</v>
      </c>
    </row>
    <row r="4" spans="1:6">
      <c r="A4" s="820"/>
      <c r="B4" s="822" t="s">
        <v>5197</v>
      </c>
      <c r="C4" s="823" t="s">
        <v>5224</v>
      </c>
    </row>
    <row r="5" spans="1:6">
      <c r="B5" s="745" t="s">
        <v>5199</v>
      </c>
      <c r="C5" s="745">
        <v>200</v>
      </c>
    </row>
    <row r="6" spans="1:6">
      <c r="B6" s="745" t="s">
        <v>5225</v>
      </c>
      <c r="C6" s="745">
        <v>400</v>
      </c>
    </row>
    <row r="7" spans="1:6">
      <c r="B7" s="745" t="s">
        <v>5226</v>
      </c>
      <c r="C7" s="745">
        <v>600</v>
      </c>
    </row>
    <row r="8" spans="1:6">
      <c r="B8" s="745" t="s">
        <v>5227</v>
      </c>
      <c r="C8" s="745">
        <v>800</v>
      </c>
    </row>
    <row r="9" spans="1:6">
      <c r="B9" s="745" t="s">
        <v>5228</v>
      </c>
      <c r="C9" s="745">
        <v>1000</v>
      </c>
    </row>
    <row r="10" spans="1:6">
      <c r="B10" s="745" t="s">
        <v>5229</v>
      </c>
      <c r="C10" s="745">
        <v>1500</v>
      </c>
    </row>
    <row r="11" spans="1:6">
      <c r="A11" s="820"/>
      <c r="B11" s="824"/>
      <c r="C11" s="745">
        <f>SUM(C5:C10)</f>
        <v>4500</v>
      </c>
    </row>
    <row r="12" spans="1:6">
      <c r="B12" s="819" t="s">
        <v>5230</v>
      </c>
    </row>
    <row r="14" spans="1:6">
      <c r="B14" s="252" t="s">
        <v>5231</v>
      </c>
    </row>
    <row r="15" spans="1:6">
      <c r="A15" s="820"/>
      <c r="B15" s="825" t="s">
        <v>5232</v>
      </c>
      <c r="C15" s="825" t="s">
        <v>5224</v>
      </c>
      <c r="D15" s="825" t="s">
        <v>5233</v>
      </c>
    </row>
    <row r="16" spans="1:6">
      <c r="B16" s="744" t="s">
        <v>5199</v>
      </c>
      <c r="C16" s="744">
        <v>300</v>
      </c>
      <c r="D16" s="744">
        <v>10</v>
      </c>
    </row>
    <row r="17" spans="1:4">
      <c r="B17" s="744" t="s">
        <v>5234</v>
      </c>
      <c r="C17" s="744">
        <v>600</v>
      </c>
      <c r="D17" s="744">
        <v>10</v>
      </c>
    </row>
    <row r="18" spans="1:4">
      <c r="B18" s="744" t="s">
        <v>5235</v>
      </c>
      <c r="C18" s="744">
        <v>900</v>
      </c>
      <c r="D18" s="744">
        <v>20</v>
      </c>
    </row>
    <row r="19" spans="1:4">
      <c r="B19" s="744" t="s">
        <v>5236</v>
      </c>
      <c r="C19" s="744">
        <v>1200</v>
      </c>
      <c r="D19" s="744">
        <v>30</v>
      </c>
    </row>
    <row r="20" spans="1:4">
      <c r="B20" s="744" t="s">
        <v>5237</v>
      </c>
      <c r="C20" s="744">
        <v>1500</v>
      </c>
      <c r="D20" s="744">
        <v>40</v>
      </c>
    </row>
    <row r="21" spans="1:4">
      <c r="B21" s="744" t="s">
        <v>5238</v>
      </c>
      <c r="C21" s="744">
        <v>2000</v>
      </c>
      <c r="D21" s="744">
        <v>50</v>
      </c>
    </row>
    <row r="22" spans="1:4">
      <c r="A22" s="820"/>
      <c r="B22" s="826" t="s">
        <v>5239</v>
      </c>
      <c r="C22" s="744">
        <f>SUM(C16:C21)</f>
        <v>6500</v>
      </c>
      <c r="D22" s="744">
        <f>SUM(D16:D21)</f>
        <v>160</v>
      </c>
    </row>
    <row r="23" spans="1:4">
      <c r="A23" s="820"/>
      <c r="B23" s="820" t="s">
        <v>5240</v>
      </c>
      <c r="C23" s="820"/>
      <c r="D23" s="820"/>
    </row>
    <row r="24" spans="1:4">
      <c r="B24" s="819" t="s">
        <v>5241</v>
      </c>
    </row>
    <row r="26" spans="1:4">
      <c r="B26" s="819" t="s">
        <v>5244</v>
      </c>
    </row>
    <row r="27" spans="1:4">
      <c r="B27" s="830" t="s">
        <v>5245</v>
      </c>
      <c r="D27" s="827"/>
    </row>
    <row r="28" spans="1:4">
      <c r="D28" s="827"/>
    </row>
    <row r="29" spans="1:4">
      <c r="D29" s="827"/>
    </row>
    <row r="30" spans="1:4">
      <c r="D30" s="827"/>
    </row>
    <row r="31" spans="1:4">
      <c r="D31" s="827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21"/>
  <sheetViews>
    <sheetView workbookViewId="0">
      <selection activeCell="C52" sqref="C52"/>
    </sheetView>
  </sheetViews>
  <sheetFormatPr defaultRowHeight="13.5"/>
  <cols>
    <col min="1" max="1" width="1.375" style="54" customWidth="1"/>
    <col min="2" max="2" width="11.625" style="54" bestFit="1" customWidth="1"/>
    <col min="3" max="3" width="9.625" style="54" bestFit="1" customWidth="1"/>
    <col min="4" max="4" width="5.875" style="54" bestFit="1" customWidth="1"/>
    <col min="5" max="5" width="10.875" style="54" bestFit="1" customWidth="1"/>
    <col min="6" max="16384" width="9" style="54"/>
  </cols>
  <sheetData>
    <row r="1" spans="1:5">
      <c r="A1" s="252" t="s">
        <v>5181</v>
      </c>
      <c r="B1" s="819"/>
    </row>
    <row r="2" spans="1:5" ht="14.25" thickBot="1">
      <c r="A2" s="54" t="s">
        <v>5249</v>
      </c>
    </row>
    <row r="3" spans="1:5">
      <c r="B3" s="807" t="s">
        <v>5182</v>
      </c>
      <c r="C3" s="808" t="s">
        <v>3155</v>
      </c>
      <c r="D3" s="809" t="s">
        <v>5183</v>
      </c>
      <c r="E3" s="810" t="s">
        <v>5184</v>
      </c>
    </row>
    <row r="4" spans="1:5">
      <c r="B4" s="811" t="s">
        <v>2668</v>
      </c>
      <c r="C4" s="812" t="s">
        <v>1973</v>
      </c>
      <c r="D4" s="813">
        <v>100</v>
      </c>
      <c r="E4" s="814" t="s">
        <v>5185</v>
      </c>
    </row>
    <row r="5" spans="1:5">
      <c r="B5" s="811" t="s">
        <v>2669</v>
      </c>
      <c r="C5" s="812" t="s">
        <v>1974</v>
      </c>
      <c r="D5" s="813">
        <v>50</v>
      </c>
      <c r="E5" s="814" t="s">
        <v>5185</v>
      </c>
    </row>
    <row r="6" spans="1:5">
      <c r="B6" s="811" t="s">
        <v>2670</v>
      </c>
      <c r="C6" s="812" t="s">
        <v>1975</v>
      </c>
      <c r="D6" s="813">
        <v>20</v>
      </c>
      <c r="E6" s="814" t="s">
        <v>5185</v>
      </c>
    </row>
    <row r="7" spans="1:5" ht="14.25" thickBot="1">
      <c r="B7" s="815" t="s">
        <v>2671</v>
      </c>
      <c r="C7" s="816" t="s">
        <v>1976</v>
      </c>
      <c r="D7" s="817">
        <v>10</v>
      </c>
      <c r="E7" s="818" t="s">
        <v>5185</v>
      </c>
    </row>
    <row r="9" spans="1:5">
      <c r="B9" s="54" t="s">
        <v>5186</v>
      </c>
    </row>
    <row r="10" spans="1:5">
      <c r="B10" s="54" t="s">
        <v>5187</v>
      </c>
    </row>
    <row r="11" spans="1:5">
      <c r="B11" s="54" t="s">
        <v>5188</v>
      </c>
    </row>
    <row r="12" spans="1:5">
      <c r="B12" s="54" t="s">
        <v>5189</v>
      </c>
    </row>
    <row r="13" spans="1:5">
      <c r="B13" s="54" t="s">
        <v>5190</v>
      </c>
    </row>
    <row r="14" spans="1:5">
      <c r="B14" s="54" t="s">
        <v>5191</v>
      </c>
    </row>
    <row r="15" spans="1:5">
      <c r="B15" s="54" t="s">
        <v>5192</v>
      </c>
    </row>
    <row r="16" spans="1:5">
      <c r="B16" s="54" t="s">
        <v>5193</v>
      </c>
    </row>
    <row r="17" spans="2:2">
      <c r="B17" s="54" t="s">
        <v>5194</v>
      </c>
    </row>
    <row r="18" spans="2:2">
      <c r="B18" s="54" t="s">
        <v>5195</v>
      </c>
    </row>
    <row r="20" spans="2:2">
      <c r="B20" s="54" t="s">
        <v>5247</v>
      </c>
    </row>
    <row r="21" spans="2:2">
      <c r="B21" s="54" t="s">
        <v>5248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7"/>
  <sheetViews>
    <sheetView workbookViewId="0">
      <selection activeCell="A2" sqref="A2"/>
    </sheetView>
  </sheetViews>
  <sheetFormatPr defaultRowHeight="16.5"/>
  <cols>
    <col min="1" max="1" width="11.875" style="210" customWidth="1"/>
    <col min="2" max="2" width="9" style="210"/>
    <col min="3" max="3" width="16.5" style="210" bestFit="1" customWidth="1"/>
    <col min="4" max="4" width="8.125" style="210" customWidth="1"/>
    <col min="5" max="5" width="13" style="210" bestFit="1" customWidth="1"/>
    <col min="6" max="6" width="9.625" style="210" bestFit="1" customWidth="1"/>
    <col min="7" max="7" width="16.5" style="210" bestFit="1" customWidth="1"/>
    <col min="8" max="8" width="8.125" style="210" customWidth="1"/>
    <col min="9" max="16384" width="9" style="210"/>
  </cols>
  <sheetData>
    <row r="1" spans="1:8">
      <c r="A1" s="590" t="s">
        <v>5250</v>
      </c>
      <c r="B1" s="590"/>
      <c r="C1" s="590"/>
      <c r="D1" s="590"/>
      <c r="E1" s="590"/>
    </row>
    <row r="2" spans="1:8">
      <c r="A2" s="590"/>
      <c r="B2" s="590"/>
      <c r="C2" s="590"/>
      <c r="D2" s="590"/>
      <c r="E2" s="590"/>
    </row>
    <row r="3" spans="1:8">
      <c r="A3" s="590" t="s">
        <v>5251</v>
      </c>
      <c r="B3" s="590"/>
      <c r="C3" s="590"/>
      <c r="D3" s="590"/>
      <c r="E3" s="590" t="s">
        <v>5253</v>
      </c>
    </row>
    <row r="4" spans="1:8">
      <c r="A4" s="833" t="s">
        <v>5254</v>
      </c>
      <c r="B4" s="833" t="s">
        <v>5255</v>
      </c>
      <c r="C4" s="833" t="s">
        <v>5256</v>
      </c>
      <c r="D4" s="833" t="s">
        <v>5252</v>
      </c>
      <c r="E4" s="834" t="s">
        <v>5254</v>
      </c>
      <c r="F4" s="834" t="s">
        <v>5255</v>
      </c>
      <c r="G4" s="834" t="s">
        <v>5256</v>
      </c>
      <c r="H4" s="834" t="s">
        <v>5252</v>
      </c>
    </row>
    <row r="5" spans="1:8">
      <c r="A5" s="833">
        <v>300</v>
      </c>
      <c r="B5" s="833">
        <v>150</v>
      </c>
      <c r="C5" s="835">
        <v>0.5</v>
      </c>
      <c r="D5" s="833">
        <f>B5*(1+C5)</f>
        <v>225</v>
      </c>
      <c r="E5" s="834">
        <v>300</v>
      </c>
      <c r="F5" s="834">
        <v>150</v>
      </c>
      <c r="G5" s="836">
        <v>1</v>
      </c>
      <c r="H5" s="834">
        <f>F5*(1+G5)</f>
        <v>300</v>
      </c>
    </row>
    <row r="6" spans="1:8">
      <c r="A6" s="833">
        <v>600</v>
      </c>
      <c r="B6" s="833">
        <v>300</v>
      </c>
      <c r="C6" s="835">
        <v>0.75</v>
      </c>
      <c r="D6" s="833">
        <f t="shared" ref="D6:D7" si="0">B6*(1+C6)</f>
        <v>525</v>
      </c>
      <c r="E6" s="834">
        <v>600</v>
      </c>
      <c r="F6" s="834">
        <v>300</v>
      </c>
      <c r="G6" s="836">
        <v>1.25</v>
      </c>
      <c r="H6" s="834">
        <f t="shared" ref="H6:H7" si="1">F6*(1+G6)</f>
        <v>675</v>
      </c>
    </row>
    <row r="7" spans="1:8">
      <c r="A7" s="833">
        <v>900</v>
      </c>
      <c r="B7" s="833">
        <v>450</v>
      </c>
      <c r="C7" s="835">
        <v>1</v>
      </c>
      <c r="D7" s="833">
        <f t="shared" si="0"/>
        <v>900</v>
      </c>
      <c r="E7" s="834">
        <v>900</v>
      </c>
      <c r="F7" s="834">
        <v>450</v>
      </c>
      <c r="G7" s="836">
        <v>1.5</v>
      </c>
      <c r="H7" s="834">
        <f t="shared" si="1"/>
        <v>1125</v>
      </c>
    </row>
  </sheetData>
  <phoneticPr fontId="6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101"/>
  <sheetViews>
    <sheetView topLeftCell="A88" workbookViewId="0"/>
  </sheetViews>
  <sheetFormatPr defaultRowHeight="16.5"/>
  <cols>
    <col min="1" max="1" width="15" bestFit="1" customWidth="1"/>
    <col min="2" max="2" width="17.75" bestFit="1" customWidth="1"/>
    <col min="3" max="6" width="20.625" bestFit="1" customWidth="1"/>
  </cols>
  <sheetData>
    <row r="1" spans="1:6">
      <c r="A1" s="837" t="s">
        <v>5257</v>
      </c>
      <c r="B1" s="837" t="s">
        <v>5258</v>
      </c>
      <c r="C1" s="838" t="s">
        <v>5259</v>
      </c>
      <c r="D1" s="838" t="s">
        <v>5260</v>
      </c>
      <c r="E1" s="838" t="s">
        <v>5261</v>
      </c>
      <c r="F1" s="838" t="s">
        <v>5262</v>
      </c>
    </row>
    <row r="2" spans="1:6" s="450" customFormat="1">
      <c r="A2" s="841" t="s">
        <v>229</v>
      </c>
      <c r="B2" s="842">
        <v>5034</v>
      </c>
      <c r="C2" s="843" t="s">
        <v>5265</v>
      </c>
      <c r="D2" s="843" t="s">
        <v>5264</v>
      </c>
      <c r="E2" s="843" t="s">
        <v>5265</v>
      </c>
      <c r="F2" s="843" t="s">
        <v>5264</v>
      </c>
    </row>
    <row r="3" spans="1:6" s="450" customFormat="1">
      <c r="A3" s="841" t="s">
        <v>230</v>
      </c>
      <c r="B3" s="842">
        <v>5034</v>
      </c>
      <c r="C3" s="843" t="s">
        <v>5265</v>
      </c>
      <c r="D3" s="843" t="s">
        <v>5264</v>
      </c>
      <c r="E3" s="843" t="s">
        <v>5265</v>
      </c>
      <c r="F3" s="843" t="s">
        <v>5264</v>
      </c>
    </row>
    <row r="4" spans="1:6" s="450" customFormat="1">
      <c r="A4" s="841" t="s">
        <v>231</v>
      </c>
      <c r="B4" s="842">
        <v>5035</v>
      </c>
      <c r="C4" s="843" t="s">
        <v>5265</v>
      </c>
      <c r="D4" s="843" t="s">
        <v>5264</v>
      </c>
      <c r="E4" s="843" t="s">
        <v>5265</v>
      </c>
      <c r="F4" s="843" t="s">
        <v>5264</v>
      </c>
    </row>
    <row r="5" spans="1:6" s="450" customFormat="1">
      <c r="A5" s="841" t="s">
        <v>232</v>
      </c>
      <c r="B5" s="842">
        <v>5035</v>
      </c>
      <c r="C5" s="843" t="s">
        <v>5265</v>
      </c>
      <c r="D5" s="843" t="s">
        <v>5264</v>
      </c>
      <c r="E5" s="843" t="s">
        <v>5265</v>
      </c>
      <c r="F5" s="843" t="s">
        <v>5264</v>
      </c>
    </row>
    <row r="6" spans="1:6" s="450" customFormat="1">
      <c r="A6" s="841" t="s">
        <v>233</v>
      </c>
      <c r="B6" s="842">
        <v>5035</v>
      </c>
      <c r="C6" s="843" t="s">
        <v>5265</v>
      </c>
      <c r="D6" s="843" t="s">
        <v>5264</v>
      </c>
      <c r="E6" s="843" t="s">
        <v>5265</v>
      </c>
      <c r="F6" s="843" t="s">
        <v>5264</v>
      </c>
    </row>
    <row r="7" spans="1:6" s="450" customFormat="1">
      <c r="A7" s="841" t="s">
        <v>234</v>
      </c>
      <c r="B7" s="842">
        <v>5036</v>
      </c>
      <c r="C7" s="843" t="s">
        <v>5265</v>
      </c>
      <c r="D7" s="843" t="s">
        <v>5264</v>
      </c>
      <c r="E7" s="843" t="s">
        <v>5265</v>
      </c>
      <c r="F7" s="843" t="s">
        <v>5264</v>
      </c>
    </row>
    <row r="8" spans="1:6" s="450" customFormat="1">
      <c r="A8" s="841" t="s">
        <v>235</v>
      </c>
      <c r="B8" s="842">
        <v>5036</v>
      </c>
      <c r="C8" s="843" t="s">
        <v>5265</v>
      </c>
      <c r="D8" s="843" t="s">
        <v>5264</v>
      </c>
      <c r="E8" s="843" t="s">
        <v>5265</v>
      </c>
      <c r="F8" s="843" t="s">
        <v>5264</v>
      </c>
    </row>
    <row r="9" spans="1:6" s="450" customFormat="1">
      <c r="A9" s="841" t="s">
        <v>236</v>
      </c>
      <c r="B9" s="842">
        <v>5036</v>
      </c>
      <c r="C9" s="843" t="s">
        <v>5265</v>
      </c>
      <c r="D9" s="843" t="s">
        <v>5264</v>
      </c>
      <c r="E9" s="843" t="s">
        <v>5265</v>
      </c>
      <c r="F9" s="843" t="s">
        <v>5264</v>
      </c>
    </row>
    <row r="10" spans="1:6" s="450" customFormat="1">
      <c r="A10" s="841" t="s">
        <v>237</v>
      </c>
      <c r="B10" s="842">
        <v>5037</v>
      </c>
      <c r="C10" s="843" t="s">
        <v>5265</v>
      </c>
      <c r="D10" s="843" t="s">
        <v>5264</v>
      </c>
      <c r="E10" s="843" t="s">
        <v>5265</v>
      </c>
      <c r="F10" s="843" t="s">
        <v>5264</v>
      </c>
    </row>
    <row r="11" spans="1:6" s="450" customFormat="1">
      <c r="A11" s="841" t="s">
        <v>238</v>
      </c>
      <c r="B11" s="842">
        <v>5037</v>
      </c>
      <c r="C11" s="843" t="s">
        <v>5265</v>
      </c>
      <c r="D11" s="843" t="s">
        <v>5264</v>
      </c>
      <c r="E11" s="843" t="s">
        <v>5265</v>
      </c>
      <c r="F11" s="843" t="s">
        <v>5264</v>
      </c>
    </row>
    <row r="12" spans="1:6">
      <c r="A12" s="841" t="s">
        <v>5263</v>
      </c>
      <c r="B12" s="844">
        <v>5037</v>
      </c>
      <c r="C12" s="845">
        <v>18.2</v>
      </c>
      <c r="D12" s="845">
        <v>61.5</v>
      </c>
      <c r="E12" s="845">
        <v>18.2</v>
      </c>
      <c r="F12" s="845">
        <v>61.5</v>
      </c>
    </row>
    <row r="13" spans="1:6" s="450" customFormat="1">
      <c r="A13" s="839" t="s">
        <v>256</v>
      </c>
      <c r="B13" s="846">
        <v>5038</v>
      </c>
      <c r="C13" s="847">
        <v>24</v>
      </c>
      <c r="D13" s="847">
        <v>55.6</v>
      </c>
      <c r="E13" s="851">
        <v>19.8</v>
      </c>
      <c r="F13" s="851">
        <v>59.8</v>
      </c>
    </row>
    <row r="14" spans="1:6">
      <c r="A14" s="839" t="s">
        <v>257</v>
      </c>
      <c r="B14" s="846">
        <v>5038</v>
      </c>
      <c r="C14" s="847">
        <v>24</v>
      </c>
      <c r="D14" s="847">
        <v>55.6</v>
      </c>
      <c r="E14" s="851">
        <v>19.8</v>
      </c>
      <c r="F14" s="851">
        <v>59.8</v>
      </c>
    </row>
    <row r="15" spans="1:6">
      <c r="A15" s="839" t="s">
        <v>258</v>
      </c>
      <c r="B15" s="846">
        <v>5038</v>
      </c>
      <c r="C15" s="847">
        <v>24</v>
      </c>
      <c r="D15" s="847">
        <v>55.6</v>
      </c>
      <c r="E15" s="851">
        <v>19.8</v>
      </c>
      <c r="F15" s="851">
        <v>59.8</v>
      </c>
    </row>
    <row r="16" spans="1:6">
      <c r="A16" s="839" t="s">
        <v>259</v>
      </c>
      <c r="B16" s="846">
        <v>5039</v>
      </c>
      <c r="C16" s="847">
        <v>24</v>
      </c>
      <c r="D16" s="847">
        <v>55.6</v>
      </c>
      <c r="E16" s="851">
        <v>19.8</v>
      </c>
      <c r="F16" s="851">
        <v>59.8</v>
      </c>
    </row>
    <row r="17" spans="1:6">
      <c r="A17" s="839" t="s">
        <v>260</v>
      </c>
      <c r="B17" s="846">
        <v>5039</v>
      </c>
      <c r="C17" s="847">
        <v>24</v>
      </c>
      <c r="D17" s="847">
        <v>55.6</v>
      </c>
      <c r="E17" s="851">
        <v>19.8</v>
      </c>
      <c r="F17" s="851">
        <v>59.8</v>
      </c>
    </row>
    <row r="18" spans="1:6">
      <c r="A18" s="839" t="s">
        <v>261</v>
      </c>
      <c r="B18" s="846">
        <v>5039</v>
      </c>
      <c r="C18" s="847">
        <v>24</v>
      </c>
      <c r="D18" s="847">
        <v>55.6</v>
      </c>
      <c r="E18" s="851">
        <v>19.8</v>
      </c>
      <c r="F18" s="851">
        <v>59.8</v>
      </c>
    </row>
    <row r="19" spans="1:6">
      <c r="A19" s="839" t="s">
        <v>262</v>
      </c>
      <c r="B19" s="846">
        <v>5040</v>
      </c>
      <c r="C19" s="847">
        <v>28.1</v>
      </c>
      <c r="D19" s="847">
        <v>51.4</v>
      </c>
      <c r="E19" s="852">
        <v>19.8</v>
      </c>
      <c r="F19" s="852">
        <v>59.8</v>
      </c>
    </row>
    <row r="20" spans="1:6">
      <c r="A20" s="839" t="s">
        <v>263</v>
      </c>
      <c r="B20" s="846">
        <v>5040</v>
      </c>
      <c r="C20" s="847">
        <v>28.1</v>
      </c>
      <c r="D20" s="847">
        <v>51.4</v>
      </c>
      <c r="E20" s="852">
        <v>19.8</v>
      </c>
      <c r="F20" s="852">
        <v>59.8</v>
      </c>
    </row>
    <row r="21" spans="1:6">
      <c r="A21" s="839" t="s">
        <v>264</v>
      </c>
      <c r="B21" s="846">
        <v>5040</v>
      </c>
      <c r="C21" s="847">
        <v>28.1</v>
      </c>
      <c r="D21" s="847">
        <v>51.4</v>
      </c>
      <c r="E21" s="852">
        <v>19.8</v>
      </c>
      <c r="F21" s="852">
        <v>59.8</v>
      </c>
    </row>
    <row r="22" spans="1:6">
      <c r="A22" s="839" t="s">
        <v>265</v>
      </c>
      <c r="B22" s="846">
        <v>5041</v>
      </c>
      <c r="C22" s="847">
        <v>28.1</v>
      </c>
      <c r="D22" s="847">
        <v>51.4</v>
      </c>
      <c r="E22" s="852">
        <v>19.8</v>
      </c>
      <c r="F22" s="852">
        <v>59.8</v>
      </c>
    </row>
    <row r="23" spans="1:6">
      <c r="A23" s="839" t="s">
        <v>266</v>
      </c>
      <c r="B23" s="846">
        <v>5041</v>
      </c>
      <c r="C23" s="847">
        <v>28.1</v>
      </c>
      <c r="D23" s="847">
        <v>51.4</v>
      </c>
      <c r="E23" s="852">
        <v>19.8</v>
      </c>
      <c r="F23" s="852">
        <v>59.8</v>
      </c>
    </row>
    <row r="24" spans="1:6">
      <c r="A24" s="839" t="s">
        <v>267</v>
      </c>
      <c r="B24" s="846">
        <v>5041</v>
      </c>
      <c r="C24" s="847">
        <v>28.1</v>
      </c>
      <c r="D24" s="847">
        <v>51.4</v>
      </c>
      <c r="E24" s="852">
        <v>19.8</v>
      </c>
      <c r="F24" s="852">
        <v>59.8</v>
      </c>
    </row>
    <row r="25" spans="1:6">
      <c r="A25" s="839" t="s">
        <v>268</v>
      </c>
      <c r="B25" s="846">
        <v>5042</v>
      </c>
      <c r="C25" s="847">
        <v>28.1</v>
      </c>
      <c r="D25" s="847">
        <v>51.4</v>
      </c>
      <c r="E25" s="852">
        <v>19.8</v>
      </c>
      <c r="F25" s="852">
        <v>59.8</v>
      </c>
    </row>
    <row r="26" spans="1:6">
      <c r="A26" s="839" t="s">
        <v>269</v>
      </c>
      <c r="B26" s="846">
        <v>5042</v>
      </c>
      <c r="C26" s="847">
        <v>28.1</v>
      </c>
      <c r="D26" s="847">
        <v>51.4</v>
      </c>
      <c r="E26" s="852">
        <v>19.8</v>
      </c>
      <c r="F26" s="852">
        <v>59.8</v>
      </c>
    </row>
    <row r="27" spans="1:6">
      <c r="A27" s="839" t="s">
        <v>270</v>
      </c>
      <c r="B27" s="846">
        <v>5042</v>
      </c>
      <c r="C27" s="847">
        <v>28.1</v>
      </c>
      <c r="D27" s="847">
        <v>51.4</v>
      </c>
      <c r="E27" s="852">
        <v>19.8</v>
      </c>
      <c r="F27" s="852">
        <v>59.8</v>
      </c>
    </row>
    <row r="28" spans="1:6">
      <c r="A28" s="839" t="s">
        <v>271</v>
      </c>
      <c r="B28" s="846">
        <v>5043</v>
      </c>
      <c r="C28" s="847">
        <v>28.1</v>
      </c>
      <c r="D28" s="847">
        <v>51.4</v>
      </c>
      <c r="E28" s="852">
        <v>19.8</v>
      </c>
      <c r="F28" s="852">
        <v>59.8</v>
      </c>
    </row>
    <row r="29" spans="1:6">
      <c r="A29" s="839" t="s">
        <v>272</v>
      </c>
      <c r="B29" s="846">
        <v>5043</v>
      </c>
      <c r="C29" s="847">
        <v>28.1</v>
      </c>
      <c r="D29" s="847">
        <v>51.4</v>
      </c>
      <c r="E29" s="852">
        <v>19.8</v>
      </c>
      <c r="F29" s="852">
        <v>59.8</v>
      </c>
    </row>
    <row r="30" spans="1:6">
      <c r="A30" s="839" t="s">
        <v>273</v>
      </c>
      <c r="B30" s="846">
        <v>5043</v>
      </c>
      <c r="C30" s="847">
        <v>28.1</v>
      </c>
      <c r="D30" s="847">
        <v>51.4</v>
      </c>
      <c r="E30" s="852">
        <v>19.8</v>
      </c>
      <c r="F30" s="852">
        <v>59.8</v>
      </c>
    </row>
    <row r="31" spans="1:6">
      <c r="A31" s="839" t="s">
        <v>274</v>
      </c>
      <c r="B31" s="848">
        <v>5043</v>
      </c>
      <c r="C31" s="847">
        <v>28.1</v>
      </c>
      <c r="D31" s="847">
        <v>51.4</v>
      </c>
      <c r="E31" s="852">
        <v>19.8</v>
      </c>
      <c r="F31" s="852">
        <v>59.8</v>
      </c>
    </row>
    <row r="32" spans="1:6">
      <c r="A32" s="840" t="s">
        <v>2296</v>
      </c>
      <c r="B32" s="849">
        <v>5044</v>
      </c>
      <c r="C32" s="850">
        <v>28.1</v>
      </c>
      <c r="D32" s="850">
        <v>51.4</v>
      </c>
      <c r="E32" s="853">
        <v>22</v>
      </c>
      <c r="F32" s="853">
        <v>58</v>
      </c>
    </row>
    <row r="33" spans="1:6">
      <c r="A33" s="840" t="s">
        <v>2297</v>
      </c>
      <c r="B33" s="849">
        <v>5045</v>
      </c>
      <c r="C33" s="850">
        <v>28.1</v>
      </c>
      <c r="D33" s="850">
        <v>51.4</v>
      </c>
      <c r="E33" s="853">
        <v>22</v>
      </c>
      <c r="F33" s="853">
        <v>58</v>
      </c>
    </row>
    <row r="34" spans="1:6">
      <c r="A34" s="840" t="s">
        <v>2298</v>
      </c>
      <c r="B34" s="849">
        <v>5046</v>
      </c>
      <c r="C34" s="850">
        <v>28.1</v>
      </c>
      <c r="D34" s="850">
        <v>51.4</v>
      </c>
      <c r="E34" s="853">
        <v>22</v>
      </c>
      <c r="F34" s="853">
        <v>58</v>
      </c>
    </row>
    <row r="35" spans="1:6">
      <c r="A35" s="840" t="s">
        <v>2299</v>
      </c>
      <c r="B35" s="849">
        <v>5047</v>
      </c>
      <c r="C35" s="850">
        <v>28.1</v>
      </c>
      <c r="D35" s="850">
        <v>51.4</v>
      </c>
      <c r="E35" s="853">
        <v>22</v>
      </c>
      <c r="F35" s="853">
        <v>58</v>
      </c>
    </row>
    <row r="36" spans="1:6">
      <c r="A36" s="840" t="s">
        <v>2300</v>
      </c>
      <c r="B36" s="849">
        <v>5048</v>
      </c>
      <c r="C36" s="850">
        <v>28.1</v>
      </c>
      <c r="D36" s="850">
        <v>51.4</v>
      </c>
      <c r="E36" s="853">
        <v>22</v>
      </c>
      <c r="F36" s="853">
        <v>58</v>
      </c>
    </row>
    <row r="37" spans="1:6">
      <c r="A37" s="840" t="s">
        <v>2301</v>
      </c>
      <c r="B37" s="849">
        <v>5044</v>
      </c>
      <c r="C37" s="850">
        <v>28.1</v>
      </c>
      <c r="D37" s="850">
        <v>51.4</v>
      </c>
      <c r="E37" s="853">
        <v>22</v>
      </c>
      <c r="F37" s="853">
        <v>58</v>
      </c>
    </row>
    <row r="38" spans="1:6">
      <c r="A38" s="840" t="s">
        <v>2302</v>
      </c>
      <c r="B38" s="849">
        <v>5045</v>
      </c>
      <c r="C38" s="850">
        <v>28.1</v>
      </c>
      <c r="D38" s="850">
        <v>51.4</v>
      </c>
      <c r="E38" s="853">
        <v>22</v>
      </c>
      <c r="F38" s="853">
        <v>58</v>
      </c>
    </row>
    <row r="39" spans="1:6">
      <c r="A39" s="840" t="s">
        <v>2303</v>
      </c>
      <c r="B39" s="849">
        <v>5046</v>
      </c>
      <c r="C39" s="850">
        <v>28.1</v>
      </c>
      <c r="D39" s="850">
        <v>51.4</v>
      </c>
      <c r="E39" s="853">
        <v>22</v>
      </c>
      <c r="F39" s="853">
        <v>58</v>
      </c>
    </row>
    <row r="40" spans="1:6">
      <c r="A40" s="840" t="s">
        <v>2304</v>
      </c>
      <c r="B40" s="849">
        <v>5047</v>
      </c>
      <c r="C40" s="850">
        <v>28.1</v>
      </c>
      <c r="D40" s="850">
        <v>51.4</v>
      </c>
      <c r="E40" s="853">
        <v>22</v>
      </c>
      <c r="F40" s="853">
        <v>58</v>
      </c>
    </row>
    <row r="41" spans="1:6">
      <c r="A41" s="840" t="s">
        <v>2305</v>
      </c>
      <c r="B41" s="849">
        <v>5048</v>
      </c>
      <c r="C41" s="850">
        <v>28.1</v>
      </c>
      <c r="D41" s="850">
        <v>51.4</v>
      </c>
      <c r="E41" s="853">
        <v>22</v>
      </c>
      <c r="F41" s="853">
        <v>58</v>
      </c>
    </row>
    <row r="42" spans="1:6">
      <c r="A42" s="840" t="s">
        <v>2306</v>
      </c>
      <c r="B42" s="849">
        <v>5044</v>
      </c>
      <c r="C42" s="850">
        <v>28.1</v>
      </c>
      <c r="D42" s="850">
        <v>51.4</v>
      </c>
      <c r="E42" s="853">
        <v>22</v>
      </c>
      <c r="F42" s="853">
        <v>58</v>
      </c>
    </row>
    <row r="43" spans="1:6">
      <c r="A43" s="840" t="s">
        <v>2307</v>
      </c>
      <c r="B43" s="849">
        <v>5045</v>
      </c>
      <c r="C43" s="850">
        <v>28.1</v>
      </c>
      <c r="D43" s="850">
        <v>51.4</v>
      </c>
      <c r="E43" s="853">
        <v>22</v>
      </c>
      <c r="F43" s="853">
        <v>58</v>
      </c>
    </row>
    <row r="44" spans="1:6">
      <c r="A44" s="840" t="s">
        <v>2308</v>
      </c>
      <c r="B44" s="849">
        <v>5046</v>
      </c>
      <c r="C44" s="850">
        <v>28.1</v>
      </c>
      <c r="D44" s="850">
        <v>51.4</v>
      </c>
      <c r="E44" s="853">
        <v>22</v>
      </c>
      <c r="F44" s="853">
        <v>58</v>
      </c>
    </row>
    <row r="45" spans="1:6">
      <c r="A45" s="840" t="s">
        <v>2309</v>
      </c>
      <c r="B45" s="849">
        <v>5047</v>
      </c>
      <c r="C45" s="850">
        <v>28.1</v>
      </c>
      <c r="D45" s="850">
        <v>51.4</v>
      </c>
      <c r="E45" s="853">
        <v>22</v>
      </c>
      <c r="F45" s="853">
        <v>58</v>
      </c>
    </row>
    <row r="46" spans="1:6">
      <c r="A46" s="840" t="s">
        <v>2310</v>
      </c>
      <c r="B46" s="849">
        <v>5048</v>
      </c>
      <c r="C46" s="850">
        <v>28.1</v>
      </c>
      <c r="D46" s="850">
        <v>51.4</v>
      </c>
      <c r="E46" s="853">
        <v>22</v>
      </c>
      <c r="F46" s="853">
        <v>58</v>
      </c>
    </row>
    <row r="47" spans="1:6">
      <c r="A47" s="840" t="s">
        <v>2311</v>
      </c>
      <c r="B47" s="849">
        <v>5044</v>
      </c>
      <c r="C47" s="850">
        <v>28.1</v>
      </c>
      <c r="D47" s="850">
        <v>51.4</v>
      </c>
      <c r="E47" s="853">
        <v>22</v>
      </c>
      <c r="F47" s="853">
        <v>58</v>
      </c>
    </row>
    <row r="48" spans="1:6">
      <c r="A48" s="840" t="s">
        <v>2312</v>
      </c>
      <c r="B48" s="849">
        <v>5045</v>
      </c>
      <c r="C48" s="850">
        <v>28.1</v>
      </c>
      <c r="D48" s="850">
        <v>51.4</v>
      </c>
      <c r="E48" s="853">
        <v>22</v>
      </c>
      <c r="F48" s="853">
        <v>58</v>
      </c>
    </row>
    <row r="49" spans="1:6">
      <c r="A49" s="840" t="s">
        <v>2313</v>
      </c>
      <c r="B49" s="849">
        <v>5046</v>
      </c>
      <c r="C49" s="850">
        <v>28.1</v>
      </c>
      <c r="D49" s="850">
        <v>51.4</v>
      </c>
      <c r="E49" s="853">
        <v>22</v>
      </c>
      <c r="F49" s="853">
        <v>58</v>
      </c>
    </row>
    <row r="50" spans="1:6">
      <c r="A50" s="840" t="s">
        <v>2314</v>
      </c>
      <c r="B50" s="849">
        <v>5047</v>
      </c>
      <c r="C50" s="850">
        <v>28.1</v>
      </c>
      <c r="D50" s="850">
        <v>51.4</v>
      </c>
      <c r="E50" s="853">
        <v>22</v>
      </c>
      <c r="F50" s="853">
        <v>58</v>
      </c>
    </row>
    <row r="51" spans="1:6">
      <c r="A51" s="840" t="s">
        <v>2315</v>
      </c>
      <c r="B51" s="849">
        <v>5048</v>
      </c>
      <c r="C51" s="850">
        <v>28.1</v>
      </c>
      <c r="D51" s="850">
        <v>51.4</v>
      </c>
      <c r="E51" s="853">
        <v>22</v>
      </c>
      <c r="F51" s="853">
        <v>58</v>
      </c>
    </row>
    <row r="52" spans="1:6">
      <c r="A52" s="840" t="s">
        <v>2316</v>
      </c>
      <c r="B52" s="849">
        <v>5044</v>
      </c>
      <c r="C52" s="850">
        <v>28.1</v>
      </c>
      <c r="D52" s="850">
        <v>51.4</v>
      </c>
      <c r="E52" s="853">
        <v>22</v>
      </c>
      <c r="F52" s="853">
        <v>58</v>
      </c>
    </row>
    <row r="53" spans="1:6">
      <c r="A53" s="840" t="s">
        <v>2317</v>
      </c>
      <c r="B53" s="849">
        <v>5045</v>
      </c>
      <c r="C53" s="850">
        <v>28.1</v>
      </c>
      <c r="D53" s="850">
        <v>51.4</v>
      </c>
      <c r="E53" s="853">
        <v>22</v>
      </c>
      <c r="F53" s="853">
        <v>58</v>
      </c>
    </row>
    <row r="54" spans="1:6">
      <c r="A54" s="840" t="s">
        <v>2318</v>
      </c>
      <c r="B54" s="849">
        <v>5046</v>
      </c>
      <c r="C54" s="850">
        <v>28.1</v>
      </c>
      <c r="D54" s="850">
        <v>51.4</v>
      </c>
      <c r="E54" s="853">
        <v>22</v>
      </c>
      <c r="F54" s="853">
        <v>58</v>
      </c>
    </row>
    <row r="55" spans="1:6">
      <c r="A55" s="840" t="s">
        <v>2319</v>
      </c>
      <c r="B55" s="849">
        <v>5047</v>
      </c>
      <c r="C55" s="850">
        <v>28.1</v>
      </c>
      <c r="D55" s="850">
        <v>51.4</v>
      </c>
      <c r="E55" s="853">
        <v>22</v>
      </c>
      <c r="F55" s="853">
        <v>58</v>
      </c>
    </row>
    <row r="56" spans="1:6">
      <c r="A56" s="840" t="s">
        <v>2320</v>
      </c>
      <c r="B56" s="849">
        <v>5048</v>
      </c>
      <c r="C56" s="850">
        <v>28.1</v>
      </c>
      <c r="D56" s="850">
        <v>51.4</v>
      </c>
      <c r="E56" s="853">
        <v>22</v>
      </c>
      <c r="F56" s="853">
        <v>58</v>
      </c>
    </row>
    <row r="57" spans="1:6">
      <c r="A57" s="840" t="s">
        <v>2321</v>
      </c>
      <c r="B57" s="849">
        <v>5044</v>
      </c>
      <c r="C57" s="850">
        <v>28.1</v>
      </c>
      <c r="D57" s="850">
        <v>51.4</v>
      </c>
      <c r="E57" s="853">
        <v>22</v>
      </c>
      <c r="F57" s="853">
        <v>58</v>
      </c>
    </row>
    <row r="58" spans="1:6">
      <c r="A58" s="840" t="s">
        <v>2322</v>
      </c>
      <c r="B58" s="849">
        <v>5045</v>
      </c>
      <c r="C58" s="850">
        <v>28.1</v>
      </c>
      <c r="D58" s="850">
        <v>51.4</v>
      </c>
      <c r="E58" s="853">
        <v>22</v>
      </c>
      <c r="F58" s="853">
        <v>58</v>
      </c>
    </row>
    <row r="59" spans="1:6">
      <c r="A59" s="840" t="s">
        <v>2323</v>
      </c>
      <c r="B59" s="849">
        <v>5046</v>
      </c>
      <c r="C59" s="850">
        <v>28.1</v>
      </c>
      <c r="D59" s="850">
        <v>51.4</v>
      </c>
      <c r="E59" s="853">
        <v>22</v>
      </c>
      <c r="F59" s="853">
        <v>58</v>
      </c>
    </row>
    <row r="60" spans="1:6">
      <c r="A60" s="840" t="s">
        <v>2324</v>
      </c>
      <c r="B60" s="849">
        <v>5047</v>
      </c>
      <c r="C60" s="850">
        <v>28.1</v>
      </c>
      <c r="D60" s="850">
        <v>51.4</v>
      </c>
      <c r="E60" s="853">
        <v>22</v>
      </c>
      <c r="F60" s="853">
        <v>58</v>
      </c>
    </row>
    <row r="61" spans="1:6">
      <c r="A61" s="840" t="s">
        <v>2325</v>
      </c>
      <c r="B61" s="849">
        <v>5048</v>
      </c>
      <c r="C61" s="850">
        <v>28.1</v>
      </c>
      <c r="D61" s="850">
        <v>51.4</v>
      </c>
      <c r="E61" s="853">
        <v>22</v>
      </c>
      <c r="F61" s="853">
        <v>58</v>
      </c>
    </row>
    <row r="62" spans="1:6">
      <c r="A62" s="840" t="s">
        <v>2326</v>
      </c>
      <c r="B62" s="849">
        <v>5044</v>
      </c>
      <c r="C62" s="850">
        <v>28.1</v>
      </c>
      <c r="D62" s="850">
        <v>51.4</v>
      </c>
      <c r="E62" s="853">
        <v>22</v>
      </c>
      <c r="F62" s="853">
        <v>58</v>
      </c>
    </row>
    <row r="63" spans="1:6">
      <c r="A63" s="840" t="s">
        <v>2327</v>
      </c>
      <c r="B63" s="849">
        <v>5045</v>
      </c>
      <c r="C63" s="850">
        <v>28.1</v>
      </c>
      <c r="D63" s="850">
        <v>51.4</v>
      </c>
      <c r="E63" s="853">
        <v>22</v>
      </c>
      <c r="F63" s="853">
        <v>58</v>
      </c>
    </row>
    <row r="64" spans="1:6">
      <c r="A64" s="840" t="s">
        <v>2328</v>
      </c>
      <c r="B64" s="849">
        <v>5046</v>
      </c>
      <c r="C64" s="850">
        <v>28.1</v>
      </c>
      <c r="D64" s="850">
        <v>51.4</v>
      </c>
      <c r="E64" s="853">
        <v>22</v>
      </c>
      <c r="F64" s="853">
        <v>58</v>
      </c>
    </row>
    <row r="65" spans="1:6">
      <c r="A65" s="840" t="s">
        <v>2329</v>
      </c>
      <c r="B65" s="849">
        <v>5047</v>
      </c>
      <c r="C65" s="850">
        <v>28.1</v>
      </c>
      <c r="D65" s="850">
        <v>51.4</v>
      </c>
      <c r="E65" s="853">
        <v>22</v>
      </c>
      <c r="F65" s="853">
        <v>58</v>
      </c>
    </row>
    <row r="66" spans="1:6">
      <c r="A66" s="840" t="s">
        <v>2330</v>
      </c>
      <c r="B66" s="849">
        <v>5048</v>
      </c>
      <c r="C66" s="850">
        <v>28.1</v>
      </c>
      <c r="D66" s="850">
        <v>51.4</v>
      </c>
      <c r="E66" s="853">
        <v>22</v>
      </c>
      <c r="F66" s="853">
        <v>58</v>
      </c>
    </row>
    <row r="67" spans="1:6">
      <c r="A67" s="840" t="s">
        <v>2331</v>
      </c>
      <c r="B67" s="849">
        <v>5044</v>
      </c>
      <c r="C67" s="850">
        <v>28.1</v>
      </c>
      <c r="D67" s="850">
        <v>51.4</v>
      </c>
      <c r="E67" s="853">
        <v>22</v>
      </c>
      <c r="F67" s="853">
        <v>58</v>
      </c>
    </row>
    <row r="68" spans="1:6">
      <c r="A68" s="840" t="s">
        <v>2332</v>
      </c>
      <c r="B68" s="849">
        <v>5045</v>
      </c>
      <c r="C68" s="850">
        <v>28.1</v>
      </c>
      <c r="D68" s="850">
        <v>51.4</v>
      </c>
      <c r="E68" s="853">
        <v>22</v>
      </c>
      <c r="F68" s="853">
        <v>58</v>
      </c>
    </row>
    <row r="69" spans="1:6">
      <c r="A69" s="840" t="s">
        <v>2333</v>
      </c>
      <c r="B69" s="849">
        <v>5046</v>
      </c>
      <c r="C69" s="850">
        <v>28.1</v>
      </c>
      <c r="D69" s="850">
        <v>51.4</v>
      </c>
      <c r="E69" s="853">
        <v>22</v>
      </c>
      <c r="F69" s="853">
        <v>58</v>
      </c>
    </row>
    <row r="70" spans="1:6">
      <c r="A70" s="840" t="s">
        <v>2334</v>
      </c>
      <c r="B70" s="849">
        <v>5047</v>
      </c>
      <c r="C70" s="850">
        <v>28.1</v>
      </c>
      <c r="D70" s="850">
        <v>51.4</v>
      </c>
      <c r="E70" s="853">
        <v>22</v>
      </c>
      <c r="F70" s="853">
        <v>58</v>
      </c>
    </row>
    <row r="71" spans="1:6">
      <c r="A71" s="840" t="s">
        <v>2335</v>
      </c>
      <c r="B71" s="849">
        <v>5048</v>
      </c>
      <c r="C71" s="850">
        <v>28.1</v>
      </c>
      <c r="D71" s="850">
        <v>51.4</v>
      </c>
      <c r="E71" s="853">
        <v>22</v>
      </c>
      <c r="F71" s="853">
        <v>58</v>
      </c>
    </row>
    <row r="72" spans="1:6">
      <c r="A72" s="840" t="s">
        <v>2336</v>
      </c>
      <c r="B72" s="849">
        <v>5044</v>
      </c>
      <c r="C72" s="850">
        <v>28.1</v>
      </c>
      <c r="D72" s="850">
        <v>51.4</v>
      </c>
      <c r="E72" s="853">
        <v>22</v>
      </c>
      <c r="F72" s="853">
        <v>58</v>
      </c>
    </row>
    <row r="73" spans="1:6">
      <c r="A73" s="840" t="s">
        <v>2337</v>
      </c>
      <c r="B73" s="849">
        <v>5045</v>
      </c>
      <c r="C73" s="850">
        <v>28.1</v>
      </c>
      <c r="D73" s="850">
        <v>51.4</v>
      </c>
      <c r="E73" s="853">
        <v>22</v>
      </c>
      <c r="F73" s="853">
        <v>58</v>
      </c>
    </row>
    <row r="74" spans="1:6">
      <c r="A74" s="840" t="s">
        <v>2338</v>
      </c>
      <c r="B74" s="849">
        <v>5046</v>
      </c>
      <c r="C74" s="850">
        <v>28.1</v>
      </c>
      <c r="D74" s="850">
        <v>51.4</v>
      </c>
      <c r="E74" s="853">
        <v>22</v>
      </c>
      <c r="F74" s="853">
        <v>58</v>
      </c>
    </row>
    <row r="75" spans="1:6">
      <c r="A75" s="840" t="s">
        <v>2339</v>
      </c>
      <c r="B75" s="849">
        <v>5047</v>
      </c>
      <c r="C75" s="850">
        <v>28.1</v>
      </c>
      <c r="D75" s="850">
        <v>51.4</v>
      </c>
      <c r="E75" s="853">
        <v>22</v>
      </c>
      <c r="F75" s="853">
        <v>58</v>
      </c>
    </row>
    <row r="76" spans="1:6">
      <c r="A76" s="840" t="s">
        <v>2340</v>
      </c>
      <c r="B76" s="849">
        <v>5048</v>
      </c>
      <c r="C76" s="850">
        <v>28.1</v>
      </c>
      <c r="D76" s="850">
        <v>51.4</v>
      </c>
      <c r="E76" s="853">
        <v>22</v>
      </c>
      <c r="F76" s="853">
        <v>58</v>
      </c>
    </row>
    <row r="77" spans="1:6">
      <c r="A77" s="840" t="s">
        <v>2341</v>
      </c>
      <c r="B77" s="849">
        <v>5044</v>
      </c>
      <c r="C77" s="850">
        <v>28.1</v>
      </c>
      <c r="D77" s="850">
        <v>51.4</v>
      </c>
      <c r="E77" s="853">
        <v>22</v>
      </c>
      <c r="F77" s="853">
        <v>58</v>
      </c>
    </row>
    <row r="78" spans="1:6">
      <c r="A78" s="840" t="s">
        <v>2342</v>
      </c>
      <c r="B78" s="849">
        <v>5045</v>
      </c>
      <c r="C78" s="850">
        <v>28.1</v>
      </c>
      <c r="D78" s="850">
        <v>51.4</v>
      </c>
      <c r="E78" s="853">
        <v>22</v>
      </c>
      <c r="F78" s="853">
        <v>58</v>
      </c>
    </row>
    <row r="79" spans="1:6">
      <c r="A79" s="840" t="s">
        <v>2343</v>
      </c>
      <c r="B79" s="849">
        <v>5046</v>
      </c>
      <c r="C79" s="850">
        <v>28.1</v>
      </c>
      <c r="D79" s="850">
        <v>51.4</v>
      </c>
      <c r="E79" s="853">
        <v>22</v>
      </c>
      <c r="F79" s="853">
        <v>58</v>
      </c>
    </row>
    <row r="80" spans="1:6">
      <c r="A80" s="840" t="s">
        <v>2344</v>
      </c>
      <c r="B80" s="849">
        <v>5047</v>
      </c>
      <c r="C80" s="850">
        <v>28.1</v>
      </c>
      <c r="D80" s="850">
        <v>51.4</v>
      </c>
      <c r="E80" s="853">
        <v>22</v>
      </c>
      <c r="F80" s="853">
        <v>58</v>
      </c>
    </row>
    <row r="81" spans="1:6">
      <c r="A81" s="840" t="s">
        <v>2345</v>
      </c>
      <c r="B81" s="849">
        <v>5048</v>
      </c>
      <c r="C81" s="850">
        <v>28.1</v>
      </c>
      <c r="D81" s="850">
        <v>51.4</v>
      </c>
      <c r="E81" s="853">
        <v>22</v>
      </c>
      <c r="F81" s="853">
        <v>58</v>
      </c>
    </row>
    <row r="82" spans="1:6">
      <c r="A82" s="840" t="s">
        <v>2346</v>
      </c>
      <c r="B82" s="849">
        <v>5044</v>
      </c>
      <c r="C82" s="850">
        <v>28.1</v>
      </c>
      <c r="D82" s="850">
        <v>51.4</v>
      </c>
      <c r="E82" s="853">
        <v>22</v>
      </c>
      <c r="F82" s="853">
        <v>58</v>
      </c>
    </row>
    <row r="83" spans="1:6">
      <c r="A83" s="840" t="s">
        <v>2347</v>
      </c>
      <c r="B83" s="849">
        <v>5045</v>
      </c>
      <c r="C83" s="850">
        <v>28.1</v>
      </c>
      <c r="D83" s="850">
        <v>51.4</v>
      </c>
      <c r="E83" s="853">
        <v>22</v>
      </c>
      <c r="F83" s="853">
        <v>58</v>
      </c>
    </row>
    <row r="84" spans="1:6">
      <c r="A84" s="840" t="s">
        <v>2348</v>
      </c>
      <c r="B84" s="849">
        <v>5046</v>
      </c>
      <c r="C84" s="850">
        <v>28.1</v>
      </c>
      <c r="D84" s="850">
        <v>51.4</v>
      </c>
      <c r="E84" s="853">
        <v>22</v>
      </c>
      <c r="F84" s="853">
        <v>58</v>
      </c>
    </row>
    <row r="85" spans="1:6">
      <c r="A85" s="840" t="s">
        <v>2349</v>
      </c>
      <c r="B85" s="849">
        <v>5047</v>
      </c>
      <c r="C85" s="850">
        <v>28.1</v>
      </c>
      <c r="D85" s="850">
        <v>51.4</v>
      </c>
      <c r="E85" s="853">
        <v>22</v>
      </c>
      <c r="F85" s="853">
        <v>58</v>
      </c>
    </row>
    <row r="86" spans="1:6">
      <c r="A86" s="840" t="s">
        <v>2350</v>
      </c>
      <c r="B86" s="849">
        <v>5048</v>
      </c>
      <c r="C86" s="850">
        <v>28.1</v>
      </c>
      <c r="D86" s="850">
        <v>51.4</v>
      </c>
      <c r="E86" s="853">
        <v>22</v>
      </c>
      <c r="F86" s="853">
        <v>58</v>
      </c>
    </row>
    <row r="87" spans="1:6">
      <c r="A87" s="840" t="s">
        <v>2351</v>
      </c>
      <c r="B87" s="849">
        <v>5044</v>
      </c>
      <c r="C87" s="850">
        <v>28.1</v>
      </c>
      <c r="D87" s="850">
        <v>51.4</v>
      </c>
      <c r="E87" s="853">
        <v>22</v>
      </c>
      <c r="F87" s="853">
        <v>58</v>
      </c>
    </row>
    <row r="88" spans="1:6">
      <c r="A88" s="840" t="s">
        <v>2352</v>
      </c>
      <c r="B88" s="849">
        <v>5045</v>
      </c>
      <c r="C88" s="850">
        <v>28.1</v>
      </c>
      <c r="D88" s="850">
        <v>51.4</v>
      </c>
      <c r="E88" s="853">
        <v>22</v>
      </c>
      <c r="F88" s="853">
        <v>58</v>
      </c>
    </row>
    <row r="89" spans="1:6">
      <c r="A89" s="840" t="s">
        <v>2353</v>
      </c>
      <c r="B89" s="849">
        <v>5046</v>
      </c>
      <c r="C89" s="850">
        <v>28.1</v>
      </c>
      <c r="D89" s="850">
        <v>51.4</v>
      </c>
      <c r="E89" s="853">
        <v>22</v>
      </c>
      <c r="F89" s="853">
        <v>58</v>
      </c>
    </row>
    <row r="90" spans="1:6">
      <c r="A90" s="840" t="s">
        <v>2354</v>
      </c>
      <c r="B90" s="849">
        <v>5047</v>
      </c>
      <c r="C90" s="850">
        <v>28.1</v>
      </c>
      <c r="D90" s="850">
        <v>51.4</v>
      </c>
      <c r="E90" s="853">
        <v>22</v>
      </c>
      <c r="F90" s="853">
        <v>58</v>
      </c>
    </row>
    <row r="91" spans="1:6">
      <c r="A91" s="840" t="s">
        <v>2355</v>
      </c>
      <c r="B91" s="849">
        <v>5048</v>
      </c>
      <c r="C91" s="850">
        <v>28.1</v>
      </c>
      <c r="D91" s="850">
        <v>51.4</v>
      </c>
      <c r="E91" s="853">
        <v>22</v>
      </c>
      <c r="F91" s="853">
        <v>58</v>
      </c>
    </row>
    <row r="92" spans="1:6">
      <c r="A92" s="840" t="s">
        <v>2356</v>
      </c>
      <c r="B92" s="849">
        <v>5044</v>
      </c>
      <c r="C92" s="850">
        <v>28.1</v>
      </c>
      <c r="D92" s="850">
        <v>51.4</v>
      </c>
      <c r="E92" s="853">
        <v>22</v>
      </c>
      <c r="F92" s="853">
        <v>58</v>
      </c>
    </row>
    <row r="93" spans="1:6">
      <c r="A93" s="840" t="s">
        <v>2357</v>
      </c>
      <c r="B93" s="849">
        <v>5045</v>
      </c>
      <c r="C93" s="850">
        <v>28.1</v>
      </c>
      <c r="D93" s="850">
        <v>51.4</v>
      </c>
      <c r="E93" s="853">
        <v>22</v>
      </c>
      <c r="F93" s="853">
        <v>58</v>
      </c>
    </row>
    <row r="94" spans="1:6">
      <c r="A94" s="840" t="s">
        <v>2358</v>
      </c>
      <c r="B94" s="849">
        <v>5046</v>
      </c>
      <c r="C94" s="850">
        <v>28.1</v>
      </c>
      <c r="D94" s="850">
        <v>51.4</v>
      </c>
      <c r="E94" s="853">
        <v>22</v>
      </c>
      <c r="F94" s="853">
        <v>58</v>
      </c>
    </row>
    <row r="95" spans="1:6">
      <c r="A95" s="840" t="s">
        <v>2359</v>
      </c>
      <c r="B95" s="849">
        <v>5047</v>
      </c>
      <c r="C95" s="850">
        <v>28.1</v>
      </c>
      <c r="D95" s="850">
        <v>51.4</v>
      </c>
      <c r="E95" s="853">
        <v>22</v>
      </c>
      <c r="F95" s="853">
        <v>58</v>
      </c>
    </row>
    <row r="96" spans="1:6">
      <c r="A96" s="840" t="s">
        <v>2360</v>
      </c>
      <c r="B96" s="849">
        <v>5048</v>
      </c>
      <c r="C96" s="850">
        <v>28.1</v>
      </c>
      <c r="D96" s="850">
        <v>51.4</v>
      </c>
      <c r="E96" s="853">
        <v>22</v>
      </c>
      <c r="F96" s="853">
        <v>58</v>
      </c>
    </row>
    <row r="97" spans="1:6">
      <c r="A97" s="840" t="s">
        <v>2361</v>
      </c>
      <c r="B97" s="849">
        <v>5044</v>
      </c>
      <c r="C97" s="850">
        <v>28.1</v>
      </c>
      <c r="D97" s="850">
        <v>51.4</v>
      </c>
      <c r="E97" s="853">
        <v>22</v>
      </c>
      <c r="F97" s="853">
        <v>58</v>
      </c>
    </row>
    <row r="98" spans="1:6">
      <c r="A98" s="840" t="s">
        <v>2362</v>
      </c>
      <c r="B98" s="849">
        <v>5045</v>
      </c>
      <c r="C98" s="850">
        <v>28.1</v>
      </c>
      <c r="D98" s="850">
        <v>51.4</v>
      </c>
      <c r="E98" s="853">
        <v>22</v>
      </c>
      <c r="F98" s="853">
        <v>58</v>
      </c>
    </row>
    <row r="99" spans="1:6">
      <c r="A99" s="840" t="s">
        <v>2363</v>
      </c>
      <c r="B99" s="849">
        <v>5046</v>
      </c>
      <c r="C99" s="850">
        <v>28.1</v>
      </c>
      <c r="D99" s="850">
        <v>51.4</v>
      </c>
      <c r="E99" s="853">
        <v>22</v>
      </c>
      <c r="F99" s="853">
        <v>58</v>
      </c>
    </row>
    <row r="100" spans="1:6">
      <c r="A100" s="840" t="s">
        <v>2364</v>
      </c>
      <c r="B100" s="849">
        <v>5047</v>
      </c>
      <c r="C100" s="850">
        <v>28.1</v>
      </c>
      <c r="D100" s="850">
        <v>51.4</v>
      </c>
      <c r="E100" s="853">
        <v>22</v>
      </c>
      <c r="F100" s="853">
        <v>58</v>
      </c>
    </row>
    <row r="101" spans="1:6">
      <c r="A101" s="840" t="s">
        <v>2365</v>
      </c>
      <c r="B101" s="849">
        <v>5048</v>
      </c>
      <c r="C101" s="850">
        <v>28.1</v>
      </c>
      <c r="D101" s="850">
        <v>51.4</v>
      </c>
      <c r="E101" s="853">
        <v>22</v>
      </c>
      <c r="F101" s="853">
        <v>58</v>
      </c>
    </row>
  </sheetData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88"/>
  <sheetViews>
    <sheetView workbookViewId="0">
      <selection activeCell="N38" sqref="N38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3119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17" t="s">
        <v>2763</v>
      </c>
      <c r="E6" s="5"/>
      <c r="F6" s="608"/>
    </row>
    <row r="7" spans="2:8">
      <c r="B7" s="271"/>
      <c r="C7" s="61"/>
      <c r="D7" s="17"/>
      <c r="E7" s="632" t="s">
        <v>3063</v>
      </c>
      <c r="F7" s="608"/>
    </row>
    <row r="8" spans="2:8">
      <c r="B8" s="271"/>
      <c r="C8" s="61"/>
      <c r="D8" s="469"/>
      <c r="E8" s="633" t="s">
        <v>2764</v>
      </c>
      <c r="F8" s="608" t="s">
        <v>1795</v>
      </c>
    </row>
    <row r="9" spans="2:8">
      <c r="B9" s="271"/>
      <c r="C9" s="61"/>
      <c r="E9" s="633" t="s">
        <v>3121</v>
      </c>
      <c r="F9" s="608" t="s">
        <v>1795</v>
      </c>
    </row>
    <row r="10" spans="2:8">
      <c r="B10" s="271"/>
      <c r="C10" s="61"/>
      <c r="E10" s="633" t="s">
        <v>2999</v>
      </c>
      <c r="F10" s="608" t="s">
        <v>1795</v>
      </c>
    </row>
    <row r="11" spans="2:8">
      <c r="B11" s="271"/>
      <c r="C11" s="61"/>
      <c r="E11" s="469" t="s">
        <v>3000</v>
      </c>
      <c r="F11" s="608" t="s">
        <v>1795</v>
      </c>
    </row>
    <row r="12" spans="2:8">
      <c r="B12" s="271"/>
      <c r="C12" s="61"/>
      <c r="E12" s="469" t="s">
        <v>3107</v>
      </c>
      <c r="F12" s="608" t="s">
        <v>1795</v>
      </c>
    </row>
    <row r="13" spans="2:8">
      <c r="B13" s="271"/>
      <c r="C13" s="61"/>
      <c r="D13" s="17"/>
      <c r="E13" s="5"/>
      <c r="F13" s="608"/>
    </row>
    <row r="14" spans="2:8">
      <c r="B14" s="50"/>
      <c r="C14" s="61"/>
      <c r="D14" s="216" t="s">
        <v>1985</v>
      </c>
      <c r="F14" s="608"/>
    </row>
    <row r="15" spans="2:8" s="7" customFormat="1" ht="16.5" customHeight="1">
      <c r="B15" s="310"/>
      <c r="C15" s="311"/>
      <c r="D15" s="471"/>
      <c r="E15" s="632" t="s">
        <v>4963</v>
      </c>
      <c r="F15" s="608" t="s">
        <v>1795</v>
      </c>
    </row>
    <row r="16" spans="2:8">
      <c r="B16" s="271"/>
      <c r="C16" s="61"/>
      <c r="D16" s="218"/>
      <c r="E16" s="43" t="s">
        <v>2767</v>
      </c>
      <c r="F16" s="608" t="s">
        <v>1795</v>
      </c>
    </row>
    <row r="17" spans="2:6">
      <c r="B17" s="271"/>
      <c r="C17" s="61"/>
      <c r="D17" s="218"/>
      <c r="E17" s="43" t="s">
        <v>2768</v>
      </c>
      <c r="F17" s="608" t="s">
        <v>1795</v>
      </c>
    </row>
    <row r="18" spans="2:6">
      <c r="B18" s="271"/>
      <c r="C18" s="61"/>
      <c r="D18" s="218"/>
      <c r="E18" s="632" t="s">
        <v>3125</v>
      </c>
      <c r="F18" s="608" t="s">
        <v>1795</v>
      </c>
    </row>
    <row r="19" spans="2:6">
      <c r="B19" s="271"/>
      <c r="C19" s="61"/>
      <c r="D19" s="218"/>
      <c r="E19" s="43"/>
      <c r="F19" s="608"/>
    </row>
    <row r="20" spans="2:6">
      <c r="B20" s="271"/>
      <c r="C20" s="61"/>
      <c r="D20" s="216" t="s">
        <v>2769</v>
      </c>
      <c r="F20" s="608"/>
    </row>
    <row r="21" spans="2:6">
      <c r="B21" s="271"/>
      <c r="C21" s="61"/>
      <c r="D21" s="216"/>
      <c r="E21" s="7" t="s">
        <v>2998</v>
      </c>
      <c r="F21" s="608"/>
    </row>
    <row r="22" spans="2:6">
      <c r="B22" s="271"/>
      <c r="C22" s="61"/>
      <c r="D22" s="216"/>
      <c r="E22" s="7" t="s">
        <v>2885</v>
      </c>
      <c r="F22" s="608" t="s">
        <v>3099</v>
      </c>
    </row>
    <row r="23" spans="2:6">
      <c r="B23" s="271"/>
      <c r="C23" s="61"/>
      <c r="D23" s="216"/>
      <c r="E23" s="7" t="s">
        <v>2886</v>
      </c>
      <c r="F23" s="608" t="s">
        <v>3099</v>
      </c>
    </row>
    <row r="24" spans="2:6">
      <c r="B24" s="271"/>
      <c r="C24" s="61"/>
      <c r="D24" s="216"/>
      <c r="E24" s="7" t="s">
        <v>2887</v>
      </c>
      <c r="F24" s="608" t="s">
        <v>3099</v>
      </c>
    </row>
    <row r="25" spans="2:6">
      <c r="B25" s="271"/>
      <c r="C25" s="61"/>
      <c r="D25" s="216"/>
      <c r="E25" s="7" t="s">
        <v>2888</v>
      </c>
      <c r="F25" s="608" t="s">
        <v>3099</v>
      </c>
    </row>
    <row r="26" spans="2:6">
      <c r="B26" s="271"/>
      <c r="C26" s="61"/>
      <c r="D26" s="216"/>
      <c r="E26" s="7" t="s">
        <v>2890</v>
      </c>
      <c r="F26" s="608" t="s">
        <v>3099</v>
      </c>
    </row>
    <row r="27" spans="2:6">
      <c r="B27" s="271"/>
      <c r="C27" s="61"/>
      <c r="D27" s="216"/>
      <c r="E27" s="7" t="s">
        <v>2889</v>
      </c>
      <c r="F27" s="608" t="s">
        <v>3099</v>
      </c>
    </row>
    <row r="28" spans="2:6">
      <c r="B28" s="271"/>
      <c r="C28" s="61"/>
      <c r="D28" s="216"/>
      <c r="E28" s="7" t="s">
        <v>3114</v>
      </c>
      <c r="F28" s="608" t="s">
        <v>3113</v>
      </c>
    </row>
    <row r="29" spans="2:6">
      <c r="B29" s="271"/>
      <c r="C29" s="61"/>
      <c r="D29" s="216"/>
      <c r="E29" s="7" t="s">
        <v>3115</v>
      </c>
      <c r="F29" s="608" t="s">
        <v>3118</v>
      </c>
    </row>
    <row r="30" spans="2:6">
      <c r="B30" s="271"/>
      <c r="C30" s="61"/>
      <c r="D30" s="216"/>
      <c r="E30" s="7" t="s">
        <v>3116</v>
      </c>
      <c r="F30" s="608" t="s">
        <v>3117</v>
      </c>
    </row>
    <row r="31" spans="2:6">
      <c r="B31" s="271"/>
      <c r="C31" s="61"/>
      <c r="D31" s="216"/>
      <c r="F31" s="608"/>
    </row>
    <row r="32" spans="2:6">
      <c r="B32" s="271"/>
      <c r="C32" s="61"/>
      <c r="D32" s="216"/>
      <c r="E32" s="7" t="s">
        <v>2997</v>
      </c>
      <c r="F32" s="608" t="s">
        <v>3109</v>
      </c>
    </row>
    <row r="33" spans="2:6">
      <c r="B33" s="271"/>
      <c r="C33" s="61"/>
      <c r="D33" s="216"/>
      <c r="F33" s="608"/>
    </row>
    <row r="34" spans="2:6">
      <c r="B34" s="271"/>
      <c r="C34" s="61"/>
      <c r="D34" s="216" t="s">
        <v>2891</v>
      </c>
      <c r="E34" s="41"/>
      <c r="F34" s="608"/>
    </row>
    <row r="35" spans="2:6">
      <c r="B35" s="50"/>
      <c r="C35" s="61"/>
      <c r="D35" s="217"/>
      <c r="E35" s="503" t="s">
        <v>2893</v>
      </c>
      <c r="F35" s="608" t="s">
        <v>1795</v>
      </c>
    </row>
    <row r="36" spans="2:6">
      <c r="B36" s="271"/>
      <c r="C36" s="61"/>
      <c r="D36" s="217"/>
      <c r="E36" s="487" t="s">
        <v>2894</v>
      </c>
      <c r="F36" s="608"/>
    </row>
    <row r="37" spans="2:6">
      <c r="B37" s="271"/>
      <c r="C37" s="61"/>
      <c r="D37" s="217"/>
      <c r="E37" s="487" t="s">
        <v>2895</v>
      </c>
      <c r="F37" s="608"/>
    </row>
    <row r="38" spans="2:6">
      <c r="B38" s="271"/>
      <c r="C38" s="61"/>
      <c r="D38" s="217"/>
      <c r="E38" s="487" t="s">
        <v>2968</v>
      </c>
      <c r="F38" s="608"/>
    </row>
    <row r="39" spans="2:6">
      <c r="B39" s="271"/>
      <c r="C39" s="61"/>
      <c r="D39" s="217"/>
      <c r="E39" s="487"/>
      <c r="F39" s="608"/>
    </row>
    <row r="40" spans="2:6">
      <c r="B40" s="271"/>
      <c r="C40" s="61"/>
      <c r="D40" s="216" t="s">
        <v>2898</v>
      </c>
      <c r="E40" s="487"/>
      <c r="F40" s="608"/>
    </row>
    <row r="41" spans="2:6">
      <c r="B41" s="271"/>
      <c r="C41" s="61"/>
      <c r="D41" s="217"/>
      <c r="E41" s="503" t="s">
        <v>3130</v>
      </c>
      <c r="F41" s="608" t="s">
        <v>1795</v>
      </c>
    </row>
    <row r="42" spans="2:6">
      <c r="B42" s="271"/>
      <c r="C42" s="61"/>
      <c r="D42" s="217"/>
      <c r="E42" s="503"/>
      <c r="F42" s="608"/>
    </row>
    <row r="43" spans="2:6">
      <c r="B43" s="271"/>
      <c r="C43" s="61"/>
      <c r="D43" s="216" t="s">
        <v>3131</v>
      </c>
      <c r="E43" s="503"/>
      <c r="F43" s="608"/>
    </row>
    <row r="44" spans="2:6">
      <c r="B44" s="271"/>
      <c r="C44" s="61"/>
      <c r="D44" s="217"/>
      <c r="E44" s="503" t="s">
        <v>3133</v>
      </c>
      <c r="F44" s="608" t="s">
        <v>3132</v>
      </c>
    </row>
    <row r="45" spans="2:6">
      <c r="B45" s="271"/>
      <c r="C45" s="61"/>
      <c r="D45" s="217"/>
      <c r="E45" s="503"/>
      <c r="F45" s="608"/>
    </row>
    <row r="46" spans="2:6">
      <c r="B46" s="271"/>
      <c r="C46" s="61"/>
      <c r="D46" s="216" t="s">
        <v>3303</v>
      </c>
      <c r="E46" s="503"/>
      <c r="F46" s="608"/>
    </row>
    <row r="47" spans="2:6">
      <c r="B47" s="271"/>
      <c r="C47" s="61"/>
      <c r="D47" s="217"/>
      <c r="E47" s="583" t="s">
        <v>3145</v>
      </c>
      <c r="F47" s="608" t="s">
        <v>3146</v>
      </c>
    </row>
    <row r="48" spans="2:6">
      <c r="B48" s="271"/>
      <c r="C48" s="61"/>
      <c r="D48" s="217"/>
      <c r="E48" s="583" t="s">
        <v>3304</v>
      </c>
      <c r="F48" s="608" t="s">
        <v>2467</v>
      </c>
    </row>
    <row r="49" spans="2:6">
      <c r="B49" s="271"/>
      <c r="C49" s="61"/>
      <c r="D49" s="217"/>
      <c r="E49" s="503"/>
      <c r="F49" s="608"/>
    </row>
    <row r="50" spans="2:6">
      <c r="B50" s="271"/>
      <c r="C50" s="61"/>
      <c r="D50" s="216" t="s">
        <v>3147</v>
      </c>
      <c r="E50" s="503"/>
      <c r="F50" s="608"/>
    </row>
    <row r="51" spans="2:6">
      <c r="B51" s="271"/>
      <c r="C51" s="61"/>
      <c r="D51" s="217"/>
      <c r="E51" s="583" t="s">
        <v>3035</v>
      </c>
      <c r="F51" s="608" t="s">
        <v>1795</v>
      </c>
    </row>
    <row r="52" spans="2:6">
      <c r="B52" s="271"/>
      <c r="C52" s="61"/>
      <c r="D52" s="217"/>
      <c r="E52" s="583" t="s">
        <v>3036</v>
      </c>
      <c r="F52" s="608" t="s">
        <v>1795</v>
      </c>
    </row>
    <row r="53" spans="2:6">
      <c r="B53" s="271"/>
      <c r="C53" s="61"/>
      <c r="D53" s="217"/>
      <c r="E53" s="503" t="s">
        <v>3037</v>
      </c>
      <c r="F53" s="608"/>
    </row>
    <row r="54" spans="2:6">
      <c r="B54" s="271"/>
      <c r="C54" s="61"/>
      <c r="D54" s="217"/>
      <c r="E54" s="503"/>
      <c r="F54" s="608"/>
    </row>
    <row r="55" spans="2:6">
      <c r="B55" s="271"/>
      <c r="C55" s="61"/>
      <c r="D55" s="216" t="s">
        <v>3148</v>
      </c>
      <c r="E55" s="503"/>
      <c r="F55" s="608"/>
    </row>
    <row r="56" spans="2:6">
      <c r="B56" s="271"/>
      <c r="C56" s="61"/>
      <c r="D56" s="217"/>
      <c r="E56" s="503" t="s">
        <v>3078</v>
      </c>
      <c r="F56" s="608"/>
    </row>
    <row r="57" spans="2:6">
      <c r="B57" s="271"/>
      <c r="C57" s="61"/>
      <c r="D57" s="217"/>
      <c r="E57" s="583" t="s">
        <v>3079</v>
      </c>
      <c r="F57" s="608" t="s">
        <v>1795</v>
      </c>
    </row>
    <row r="58" spans="2:6">
      <c r="B58" s="271"/>
      <c r="C58" s="61"/>
      <c r="D58" s="217"/>
      <c r="E58" s="583" t="s">
        <v>3093</v>
      </c>
      <c r="F58" s="608" t="s">
        <v>1795</v>
      </c>
    </row>
    <row r="59" spans="2:6">
      <c r="B59" s="271"/>
      <c r="C59" s="61"/>
      <c r="D59" s="217"/>
      <c r="E59" s="583" t="s">
        <v>3094</v>
      </c>
      <c r="F59" s="608" t="s">
        <v>1795</v>
      </c>
    </row>
    <row r="60" spans="2:6">
      <c r="B60" s="271"/>
      <c r="C60" s="61"/>
      <c r="D60" s="217"/>
      <c r="E60" s="606" t="s">
        <v>3095</v>
      </c>
      <c r="F60" s="608" t="s">
        <v>1795</v>
      </c>
    </row>
    <row r="61" spans="2:6">
      <c r="B61" s="271"/>
      <c r="C61" s="61"/>
      <c r="D61" s="7"/>
      <c r="E61" s="607" t="s">
        <v>3096</v>
      </c>
      <c r="F61" s="608" t="s">
        <v>1795</v>
      </c>
    </row>
    <row r="62" spans="2:6">
      <c r="B62" s="271"/>
      <c r="C62" s="61"/>
      <c r="D62" s="7"/>
      <c r="E62" s="607"/>
      <c r="F62" s="608"/>
    </row>
    <row r="63" spans="2:6">
      <c r="B63" s="271"/>
      <c r="C63" s="61"/>
      <c r="D63" s="216" t="s">
        <v>3307</v>
      </c>
      <c r="E63" s="607"/>
      <c r="F63" s="608"/>
    </row>
    <row r="64" spans="2:6">
      <c r="B64" s="271"/>
      <c r="C64" s="61"/>
      <c r="E64" s="436" t="s">
        <v>4959</v>
      </c>
      <c r="F64" s="608" t="s">
        <v>4962</v>
      </c>
    </row>
    <row r="65" spans="2:6">
      <c r="B65" s="271"/>
      <c r="C65" s="61"/>
      <c r="D65" s="21"/>
      <c r="E65" s="7" t="s">
        <v>4961</v>
      </c>
      <c r="F65" s="608" t="s">
        <v>4964</v>
      </c>
    </row>
    <row r="66" spans="2:6">
      <c r="B66" s="271"/>
      <c r="C66" s="61"/>
      <c r="D66" s="7"/>
      <c r="E66" s="215"/>
      <c r="F66" s="608"/>
    </row>
    <row r="67" spans="2:6">
      <c r="B67" s="271"/>
      <c r="C67" s="61"/>
      <c r="D67" s="17" t="s">
        <v>1210</v>
      </c>
      <c r="F67" s="608"/>
    </row>
    <row r="68" spans="2:6">
      <c r="B68" s="50"/>
      <c r="C68" s="16"/>
      <c r="E68" s="631"/>
      <c r="F68" s="608"/>
    </row>
    <row r="69" spans="2:6">
      <c r="B69" s="34"/>
      <c r="C69" s="32"/>
      <c r="D69" s="21" t="s">
        <v>317</v>
      </c>
      <c r="F69" s="608"/>
    </row>
    <row r="70" spans="2:6">
      <c r="B70" s="292"/>
      <c r="C70" s="32"/>
      <c r="D70" s="21"/>
      <c r="E70" s="7" t="s">
        <v>3103</v>
      </c>
      <c r="F70" s="608" t="s">
        <v>3104</v>
      </c>
    </row>
    <row r="71" spans="2:6">
      <c r="B71" s="292"/>
      <c r="C71" s="32"/>
      <c r="D71" s="21"/>
      <c r="E71" s="7" t="s">
        <v>2897</v>
      </c>
      <c r="F71" s="608"/>
    </row>
    <row r="72" spans="2:6">
      <c r="B72" s="292"/>
      <c r="C72" s="32"/>
      <c r="D72" s="21"/>
      <c r="F72" s="608"/>
    </row>
    <row r="73" spans="2:6">
      <c r="B73" s="292"/>
      <c r="C73" s="32"/>
      <c r="D73" s="21"/>
      <c r="E73" s="36" t="s">
        <v>3102</v>
      </c>
      <c r="F73" s="608" t="s">
        <v>3100</v>
      </c>
    </row>
    <row r="74" spans="2:6">
      <c r="B74" s="292"/>
      <c r="C74" s="32"/>
      <c r="D74" s="21"/>
      <c r="E74" s="36" t="s">
        <v>3112</v>
      </c>
      <c r="F74" s="608"/>
    </row>
    <row r="75" spans="2:6">
      <c r="B75" s="292"/>
      <c r="C75" s="32"/>
      <c r="D75" s="21"/>
      <c r="E75" s="36" t="s">
        <v>3108</v>
      </c>
      <c r="F75" s="608"/>
    </row>
    <row r="76" spans="2:6">
      <c r="B76" s="292"/>
      <c r="C76" s="32"/>
      <c r="D76" s="21"/>
      <c r="E76" s="36"/>
      <c r="F76" s="608"/>
    </row>
    <row r="77" spans="2:6">
      <c r="B77" s="292"/>
      <c r="C77" s="32"/>
      <c r="D77" s="21"/>
      <c r="E77" s="36" t="s">
        <v>3305</v>
      </c>
      <c r="F77" s="608" t="s">
        <v>3306</v>
      </c>
    </row>
    <row r="78" spans="2:6">
      <c r="B78" s="292"/>
      <c r="C78" s="32"/>
      <c r="D78" s="21"/>
      <c r="E78" s="36"/>
      <c r="F78" s="608"/>
    </row>
    <row r="79" spans="2:6">
      <c r="B79" s="292"/>
      <c r="C79" s="32"/>
      <c r="D79" s="21" t="s">
        <v>3150</v>
      </c>
      <c r="F79" s="608"/>
    </row>
    <row r="80" spans="2:6">
      <c r="B80" s="292"/>
      <c r="C80" s="32"/>
      <c r="D80" s="21"/>
      <c r="E80" s="660" t="s">
        <v>3151</v>
      </c>
      <c r="F80" s="608" t="s">
        <v>1795</v>
      </c>
    </row>
    <row r="81" spans="2:6">
      <c r="B81" s="292"/>
      <c r="C81" s="32"/>
      <c r="D81" s="21"/>
      <c r="E81" s="661" t="s">
        <v>3152</v>
      </c>
      <c r="F81" s="608" t="s">
        <v>1795</v>
      </c>
    </row>
    <row r="82" spans="2:6">
      <c r="B82" s="292"/>
      <c r="C82" s="32"/>
      <c r="E82" s="661" t="s">
        <v>3302</v>
      </c>
      <c r="F82" s="608" t="s">
        <v>1795</v>
      </c>
    </row>
    <row r="83" spans="2:6">
      <c r="B83" s="292"/>
      <c r="C83" s="32"/>
      <c r="D83" s="14"/>
      <c r="F83" s="608"/>
    </row>
    <row r="84" spans="2:6">
      <c r="B84" s="292"/>
      <c r="C84" s="32"/>
      <c r="D84" s="21" t="s">
        <v>1209</v>
      </c>
      <c r="F84" s="608"/>
    </row>
    <row r="85" spans="2:6">
      <c r="B85" s="292"/>
      <c r="C85" s="32"/>
      <c r="D85" s="21"/>
      <c r="E85" s="419" t="s">
        <v>2762</v>
      </c>
      <c r="F85" s="608"/>
    </row>
    <row r="86" spans="2:6">
      <c r="B86" s="292"/>
      <c r="C86" s="32"/>
      <c r="D86" s="21"/>
      <c r="E86" s="58"/>
      <c r="F86" s="608"/>
    </row>
    <row r="87" spans="2:6">
      <c r="B87" s="292"/>
      <c r="C87" s="32"/>
      <c r="D87" s="21"/>
      <c r="F87" s="608"/>
    </row>
    <row r="88" spans="2:6">
      <c r="B88" s="35"/>
      <c r="C88" s="33"/>
      <c r="D88" s="22"/>
      <c r="E88" s="6"/>
      <c r="F88" s="610"/>
    </row>
  </sheetData>
  <phoneticPr fontId="6" type="noConversion"/>
  <hyperlinks>
    <hyperlink ref="E41" location="'20170712_SuccessionSkill'!A1" display="1) 쇠약, 활기, 약화, 압도, 축복 스킬 상향 조정"/>
    <hyperlink ref="E35" location="'20170712_AvatarAppearanceChange'!A1" display="1) 아바타 장착을 2가지 방법으로 나뉘도록 수정."/>
    <hyperlink ref="E53" location="'20170710_AttendanceEvent'!A1" display="(3) 상품 내용 : 링크 참고"/>
    <hyperlink ref="E56" location="'20170710_GuildSystem'!A1" display="(1) 새로운 길드 체계 : 부길드장 (링크 참고)"/>
    <hyperlink ref="E15" location="'20170712_MonsterAtk'!A1" display="(1) 101~200단계 몬스터 공격력 하향"/>
    <hyperlink ref="E18" location="'20170712_Achievement'!A1" display="(4) 131단 이상 업적 추가"/>
    <hyperlink ref="E7" location="'20170712_WestArea'!A1" display="서부지역 정보"/>
    <hyperlink ref="E9" location="'20170712_WestAreaStageReward'!A1" display="(2) 신규 스테이지 보상 설정"/>
    <hyperlink ref="E8" location="'20170712_WestAreaStage'!A1" display="(1) 신규 스테이지 10개 추가"/>
    <hyperlink ref="E10" location="'20170712_WestAreaAddReward'!A1" display="(3) 신규 스테이지 재료 드랍 설정"/>
    <hyperlink ref="E44" location="'20170712_GuardianStone'!A1" display="1) 수호석 리뉴얼 후에도 쓰이지 않는 수호석 '중독' 상향 조정. (링크 참고)"/>
    <hyperlink ref="E81" location="'20170712_ShopInfo'!A1" display="2. 열쇠 패키지 판매 중지"/>
    <hyperlink ref="E82" location="'20170712_ShopInfo'!A1" display="3. 녹스 영혼석 상품 3종 추가"/>
    <hyperlink ref="E80" location="'20170712_ProductPrice'!A1" display="1. 열쇠 상품 3종에 대한 상품 구성 및 가격 재설정"/>
    <hyperlink ref="E64" location="'20170712_CharacterGuardianLevel'!A1" display="(1) 수호자 레벨 상승에 따른 레벨구간 별 추가 생명력 부여 : 링크 참고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60"/>
  <sheetViews>
    <sheetView topLeftCell="E7" workbookViewId="0">
      <selection activeCell="M43" sqref="M43"/>
    </sheetView>
  </sheetViews>
  <sheetFormatPr defaultRowHeight="16.5"/>
  <cols>
    <col min="1" max="1" width="2.75" style="450" customWidth="1"/>
    <col min="2" max="16384" width="9" style="450"/>
  </cols>
  <sheetData>
    <row r="2" spans="2:7">
      <c r="B2" s="602" t="s">
        <v>3086</v>
      </c>
      <c r="C2" s="344"/>
    </row>
    <row r="3" spans="2:7">
      <c r="B3" s="342" t="s">
        <v>3080</v>
      </c>
    </row>
    <row r="4" spans="2:7">
      <c r="B4" s="342" t="s">
        <v>3081</v>
      </c>
    </row>
    <row r="5" spans="2:7">
      <c r="B5" s="342" t="s">
        <v>3082</v>
      </c>
    </row>
    <row r="6" spans="2:7">
      <c r="B6" s="342" t="s">
        <v>3083</v>
      </c>
    </row>
    <row r="7" spans="2:7">
      <c r="B7" s="342" t="s">
        <v>3097</v>
      </c>
    </row>
    <row r="8" spans="2:7">
      <c r="B8" s="342" t="s">
        <v>3084</v>
      </c>
    </row>
    <row r="9" spans="2:7">
      <c r="B9" s="9" t="s">
        <v>3085</v>
      </c>
    </row>
    <row r="10" spans="2:7">
      <c r="B10" s="7"/>
    </row>
    <row r="12" spans="2:7" ht="20.25">
      <c r="B12" s="605" t="s">
        <v>3087</v>
      </c>
    </row>
    <row r="13" spans="2:7" ht="19.5">
      <c r="C13" s="604" t="s">
        <v>3088</v>
      </c>
    </row>
    <row r="14" spans="2:7">
      <c r="G14" s="7" t="s">
        <v>3089</v>
      </c>
    </row>
    <row r="34" spans="3:3" ht="19.5">
      <c r="C34" s="604" t="s">
        <v>3091</v>
      </c>
    </row>
    <row r="59" spans="3:12" ht="19.5">
      <c r="C59" s="603" t="s">
        <v>3092</v>
      </c>
    </row>
    <row r="60" spans="3:12">
      <c r="L60" s="7" t="s">
        <v>3090</v>
      </c>
    </row>
  </sheetData>
  <phoneticPr fontId="6" type="noConversion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M43" sqref="M43"/>
    </sheetView>
  </sheetViews>
  <sheetFormatPr defaultColWidth="9" defaultRowHeight="16.5" customHeight="1"/>
  <cols>
    <col min="1" max="1" width="14.625" style="59" bestFit="1" customWidth="1"/>
    <col min="2" max="2" width="18.75" style="59" bestFit="1" customWidth="1"/>
    <col min="3" max="3" width="13.5" style="59" bestFit="1" customWidth="1"/>
    <col min="4" max="4" width="16.125" style="59" bestFit="1" customWidth="1"/>
    <col min="5" max="5" width="13.875" style="59" bestFit="1" customWidth="1"/>
    <col min="6" max="6" width="21.25" style="59" bestFit="1" customWidth="1"/>
    <col min="7" max="7" width="13.125" style="59" bestFit="1" customWidth="1"/>
    <col min="8" max="8" width="11.25" style="59" bestFit="1" customWidth="1"/>
    <col min="9" max="9" width="13.125" style="59" bestFit="1" customWidth="1"/>
    <col min="10" max="10" width="37.5" style="59" bestFit="1" customWidth="1"/>
    <col min="11" max="12" width="9" style="59"/>
    <col min="13" max="13" width="37.125" style="59" bestFit="1" customWidth="1"/>
    <col min="14" max="16384" width="9" style="59"/>
  </cols>
  <sheetData>
    <row r="1" spans="1:10" ht="81">
      <c r="A1" s="28" t="s">
        <v>3057</v>
      </c>
      <c r="B1" s="28" t="s">
        <v>3055</v>
      </c>
      <c r="C1" s="28" t="s">
        <v>3056</v>
      </c>
      <c r="D1" s="28" t="s">
        <v>3058</v>
      </c>
      <c r="E1" s="28" t="s">
        <v>3059</v>
      </c>
      <c r="F1" s="586" t="s">
        <v>3045</v>
      </c>
      <c r="G1" s="588" t="s">
        <v>3060</v>
      </c>
      <c r="H1" s="587" t="s">
        <v>3046</v>
      </c>
      <c r="I1" s="587" t="s">
        <v>3061</v>
      </c>
      <c r="J1" s="587" t="s">
        <v>330</v>
      </c>
    </row>
    <row r="2" spans="1:10" ht="16.5" customHeight="1">
      <c r="A2" s="584" t="b">
        <v>1</v>
      </c>
      <c r="B2" s="585" t="s">
        <v>3149</v>
      </c>
      <c r="C2" s="585">
        <v>1004</v>
      </c>
      <c r="D2" s="585" t="s">
        <v>332</v>
      </c>
      <c r="E2" s="585">
        <v>1</v>
      </c>
      <c r="F2" s="585" t="s">
        <v>372</v>
      </c>
      <c r="G2" s="585">
        <v>1000</v>
      </c>
      <c r="H2" s="585">
        <v>-1</v>
      </c>
      <c r="I2" s="585">
        <v>-1</v>
      </c>
      <c r="J2" s="585" t="s">
        <v>3038</v>
      </c>
    </row>
    <row r="3" spans="1:10" ht="16.5" customHeight="1">
      <c r="A3" s="584" t="b">
        <v>1</v>
      </c>
      <c r="B3" s="585" t="s">
        <v>3149</v>
      </c>
      <c r="C3" s="585">
        <v>1004</v>
      </c>
      <c r="D3" s="585" t="s">
        <v>332</v>
      </c>
      <c r="E3" s="585">
        <v>2</v>
      </c>
      <c r="F3" s="585" t="s">
        <v>423</v>
      </c>
      <c r="G3" s="585">
        <v>10</v>
      </c>
      <c r="H3" s="585">
        <v>-1</v>
      </c>
      <c r="I3" s="585">
        <v>-1</v>
      </c>
      <c r="J3" s="585" t="s">
        <v>517</v>
      </c>
    </row>
    <row r="4" spans="1:10" ht="16.5" customHeight="1">
      <c r="A4" s="584" t="b">
        <v>1</v>
      </c>
      <c r="B4" s="585" t="s">
        <v>3149</v>
      </c>
      <c r="C4" s="585">
        <v>1004</v>
      </c>
      <c r="D4" s="585" t="s">
        <v>332</v>
      </c>
      <c r="E4" s="585">
        <v>3</v>
      </c>
      <c r="F4" s="585" t="s">
        <v>316</v>
      </c>
      <c r="G4" s="585">
        <v>500000</v>
      </c>
      <c r="H4" s="585">
        <v>-1</v>
      </c>
      <c r="I4" s="585">
        <v>-1</v>
      </c>
      <c r="J4" s="585" t="s">
        <v>3040</v>
      </c>
    </row>
    <row r="5" spans="1:10" ht="16.5" customHeight="1">
      <c r="A5" s="584" t="b">
        <v>1</v>
      </c>
      <c r="B5" s="585" t="s">
        <v>3149</v>
      </c>
      <c r="C5" s="585">
        <v>1004</v>
      </c>
      <c r="D5" s="585" t="s">
        <v>332</v>
      </c>
      <c r="E5" s="585">
        <v>4</v>
      </c>
      <c r="F5" s="585" t="s">
        <v>306</v>
      </c>
      <c r="G5" s="585">
        <v>30</v>
      </c>
      <c r="H5" s="585">
        <v>-1</v>
      </c>
      <c r="I5" s="585">
        <v>-1</v>
      </c>
      <c r="J5" s="585" t="s">
        <v>3041</v>
      </c>
    </row>
    <row r="6" spans="1:10" ht="16.5" customHeight="1">
      <c r="A6" s="584" t="b">
        <v>1</v>
      </c>
      <c r="B6" s="585" t="s">
        <v>3149</v>
      </c>
      <c r="C6" s="585">
        <v>1004</v>
      </c>
      <c r="D6" s="585" t="s">
        <v>332</v>
      </c>
      <c r="E6" s="585">
        <v>5</v>
      </c>
      <c r="F6" s="585" t="s">
        <v>3050</v>
      </c>
      <c r="G6" s="585">
        <v>3</v>
      </c>
      <c r="H6" s="585">
        <v>-1</v>
      </c>
      <c r="I6" s="585">
        <v>-1</v>
      </c>
      <c r="J6" s="585" t="s">
        <v>3042</v>
      </c>
    </row>
    <row r="7" spans="1:10" ht="16.5" customHeight="1">
      <c r="A7" s="584" t="b">
        <v>1</v>
      </c>
      <c r="B7" s="585" t="s">
        <v>3149</v>
      </c>
      <c r="C7" s="585">
        <v>1004</v>
      </c>
      <c r="D7" s="585" t="s">
        <v>332</v>
      </c>
      <c r="E7" s="585">
        <v>6</v>
      </c>
      <c r="F7" s="585" t="s">
        <v>3049</v>
      </c>
      <c r="G7" s="585">
        <v>1</v>
      </c>
      <c r="H7" s="585">
        <v>-1</v>
      </c>
      <c r="I7" s="585">
        <v>-1</v>
      </c>
      <c r="J7" s="585" t="s">
        <v>3043</v>
      </c>
    </row>
    <row r="8" spans="1:10" ht="16.5" customHeight="1">
      <c r="A8" s="584" t="b">
        <v>1</v>
      </c>
      <c r="B8" s="585" t="s">
        <v>3149</v>
      </c>
      <c r="C8" s="585">
        <v>1004</v>
      </c>
      <c r="D8" s="585" t="s">
        <v>332</v>
      </c>
      <c r="E8" s="585">
        <v>7</v>
      </c>
      <c r="F8" s="585" t="s">
        <v>3048</v>
      </c>
      <c r="G8" s="585">
        <v>1</v>
      </c>
      <c r="H8" s="585" t="s">
        <v>829</v>
      </c>
      <c r="I8" s="585">
        <v>30</v>
      </c>
      <c r="J8" s="585" t="s">
        <v>3044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3"/>
  <sheetViews>
    <sheetView workbookViewId="0">
      <selection activeCell="M43" sqref="M43"/>
    </sheetView>
  </sheetViews>
  <sheetFormatPr defaultRowHeight="16.5"/>
  <cols>
    <col min="1" max="1" width="0.75" style="210" customWidth="1"/>
    <col min="2" max="16384" width="9" style="210"/>
  </cols>
  <sheetData>
    <row r="1" spans="2:2" ht="4.5" customHeight="1"/>
    <row r="2" spans="2:2" ht="20.25">
      <c r="B2" s="589" t="s">
        <v>3064</v>
      </c>
    </row>
    <row r="4" spans="2:2">
      <c r="B4" s="590" t="s">
        <v>3065</v>
      </c>
    </row>
    <row r="6" spans="2:2">
      <c r="B6" s="210" t="s">
        <v>3066</v>
      </c>
    </row>
    <row r="7" spans="2:2">
      <c r="B7" s="210" t="s">
        <v>3067</v>
      </c>
    </row>
    <row r="8" spans="2:2">
      <c r="B8" s="210" t="s">
        <v>3068</v>
      </c>
    </row>
    <row r="9" spans="2:2">
      <c r="B9" s="210" t="s">
        <v>3069</v>
      </c>
    </row>
    <row r="11" spans="2:2">
      <c r="B11" s="210" t="s">
        <v>3070</v>
      </c>
    </row>
    <row r="12" spans="2:2">
      <c r="B12" s="210" t="s">
        <v>3071</v>
      </c>
    </row>
    <row r="13" spans="2:2">
      <c r="B13" s="210" t="s">
        <v>3072</v>
      </c>
    </row>
  </sheetData>
  <phoneticPr fontId="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"/>
  <sheetViews>
    <sheetView workbookViewId="0">
      <pane xSplit="1" ySplit="1" topLeftCell="B2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2366</v>
      </c>
      <c r="B1" s="28" t="s">
        <v>2784</v>
      </c>
      <c r="C1" s="28" t="s">
        <v>227</v>
      </c>
      <c r="D1" s="28" t="s">
        <v>228</v>
      </c>
      <c r="E1" s="28" t="s">
        <v>2786</v>
      </c>
      <c r="F1" s="28" t="s">
        <v>2771</v>
      </c>
      <c r="G1" s="28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473">
        <v>1566</v>
      </c>
      <c r="C2" s="475">
        <v>1</v>
      </c>
      <c r="D2" s="475">
        <v>1</v>
      </c>
      <c r="E2" s="621">
        <v>353</v>
      </c>
      <c r="F2" s="622">
        <v>353</v>
      </c>
      <c r="G2" s="623">
        <v>236</v>
      </c>
      <c r="H2" s="473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473">
        <v>4377</v>
      </c>
      <c r="C3" s="475">
        <v>2</v>
      </c>
      <c r="D3" s="475">
        <v>2</v>
      </c>
      <c r="E3" s="624">
        <v>564</v>
      </c>
      <c r="F3" s="617">
        <v>564</v>
      </c>
      <c r="G3" s="625">
        <v>426</v>
      </c>
      <c r="H3" s="473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473">
        <v>9487</v>
      </c>
      <c r="C4" s="475">
        <v>3</v>
      </c>
      <c r="D4" s="475">
        <v>3</v>
      </c>
      <c r="E4" s="624">
        <v>848</v>
      </c>
      <c r="F4" s="617">
        <v>848</v>
      </c>
      <c r="G4" s="625">
        <v>664</v>
      </c>
      <c r="H4" s="473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473">
        <v>16226</v>
      </c>
      <c r="C5" s="475">
        <v>4</v>
      </c>
      <c r="D5" s="475">
        <v>4</v>
      </c>
      <c r="E5" s="624">
        <v>1063</v>
      </c>
      <c r="F5" s="617">
        <v>1063</v>
      </c>
      <c r="G5" s="625">
        <v>893</v>
      </c>
      <c r="H5" s="473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473">
        <v>23292</v>
      </c>
      <c r="C6" s="475">
        <v>5</v>
      </c>
      <c r="D6" s="475">
        <v>5</v>
      </c>
      <c r="E6" s="624">
        <v>1220</v>
      </c>
      <c r="F6" s="617">
        <v>1220</v>
      </c>
      <c r="G6" s="625">
        <v>1035</v>
      </c>
      <c r="H6" s="473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473">
        <v>31102</v>
      </c>
      <c r="C7" s="475">
        <v>6</v>
      </c>
      <c r="D7" s="475">
        <v>6</v>
      </c>
      <c r="E7" s="624">
        <v>1412</v>
      </c>
      <c r="F7" s="617">
        <v>1412</v>
      </c>
      <c r="G7" s="625">
        <v>1165</v>
      </c>
      <c r="H7" s="473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477">
        <v>65967</v>
      </c>
      <c r="C8" s="475">
        <v>7</v>
      </c>
      <c r="D8" s="475">
        <v>7</v>
      </c>
      <c r="E8" s="624">
        <v>1736</v>
      </c>
      <c r="F8" s="617">
        <v>1736</v>
      </c>
      <c r="G8" s="625">
        <v>1391</v>
      </c>
      <c r="H8" s="473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477">
        <v>90207</v>
      </c>
      <c r="C9" s="475">
        <v>8</v>
      </c>
      <c r="D9" s="475">
        <v>8</v>
      </c>
      <c r="E9" s="624">
        <f>1.5*1652</f>
        <v>2478</v>
      </c>
      <c r="F9" s="617">
        <f>1.5*1652</f>
        <v>2478</v>
      </c>
      <c r="G9" s="625">
        <v>1920</v>
      </c>
      <c r="H9" s="473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477">
        <v>115717</v>
      </c>
      <c r="C10" s="475">
        <v>9</v>
      </c>
      <c r="D10" s="475">
        <v>9</v>
      </c>
      <c r="E10" s="624">
        <f>2*1808</f>
        <v>3616</v>
      </c>
      <c r="F10" s="617">
        <f>2*1808</f>
        <v>3616</v>
      </c>
      <c r="G10" s="625">
        <v>2506</v>
      </c>
      <c r="H10" s="473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478">
        <v>139722</v>
      </c>
      <c r="C11" s="475">
        <v>10</v>
      </c>
      <c r="D11" s="475">
        <v>10</v>
      </c>
      <c r="E11" s="626">
        <v>4824</v>
      </c>
      <c r="F11" s="627">
        <v>4824</v>
      </c>
      <c r="G11" s="628">
        <v>3191</v>
      </c>
      <c r="H11" s="473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3"/>
  <sheetViews>
    <sheetView zoomScale="85" workbookViewId="0">
      <pane ySplit="1" topLeftCell="A2" activePane="bottomLeft" state="frozen"/>
      <selection activeCell="M43" sqref="M43"/>
      <selection pane="bottomLeft" activeCell="M43" sqref="M43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3" width="12.75" style="46" bestFit="1" customWidth="1"/>
    <col min="4" max="4" width="8.375" style="46" customWidth="1"/>
    <col min="5" max="5" width="8.375" style="46" bestFit="1" customWidth="1"/>
    <col min="6" max="6" width="13.25" style="46" bestFit="1" customWidth="1"/>
    <col min="7" max="7" width="13.5" style="46" bestFit="1" customWidth="1"/>
    <col min="8" max="8" width="14.625" style="46" customWidth="1"/>
    <col min="9" max="10" width="22.625" style="46" customWidth="1"/>
    <col min="11" max="11" width="14.875" style="482" customWidth="1"/>
    <col min="12" max="12" width="19.375" style="482" customWidth="1"/>
    <col min="13" max="13" width="16" style="482" customWidth="1"/>
    <col min="14" max="16384" width="9" style="482"/>
  </cols>
  <sheetData>
    <row r="1" spans="1:10" s="48" customFormat="1" ht="16.5" customHeight="1">
      <c r="A1" s="634" t="s">
        <v>2</v>
      </c>
      <c r="B1" s="634" t="s">
        <v>3120</v>
      </c>
      <c r="C1" s="634" t="s">
        <v>213</v>
      </c>
      <c r="D1" s="634" t="s">
        <v>2792</v>
      </c>
      <c r="E1" s="634" t="s">
        <v>2793</v>
      </c>
      <c r="F1" s="634" t="s">
        <v>211</v>
      </c>
      <c r="G1" s="634" t="s">
        <v>212</v>
      </c>
      <c r="H1" s="634" t="s">
        <v>208</v>
      </c>
    </row>
    <row r="2" spans="1:10" ht="16.5" customHeight="1">
      <c r="A2" s="635" t="s">
        <v>2794</v>
      </c>
      <c r="B2" s="635">
        <v>3101101</v>
      </c>
      <c r="C2" s="635" t="s">
        <v>215</v>
      </c>
      <c r="D2" s="635">
        <v>1</v>
      </c>
      <c r="E2" s="635">
        <v>1</v>
      </c>
      <c r="F2" s="635">
        <v>1</v>
      </c>
      <c r="G2" s="635">
        <v>1</v>
      </c>
      <c r="H2" s="635">
        <v>25</v>
      </c>
      <c r="I2" s="48"/>
      <c r="J2" s="48"/>
    </row>
    <row r="3" spans="1:10" ht="16.5" customHeight="1">
      <c r="A3" s="635" t="s">
        <v>2795</v>
      </c>
      <c r="B3" s="635">
        <v>3101102</v>
      </c>
      <c r="C3" s="635" t="s">
        <v>215</v>
      </c>
      <c r="D3" s="635">
        <v>1</v>
      </c>
      <c r="E3" s="635">
        <v>1</v>
      </c>
      <c r="F3" s="635">
        <v>1</v>
      </c>
      <c r="G3" s="635">
        <v>1</v>
      </c>
      <c r="H3" s="635">
        <v>15</v>
      </c>
      <c r="I3" s="48"/>
      <c r="J3" s="48"/>
    </row>
    <row r="4" spans="1:10" ht="16.5" customHeight="1">
      <c r="A4" s="635" t="s">
        <v>2796</v>
      </c>
      <c r="B4" s="635">
        <v>3101103</v>
      </c>
      <c r="C4" s="635" t="s">
        <v>215</v>
      </c>
      <c r="D4" s="635">
        <v>1</v>
      </c>
      <c r="E4" s="635">
        <v>1</v>
      </c>
      <c r="F4" s="635">
        <v>1</v>
      </c>
      <c r="G4" s="635">
        <v>1</v>
      </c>
      <c r="H4" s="635">
        <v>5</v>
      </c>
      <c r="I4" s="48"/>
      <c r="J4" s="48"/>
    </row>
    <row r="5" spans="1:10" ht="16.5" customHeight="1">
      <c r="A5" s="635" t="s">
        <v>2797</v>
      </c>
      <c r="B5" s="635">
        <v>3101104</v>
      </c>
      <c r="C5" s="635" t="s">
        <v>215</v>
      </c>
      <c r="D5" s="635">
        <v>1</v>
      </c>
      <c r="E5" s="635">
        <v>1</v>
      </c>
      <c r="F5" s="635">
        <v>1</v>
      </c>
      <c r="G5" s="635">
        <v>1</v>
      </c>
      <c r="H5" s="635">
        <v>25</v>
      </c>
      <c r="I5" s="48"/>
      <c r="J5" s="48"/>
    </row>
    <row r="6" spans="1:10" ht="16.5" customHeight="1">
      <c r="A6" s="635" t="s">
        <v>2798</v>
      </c>
      <c r="B6" s="635">
        <v>3101105</v>
      </c>
      <c r="C6" s="635" t="s">
        <v>215</v>
      </c>
      <c r="D6" s="635">
        <v>1</v>
      </c>
      <c r="E6" s="635">
        <v>1</v>
      </c>
      <c r="F6" s="635">
        <v>1</v>
      </c>
      <c r="G6" s="635">
        <v>1</v>
      </c>
      <c r="H6" s="635">
        <v>15</v>
      </c>
      <c r="I6" s="48"/>
      <c r="J6" s="48"/>
    </row>
    <row r="7" spans="1:10" ht="16.5" customHeight="1">
      <c r="A7" s="635" t="s">
        <v>2799</v>
      </c>
      <c r="B7" s="635">
        <v>3101106</v>
      </c>
      <c r="C7" s="635" t="s">
        <v>215</v>
      </c>
      <c r="D7" s="635">
        <v>1</v>
      </c>
      <c r="E7" s="635">
        <v>1</v>
      </c>
      <c r="F7" s="635">
        <v>1</v>
      </c>
      <c r="G7" s="635">
        <v>1</v>
      </c>
      <c r="H7" s="635">
        <v>5</v>
      </c>
      <c r="I7" s="48"/>
      <c r="J7" s="48"/>
    </row>
    <row r="8" spans="1:10" ht="16.5" customHeight="1">
      <c r="A8" s="636" t="s">
        <v>2794</v>
      </c>
      <c r="B8" s="636">
        <v>3101201</v>
      </c>
      <c r="C8" s="636" t="s">
        <v>216</v>
      </c>
      <c r="D8" s="636">
        <v>1</v>
      </c>
      <c r="E8" s="636">
        <v>1</v>
      </c>
      <c r="F8" s="636">
        <v>1</v>
      </c>
      <c r="G8" s="636">
        <v>1</v>
      </c>
      <c r="H8" s="636">
        <v>25</v>
      </c>
      <c r="I8" s="48"/>
      <c r="J8" s="48"/>
    </row>
    <row r="9" spans="1:10" ht="16.5" customHeight="1">
      <c r="A9" s="636" t="s">
        <v>2795</v>
      </c>
      <c r="B9" s="636">
        <v>3101202</v>
      </c>
      <c r="C9" s="636" t="s">
        <v>216</v>
      </c>
      <c r="D9" s="636">
        <v>1</v>
      </c>
      <c r="E9" s="636">
        <v>1</v>
      </c>
      <c r="F9" s="636">
        <v>1</v>
      </c>
      <c r="G9" s="636">
        <v>1</v>
      </c>
      <c r="H9" s="636">
        <v>15</v>
      </c>
      <c r="I9" s="48"/>
      <c r="J9" s="48"/>
    </row>
    <row r="10" spans="1:10" ht="16.5" customHeight="1">
      <c r="A10" s="636" t="s">
        <v>2796</v>
      </c>
      <c r="B10" s="636">
        <v>3101203</v>
      </c>
      <c r="C10" s="636" t="s">
        <v>216</v>
      </c>
      <c r="D10" s="636">
        <v>1</v>
      </c>
      <c r="E10" s="636">
        <v>1</v>
      </c>
      <c r="F10" s="636">
        <v>1</v>
      </c>
      <c r="G10" s="636">
        <v>1</v>
      </c>
      <c r="H10" s="636">
        <v>5</v>
      </c>
      <c r="I10" s="48"/>
      <c r="J10" s="48"/>
    </row>
    <row r="11" spans="1:10" ht="16.5" customHeight="1">
      <c r="A11" s="636" t="s">
        <v>2797</v>
      </c>
      <c r="B11" s="636">
        <v>3101204</v>
      </c>
      <c r="C11" s="636" t="s">
        <v>216</v>
      </c>
      <c r="D11" s="636">
        <v>1</v>
      </c>
      <c r="E11" s="636">
        <v>1</v>
      </c>
      <c r="F11" s="636">
        <v>1</v>
      </c>
      <c r="G11" s="636">
        <v>1</v>
      </c>
      <c r="H11" s="636">
        <v>25</v>
      </c>
      <c r="I11" s="48"/>
      <c r="J11" s="48"/>
    </row>
    <row r="12" spans="1:10" ht="16.5" customHeight="1">
      <c r="A12" s="636" t="s">
        <v>2798</v>
      </c>
      <c r="B12" s="636">
        <v>3101205</v>
      </c>
      <c r="C12" s="636" t="s">
        <v>216</v>
      </c>
      <c r="D12" s="636">
        <v>1</v>
      </c>
      <c r="E12" s="636">
        <v>1</v>
      </c>
      <c r="F12" s="636">
        <v>1</v>
      </c>
      <c r="G12" s="636">
        <v>1</v>
      </c>
      <c r="H12" s="636">
        <v>15</v>
      </c>
      <c r="I12" s="48"/>
      <c r="J12" s="48"/>
    </row>
    <row r="13" spans="1:10" ht="16.5" customHeight="1">
      <c r="A13" s="636" t="s">
        <v>2799</v>
      </c>
      <c r="B13" s="636">
        <v>3101206</v>
      </c>
      <c r="C13" s="636" t="s">
        <v>216</v>
      </c>
      <c r="D13" s="636">
        <v>1</v>
      </c>
      <c r="E13" s="636">
        <v>1</v>
      </c>
      <c r="F13" s="636">
        <v>1</v>
      </c>
      <c r="G13" s="636">
        <v>1</v>
      </c>
      <c r="H13" s="636">
        <v>5</v>
      </c>
      <c r="I13" s="48"/>
      <c r="J13" s="48"/>
    </row>
    <row r="14" spans="1:10" ht="16.5" customHeight="1">
      <c r="A14" s="635" t="s">
        <v>2794</v>
      </c>
      <c r="B14" s="635">
        <v>3101301</v>
      </c>
      <c r="C14" s="635" t="s">
        <v>217</v>
      </c>
      <c r="D14" s="635">
        <v>1</v>
      </c>
      <c r="E14" s="635">
        <v>1</v>
      </c>
      <c r="F14" s="635">
        <v>1</v>
      </c>
      <c r="G14" s="635">
        <v>1</v>
      </c>
      <c r="H14" s="635">
        <v>25</v>
      </c>
      <c r="I14" s="48"/>
      <c r="J14" s="48"/>
    </row>
    <row r="15" spans="1:10" ht="16.5" customHeight="1">
      <c r="A15" s="635" t="s">
        <v>2795</v>
      </c>
      <c r="B15" s="635">
        <v>3101302</v>
      </c>
      <c r="C15" s="635" t="s">
        <v>217</v>
      </c>
      <c r="D15" s="635">
        <v>1</v>
      </c>
      <c r="E15" s="635">
        <v>1</v>
      </c>
      <c r="F15" s="635">
        <v>1</v>
      </c>
      <c r="G15" s="635">
        <v>1</v>
      </c>
      <c r="H15" s="635">
        <v>15</v>
      </c>
      <c r="I15" s="48"/>
      <c r="J15" s="48"/>
    </row>
    <row r="16" spans="1:10" ht="16.5" customHeight="1">
      <c r="A16" s="635" t="s">
        <v>2796</v>
      </c>
      <c r="B16" s="635">
        <v>3101303</v>
      </c>
      <c r="C16" s="635" t="s">
        <v>217</v>
      </c>
      <c r="D16" s="635">
        <v>1</v>
      </c>
      <c r="E16" s="635">
        <v>1</v>
      </c>
      <c r="F16" s="635">
        <v>1</v>
      </c>
      <c r="G16" s="635">
        <v>1</v>
      </c>
      <c r="H16" s="635">
        <v>5</v>
      </c>
      <c r="I16" s="48"/>
      <c r="J16" s="48"/>
    </row>
    <row r="17" spans="1:10" ht="16.5" customHeight="1">
      <c r="A17" s="635" t="s">
        <v>2797</v>
      </c>
      <c r="B17" s="635">
        <v>3101304</v>
      </c>
      <c r="C17" s="635" t="s">
        <v>217</v>
      </c>
      <c r="D17" s="635">
        <v>1</v>
      </c>
      <c r="E17" s="635">
        <v>1</v>
      </c>
      <c r="F17" s="635">
        <v>1</v>
      </c>
      <c r="G17" s="635">
        <v>1</v>
      </c>
      <c r="H17" s="635">
        <v>25</v>
      </c>
      <c r="I17" s="48"/>
      <c r="J17" s="48"/>
    </row>
    <row r="18" spans="1:10" ht="16.5" customHeight="1">
      <c r="A18" s="635" t="s">
        <v>2798</v>
      </c>
      <c r="B18" s="635">
        <v>3101305</v>
      </c>
      <c r="C18" s="635" t="s">
        <v>217</v>
      </c>
      <c r="D18" s="635">
        <v>1</v>
      </c>
      <c r="E18" s="635">
        <v>1</v>
      </c>
      <c r="F18" s="635">
        <v>1</v>
      </c>
      <c r="G18" s="635">
        <v>1</v>
      </c>
      <c r="H18" s="635">
        <v>15</v>
      </c>
      <c r="I18" s="48"/>
      <c r="J18" s="48"/>
    </row>
    <row r="19" spans="1:10" ht="16.5" customHeight="1">
      <c r="A19" s="635" t="s">
        <v>2799</v>
      </c>
      <c r="B19" s="635">
        <v>3101306</v>
      </c>
      <c r="C19" s="635" t="s">
        <v>217</v>
      </c>
      <c r="D19" s="635">
        <v>1</v>
      </c>
      <c r="E19" s="635">
        <v>1</v>
      </c>
      <c r="F19" s="635">
        <v>1</v>
      </c>
      <c r="G19" s="635">
        <v>1</v>
      </c>
      <c r="H19" s="635">
        <v>5</v>
      </c>
      <c r="I19" s="48"/>
      <c r="J19" s="48"/>
    </row>
    <row r="20" spans="1:10" ht="16.5" customHeight="1">
      <c r="A20" s="636" t="s">
        <v>2794</v>
      </c>
      <c r="B20" s="636">
        <v>3101401</v>
      </c>
      <c r="C20" s="636" t="s">
        <v>218</v>
      </c>
      <c r="D20" s="636">
        <v>1</v>
      </c>
      <c r="E20" s="636">
        <v>1</v>
      </c>
      <c r="F20" s="636">
        <v>1</v>
      </c>
      <c r="G20" s="636">
        <v>1</v>
      </c>
      <c r="H20" s="636">
        <v>25</v>
      </c>
      <c r="I20" s="48"/>
      <c r="J20" s="48"/>
    </row>
    <row r="21" spans="1:10" ht="16.5" customHeight="1">
      <c r="A21" s="636" t="s">
        <v>2795</v>
      </c>
      <c r="B21" s="636">
        <v>3101402</v>
      </c>
      <c r="C21" s="636" t="s">
        <v>218</v>
      </c>
      <c r="D21" s="636">
        <v>1</v>
      </c>
      <c r="E21" s="636">
        <v>1</v>
      </c>
      <c r="F21" s="636">
        <v>1</v>
      </c>
      <c r="G21" s="636">
        <v>1</v>
      </c>
      <c r="H21" s="636">
        <v>15</v>
      </c>
      <c r="I21" s="48"/>
      <c r="J21" s="48"/>
    </row>
    <row r="22" spans="1:10" ht="16.5" customHeight="1">
      <c r="A22" s="636" t="s">
        <v>2796</v>
      </c>
      <c r="B22" s="636">
        <v>3101403</v>
      </c>
      <c r="C22" s="636" t="s">
        <v>218</v>
      </c>
      <c r="D22" s="636">
        <v>1</v>
      </c>
      <c r="E22" s="636">
        <v>1</v>
      </c>
      <c r="F22" s="636">
        <v>1</v>
      </c>
      <c r="G22" s="636">
        <v>1</v>
      </c>
      <c r="H22" s="636">
        <v>5</v>
      </c>
      <c r="I22" s="48"/>
      <c r="J22" s="48"/>
    </row>
    <row r="23" spans="1:10" ht="16.5" customHeight="1">
      <c r="A23" s="636" t="s">
        <v>2797</v>
      </c>
      <c r="B23" s="636">
        <v>3101404</v>
      </c>
      <c r="C23" s="636" t="s">
        <v>218</v>
      </c>
      <c r="D23" s="636">
        <v>1</v>
      </c>
      <c r="E23" s="636">
        <v>1</v>
      </c>
      <c r="F23" s="636">
        <v>1</v>
      </c>
      <c r="G23" s="636">
        <v>1</v>
      </c>
      <c r="H23" s="636">
        <v>25</v>
      </c>
      <c r="I23" s="48"/>
      <c r="J23" s="48"/>
    </row>
    <row r="24" spans="1:10" ht="16.5" customHeight="1">
      <c r="A24" s="636" t="s">
        <v>2798</v>
      </c>
      <c r="B24" s="636">
        <v>3101405</v>
      </c>
      <c r="C24" s="636" t="s">
        <v>218</v>
      </c>
      <c r="D24" s="636">
        <v>1</v>
      </c>
      <c r="E24" s="636">
        <v>1</v>
      </c>
      <c r="F24" s="636">
        <v>1</v>
      </c>
      <c r="G24" s="636">
        <v>1</v>
      </c>
      <c r="H24" s="636">
        <v>15</v>
      </c>
      <c r="I24" s="48"/>
      <c r="J24" s="48"/>
    </row>
    <row r="25" spans="1:10" ht="16.5" customHeight="1">
      <c r="A25" s="636" t="s">
        <v>2799</v>
      </c>
      <c r="B25" s="636">
        <v>3101406</v>
      </c>
      <c r="C25" s="636" t="s">
        <v>218</v>
      </c>
      <c r="D25" s="636">
        <v>1</v>
      </c>
      <c r="E25" s="636">
        <v>1</v>
      </c>
      <c r="F25" s="636">
        <v>1</v>
      </c>
      <c r="G25" s="636">
        <v>1</v>
      </c>
      <c r="H25" s="636">
        <v>5</v>
      </c>
      <c r="I25" s="48"/>
      <c r="J25" s="48"/>
    </row>
    <row r="26" spans="1:10" ht="16.5" customHeight="1">
      <c r="A26" s="635" t="s">
        <v>242</v>
      </c>
      <c r="B26" s="635">
        <v>3101501</v>
      </c>
      <c r="C26" s="635" t="s">
        <v>214</v>
      </c>
      <c r="D26" s="635">
        <v>1</v>
      </c>
      <c r="E26" s="635">
        <v>1</v>
      </c>
      <c r="F26" s="635">
        <v>1</v>
      </c>
      <c r="G26" s="635">
        <v>1</v>
      </c>
      <c r="H26" s="635">
        <v>3</v>
      </c>
      <c r="I26" s="48"/>
      <c r="J26" s="48"/>
    </row>
    <row r="27" spans="1:10" ht="16.5" customHeight="1">
      <c r="A27" s="635" t="s">
        <v>243</v>
      </c>
      <c r="B27" s="635">
        <v>3101502</v>
      </c>
      <c r="C27" s="635" t="s">
        <v>214</v>
      </c>
      <c r="D27" s="635">
        <v>1</v>
      </c>
      <c r="E27" s="635">
        <v>1</v>
      </c>
      <c r="F27" s="635">
        <v>1</v>
      </c>
      <c r="G27" s="635">
        <v>1</v>
      </c>
      <c r="H27" s="635">
        <v>2</v>
      </c>
      <c r="I27" s="48"/>
      <c r="J27" s="48"/>
    </row>
    <row r="28" spans="1:10" ht="16.5" customHeight="1">
      <c r="A28" s="635" t="s">
        <v>244</v>
      </c>
      <c r="B28" s="635">
        <v>3101503</v>
      </c>
      <c r="C28" s="635" t="s">
        <v>214</v>
      </c>
      <c r="D28" s="635">
        <v>1</v>
      </c>
      <c r="E28" s="635">
        <v>1</v>
      </c>
      <c r="F28" s="635">
        <v>1</v>
      </c>
      <c r="G28" s="635">
        <v>1</v>
      </c>
      <c r="H28" s="635">
        <v>4</v>
      </c>
      <c r="I28" s="48"/>
      <c r="J28" s="48"/>
    </row>
    <row r="29" spans="1:10" ht="16.5" customHeight="1">
      <c r="A29" s="635" t="s">
        <v>245</v>
      </c>
      <c r="B29" s="635">
        <v>3101504</v>
      </c>
      <c r="C29" s="635" t="s">
        <v>214</v>
      </c>
      <c r="D29" s="635">
        <v>1</v>
      </c>
      <c r="E29" s="635">
        <v>1</v>
      </c>
      <c r="F29" s="635">
        <v>1</v>
      </c>
      <c r="G29" s="635">
        <v>1</v>
      </c>
      <c r="H29" s="635">
        <v>1</v>
      </c>
      <c r="I29" s="48"/>
      <c r="J29" s="48"/>
    </row>
    <row r="30" spans="1:10" ht="16.5" customHeight="1">
      <c r="A30" s="637" t="s">
        <v>2800</v>
      </c>
      <c r="B30" s="637">
        <v>3102101</v>
      </c>
      <c r="C30" s="637" t="s">
        <v>215</v>
      </c>
      <c r="D30" s="637">
        <v>1</v>
      </c>
      <c r="E30" s="637">
        <v>2</v>
      </c>
      <c r="F30" s="637">
        <v>1</v>
      </c>
      <c r="G30" s="637">
        <v>1</v>
      </c>
      <c r="H30" s="637">
        <v>25</v>
      </c>
      <c r="I30" s="48"/>
      <c r="J30" s="48"/>
    </row>
    <row r="31" spans="1:10" ht="16.5" customHeight="1">
      <c r="A31" s="637" t="s">
        <v>2801</v>
      </c>
      <c r="B31" s="637">
        <v>3102102</v>
      </c>
      <c r="C31" s="637" t="s">
        <v>215</v>
      </c>
      <c r="D31" s="637">
        <v>1</v>
      </c>
      <c r="E31" s="637">
        <v>2</v>
      </c>
      <c r="F31" s="637">
        <v>1</v>
      </c>
      <c r="G31" s="637">
        <v>1</v>
      </c>
      <c r="H31" s="637">
        <v>15</v>
      </c>
      <c r="I31" s="48"/>
      <c r="J31" s="48"/>
    </row>
    <row r="32" spans="1:10" ht="16.5" customHeight="1">
      <c r="A32" s="637" t="s">
        <v>2802</v>
      </c>
      <c r="B32" s="637">
        <v>3102103</v>
      </c>
      <c r="C32" s="637" t="s">
        <v>215</v>
      </c>
      <c r="D32" s="637">
        <v>1</v>
      </c>
      <c r="E32" s="637">
        <v>2</v>
      </c>
      <c r="F32" s="637">
        <v>1</v>
      </c>
      <c r="G32" s="637">
        <v>1</v>
      </c>
      <c r="H32" s="637">
        <v>5</v>
      </c>
      <c r="I32" s="48"/>
      <c r="J32" s="48"/>
    </row>
    <row r="33" spans="1:10" ht="16.5" customHeight="1">
      <c r="A33" s="637" t="s">
        <v>2803</v>
      </c>
      <c r="B33" s="637">
        <v>3102104</v>
      </c>
      <c r="C33" s="637" t="s">
        <v>215</v>
      </c>
      <c r="D33" s="637">
        <v>1</v>
      </c>
      <c r="E33" s="637">
        <v>2</v>
      </c>
      <c r="F33" s="637">
        <v>1</v>
      </c>
      <c r="G33" s="637">
        <v>1</v>
      </c>
      <c r="H33" s="637">
        <v>25</v>
      </c>
      <c r="I33" s="48"/>
      <c r="J33" s="48"/>
    </row>
    <row r="34" spans="1:10" ht="16.5" customHeight="1">
      <c r="A34" s="637" t="s">
        <v>2804</v>
      </c>
      <c r="B34" s="637">
        <v>3102105</v>
      </c>
      <c r="C34" s="637" t="s">
        <v>215</v>
      </c>
      <c r="D34" s="637">
        <v>1</v>
      </c>
      <c r="E34" s="637">
        <v>2</v>
      </c>
      <c r="F34" s="637">
        <v>1</v>
      </c>
      <c r="G34" s="637">
        <v>1</v>
      </c>
      <c r="H34" s="637">
        <v>15</v>
      </c>
      <c r="I34" s="48"/>
      <c r="J34" s="48"/>
    </row>
    <row r="35" spans="1:10" ht="16.5" customHeight="1">
      <c r="A35" s="637" t="s">
        <v>2805</v>
      </c>
      <c r="B35" s="637">
        <v>3102106</v>
      </c>
      <c r="C35" s="637" t="s">
        <v>215</v>
      </c>
      <c r="D35" s="637">
        <v>1</v>
      </c>
      <c r="E35" s="637">
        <v>2</v>
      </c>
      <c r="F35" s="637">
        <v>1</v>
      </c>
      <c r="G35" s="637">
        <v>1</v>
      </c>
      <c r="H35" s="637">
        <v>5</v>
      </c>
      <c r="I35" s="48"/>
      <c r="J35" s="48"/>
    </row>
    <row r="36" spans="1:10" ht="16.5" customHeight="1">
      <c r="A36" s="638" t="s">
        <v>2800</v>
      </c>
      <c r="B36" s="638">
        <v>3102201</v>
      </c>
      <c r="C36" s="638" t="s">
        <v>216</v>
      </c>
      <c r="D36" s="638">
        <v>1</v>
      </c>
      <c r="E36" s="638">
        <v>2</v>
      </c>
      <c r="F36" s="638">
        <v>1</v>
      </c>
      <c r="G36" s="638">
        <v>1</v>
      </c>
      <c r="H36" s="638">
        <v>25</v>
      </c>
      <c r="I36" s="48"/>
      <c r="J36" s="48"/>
    </row>
    <row r="37" spans="1:10" ht="16.5" customHeight="1">
      <c r="A37" s="638" t="s">
        <v>2801</v>
      </c>
      <c r="B37" s="638">
        <v>3102202</v>
      </c>
      <c r="C37" s="638" t="s">
        <v>216</v>
      </c>
      <c r="D37" s="638">
        <v>1</v>
      </c>
      <c r="E37" s="638">
        <v>2</v>
      </c>
      <c r="F37" s="638">
        <v>1</v>
      </c>
      <c r="G37" s="638">
        <v>1</v>
      </c>
      <c r="H37" s="638">
        <v>15</v>
      </c>
      <c r="I37" s="48"/>
      <c r="J37" s="48"/>
    </row>
    <row r="38" spans="1:10" ht="16.5" customHeight="1">
      <c r="A38" s="638" t="s">
        <v>2802</v>
      </c>
      <c r="B38" s="638">
        <v>3102203</v>
      </c>
      <c r="C38" s="638" t="s">
        <v>216</v>
      </c>
      <c r="D38" s="638">
        <v>1</v>
      </c>
      <c r="E38" s="638">
        <v>2</v>
      </c>
      <c r="F38" s="638">
        <v>1</v>
      </c>
      <c r="G38" s="638">
        <v>1</v>
      </c>
      <c r="H38" s="638">
        <v>5</v>
      </c>
      <c r="I38" s="48"/>
      <c r="J38" s="48"/>
    </row>
    <row r="39" spans="1:10" ht="16.5" customHeight="1">
      <c r="A39" s="638" t="s">
        <v>2803</v>
      </c>
      <c r="B39" s="638">
        <v>3102204</v>
      </c>
      <c r="C39" s="638" t="s">
        <v>216</v>
      </c>
      <c r="D39" s="638">
        <v>1</v>
      </c>
      <c r="E39" s="638">
        <v>2</v>
      </c>
      <c r="F39" s="638">
        <v>1</v>
      </c>
      <c r="G39" s="638">
        <v>1</v>
      </c>
      <c r="H39" s="638">
        <v>25</v>
      </c>
      <c r="I39" s="48"/>
      <c r="J39" s="48"/>
    </row>
    <row r="40" spans="1:10" ht="16.5" customHeight="1">
      <c r="A40" s="638" t="s">
        <v>2804</v>
      </c>
      <c r="B40" s="638">
        <v>3102205</v>
      </c>
      <c r="C40" s="638" t="s">
        <v>216</v>
      </c>
      <c r="D40" s="638">
        <v>1</v>
      </c>
      <c r="E40" s="638">
        <v>2</v>
      </c>
      <c r="F40" s="638">
        <v>1</v>
      </c>
      <c r="G40" s="638">
        <v>1</v>
      </c>
      <c r="H40" s="638">
        <v>15</v>
      </c>
      <c r="I40" s="48"/>
      <c r="J40" s="48"/>
    </row>
    <row r="41" spans="1:10" ht="16.5" customHeight="1">
      <c r="A41" s="638" t="s">
        <v>2805</v>
      </c>
      <c r="B41" s="638">
        <v>3102206</v>
      </c>
      <c r="C41" s="638" t="s">
        <v>216</v>
      </c>
      <c r="D41" s="638">
        <v>1</v>
      </c>
      <c r="E41" s="638">
        <v>2</v>
      </c>
      <c r="F41" s="638">
        <v>1</v>
      </c>
      <c r="G41" s="638">
        <v>1</v>
      </c>
      <c r="H41" s="638">
        <v>5</v>
      </c>
      <c r="I41" s="48"/>
      <c r="J41" s="48"/>
    </row>
    <row r="42" spans="1:10" ht="16.5" customHeight="1">
      <c r="A42" s="637" t="s">
        <v>2800</v>
      </c>
      <c r="B42" s="637">
        <v>3102301</v>
      </c>
      <c r="C42" s="637" t="s">
        <v>217</v>
      </c>
      <c r="D42" s="637">
        <v>1</v>
      </c>
      <c r="E42" s="637">
        <v>2</v>
      </c>
      <c r="F42" s="637">
        <v>1</v>
      </c>
      <c r="G42" s="637">
        <v>1</v>
      </c>
      <c r="H42" s="637">
        <v>25</v>
      </c>
      <c r="I42" s="48"/>
      <c r="J42" s="48"/>
    </row>
    <row r="43" spans="1:10" ht="16.5" customHeight="1">
      <c r="A43" s="637" t="s">
        <v>2801</v>
      </c>
      <c r="B43" s="637">
        <v>3102302</v>
      </c>
      <c r="C43" s="637" t="s">
        <v>217</v>
      </c>
      <c r="D43" s="637">
        <v>1</v>
      </c>
      <c r="E43" s="637">
        <v>2</v>
      </c>
      <c r="F43" s="637">
        <v>1</v>
      </c>
      <c r="G43" s="637">
        <v>1</v>
      </c>
      <c r="H43" s="637">
        <v>15</v>
      </c>
      <c r="I43" s="48"/>
      <c r="J43" s="48"/>
    </row>
    <row r="44" spans="1:10" ht="16.5" customHeight="1">
      <c r="A44" s="637" t="s">
        <v>2802</v>
      </c>
      <c r="B44" s="637">
        <v>3102303</v>
      </c>
      <c r="C44" s="637" t="s">
        <v>217</v>
      </c>
      <c r="D44" s="637">
        <v>1</v>
      </c>
      <c r="E44" s="637">
        <v>2</v>
      </c>
      <c r="F44" s="637">
        <v>1</v>
      </c>
      <c r="G44" s="637">
        <v>1</v>
      </c>
      <c r="H44" s="637">
        <v>5</v>
      </c>
      <c r="I44" s="48"/>
      <c r="J44" s="48"/>
    </row>
    <row r="45" spans="1:10" ht="16.5" customHeight="1">
      <c r="A45" s="637" t="s">
        <v>2803</v>
      </c>
      <c r="B45" s="637">
        <v>3102304</v>
      </c>
      <c r="C45" s="637" t="s">
        <v>217</v>
      </c>
      <c r="D45" s="637">
        <v>1</v>
      </c>
      <c r="E45" s="637">
        <v>2</v>
      </c>
      <c r="F45" s="637">
        <v>1</v>
      </c>
      <c r="G45" s="637">
        <v>1</v>
      </c>
      <c r="H45" s="637">
        <v>25</v>
      </c>
      <c r="I45" s="48"/>
      <c r="J45" s="48"/>
    </row>
    <row r="46" spans="1:10" ht="16.5" customHeight="1">
      <c r="A46" s="637" t="s">
        <v>2804</v>
      </c>
      <c r="B46" s="637">
        <v>3102305</v>
      </c>
      <c r="C46" s="637" t="s">
        <v>217</v>
      </c>
      <c r="D46" s="637">
        <v>1</v>
      </c>
      <c r="E46" s="637">
        <v>2</v>
      </c>
      <c r="F46" s="637">
        <v>1</v>
      </c>
      <c r="G46" s="637">
        <v>1</v>
      </c>
      <c r="H46" s="637">
        <v>15</v>
      </c>
      <c r="I46" s="48"/>
      <c r="J46" s="48"/>
    </row>
    <row r="47" spans="1:10" ht="16.5" customHeight="1">
      <c r="A47" s="637" t="s">
        <v>2805</v>
      </c>
      <c r="B47" s="637">
        <v>3102306</v>
      </c>
      <c r="C47" s="637" t="s">
        <v>217</v>
      </c>
      <c r="D47" s="637">
        <v>1</v>
      </c>
      <c r="E47" s="637">
        <v>2</v>
      </c>
      <c r="F47" s="637">
        <v>1</v>
      </c>
      <c r="G47" s="637">
        <v>1</v>
      </c>
      <c r="H47" s="637">
        <v>5</v>
      </c>
      <c r="I47" s="48"/>
      <c r="J47" s="48"/>
    </row>
    <row r="48" spans="1:10" ht="16.5" customHeight="1">
      <c r="A48" s="638" t="s">
        <v>2800</v>
      </c>
      <c r="B48" s="638">
        <v>3102401</v>
      </c>
      <c r="C48" s="638" t="s">
        <v>218</v>
      </c>
      <c r="D48" s="638">
        <v>1</v>
      </c>
      <c r="E48" s="638">
        <v>2</v>
      </c>
      <c r="F48" s="638">
        <v>1</v>
      </c>
      <c r="G48" s="638">
        <v>1</v>
      </c>
      <c r="H48" s="638">
        <v>25</v>
      </c>
      <c r="I48" s="48"/>
      <c r="J48" s="48"/>
    </row>
    <row r="49" spans="1:10" ht="16.5" customHeight="1">
      <c r="A49" s="638" t="s">
        <v>2801</v>
      </c>
      <c r="B49" s="638">
        <v>3102402</v>
      </c>
      <c r="C49" s="638" t="s">
        <v>218</v>
      </c>
      <c r="D49" s="638">
        <v>1</v>
      </c>
      <c r="E49" s="638">
        <v>2</v>
      </c>
      <c r="F49" s="638">
        <v>1</v>
      </c>
      <c r="G49" s="638">
        <v>1</v>
      </c>
      <c r="H49" s="638">
        <v>15</v>
      </c>
      <c r="I49" s="48"/>
      <c r="J49" s="48"/>
    </row>
    <row r="50" spans="1:10" ht="16.5" customHeight="1">
      <c r="A50" s="638" t="s">
        <v>2802</v>
      </c>
      <c r="B50" s="638">
        <v>3102403</v>
      </c>
      <c r="C50" s="638" t="s">
        <v>218</v>
      </c>
      <c r="D50" s="638">
        <v>1</v>
      </c>
      <c r="E50" s="638">
        <v>2</v>
      </c>
      <c r="F50" s="638">
        <v>1</v>
      </c>
      <c r="G50" s="638">
        <v>1</v>
      </c>
      <c r="H50" s="638">
        <v>5</v>
      </c>
      <c r="I50" s="48"/>
      <c r="J50" s="48"/>
    </row>
    <row r="51" spans="1:10" ht="16.5" customHeight="1">
      <c r="A51" s="638" t="s">
        <v>2803</v>
      </c>
      <c r="B51" s="638">
        <v>3102404</v>
      </c>
      <c r="C51" s="638" t="s">
        <v>218</v>
      </c>
      <c r="D51" s="638">
        <v>1</v>
      </c>
      <c r="E51" s="638">
        <v>2</v>
      </c>
      <c r="F51" s="638">
        <v>1</v>
      </c>
      <c r="G51" s="638">
        <v>1</v>
      </c>
      <c r="H51" s="638">
        <v>25</v>
      </c>
      <c r="I51" s="48"/>
      <c r="J51" s="48"/>
    </row>
    <row r="52" spans="1:10" ht="16.5" customHeight="1">
      <c r="A52" s="638" t="s">
        <v>2804</v>
      </c>
      <c r="B52" s="638">
        <v>3102405</v>
      </c>
      <c r="C52" s="638" t="s">
        <v>218</v>
      </c>
      <c r="D52" s="638">
        <v>1</v>
      </c>
      <c r="E52" s="638">
        <v>2</v>
      </c>
      <c r="F52" s="638">
        <v>1</v>
      </c>
      <c r="G52" s="638">
        <v>1</v>
      </c>
      <c r="H52" s="638">
        <v>15</v>
      </c>
      <c r="I52" s="48"/>
      <c r="J52" s="48"/>
    </row>
    <row r="53" spans="1:10" ht="16.5" customHeight="1">
      <c r="A53" s="638" t="s">
        <v>2805</v>
      </c>
      <c r="B53" s="638">
        <v>3102406</v>
      </c>
      <c r="C53" s="638" t="s">
        <v>218</v>
      </c>
      <c r="D53" s="638">
        <v>1</v>
      </c>
      <c r="E53" s="638">
        <v>2</v>
      </c>
      <c r="F53" s="638">
        <v>1</v>
      </c>
      <c r="G53" s="638">
        <v>1</v>
      </c>
      <c r="H53" s="638">
        <v>5</v>
      </c>
      <c r="I53" s="48"/>
      <c r="J53" s="48"/>
    </row>
    <row r="54" spans="1:10" ht="16.5" customHeight="1">
      <c r="A54" s="637" t="s">
        <v>242</v>
      </c>
      <c r="B54" s="637">
        <v>3102501</v>
      </c>
      <c r="C54" s="637" t="s">
        <v>214</v>
      </c>
      <c r="D54" s="637">
        <v>1</v>
      </c>
      <c r="E54" s="637">
        <v>2</v>
      </c>
      <c r="F54" s="637">
        <v>1</v>
      </c>
      <c r="G54" s="637">
        <v>1</v>
      </c>
      <c r="H54" s="637">
        <v>3</v>
      </c>
    </row>
    <row r="55" spans="1:10" ht="16.5" customHeight="1">
      <c r="A55" s="637" t="s">
        <v>243</v>
      </c>
      <c r="B55" s="637">
        <v>3102502</v>
      </c>
      <c r="C55" s="637" t="s">
        <v>214</v>
      </c>
      <c r="D55" s="637">
        <v>1</v>
      </c>
      <c r="E55" s="637">
        <v>2</v>
      </c>
      <c r="F55" s="637">
        <v>1</v>
      </c>
      <c r="G55" s="637">
        <v>1</v>
      </c>
      <c r="H55" s="637">
        <v>2</v>
      </c>
    </row>
    <row r="56" spans="1:10" ht="16.5" customHeight="1">
      <c r="A56" s="637" t="s">
        <v>244</v>
      </c>
      <c r="B56" s="637">
        <v>3102503</v>
      </c>
      <c r="C56" s="637" t="s">
        <v>214</v>
      </c>
      <c r="D56" s="637">
        <v>1</v>
      </c>
      <c r="E56" s="637">
        <v>2</v>
      </c>
      <c r="F56" s="637">
        <v>1</v>
      </c>
      <c r="G56" s="637">
        <v>1</v>
      </c>
      <c r="H56" s="637">
        <v>4</v>
      </c>
    </row>
    <row r="57" spans="1:10" ht="16.5" customHeight="1">
      <c r="A57" s="637" t="s">
        <v>245</v>
      </c>
      <c r="B57" s="637">
        <v>3102504</v>
      </c>
      <c r="C57" s="637" t="s">
        <v>214</v>
      </c>
      <c r="D57" s="637">
        <v>1</v>
      </c>
      <c r="E57" s="637">
        <v>2</v>
      </c>
      <c r="F57" s="637">
        <v>1</v>
      </c>
      <c r="G57" s="637">
        <v>1</v>
      </c>
      <c r="H57" s="637">
        <v>1</v>
      </c>
    </row>
    <row r="58" spans="1:10" ht="16.5" customHeight="1">
      <c r="A58" s="635" t="s">
        <v>2806</v>
      </c>
      <c r="B58" s="635">
        <v>3103101</v>
      </c>
      <c r="C58" s="635" t="s">
        <v>215</v>
      </c>
      <c r="D58" s="635">
        <v>1</v>
      </c>
      <c r="E58" s="635">
        <v>3</v>
      </c>
      <c r="F58" s="635">
        <v>1</v>
      </c>
      <c r="G58" s="635">
        <v>1</v>
      </c>
      <c r="H58" s="635">
        <v>25</v>
      </c>
    </row>
    <row r="59" spans="1:10" ht="16.5" customHeight="1">
      <c r="A59" s="635" t="s">
        <v>2807</v>
      </c>
      <c r="B59" s="635">
        <v>3103102</v>
      </c>
      <c r="C59" s="635" t="s">
        <v>215</v>
      </c>
      <c r="D59" s="635">
        <v>1</v>
      </c>
      <c r="E59" s="635">
        <v>3</v>
      </c>
      <c r="F59" s="635">
        <v>1</v>
      </c>
      <c r="G59" s="635">
        <v>1</v>
      </c>
      <c r="H59" s="635">
        <v>15</v>
      </c>
    </row>
    <row r="60" spans="1:10" ht="16.5" customHeight="1">
      <c r="A60" s="635" t="s">
        <v>2808</v>
      </c>
      <c r="B60" s="635">
        <v>3103103</v>
      </c>
      <c r="C60" s="635" t="s">
        <v>215</v>
      </c>
      <c r="D60" s="635">
        <v>1</v>
      </c>
      <c r="E60" s="635">
        <v>3</v>
      </c>
      <c r="F60" s="635">
        <v>1</v>
      </c>
      <c r="G60" s="635">
        <v>1</v>
      </c>
      <c r="H60" s="635">
        <v>5</v>
      </c>
    </row>
    <row r="61" spans="1:10" ht="16.5" customHeight="1">
      <c r="A61" s="635" t="s">
        <v>2809</v>
      </c>
      <c r="B61" s="635">
        <v>3103104</v>
      </c>
      <c r="C61" s="635" t="s">
        <v>215</v>
      </c>
      <c r="D61" s="635">
        <v>1</v>
      </c>
      <c r="E61" s="635">
        <v>3</v>
      </c>
      <c r="F61" s="635">
        <v>1</v>
      </c>
      <c r="G61" s="635">
        <v>1</v>
      </c>
      <c r="H61" s="635">
        <v>25</v>
      </c>
    </row>
    <row r="62" spans="1:10" ht="16.5" customHeight="1">
      <c r="A62" s="635" t="s">
        <v>2810</v>
      </c>
      <c r="B62" s="635">
        <v>3103105</v>
      </c>
      <c r="C62" s="635" t="s">
        <v>215</v>
      </c>
      <c r="D62" s="635">
        <v>1</v>
      </c>
      <c r="E62" s="635">
        <v>3</v>
      </c>
      <c r="F62" s="635">
        <v>1</v>
      </c>
      <c r="G62" s="635">
        <v>1</v>
      </c>
      <c r="H62" s="635">
        <v>15</v>
      </c>
    </row>
    <row r="63" spans="1:10" ht="16.5" customHeight="1">
      <c r="A63" s="635" t="s">
        <v>2811</v>
      </c>
      <c r="B63" s="635">
        <v>3103106</v>
      </c>
      <c r="C63" s="635" t="s">
        <v>215</v>
      </c>
      <c r="D63" s="635">
        <v>1</v>
      </c>
      <c r="E63" s="635">
        <v>3</v>
      </c>
      <c r="F63" s="635">
        <v>1</v>
      </c>
      <c r="G63" s="635">
        <v>1</v>
      </c>
      <c r="H63" s="635">
        <v>5</v>
      </c>
    </row>
    <row r="64" spans="1:10" ht="16.5" customHeight="1">
      <c r="A64" s="636" t="s">
        <v>2806</v>
      </c>
      <c r="B64" s="636">
        <v>3103201</v>
      </c>
      <c r="C64" s="636" t="s">
        <v>216</v>
      </c>
      <c r="D64" s="636">
        <v>1</v>
      </c>
      <c r="E64" s="636">
        <v>3</v>
      </c>
      <c r="F64" s="636">
        <v>1</v>
      </c>
      <c r="G64" s="636">
        <v>1</v>
      </c>
      <c r="H64" s="636">
        <v>25</v>
      </c>
    </row>
    <row r="65" spans="1:8" ht="16.5" customHeight="1">
      <c r="A65" s="636" t="s">
        <v>2807</v>
      </c>
      <c r="B65" s="636">
        <v>3103202</v>
      </c>
      <c r="C65" s="636" t="s">
        <v>216</v>
      </c>
      <c r="D65" s="636">
        <v>1</v>
      </c>
      <c r="E65" s="636">
        <v>3</v>
      </c>
      <c r="F65" s="636">
        <v>1</v>
      </c>
      <c r="G65" s="636">
        <v>1</v>
      </c>
      <c r="H65" s="636">
        <v>15</v>
      </c>
    </row>
    <row r="66" spans="1:8" ht="16.5" customHeight="1">
      <c r="A66" s="636" t="s">
        <v>2808</v>
      </c>
      <c r="B66" s="636">
        <v>3103203</v>
      </c>
      <c r="C66" s="636" t="s">
        <v>216</v>
      </c>
      <c r="D66" s="636">
        <v>1</v>
      </c>
      <c r="E66" s="636">
        <v>3</v>
      </c>
      <c r="F66" s="636">
        <v>1</v>
      </c>
      <c r="G66" s="636">
        <v>1</v>
      </c>
      <c r="H66" s="636">
        <v>5</v>
      </c>
    </row>
    <row r="67" spans="1:8" s="46" customFormat="1" ht="16.5" customHeight="1">
      <c r="A67" s="636" t="s">
        <v>2809</v>
      </c>
      <c r="B67" s="636">
        <v>3103204</v>
      </c>
      <c r="C67" s="636" t="s">
        <v>216</v>
      </c>
      <c r="D67" s="636">
        <v>1</v>
      </c>
      <c r="E67" s="636">
        <v>3</v>
      </c>
      <c r="F67" s="636">
        <v>1</v>
      </c>
      <c r="G67" s="636">
        <v>1</v>
      </c>
      <c r="H67" s="636">
        <v>25</v>
      </c>
    </row>
    <row r="68" spans="1:8" s="46" customFormat="1" ht="16.5" customHeight="1">
      <c r="A68" s="636" t="s">
        <v>2810</v>
      </c>
      <c r="B68" s="636">
        <v>3103205</v>
      </c>
      <c r="C68" s="636" t="s">
        <v>216</v>
      </c>
      <c r="D68" s="636">
        <v>1</v>
      </c>
      <c r="E68" s="636">
        <v>3</v>
      </c>
      <c r="F68" s="636">
        <v>1</v>
      </c>
      <c r="G68" s="636">
        <v>1</v>
      </c>
      <c r="H68" s="636">
        <v>15</v>
      </c>
    </row>
    <row r="69" spans="1:8" s="46" customFormat="1" ht="16.5" customHeight="1">
      <c r="A69" s="636" t="s">
        <v>2811</v>
      </c>
      <c r="B69" s="636">
        <v>3103206</v>
      </c>
      <c r="C69" s="636" t="s">
        <v>216</v>
      </c>
      <c r="D69" s="636">
        <v>1</v>
      </c>
      <c r="E69" s="636">
        <v>3</v>
      </c>
      <c r="F69" s="636">
        <v>1</v>
      </c>
      <c r="G69" s="636">
        <v>1</v>
      </c>
      <c r="H69" s="636">
        <v>5</v>
      </c>
    </row>
    <row r="70" spans="1:8" s="46" customFormat="1" ht="16.5" customHeight="1">
      <c r="A70" s="635" t="s">
        <v>2806</v>
      </c>
      <c r="B70" s="635">
        <v>3103301</v>
      </c>
      <c r="C70" s="635" t="s">
        <v>217</v>
      </c>
      <c r="D70" s="635">
        <v>1</v>
      </c>
      <c r="E70" s="635">
        <v>3</v>
      </c>
      <c r="F70" s="635">
        <v>1</v>
      </c>
      <c r="G70" s="635">
        <v>1</v>
      </c>
      <c r="H70" s="635">
        <v>25</v>
      </c>
    </row>
    <row r="71" spans="1:8" s="46" customFormat="1" ht="16.5" customHeight="1">
      <c r="A71" s="635" t="s">
        <v>2807</v>
      </c>
      <c r="B71" s="635">
        <v>3103302</v>
      </c>
      <c r="C71" s="635" t="s">
        <v>217</v>
      </c>
      <c r="D71" s="635">
        <v>1</v>
      </c>
      <c r="E71" s="635">
        <v>3</v>
      </c>
      <c r="F71" s="635">
        <v>1</v>
      </c>
      <c r="G71" s="635">
        <v>1</v>
      </c>
      <c r="H71" s="635">
        <v>15</v>
      </c>
    </row>
    <row r="72" spans="1:8" s="46" customFormat="1" ht="16.5" customHeight="1">
      <c r="A72" s="635" t="s">
        <v>2808</v>
      </c>
      <c r="B72" s="635">
        <v>3103303</v>
      </c>
      <c r="C72" s="635" t="s">
        <v>217</v>
      </c>
      <c r="D72" s="635">
        <v>1</v>
      </c>
      <c r="E72" s="635">
        <v>3</v>
      </c>
      <c r="F72" s="635">
        <v>1</v>
      </c>
      <c r="G72" s="635">
        <v>1</v>
      </c>
      <c r="H72" s="635">
        <v>5</v>
      </c>
    </row>
    <row r="73" spans="1:8" s="46" customFormat="1" ht="16.5" customHeight="1">
      <c r="A73" s="635" t="s">
        <v>2809</v>
      </c>
      <c r="B73" s="635">
        <v>3103304</v>
      </c>
      <c r="C73" s="635" t="s">
        <v>217</v>
      </c>
      <c r="D73" s="635">
        <v>1</v>
      </c>
      <c r="E73" s="635">
        <v>3</v>
      </c>
      <c r="F73" s="635">
        <v>1</v>
      </c>
      <c r="G73" s="635">
        <v>1</v>
      </c>
      <c r="H73" s="635">
        <v>25</v>
      </c>
    </row>
    <row r="74" spans="1:8" s="46" customFormat="1" ht="16.5" customHeight="1">
      <c r="A74" s="635" t="s">
        <v>2810</v>
      </c>
      <c r="B74" s="635">
        <v>3103305</v>
      </c>
      <c r="C74" s="635" t="s">
        <v>217</v>
      </c>
      <c r="D74" s="635">
        <v>1</v>
      </c>
      <c r="E74" s="635">
        <v>3</v>
      </c>
      <c r="F74" s="635">
        <v>1</v>
      </c>
      <c r="G74" s="635">
        <v>1</v>
      </c>
      <c r="H74" s="635">
        <v>15</v>
      </c>
    </row>
    <row r="75" spans="1:8" s="46" customFormat="1" ht="16.5" customHeight="1">
      <c r="A75" s="635" t="s">
        <v>2811</v>
      </c>
      <c r="B75" s="635">
        <v>3103306</v>
      </c>
      <c r="C75" s="635" t="s">
        <v>217</v>
      </c>
      <c r="D75" s="635">
        <v>1</v>
      </c>
      <c r="E75" s="635">
        <v>3</v>
      </c>
      <c r="F75" s="635">
        <v>1</v>
      </c>
      <c r="G75" s="635">
        <v>1</v>
      </c>
      <c r="H75" s="635">
        <v>5</v>
      </c>
    </row>
    <row r="76" spans="1:8" s="46" customFormat="1" ht="16.5" customHeight="1">
      <c r="A76" s="636" t="s">
        <v>2806</v>
      </c>
      <c r="B76" s="636">
        <v>3103401</v>
      </c>
      <c r="C76" s="636" t="s">
        <v>218</v>
      </c>
      <c r="D76" s="636">
        <v>1</v>
      </c>
      <c r="E76" s="636">
        <v>3</v>
      </c>
      <c r="F76" s="636">
        <v>1</v>
      </c>
      <c r="G76" s="636">
        <v>1</v>
      </c>
      <c r="H76" s="636">
        <v>25</v>
      </c>
    </row>
    <row r="77" spans="1:8" s="46" customFormat="1" ht="16.5" customHeight="1">
      <c r="A77" s="636" t="s">
        <v>2807</v>
      </c>
      <c r="B77" s="636">
        <v>3103402</v>
      </c>
      <c r="C77" s="636" t="s">
        <v>218</v>
      </c>
      <c r="D77" s="636">
        <v>1</v>
      </c>
      <c r="E77" s="636">
        <v>3</v>
      </c>
      <c r="F77" s="636">
        <v>1</v>
      </c>
      <c r="G77" s="636">
        <v>1</v>
      </c>
      <c r="H77" s="636">
        <v>15</v>
      </c>
    </row>
    <row r="78" spans="1:8" s="46" customFormat="1" ht="16.5" customHeight="1">
      <c r="A78" s="636" t="s">
        <v>2808</v>
      </c>
      <c r="B78" s="636">
        <v>3103403</v>
      </c>
      <c r="C78" s="636" t="s">
        <v>218</v>
      </c>
      <c r="D78" s="636">
        <v>1</v>
      </c>
      <c r="E78" s="636">
        <v>3</v>
      </c>
      <c r="F78" s="636">
        <v>1</v>
      </c>
      <c r="G78" s="636">
        <v>1</v>
      </c>
      <c r="H78" s="636">
        <v>5</v>
      </c>
    </row>
    <row r="79" spans="1:8" s="46" customFormat="1" ht="16.5" customHeight="1">
      <c r="A79" s="636" t="s">
        <v>2809</v>
      </c>
      <c r="B79" s="636">
        <v>3103404</v>
      </c>
      <c r="C79" s="636" t="s">
        <v>218</v>
      </c>
      <c r="D79" s="636">
        <v>1</v>
      </c>
      <c r="E79" s="636">
        <v>3</v>
      </c>
      <c r="F79" s="636">
        <v>1</v>
      </c>
      <c r="G79" s="636">
        <v>1</v>
      </c>
      <c r="H79" s="636">
        <v>25</v>
      </c>
    </row>
    <row r="80" spans="1:8" s="46" customFormat="1" ht="16.5" customHeight="1">
      <c r="A80" s="636" t="s">
        <v>2810</v>
      </c>
      <c r="B80" s="636">
        <v>3103405</v>
      </c>
      <c r="C80" s="636" t="s">
        <v>218</v>
      </c>
      <c r="D80" s="636">
        <v>1</v>
      </c>
      <c r="E80" s="636">
        <v>3</v>
      </c>
      <c r="F80" s="636">
        <v>1</v>
      </c>
      <c r="G80" s="636">
        <v>1</v>
      </c>
      <c r="H80" s="636">
        <v>15</v>
      </c>
    </row>
    <row r="81" spans="1:8" s="46" customFormat="1" ht="16.5" customHeight="1">
      <c r="A81" s="636" t="s">
        <v>2811</v>
      </c>
      <c r="B81" s="636">
        <v>3103406</v>
      </c>
      <c r="C81" s="636" t="s">
        <v>218</v>
      </c>
      <c r="D81" s="636">
        <v>1</v>
      </c>
      <c r="E81" s="636">
        <v>3</v>
      </c>
      <c r="F81" s="636">
        <v>1</v>
      </c>
      <c r="G81" s="636">
        <v>1</v>
      </c>
      <c r="H81" s="636">
        <v>5</v>
      </c>
    </row>
    <row r="82" spans="1:8" s="46" customFormat="1" ht="16.5" customHeight="1">
      <c r="A82" s="635" t="s">
        <v>242</v>
      </c>
      <c r="B82" s="635">
        <v>3103501</v>
      </c>
      <c r="C82" s="635" t="s">
        <v>214</v>
      </c>
      <c r="D82" s="635">
        <v>1</v>
      </c>
      <c r="E82" s="635">
        <v>3</v>
      </c>
      <c r="F82" s="635">
        <v>1</v>
      </c>
      <c r="G82" s="635">
        <v>1</v>
      </c>
      <c r="H82" s="635">
        <v>3</v>
      </c>
    </row>
    <row r="83" spans="1:8" s="46" customFormat="1" ht="16.5" customHeight="1">
      <c r="A83" s="635" t="s">
        <v>243</v>
      </c>
      <c r="B83" s="635">
        <v>3103502</v>
      </c>
      <c r="C83" s="635" t="s">
        <v>214</v>
      </c>
      <c r="D83" s="635">
        <v>1</v>
      </c>
      <c r="E83" s="635">
        <v>3</v>
      </c>
      <c r="F83" s="635">
        <v>1</v>
      </c>
      <c r="G83" s="635">
        <v>1</v>
      </c>
      <c r="H83" s="635">
        <v>2</v>
      </c>
    </row>
    <row r="84" spans="1:8" s="46" customFormat="1" ht="16.5" customHeight="1">
      <c r="A84" s="635" t="s">
        <v>244</v>
      </c>
      <c r="B84" s="635">
        <v>3103503</v>
      </c>
      <c r="C84" s="635" t="s">
        <v>214</v>
      </c>
      <c r="D84" s="635">
        <v>1</v>
      </c>
      <c r="E84" s="635">
        <v>3</v>
      </c>
      <c r="F84" s="635">
        <v>1</v>
      </c>
      <c r="G84" s="635">
        <v>1</v>
      </c>
      <c r="H84" s="635">
        <v>4</v>
      </c>
    </row>
    <row r="85" spans="1:8" s="46" customFormat="1" ht="16.5" customHeight="1">
      <c r="A85" s="635" t="s">
        <v>245</v>
      </c>
      <c r="B85" s="635">
        <v>3103504</v>
      </c>
      <c r="C85" s="635" t="s">
        <v>214</v>
      </c>
      <c r="D85" s="635">
        <v>1</v>
      </c>
      <c r="E85" s="635">
        <v>3</v>
      </c>
      <c r="F85" s="635">
        <v>1</v>
      </c>
      <c r="G85" s="635">
        <v>1</v>
      </c>
      <c r="H85" s="635">
        <v>1</v>
      </c>
    </row>
    <row r="86" spans="1:8" s="46" customFormat="1" ht="16.5" customHeight="1">
      <c r="A86" s="637" t="s">
        <v>2813</v>
      </c>
      <c r="B86" s="637">
        <v>3104102</v>
      </c>
      <c r="C86" s="637" t="s">
        <v>215</v>
      </c>
      <c r="D86" s="637">
        <v>1</v>
      </c>
      <c r="E86" s="637">
        <v>4</v>
      </c>
      <c r="F86" s="637">
        <v>1</v>
      </c>
      <c r="G86" s="637">
        <v>1</v>
      </c>
      <c r="H86" s="637">
        <v>20</v>
      </c>
    </row>
    <row r="87" spans="1:8" s="46" customFormat="1" ht="16.5" customHeight="1">
      <c r="A87" s="637" t="s">
        <v>2814</v>
      </c>
      <c r="B87" s="637">
        <v>3104103</v>
      </c>
      <c r="C87" s="637" t="s">
        <v>215</v>
      </c>
      <c r="D87" s="637">
        <v>1</v>
      </c>
      <c r="E87" s="637">
        <v>4</v>
      </c>
      <c r="F87" s="637">
        <v>1</v>
      </c>
      <c r="G87" s="637">
        <v>1</v>
      </c>
      <c r="H87" s="637">
        <v>5</v>
      </c>
    </row>
    <row r="88" spans="1:8" s="46" customFormat="1" ht="16.5" customHeight="1">
      <c r="A88" s="637" t="s">
        <v>2816</v>
      </c>
      <c r="B88" s="637">
        <v>3104105</v>
      </c>
      <c r="C88" s="637" t="s">
        <v>215</v>
      </c>
      <c r="D88" s="637">
        <v>1</v>
      </c>
      <c r="E88" s="637">
        <v>4</v>
      </c>
      <c r="F88" s="637">
        <v>1</v>
      </c>
      <c r="G88" s="637">
        <v>1</v>
      </c>
      <c r="H88" s="637">
        <v>20</v>
      </c>
    </row>
    <row r="89" spans="1:8" s="46" customFormat="1" ht="16.5" customHeight="1">
      <c r="A89" s="637" t="s">
        <v>2817</v>
      </c>
      <c r="B89" s="637">
        <v>3104106</v>
      </c>
      <c r="C89" s="637" t="s">
        <v>215</v>
      </c>
      <c r="D89" s="637">
        <v>1</v>
      </c>
      <c r="E89" s="637">
        <v>4</v>
      </c>
      <c r="F89" s="637">
        <v>1</v>
      </c>
      <c r="G89" s="637">
        <v>1</v>
      </c>
      <c r="H89" s="637">
        <v>5</v>
      </c>
    </row>
    <row r="90" spans="1:8" s="46" customFormat="1" ht="16.5" customHeight="1">
      <c r="A90" s="637" t="s">
        <v>2819</v>
      </c>
      <c r="B90" s="637">
        <v>3104108</v>
      </c>
      <c r="C90" s="637" t="s">
        <v>215</v>
      </c>
      <c r="D90" s="637">
        <v>1</v>
      </c>
      <c r="E90" s="637">
        <v>4</v>
      </c>
      <c r="F90" s="637">
        <v>1</v>
      </c>
      <c r="G90" s="637">
        <v>1</v>
      </c>
      <c r="H90" s="637">
        <v>20</v>
      </c>
    </row>
    <row r="91" spans="1:8" s="46" customFormat="1" ht="16.5" customHeight="1">
      <c r="A91" s="637" t="s">
        <v>2820</v>
      </c>
      <c r="B91" s="637">
        <v>3104109</v>
      </c>
      <c r="C91" s="637" t="s">
        <v>215</v>
      </c>
      <c r="D91" s="637">
        <v>1</v>
      </c>
      <c r="E91" s="637">
        <v>4</v>
      </c>
      <c r="F91" s="637">
        <v>1</v>
      </c>
      <c r="G91" s="637">
        <v>1</v>
      </c>
      <c r="H91" s="637">
        <v>5</v>
      </c>
    </row>
    <row r="92" spans="1:8" s="46" customFormat="1" ht="16.5" customHeight="1">
      <c r="A92" s="637" t="s">
        <v>2822</v>
      </c>
      <c r="B92" s="637">
        <v>3104111</v>
      </c>
      <c r="C92" s="637" t="s">
        <v>215</v>
      </c>
      <c r="D92" s="637">
        <v>1</v>
      </c>
      <c r="E92" s="637">
        <v>4</v>
      </c>
      <c r="F92" s="637">
        <v>1</v>
      </c>
      <c r="G92" s="637">
        <v>1</v>
      </c>
      <c r="H92" s="637">
        <v>15</v>
      </c>
    </row>
    <row r="93" spans="1:8" s="46" customFormat="1" ht="16.5" customHeight="1">
      <c r="A93" s="638" t="s">
        <v>2813</v>
      </c>
      <c r="B93" s="638">
        <v>3104202</v>
      </c>
      <c r="C93" s="638" t="s">
        <v>216</v>
      </c>
      <c r="D93" s="638">
        <v>1</v>
      </c>
      <c r="E93" s="638">
        <v>4</v>
      </c>
      <c r="F93" s="638">
        <v>1</v>
      </c>
      <c r="G93" s="638">
        <v>1</v>
      </c>
      <c r="H93" s="638">
        <v>20</v>
      </c>
    </row>
    <row r="94" spans="1:8" s="46" customFormat="1" ht="16.5" customHeight="1">
      <c r="A94" s="638" t="s">
        <v>2814</v>
      </c>
      <c r="B94" s="638">
        <v>3104203</v>
      </c>
      <c r="C94" s="638" t="s">
        <v>216</v>
      </c>
      <c r="D94" s="638">
        <v>1</v>
      </c>
      <c r="E94" s="638">
        <v>4</v>
      </c>
      <c r="F94" s="638">
        <v>1</v>
      </c>
      <c r="G94" s="638">
        <v>1</v>
      </c>
      <c r="H94" s="638">
        <v>5</v>
      </c>
    </row>
    <row r="95" spans="1:8" s="46" customFormat="1" ht="16.5" customHeight="1">
      <c r="A95" s="638" t="s">
        <v>2816</v>
      </c>
      <c r="B95" s="638">
        <v>3104205</v>
      </c>
      <c r="C95" s="638" t="s">
        <v>216</v>
      </c>
      <c r="D95" s="638">
        <v>1</v>
      </c>
      <c r="E95" s="638">
        <v>4</v>
      </c>
      <c r="F95" s="638">
        <v>1</v>
      </c>
      <c r="G95" s="638">
        <v>1</v>
      </c>
      <c r="H95" s="638">
        <v>20</v>
      </c>
    </row>
    <row r="96" spans="1:8" s="46" customFormat="1" ht="16.5" customHeight="1">
      <c r="A96" s="638" t="s">
        <v>2817</v>
      </c>
      <c r="B96" s="638">
        <v>3104206</v>
      </c>
      <c r="C96" s="638" t="s">
        <v>216</v>
      </c>
      <c r="D96" s="638">
        <v>1</v>
      </c>
      <c r="E96" s="638">
        <v>4</v>
      </c>
      <c r="F96" s="638">
        <v>1</v>
      </c>
      <c r="G96" s="638">
        <v>1</v>
      </c>
      <c r="H96" s="638">
        <v>5</v>
      </c>
    </row>
    <row r="97" spans="1:8" s="46" customFormat="1" ht="16.5" customHeight="1">
      <c r="A97" s="638" t="s">
        <v>2819</v>
      </c>
      <c r="B97" s="638">
        <v>3104208</v>
      </c>
      <c r="C97" s="638" t="s">
        <v>216</v>
      </c>
      <c r="D97" s="638">
        <v>1</v>
      </c>
      <c r="E97" s="638">
        <v>4</v>
      </c>
      <c r="F97" s="638">
        <v>1</v>
      </c>
      <c r="G97" s="638">
        <v>1</v>
      </c>
      <c r="H97" s="638">
        <v>20</v>
      </c>
    </row>
    <row r="98" spans="1:8" s="46" customFormat="1" ht="16.5" customHeight="1">
      <c r="A98" s="638" t="s">
        <v>2820</v>
      </c>
      <c r="B98" s="638">
        <v>3104209</v>
      </c>
      <c r="C98" s="638" t="s">
        <v>216</v>
      </c>
      <c r="D98" s="638">
        <v>1</v>
      </c>
      <c r="E98" s="638">
        <v>4</v>
      </c>
      <c r="F98" s="638">
        <v>1</v>
      </c>
      <c r="G98" s="638">
        <v>1</v>
      </c>
      <c r="H98" s="638">
        <v>5</v>
      </c>
    </row>
    <row r="99" spans="1:8" s="46" customFormat="1" ht="16.5" customHeight="1">
      <c r="A99" s="638" t="s">
        <v>2822</v>
      </c>
      <c r="B99" s="638">
        <v>3104211</v>
      </c>
      <c r="C99" s="638" t="s">
        <v>216</v>
      </c>
      <c r="D99" s="638">
        <v>1</v>
      </c>
      <c r="E99" s="638">
        <v>4</v>
      </c>
      <c r="F99" s="638">
        <v>1</v>
      </c>
      <c r="G99" s="638">
        <v>1</v>
      </c>
      <c r="H99" s="638">
        <v>15</v>
      </c>
    </row>
    <row r="100" spans="1:8" s="46" customFormat="1" ht="16.5" customHeight="1">
      <c r="A100" s="637" t="s">
        <v>2813</v>
      </c>
      <c r="B100" s="637">
        <v>3104302</v>
      </c>
      <c r="C100" s="637" t="s">
        <v>217</v>
      </c>
      <c r="D100" s="637">
        <v>1</v>
      </c>
      <c r="E100" s="637">
        <v>4</v>
      </c>
      <c r="F100" s="637">
        <v>1</v>
      </c>
      <c r="G100" s="637">
        <v>1</v>
      </c>
      <c r="H100" s="637">
        <v>20</v>
      </c>
    </row>
    <row r="101" spans="1:8" s="46" customFormat="1" ht="16.5" customHeight="1">
      <c r="A101" s="637" t="s">
        <v>2814</v>
      </c>
      <c r="B101" s="637">
        <v>3104303</v>
      </c>
      <c r="C101" s="637" t="s">
        <v>217</v>
      </c>
      <c r="D101" s="637">
        <v>1</v>
      </c>
      <c r="E101" s="637">
        <v>4</v>
      </c>
      <c r="F101" s="637">
        <v>1</v>
      </c>
      <c r="G101" s="637">
        <v>1</v>
      </c>
      <c r="H101" s="637">
        <v>5</v>
      </c>
    </row>
    <row r="102" spans="1:8" s="46" customFormat="1" ht="16.5" customHeight="1">
      <c r="A102" s="637" t="s">
        <v>2816</v>
      </c>
      <c r="B102" s="637">
        <v>3104305</v>
      </c>
      <c r="C102" s="637" t="s">
        <v>217</v>
      </c>
      <c r="D102" s="637">
        <v>1</v>
      </c>
      <c r="E102" s="637">
        <v>4</v>
      </c>
      <c r="F102" s="637">
        <v>1</v>
      </c>
      <c r="G102" s="637">
        <v>1</v>
      </c>
      <c r="H102" s="637">
        <v>20</v>
      </c>
    </row>
    <row r="103" spans="1:8" s="46" customFormat="1" ht="16.5" customHeight="1">
      <c r="A103" s="637" t="s">
        <v>2817</v>
      </c>
      <c r="B103" s="637">
        <v>3104306</v>
      </c>
      <c r="C103" s="637" t="s">
        <v>217</v>
      </c>
      <c r="D103" s="637">
        <v>1</v>
      </c>
      <c r="E103" s="637">
        <v>4</v>
      </c>
      <c r="F103" s="637">
        <v>1</v>
      </c>
      <c r="G103" s="637">
        <v>1</v>
      </c>
      <c r="H103" s="637">
        <v>5</v>
      </c>
    </row>
    <row r="104" spans="1:8" s="46" customFormat="1" ht="16.5" customHeight="1">
      <c r="A104" s="637" t="s">
        <v>2819</v>
      </c>
      <c r="B104" s="637">
        <v>3104308</v>
      </c>
      <c r="C104" s="637" t="s">
        <v>217</v>
      </c>
      <c r="D104" s="637">
        <v>1</v>
      </c>
      <c r="E104" s="637">
        <v>4</v>
      </c>
      <c r="F104" s="637">
        <v>1</v>
      </c>
      <c r="G104" s="637">
        <v>1</v>
      </c>
      <c r="H104" s="637">
        <v>20</v>
      </c>
    </row>
    <row r="105" spans="1:8" s="46" customFormat="1" ht="16.5" customHeight="1">
      <c r="A105" s="637" t="s">
        <v>2820</v>
      </c>
      <c r="B105" s="637">
        <v>3104309</v>
      </c>
      <c r="C105" s="637" t="s">
        <v>217</v>
      </c>
      <c r="D105" s="637">
        <v>1</v>
      </c>
      <c r="E105" s="637">
        <v>4</v>
      </c>
      <c r="F105" s="637">
        <v>1</v>
      </c>
      <c r="G105" s="637">
        <v>1</v>
      </c>
      <c r="H105" s="637">
        <v>5</v>
      </c>
    </row>
    <row r="106" spans="1:8" s="46" customFormat="1" ht="16.5" customHeight="1">
      <c r="A106" s="637" t="s">
        <v>2822</v>
      </c>
      <c r="B106" s="637">
        <v>3104311</v>
      </c>
      <c r="C106" s="637" t="s">
        <v>217</v>
      </c>
      <c r="D106" s="637">
        <v>1</v>
      </c>
      <c r="E106" s="637">
        <v>4</v>
      </c>
      <c r="F106" s="637">
        <v>1</v>
      </c>
      <c r="G106" s="637">
        <v>1</v>
      </c>
      <c r="H106" s="637">
        <v>15</v>
      </c>
    </row>
    <row r="107" spans="1:8" s="46" customFormat="1" ht="16.5" customHeight="1">
      <c r="A107" s="638" t="s">
        <v>2813</v>
      </c>
      <c r="B107" s="638">
        <v>3104402</v>
      </c>
      <c r="C107" s="638" t="s">
        <v>218</v>
      </c>
      <c r="D107" s="638">
        <v>1</v>
      </c>
      <c r="E107" s="638">
        <v>4</v>
      </c>
      <c r="F107" s="638">
        <v>1</v>
      </c>
      <c r="G107" s="638">
        <v>1</v>
      </c>
      <c r="H107" s="638">
        <v>20</v>
      </c>
    </row>
    <row r="108" spans="1:8" s="46" customFormat="1" ht="16.5" customHeight="1">
      <c r="A108" s="638" t="s">
        <v>2814</v>
      </c>
      <c r="B108" s="638">
        <v>3104403</v>
      </c>
      <c r="C108" s="638" t="s">
        <v>218</v>
      </c>
      <c r="D108" s="638">
        <v>1</v>
      </c>
      <c r="E108" s="638">
        <v>4</v>
      </c>
      <c r="F108" s="638">
        <v>1</v>
      </c>
      <c r="G108" s="638">
        <v>1</v>
      </c>
      <c r="H108" s="638">
        <v>5</v>
      </c>
    </row>
    <row r="109" spans="1:8" s="46" customFormat="1" ht="16.5" customHeight="1">
      <c r="A109" s="638" t="s">
        <v>2816</v>
      </c>
      <c r="B109" s="638">
        <v>3104405</v>
      </c>
      <c r="C109" s="638" t="s">
        <v>218</v>
      </c>
      <c r="D109" s="638">
        <v>1</v>
      </c>
      <c r="E109" s="638">
        <v>4</v>
      </c>
      <c r="F109" s="638">
        <v>1</v>
      </c>
      <c r="G109" s="638">
        <v>1</v>
      </c>
      <c r="H109" s="638">
        <v>20</v>
      </c>
    </row>
    <row r="110" spans="1:8" s="46" customFormat="1" ht="16.5" customHeight="1">
      <c r="A110" s="638" t="s">
        <v>2817</v>
      </c>
      <c r="B110" s="638">
        <v>3104406</v>
      </c>
      <c r="C110" s="638" t="s">
        <v>218</v>
      </c>
      <c r="D110" s="638">
        <v>1</v>
      </c>
      <c r="E110" s="638">
        <v>4</v>
      </c>
      <c r="F110" s="638">
        <v>1</v>
      </c>
      <c r="G110" s="638">
        <v>1</v>
      </c>
      <c r="H110" s="638">
        <v>5</v>
      </c>
    </row>
    <row r="111" spans="1:8" s="46" customFormat="1" ht="16.5" customHeight="1">
      <c r="A111" s="638" t="s">
        <v>2819</v>
      </c>
      <c r="B111" s="638">
        <v>3104408</v>
      </c>
      <c r="C111" s="638" t="s">
        <v>218</v>
      </c>
      <c r="D111" s="638">
        <v>1</v>
      </c>
      <c r="E111" s="638">
        <v>4</v>
      </c>
      <c r="F111" s="638">
        <v>1</v>
      </c>
      <c r="G111" s="638">
        <v>1</v>
      </c>
      <c r="H111" s="638">
        <v>20</v>
      </c>
    </row>
    <row r="112" spans="1:8" s="46" customFormat="1" ht="16.5" customHeight="1">
      <c r="A112" s="638" t="s">
        <v>2820</v>
      </c>
      <c r="B112" s="638">
        <v>3104409</v>
      </c>
      <c r="C112" s="638" t="s">
        <v>218</v>
      </c>
      <c r="D112" s="638">
        <v>1</v>
      </c>
      <c r="E112" s="638">
        <v>4</v>
      </c>
      <c r="F112" s="638">
        <v>1</v>
      </c>
      <c r="G112" s="638">
        <v>1</v>
      </c>
      <c r="H112" s="638">
        <v>5</v>
      </c>
    </row>
    <row r="113" spans="1:8" s="46" customFormat="1" ht="16.5" customHeight="1">
      <c r="A113" s="638" t="s">
        <v>2822</v>
      </c>
      <c r="B113" s="638">
        <v>3104411</v>
      </c>
      <c r="C113" s="638" t="s">
        <v>218</v>
      </c>
      <c r="D113" s="638">
        <v>1</v>
      </c>
      <c r="E113" s="638">
        <v>4</v>
      </c>
      <c r="F113" s="638">
        <v>1</v>
      </c>
      <c r="G113" s="638">
        <v>1</v>
      </c>
      <c r="H113" s="638">
        <v>15</v>
      </c>
    </row>
    <row r="114" spans="1:8" s="46" customFormat="1" ht="16.5" customHeight="1">
      <c r="A114" s="637" t="s">
        <v>242</v>
      </c>
      <c r="B114" s="637">
        <v>3104501</v>
      </c>
      <c r="C114" s="637" t="s">
        <v>214</v>
      </c>
      <c r="D114" s="637">
        <v>1</v>
      </c>
      <c r="E114" s="637">
        <v>4</v>
      </c>
      <c r="F114" s="637">
        <v>1</v>
      </c>
      <c r="G114" s="637">
        <v>1</v>
      </c>
      <c r="H114" s="637">
        <v>3</v>
      </c>
    </row>
    <row r="115" spans="1:8" s="46" customFormat="1" ht="16.5" customHeight="1">
      <c r="A115" s="637" t="s">
        <v>243</v>
      </c>
      <c r="B115" s="637">
        <v>3104502</v>
      </c>
      <c r="C115" s="637" t="s">
        <v>214</v>
      </c>
      <c r="D115" s="637">
        <v>1</v>
      </c>
      <c r="E115" s="637">
        <v>4</v>
      </c>
      <c r="F115" s="637">
        <v>1</v>
      </c>
      <c r="G115" s="637">
        <v>1</v>
      </c>
      <c r="H115" s="637">
        <v>2</v>
      </c>
    </row>
    <row r="116" spans="1:8" s="46" customFormat="1" ht="16.5" customHeight="1">
      <c r="A116" s="637" t="s">
        <v>244</v>
      </c>
      <c r="B116" s="637">
        <v>3104503</v>
      </c>
      <c r="C116" s="637" t="s">
        <v>214</v>
      </c>
      <c r="D116" s="637">
        <v>1</v>
      </c>
      <c r="E116" s="637">
        <v>4</v>
      </c>
      <c r="F116" s="637">
        <v>1</v>
      </c>
      <c r="G116" s="637">
        <v>1</v>
      </c>
      <c r="H116" s="637">
        <v>4</v>
      </c>
    </row>
    <row r="117" spans="1:8" s="46" customFormat="1" ht="16.5" customHeight="1">
      <c r="A117" s="637" t="s">
        <v>245</v>
      </c>
      <c r="B117" s="637">
        <v>3104504</v>
      </c>
      <c r="C117" s="637" t="s">
        <v>214</v>
      </c>
      <c r="D117" s="637">
        <v>1</v>
      </c>
      <c r="E117" s="637">
        <v>4</v>
      </c>
      <c r="F117" s="637">
        <v>1</v>
      </c>
      <c r="G117" s="637">
        <v>1</v>
      </c>
      <c r="H117" s="637">
        <v>1</v>
      </c>
    </row>
    <row r="118" spans="1:8" s="46" customFormat="1" ht="16.5" customHeight="1">
      <c r="A118" s="635" t="s">
        <v>2824</v>
      </c>
      <c r="B118" s="635">
        <v>3105102</v>
      </c>
      <c r="C118" s="635" t="s">
        <v>215</v>
      </c>
      <c r="D118" s="635">
        <v>1</v>
      </c>
      <c r="E118" s="635">
        <v>5</v>
      </c>
      <c r="F118" s="635">
        <v>1</v>
      </c>
      <c r="G118" s="635">
        <v>1</v>
      </c>
      <c r="H118" s="635">
        <v>20</v>
      </c>
    </row>
    <row r="119" spans="1:8" s="46" customFormat="1" ht="16.5" customHeight="1">
      <c r="A119" s="635" t="s">
        <v>2825</v>
      </c>
      <c r="B119" s="635">
        <v>3105103</v>
      </c>
      <c r="C119" s="635" t="s">
        <v>215</v>
      </c>
      <c r="D119" s="635">
        <v>1</v>
      </c>
      <c r="E119" s="635">
        <v>5</v>
      </c>
      <c r="F119" s="635">
        <v>1</v>
      </c>
      <c r="G119" s="635">
        <v>1</v>
      </c>
      <c r="H119" s="635">
        <v>5</v>
      </c>
    </row>
    <row r="120" spans="1:8" s="46" customFormat="1" ht="16.5" customHeight="1">
      <c r="A120" s="635" t="s">
        <v>2827</v>
      </c>
      <c r="B120" s="635">
        <v>3105105</v>
      </c>
      <c r="C120" s="635" t="s">
        <v>215</v>
      </c>
      <c r="D120" s="635">
        <v>1</v>
      </c>
      <c r="E120" s="635">
        <v>5</v>
      </c>
      <c r="F120" s="635">
        <v>1</v>
      </c>
      <c r="G120" s="635">
        <v>1</v>
      </c>
      <c r="H120" s="635">
        <v>20</v>
      </c>
    </row>
    <row r="121" spans="1:8" s="46" customFormat="1" ht="16.5" customHeight="1">
      <c r="A121" s="635" t="s">
        <v>2828</v>
      </c>
      <c r="B121" s="635">
        <v>3105106</v>
      </c>
      <c r="C121" s="635" t="s">
        <v>215</v>
      </c>
      <c r="D121" s="635">
        <v>1</v>
      </c>
      <c r="E121" s="635">
        <v>5</v>
      </c>
      <c r="F121" s="635">
        <v>1</v>
      </c>
      <c r="G121" s="635">
        <v>1</v>
      </c>
      <c r="H121" s="635">
        <v>5</v>
      </c>
    </row>
    <row r="122" spans="1:8" s="46" customFormat="1" ht="16.5" customHeight="1">
      <c r="A122" s="635" t="s">
        <v>2830</v>
      </c>
      <c r="B122" s="635">
        <v>3105108</v>
      </c>
      <c r="C122" s="635" t="s">
        <v>215</v>
      </c>
      <c r="D122" s="635">
        <v>1</v>
      </c>
      <c r="E122" s="635">
        <v>5</v>
      </c>
      <c r="F122" s="635">
        <v>1</v>
      </c>
      <c r="G122" s="635">
        <v>1</v>
      </c>
      <c r="H122" s="635">
        <v>20</v>
      </c>
    </row>
    <row r="123" spans="1:8" s="46" customFormat="1" ht="16.5" customHeight="1">
      <c r="A123" s="635" t="s">
        <v>2831</v>
      </c>
      <c r="B123" s="635">
        <v>3105109</v>
      </c>
      <c r="C123" s="635" t="s">
        <v>215</v>
      </c>
      <c r="D123" s="635">
        <v>1</v>
      </c>
      <c r="E123" s="635">
        <v>5</v>
      </c>
      <c r="F123" s="635">
        <v>1</v>
      </c>
      <c r="G123" s="635">
        <v>1</v>
      </c>
      <c r="H123" s="635">
        <v>5</v>
      </c>
    </row>
    <row r="124" spans="1:8" s="46" customFormat="1" ht="16.5" customHeight="1">
      <c r="A124" s="635" t="s">
        <v>2833</v>
      </c>
      <c r="B124" s="635">
        <v>3105111</v>
      </c>
      <c r="C124" s="635" t="s">
        <v>215</v>
      </c>
      <c r="D124" s="635">
        <v>1</v>
      </c>
      <c r="E124" s="635">
        <v>5</v>
      </c>
      <c r="F124" s="635">
        <v>1</v>
      </c>
      <c r="G124" s="635">
        <v>1</v>
      </c>
      <c r="H124" s="635">
        <v>15</v>
      </c>
    </row>
    <row r="125" spans="1:8" s="46" customFormat="1" ht="16.5" customHeight="1">
      <c r="A125" s="636" t="s">
        <v>2824</v>
      </c>
      <c r="B125" s="636">
        <v>3105202</v>
      </c>
      <c r="C125" s="636" t="s">
        <v>216</v>
      </c>
      <c r="D125" s="636">
        <v>1</v>
      </c>
      <c r="E125" s="636">
        <v>5</v>
      </c>
      <c r="F125" s="636">
        <v>1</v>
      </c>
      <c r="G125" s="636">
        <v>1</v>
      </c>
      <c r="H125" s="636">
        <v>20</v>
      </c>
    </row>
    <row r="126" spans="1:8" s="46" customFormat="1" ht="16.5" customHeight="1">
      <c r="A126" s="636" t="s">
        <v>2825</v>
      </c>
      <c r="B126" s="636">
        <v>3105203</v>
      </c>
      <c r="C126" s="636" t="s">
        <v>216</v>
      </c>
      <c r="D126" s="636">
        <v>1</v>
      </c>
      <c r="E126" s="636">
        <v>5</v>
      </c>
      <c r="F126" s="636">
        <v>1</v>
      </c>
      <c r="G126" s="636">
        <v>1</v>
      </c>
      <c r="H126" s="636">
        <v>5</v>
      </c>
    </row>
    <row r="127" spans="1:8" s="46" customFormat="1" ht="16.5" customHeight="1">
      <c r="A127" s="636" t="s">
        <v>2827</v>
      </c>
      <c r="B127" s="636">
        <v>3105205</v>
      </c>
      <c r="C127" s="636" t="s">
        <v>216</v>
      </c>
      <c r="D127" s="636">
        <v>1</v>
      </c>
      <c r="E127" s="636">
        <v>5</v>
      </c>
      <c r="F127" s="636">
        <v>1</v>
      </c>
      <c r="G127" s="636">
        <v>1</v>
      </c>
      <c r="H127" s="636">
        <v>20</v>
      </c>
    </row>
    <row r="128" spans="1:8" s="46" customFormat="1" ht="16.5" customHeight="1">
      <c r="A128" s="636" t="s">
        <v>2828</v>
      </c>
      <c r="B128" s="636">
        <v>3105206</v>
      </c>
      <c r="C128" s="636" t="s">
        <v>216</v>
      </c>
      <c r="D128" s="636">
        <v>1</v>
      </c>
      <c r="E128" s="636">
        <v>5</v>
      </c>
      <c r="F128" s="636">
        <v>1</v>
      </c>
      <c r="G128" s="636">
        <v>1</v>
      </c>
      <c r="H128" s="636">
        <v>5</v>
      </c>
    </row>
    <row r="129" spans="1:8" s="46" customFormat="1" ht="16.5" customHeight="1">
      <c r="A129" s="636" t="s">
        <v>2830</v>
      </c>
      <c r="B129" s="636">
        <v>3105208</v>
      </c>
      <c r="C129" s="636" t="s">
        <v>216</v>
      </c>
      <c r="D129" s="636">
        <v>1</v>
      </c>
      <c r="E129" s="636">
        <v>5</v>
      </c>
      <c r="F129" s="636">
        <v>1</v>
      </c>
      <c r="G129" s="636">
        <v>1</v>
      </c>
      <c r="H129" s="636">
        <v>20</v>
      </c>
    </row>
    <row r="130" spans="1:8" s="46" customFormat="1" ht="16.5" customHeight="1">
      <c r="A130" s="636" t="s">
        <v>2831</v>
      </c>
      <c r="B130" s="636">
        <v>3105209</v>
      </c>
      <c r="C130" s="636" t="s">
        <v>216</v>
      </c>
      <c r="D130" s="636">
        <v>1</v>
      </c>
      <c r="E130" s="636">
        <v>5</v>
      </c>
      <c r="F130" s="636">
        <v>1</v>
      </c>
      <c r="G130" s="636">
        <v>1</v>
      </c>
      <c r="H130" s="636">
        <v>5</v>
      </c>
    </row>
    <row r="131" spans="1:8" s="46" customFormat="1" ht="16.5" customHeight="1">
      <c r="A131" s="636" t="s">
        <v>2833</v>
      </c>
      <c r="B131" s="636">
        <v>3105211</v>
      </c>
      <c r="C131" s="636" t="s">
        <v>216</v>
      </c>
      <c r="D131" s="636">
        <v>1</v>
      </c>
      <c r="E131" s="636">
        <v>5</v>
      </c>
      <c r="F131" s="636">
        <v>1</v>
      </c>
      <c r="G131" s="636">
        <v>1</v>
      </c>
      <c r="H131" s="636">
        <v>15</v>
      </c>
    </row>
    <row r="132" spans="1:8" s="46" customFormat="1" ht="16.5" customHeight="1">
      <c r="A132" s="635" t="s">
        <v>2824</v>
      </c>
      <c r="B132" s="635">
        <v>3105302</v>
      </c>
      <c r="C132" s="635" t="s">
        <v>217</v>
      </c>
      <c r="D132" s="635">
        <v>1</v>
      </c>
      <c r="E132" s="635">
        <v>5</v>
      </c>
      <c r="F132" s="635">
        <v>1</v>
      </c>
      <c r="G132" s="635">
        <v>1</v>
      </c>
      <c r="H132" s="635">
        <v>20</v>
      </c>
    </row>
    <row r="133" spans="1:8" s="46" customFormat="1" ht="16.5" customHeight="1">
      <c r="A133" s="635" t="s">
        <v>2825</v>
      </c>
      <c r="B133" s="635">
        <v>3105303</v>
      </c>
      <c r="C133" s="635" t="s">
        <v>217</v>
      </c>
      <c r="D133" s="635">
        <v>1</v>
      </c>
      <c r="E133" s="635">
        <v>5</v>
      </c>
      <c r="F133" s="635">
        <v>1</v>
      </c>
      <c r="G133" s="635">
        <v>1</v>
      </c>
      <c r="H133" s="635">
        <v>5</v>
      </c>
    </row>
    <row r="134" spans="1:8" s="46" customFormat="1" ht="16.5" customHeight="1">
      <c r="A134" s="635" t="s">
        <v>2827</v>
      </c>
      <c r="B134" s="635">
        <v>3105305</v>
      </c>
      <c r="C134" s="635" t="s">
        <v>217</v>
      </c>
      <c r="D134" s="635">
        <v>1</v>
      </c>
      <c r="E134" s="635">
        <v>5</v>
      </c>
      <c r="F134" s="635">
        <v>1</v>
      </c>
      <c r="G134" s="635">
        <v>1</v>
      </c>
      <c r="H134" s="635">
        <v>20</v>
      </c>
    </row>
    <row r="135" spans="1:8" s="46" customFormat="1" ht="16.5" customHeight="1">
      <c r="A135" s="635" t="s">
        <v>2828</v>
      </c>
      <c r="B135" s="635">
        <v>3105306</v>
      </c>
      <c r="C135" s="635" t="s">
        <v>217</v>
      </c>
      <c r="D135" s="635">
        <v>1</v>
      </c>
      <c r="E135" s="635">
        <v>5</v>
      </c>
      <c r="F135" s="635">
        <v>1</v>
      </c>
      <c r="G135" s="635">
        <v>1</v>
      </c>
      <c r="H135" s="635">
        <v>5</v>
      </c>
    </row>
    <row r="136" spans="1:8" s="46" customFormat="1" ht="16.5" customHeight="1">
      <c r="A136" s="635" t="s">
        <v>2830</v>
      </c>
      <c r="B136" s="635">
        <v>3105308</v>
      </c>
      <c r="C136" s="635" t="s">
        <v>217</v>
      </c>
      <c r="D136" s="635">
        <v>1</v>
      </c>
      <c r="E136" s="635">
        <v>5</v>
      </c>
      <c r="F136" s="635">
        <v>1</v>
      </c>
      <c r="G136" s="635">
        <v>1</v>
      </c>
      <c r="H136" s="635">
        <v>20</v>
      </c>
    </row>
    <row r="137" spans="1:8" s="46" customFormat="1" ht="16.5" customHeight="1">
      <c r="A137" s="635" t="s">
        <v>2831</v>
      </c>
      <c r="B137" s="635">
        <v>3105309</v>
      </c>
      <c r="C137" s="635" t="s">
        <v>217</v>
      </c>
      <c r="D137" s="635">
        <v>1</v>
      </c>
      <c r="E137" s="635">
        <v>5</v>
      </c>
      <c r="F137" s="635">
        <v>1</v>
      </c>
      <c r="G137" s="635">
        <v>1</v>
      </c>
      <c r="H137" s="635">
        <v>5</v>
      </c>
    </row>
    <row r="138" spans="1:8" s="46" customFormat="1" ht="16.5" customHeight="1">
      <c r="A138" s="635" t="s">
        <v>2833</v>
      </c>
      <c r="B138" s="635">
        <v>3105311</v>
      </c>
      <c r="C138" s="635" t="s">
        <v>217</v>
      </c>
      <c r="D138" s="635">
        <v>1</v>
      </c>
      <c r="E138" s="635">
        <v>5</v>
      </c>
      <c r="F138" s="635">
        <v>1</v>
      </c>
      <c r="G138" s="635">
        <v>1</v>
      </c>
      <c r="H138" s="635">
        <v>15</v>
      </c>
    </row>
    <row r="139" spans="1:8" s="46" customFormat="1" ht="16.5" customHeight="1">
      <c r="A139" s="636" t="s">
        <v>2824</v>
      </c>
      <c r="B139" s="636">
        <v>3105402</v>
      </c>
      <c r="C139" s="636" t="s">
        <v>218</v>
      </c>
      <c r="D139" s="636">
        <v>1</v>
      </c>
      <c r="E139" s="636">
        <v>5</v>
      </c>
      <c r="F139" s="636">
        <v>1</v>
      </c>
      <c r="G139" s="636">
        <v>1</v>
      </c>
      <c r="H139" s="636">
        <v>20</v>
      </c>
    </row>
    <row r="140" spans="1:8" s="46" customFormat="1" ht="16.5" customHeight="1">
      <c r="A140" s="636" t="s">
        <v>2825</v>
      </c>
      <c r="B140" s="636">
        <v>3105403</v>
      </c>
      <c r="C140" s="636" t="s">
        <v>218</v>
      </c>
      <c r="D140" s="636">
        <v>1</v>
      </c>
      <c r="E140" s="636">
        <v>5</v>
      </c>
      <c r="F140" s="636">
        <v>1</v>
      </c>
      <c r="G140" s="636">
        <v>1</v>
      </c>
      <c r="H140" s="636">
        <v>5</v>
      </c>
    </row>
    <row r="141" spans="1:8" s="46" customFormat="1" ht="16.5" customHeight="1">
      <c r="A141" s="636" t="s">
        <v>2827</v>
      </c>
      <c r="B141" s="636">
        <v>3105405</v>
      </c>
      <c r="C141" s="636" t="s">
        <v>218</v>
      </c>
      <c r="D141" s="636">
        <v>1</v>
      </c>
      <c r="E141" s="636">
        <v>5</v>
      </c>
      <c r="F141" s="636">
        <v>1</v>
      </c>
      <c r="G141" s="636">
        <v>1</v>
      </c>
      <c r="H141" s="636">
        <v>20</v>
      </c>
    </row>
    <row r="142" spans="1:8" s="46" customFormat="1" ht="16.5" customHeight="1">
      <c r="A142" s="636" t="s">
        <v>2828</v>
      </c>
      <c r="B142" s="636">
        <v>3105406</v>
      </c>
      <c r="C142" s="636" t="s">
        <v>218</v>
      </c>
      <c r="D142" s="636">
        <v>1</v>
      </c>
      <c r="E142" s="636">
        <v>5</v>
      </c>
      <c r="F142" s="636">
        <v>1</v>
      </c>
      <c r="G142" s="636">
        <v>1</v>
      </c>
      <c r="H142" s="636">
        <v>5</v>
      </c>
    </row>
    <row r="143" spans="1:8" s="46" customFormat="1" ht="16.5" customHeight="1">
      <c r="A143" s="636" t="s">
        <v>2830</v>
      </c>
      <c r="B143" s="636">
        <v>3105408</v>
      </c>
      <c r="C143" s="636" t="s">
        <v>218</v>
      </c>
      <c r="D143" s="636">
        <v>1</v>
      </c>
      <c r="E143" s="636">
        <v>5</v>
      </c>
      <c r="F143" s="636">
        <v>1</v>
      </c>
      <c r="G143" s="636">
        <v>1</v>
      </c>
      <c r="H143" s="636">
        <v>20</v>
      </c>
    </row>
    <row r="144" spans="1:8" s="46" customFormat="1" ht="16.5" customHeight="1">
      <c r="A144" s="636" t="s">
        <v>2831</v>
      </c>
      <c r="B144" s="636">
        <v>3105409</v>
      </c>
      <c r="C144" s="636" t="s">
        <v>218</v>
      </c>
      <c r="D144" s="636">
        <v>1</v>
      </c>
      <c r="E144" s="636">
        <v>5</v>
      </c>
      <c r="F144" s="636">
        <v>1</v>
      </c>
      <c r="G144" s="636">
        <v>1</v>
      </c>
      <c r="H144" s="636">
        <v>5</v>
      </c>
    </row>
    <row r="145" spans="1:8" s="46" customFormat="1" ht="16.5" customHeight="1">
      <c r="A145" s="636" t="s">
        <v>2833</v>
      </c>
      <c r="B145" s="636">
        <v>3105411</v>
      </c>
      <c r="C145" s="636" t="s">
        <v>218</v>
      </c>
      <c r="D145" s="636">
        <v>1</v>
      </c>
      <c r="E145" s="636">
        <v>5</v>
      </c>
      <c r="F145" s="636">
        <v>1</v>
      </c>
      <c r="G145" s="636">
        <v>1</v>
      </c>
      <c r="H145" s="636">
        <v>15</v>
      </c>
    </row>
    <row r="146" spans="1:8" s="46" customFormat="1" ht="16.5" customHeight="1">
      <c r="A146" s="635" t="s">
        <v>242</v>
      </c>
      <c r="B146" s="635">
        <v>3105501</v>
      </c>
      <c r="C146" s="635" t="s">
        <v>214</v>
      </c>
      <c r="D146" s="635">
        <v>1</v>
      </c>
      <c r="E146" s="635">
        <v>5</v>
      </c>
      <c r="F146" s="635">
        <v>1</v>
      </c>
      <c r="G146" s="635">
        <v>1</v>
      </c>
      <c r="H146" s="635">
        <v>3</v>
      </c>
    </row>
    <row r="147" spans="1:8" s="46" customFormat="1" ht="16.5" customHeight="1">
      <c r="A147" s="635" t="s">
        <v>243</v>
      </c>
      <c r="B147" s="635">
        <v>3105502</v>
      </c>
      <c r="C147" s="635" t="s">
        <v>214</v>
      </c>
      <c r="D147" s="635">
        <v>1</v>
      </c>
      <c r="E147" s="635">
        <v>5</v>
      </c>
      <c r="F147" s="635">
        <v>1</v>
      </c>
      <c r="G147" s="635">
        <v>1</v>
      </c>
      <c r="H147" s="635">
        <v>2</v>
      </c>
    </row>
    <row r="148" spans="1:8" s="46" customFormat="1" ht="16.5" customHeight="1">
      <c r="A148" s="635" t="s">
        <v>244</v>
      </c>
      <c r="B148" s="635">
        <v>3105503</v>
      </c>
      <c r="C148" s="635" t="s">
        <v>214</v>
      </c>
      <c r="D148" s="635">
        <v>1</v>
      </c>
      <c r="E148" s="635">
        <v>5</v>
      </c>
      <c r="F148" s="635">
        <v>1</v>
      </c>
      <c r="G148" s="635">
        <v>1</v>
      </c>
      <c r="H148" s="635">
        <v>4</v>
      </c>
    </row>
    <row r="149" spans="1:8" s="46" customFormat="1" ht="16.5" customHeight="1">
      <c r="A149" s="635" t="s">
        <v>245</v>
      </c>
      <c r="B149" s="635">
        <v>3105504</v>
      </c>
      <c r="C149" s="635" t="s">
        <v>214</v>
      </c>
      <c r="D149" s="635">
        <v>1</v>
      </c>
      <c r="E149" s="635">
        <v>5</v>
      </c>
      <c r="F149" s="635">
        <v>1</v>
      </c>
      <c r="G149" s="635">
        <v>1</v>
      </c>
      <c r="H149" s="635">
        <v>1</v>
      </c>
    </row>
    <row r="150" spans="1:8" s="46" customFormat="1" ht="16.5" customHeight="1">
      <c r="A150" s="637" t="s">
        <v>2835</v>
      </c>
      <c r="B150" s="637">
        <v>3106102</v>
      </c>
      <c r="C150" s="637" t="s">
        <v>215</v>
      </c>
      <c r="D150" s="637">
        <v>1</v>
      </c>
      <c r="E150" s="637">
        <v>6</v>
      </c>
      <c r="F150" s="637">
        <v>1</v>
      </c>
      <c r="G150" s="637">
        <v>1</v>
      </c>
      <c r="H150" s="637">
        <v>20</v>
      </c>
    </row>
    <row r="151" spans="1:8" s="46" customFormat="1" ht="16.5" customHeight="1">
      <c r="A151" s="637" t="s">
        <v>2836</v>
      </c>
      <c r="B151" s="637">
        <v>3106103</v>
      </c>
      <c r="C151" s="637" t="s">
        <v>215</v>
      </c>
      <c r="D151" s="637">
        <v>1</v>
      </c>
      <c r="E151" s="637">
        <v>6</v>
      </c>
      <c r="F151" s="637">
        <v>1</v>
      </c>
      <c r="G151" s="637">
        <v>1</v>
      </c>
      <c r="H151" s="637">
        <v>5</v>
      </c>
    </row>
    <row r="152" spans="1:8" s="46" customFormat="1" ht="16.5" customHeight="1">
      <c r="A152" s="637" t="s">
        <v>2838</v>
      </c>
      <c r="B152" s="637">
        <v>3106105</v>
      </c>
      <c r="C152" s="637" t="s">
        <v>215</v>
      </c>
      <c r="D152" s="637">
        <v>1</v>
      </c>
      <c r="E152" s="637">
        <v>6</v>
      </c>
      <c r="F152" s="637">
        <v>1</v>
      </c>
      <c r="G152" s="637">
        <v>1</v>
      </c>
      <c r="H152" s="637">
        <v>20</v>
      </c>
    </row>
    <row r="153" spans="1:8" s="46" customFormat="1" ht="16.5" customHeight="1">
      <c r="A153" s="637" t="s">
        <v>2839</v>
      </c>
      <c r="B153" s="637">
        <v>3106106</v>
      </c>
      <c r="C153" s="637" t="s">
        <v>215</v>
      </c>
      <c r="D153" s="637">
        <v>1</v>
      </c>
      <c r="E153" s="637">
        <v>6</v>
      </c>
      <c r="F153" s="637">
        <v>1</v>
      </c>
      <c r="G153" s="637">
        <v>1</v>
      </c>
      <c r="H153" s="637">
        <v>5</v>
      </c>
    </row>
    <row r="154" spans="1:8" s="46" customFormat="1" ht="16.5" customHeight="1">
      <c r="A154" s="637" t="s">
        <v>2841</v>
      </c>
      <c r="B154" s="637">
        <v>3106108</v>
      </c>
      <c r="C154" s="637" t="s">
        <v>215</v>
      </c>
      <c r="D154" s="637">
        <v>1</v>
      </c>
      <c r="E154" s="637">
        <v>6</v>
      </c>
      <c r="F154" s="637">
        <v>1</v>
      </c>
      <c r="G154" s="637">
        <v>1</v>
      </c>
      <c r="H154" s="637">
        <v>20</v>
      </c>
    </row>
    <row r="155" spans="1:8" s="46" customFormat="1" ht="16.5" customHeight="1">
      <c r="A155" s="637" t="s">
        <v>2842</v>
      </c>
      <c r="B155" s="637">
        <v>3106109</v>
      </c>
      <c r="C155" s="637" t="s">
        <v>215</v>
      </c>
      <c r="D155" s="637">
        <v>1</v>
      </c>
      <c r="E155" s="637">
        <v>6</v>
      </c>
      <c r="F155" s="637">
        <v>1</v>
      </c>
      <c r="G155" s="637">
        <v>1</v>
      </c>
      <c r="H155" s="637">
        <v>5</v>
      </c>
    </row>
    <row r="156" spans="1:8" s="46" customFormat="1" ht="16.5" customHeight="1">
      <c r="A156" s="637" t="s">
        <v>2844</v>
      </c>
      <c r="B156" s="637">
        <v>3106111</v>
      </c>
      <c r="C156" s="637" t="s">
        <v>215</v>
      </c>
      <c r="D156" s="637">
        <v>1</v>
      </c>
      <c r="E156" s="637">
        <v>6</v>
      </c>
      <c r="F156" s="637">
        <v>1</v>
      </c>
      <c r="G156" s="637">
        <v>1</v>
      </c>
      <c r="H156" s="637">
        <v>15</v>
      </c>
    </row>
    <row r="157" spans="1:8" s="46" customFormat="1" ht="16.5" customHeight="1">
      <c r="A157" s="638" t="s">
        <v>2835</v>
      </c>
      <c r="B157" s="638">
        <v>3106202</v>
      </c>
      <c r="C157" s="638" t="s">
        <v>216</v>
      </c>
      <c r="D157" s="638">
        <v>1</v>
      </c>
      <c r="E157" s="638">
        <v>6</v>
      </c>
      <c r="F157" s="638">
        <v>1</v>
      </c>
      <c r="G157" s="638">
        <v>1</v>
      </c>
      <c r="H157" s="638">
        <v>20</v>
      </c>
    </row>
    <row r="158" spans="1:8" s="46" customFormat="1" ht="16.5" customHeight="1">
      <c r="A158" s="638" t="s">
        <v>2836</v>
      </c>
      <c r="B158" s="638">
        <v>3106203</v>
      </c>
      <c r="C158" s="638" t="s">
        <v>216</v>
      </c>
      <c r="D158" s="638">
        <v>1</v>
      </c>
      <c r="E158" s="638">
        <v>6</v>
      </c>
      <c r="F158" s="638">
        <v>1</v>
      </c>
      <c r="G158" s="638">
        <v>1</v>
      </c>
      <c r="H158" s="638">
        <v>5</v>
      </c>
    </row>
    <row r="159" spans="1:8" s="46" customFormat="1" ht="16.5" customHeight="1">
      <c r="A159" s="638" t="s">
        <v>2838</v>
      </c>
      <c r="B159" s="638">
        <v>3106205</v>
      </c>
      <c r="C159" s="638" t="s">
        <v>216</v>
      </c>
      <c r="D159" s="638">
        <v>1</v>
      </c>
      <c r="E159" s="638">
        <v>6</v>
      </c>
      <c r="F159" s="638">
        <v>1</v>
      </c>
      <c r="G159" s="638">
        <v>1</v>
      </c>
      <c r="H159" s="638">
        <v>20</v>
      </c>
    </row>
    <row r="160" spans="1:8" s="46" customFormat="1" ht="16.5" customHeight="1">
      <c r="A160" s="638" t="s">
        <v>2839</v>
      </c>
      <c r="B160" s="638">
        <v>3106206</v>
      </c>
      <c r="C160" s="638" t="s">
        <v>216</v>
      </c>
      <c r="D160" s="638">
        <v>1</v>
      </c>
      <c r="E160" s="638">
        <v>6</v>
      </c>
      <c r="F160" s="638">
        <v>1</v>
      </c>
      <c r="G160" s="638">
        <v>1</v>
      </c>
      <c r="H160" s="638">
        <v>5</v>
      </c>
    </row>
    <row r="161" spans="1:8" s="46" customFormat="1" ht="16.5" customHeight="1">
      <c r="A161" s="638" t="s">
        <v>2841</v>
      </c>
      <c r="B161" s="638">
        <v>3106208</v>
      </c>
      <c r="C161" s="638" t="s">
        <v>216</v>
      </c>
      <c r="D161" s="638">
        <v>1</v>
      </c>
      <c r="E161" s="638">
        <v>6</v>
      </c>
      <c r="F161" s="638">
        <v>1</v>
      </c>
      <c r="G161" s="638">
        <v>1</v>
      </c>
      <c r="H161" s="638">
        <v>20</v>
      </c>
    </row>
    <row r="162" spans="1:8" s="46" customFormat="1" ht="16.5" customHeight="1">
      <c r="A162" s="638" t="s">
        <v>2842</v>
      </c>
      <c r="B162" s="638">
        <v>3106209</v>
      </c>
      <c r="C162" s="638" t="s">
        <v>216</v>
      </c>
      <c r="D162" s="638">
        <v>1</v>
      </c>
      <c r="E162" s="638">
        <v>6</v>
      </c>
      <c r="F162" s="638">
        <v>1</v>
      </c>
      <c r="G162" s="638">
        <v>1</v>
      </c>
      <c r="H162" s="638">
        <v>5</v>
      </c>
    </row>
    <row r="163" spans="1:8" s="46" customFormat="1" ht="16.5" customHeight="1">
      <c r="A163" s="638" t="s">
        <v>2844</v>
      </c>
      <c r="B163" s="638">
        <v>3106211</v>
      </c>
      <c r="C163" s="638" t="s">
        <v>216</v>
      </c>
      <c r="D163" s="638">
        <v>1</v>
      </c>
      <c r="E163" s="638">
        <v>6</v>
      </c>
      <c r="F163" s="638">
        <v>1</v>
      </c>
      <c r="G163" s="638">
        <v>1</v>
      </c>
      <c r="H163" s="638">
        <v>15</v>
      </c>
    </row>
    <row r="164" spans="1:8" s="46" customFormat="1" ht="16.5" customHeight="1">
      <c r="A164" s="637" t="s">
        <v>2835</v>
      </c>
      <c r="B164" s="637">
        <v>3106302</v>
      </c>
      <c r="C164" s="637" t="s">
        <v>217</v>
      </c>
      <c r="D164" s="637">
        <v>1</v>
      </c>
      <c r="E164" s="637">
        <v>6</v>
      </c>
      <c r="F164" s="637">
        <v>1</v>
      </c>
      <c r="G164" s="637">
        <v>1</v>
      </c>
      <c r="H164" s="637">
        <v>20</v>
      </c>
    </row>
    <row r="165" spans="1:8" s="46" customFormat="1" ht="16.5" customHeight="1">
      <c r="A165" s="637" t="s">
        <v>2836</v>
      </c>
      <c r="B165" s="637">
        <v>3106303</v>
      </c>
      <c r="C165" s="637" t="s">
        <v>217</v>
      </c>
      <c r="D165" s="637">
        <v>1</v>
      </c>
      <c r="E165" s="637">
        <v>6</v>
      </c>
      <c r="F165" s="637">
        <v>1</v>
      </c>
      <c r="G165" s="637">
        <v>1</v>
      </c>
      <c r="H165" s="637">
        <v>5</v>
      </c>
    </row>
    <row r="166" spans="1:8" s="46" customFormat="1" ht="16.5" customHeight="1">
      <c r="A166" s="637" t="s">
        <v>2838</v>
      </c>
      <c r="B166" s="637">
        <v>3106305</v>
      </c>
      <c r="C166" s="637" t="s">
        <v>217</v>
      </c>
      <c r="D166" s="637">
        <v>1</v>
      </c>
      <c r="E166" s="637">
        <v>6</v>
      </c>
      <c r="F166" s="637">
        <v>1</v>
      </c>
      <c r="G166" s="637">
        <v>1</v>
      </c>
      <c r="H166" s="637">
        <v>20</v>
      </c>
    </row>
    <row r="167" spans="1:8" s="46" customFormat="1" ht="16.5" customHeight="1">
      <c r="A167" s="637" t="s">
        <v>2839</v>
      </c>
      <c r="B167" s="637">
        <v>3106306</v>
      </c>
      <c r="C167" s="637" t="s">
        <v>217</v>
      </c>
      <c r="D167" s="637">
        <v>1</v>
      </c>
      <c r="E167" s="637">
        <v>6</v>
      </c>
      <c r="F167" s="637">
        <v>1</v>
      </c>
      <c r="G167" s="637">
        <v>1</v>
      </c>
      <c r="H167" s="637">
        <v>5</v>
      </c>
    </row>
    <row r="168" spans="1:8" s="46" customFormat="1" ht="16.5" customHeight="1">
      <c r="A168" s="637" t="s">
        <v>2841</v>
      </c>
      <c r="B168" s="637">
        <v>3106308</v>
      </c>
      <c r="C168" s="637" t="s">
        <v>217</v>
      </c>
      <c r="D168" s="637">
        <v>1</v>
      </c>
      <c r="E168" s="637">
        <v>6</v>
      </c>
      <c r="F168" s="637">
        <v>1</v>
      </c>
      <c r="G168" s="637">
        <v>1</v>
      </c>
      <c r="H168" s="637">
        <v>20</v>
      </c>
    </row>
    <row r="169" spans="1:8" s="46" customFormat="1" ht="16.5" customHeight="1">
      <c r="A169" s="637" t="s">
        <v>2842</v>
      </c>
      <c r="B169" s="637">
        <v>3106309</v>
      </c>
      <c r="C169" s="637" t="s">
        <v>217</v>
      </c>
      <c r="D169" s="637">
        <v>1</v>
      </c>
      <c r="E169" s="637">
        <v>6</v>
      </c>
      <c r="F169" s="637">
        <v>1</v>
      </c>
      <c r="G169" s="637">
        <v>1</v>
      </c>
      <c r="H169" s="637">
        <v>5</v>
      </c>
    </row>
    <row r="170" spans="1:8" s="46" customFormat="1" ht="16.5" customHeight="1">
      <c r="A170" s="637" t="s">
        <v>2844</v>
      </c>
      <c r="B170" s="637">
        <v>3106311</v>
      </c>
      <c r="C170" s="637" t="s">
        <v>217</v>
      </c>
      <c r="D170" s="637">
        <v>1</v>
      </c>
      <c r="E170" s="637">
        <v>6</v>
      </c>
      <c r="F170" s="637">
        <v>1</v>
      </c>
      <c r="G170" s="637">
        <v>1</v>
      </c>
      <c r="H170" s="637">
        <v>15</v>
      </c>
    </row>
    <row r="171" spans="1:8" s="46" customFormat="1" ht="16.5" customHeight="1">
      <c r="A171" s="638" t="s">
        <v>2835</v>
      </c>
      <c r="B171" s="638">
        <v>3106402</v>
      </c>
      <c r="C171" s="638" t="s">
        <v>218</v>
      </c>
      <c r="D171" s="638">
        <v>1</v>
      </c>
      <c r="E171" s="638">
        <v>6</v>
      </c>
      <c r="F171" s="638">
        <v>1</v>
      </c>
      <c r="G171" s="638">
        <v>1</v>
      </c>
      <c r="H171" s="638">
        <v>20</v>
      </c>
    </row>
    <row r="172" spans="1:8" s="46" customFormat="1" ht="16.5" customHeight="1">
      <c r="A172" s="638" t="s">
        <v>2836</v>
      </c>
      <c r="B172" s="638">
        <v>3106403</v>
      </c>
      <c r="C172" s="638" t="s">
        <v>218</v>
      </c>
      <c r="D172" s="638">
        <v>1</v>
      </c>
      <c r="E172" s="638">
        <v>6</v>
      </c>
      <c r="F172" s="638">
        <v>1</v>
      </c>
      <c r="G172" s="638">
        <v>1</v>
      </c>
      <c r="H172" s="638">
        <v>5</v>
      </c>
    </row>
    <row r="173" spans="1:8" s="46" customFormat="1" ht="16.5" customHeight="1">
      <c r="A173" s="638" t="s">
        <v>2838</v>
      </c>
      <c r="B173" s="638">
        <v>3106405</v>
      </c>
      <c r="C173" s="638" t="s">
        <v>218</v>
      </c>
      <c r="D173" s="638">
        <v>1</v>
      </c>
      <c r="E173" s="638">
        <v>6</v>
      </c>
      <c r="F173" s="638">
        <v>1</v>
      </c>
      <c r="G173" s="638">
        <v>1</v>
      </c>
      <c r="H173" s="638">
        <v>20</v>
      </c>
    </row>
    <row r="174" spans="1:8" s="46" customFormat="1" ht="16.5" customHeight="1">
      <c r="A174" s="638" t="s">
        <v>2839</v>
      </c>
      <c r="B174" s="638">
        <v>3106406</v>
      </c>
      <c r="C174" s="638" t="s">
        <v>218</v>
      </c>
      <c r="D174" s="638">
        <v>1</v>
      </c>
      <c r="E174" s="638">
        <v>6</v>
      </c>
      <c r="F174" s="638">
        <v>1</v>
      </c>
      <c r="G174" s="638">
        <v>1</v>
      </c>
      <c r="H174" s="638">
        <v>5</v>
      </c>
    </row>
    <row r="175" spans="1:8" s="46" customFormat="1" ht="16.5" customHeight="1">
      <c r="A175" s="638" t="s">
        <v>2841</v>
      </c>
      <c r="B175" s="638">
        <v>3106408</v>
      </c>
      <c r="C175" s="638" t="s">
        <v>218</v>
      </c>
      <c r="D175" s="638">
        <v>1</v>
      </c>
      <c r="E175" s="638">
        <v>6</v>
      </c>
      <c r="F175" s="638">
        <v>1</v>
      </c>
      <c r="G175" s="638">
        <v>1</v>
      </c>
      <c r="H175" s="638">
        <v>20</v>
      </c>
    </row>
    <row r="176" spans="1:8" s="46" customFormat="1" ht="16.5" customHeight="1">
      <c r="A176" s="638" t="s">
        <v>2842</v>
      </c>
      <c r="B176" s="638">
        <v>3106409</v>
      </c>
      <c r="C176" s="638" t="s">
        <v>218</v>
      </c>
      <c r="D176" s="638">
        <v>1</v>
      </c>
      <c r="E176" s="638">
        <v>6</v>
      </c>
      <c r="F176" s="638">
        <v>1</v>
      </c>
      <c r="G176" s="638">
        <v>1</v>
      </c>
      <c r="H176" s="638">
        <v>5</v>
      </c>
    </row>
    <row r="177" spans="1:8" s="46" customFormat="1" ht="16.5" customHeight="1">
      <c r="A177" s="638" t="s">
        <v>2844</v>
      </c>
      <c r="B177" s="638">
        <v>3106411</v>
      </c>
      <c r="C177" s="638" t="s">
        <v>218</v>
      </c>
      <c r="D177" s="638">
        <v>1</v>
      </c>
      <c r="E177" s="638">
        <v>6</v>
      </c>
      <c r="F177" s="638">
        <v>1</v>
      </c>
      <c r="G177" s="638">
        <v>1</v>
      </c>
      <c r="H177" s="638">
        <v>15</v>
      </c>
    </row>
    <row r="178" spans="1:8" s="46" customFormat="1" ht="16.5" customHeight="1">
      <c r="A178" s="637" t="s">
        <v>242</v>
      </c>
      <c r="B178" s="637">
        <v>3106501</v>
      </c>
      <c r="C178" s="637" t="s">
        <v>214</v>
      </c>
      <c r="D178" s="637">
        <v>1</v>
      </c>
      <c r="E178" s="637">
        <v>6</v>
      </c>
      <c r="F178" s="637">
        <v>1</v>
      </c>
      <c r="G178" s="637">
        <v>1</v>
      </c>
      <c r="H178" s="637">
        <v>3</v>
      </c>
    </row>
    <row r="179" spans="1:8" s="46" customFormat="1" ht="16.5" customHeight="1">
      <c r="A179" s="637" t="s">
        <v>243</v>
      </c>
      <c r="B179" s="637">
        <v>3106502</v>
      </c>
      <c r="C179" s="637" t="s">
        <v>214</v>
      </c>
      <c r="D179" s="637">
        <v>1</v>
      </c>
      <c r="E179" s="637">
        <v>6</v>
      </c>
      <c r="F179" s="637">
        <v>1</v>
      </c>
      <c r="G179" s="637">
        <v>1</v>
      </c>
      <c r="H179" s="637">
        <v>2</v>
      </c>
    </row>
    <row r="180" spans="1:8" s="46" customFormat="1" ht="16.5" customHeight="1">
      <c r="A180" s="637" t="s">
        <v>244</v>
      </c>
      <c r="B180" s="637">
        <v>3106503</v>
      </c>
      <c r="C180" s="637" t="s">
        <v>214</v>
      </c>
      <c r="D180" s="637">
        <v>1</v>
      </c>
      <c r="E180" s="637">
        <v>6</v>
      </c>
      <c r="F180" s="637">
        <v>1</v>
      </c>
      <c r="G180" s="637">
        <v>1</v>
      </c>
      <c r="H180" s="637">
        <v>4</v>
      </c>
    </row>
    <row r="181" spans="1:8" s="46" customFormat="1" ht="16.5" customHeight="1">
      <c r="A181" s="637" t="s">
        <v>245</v>
      </c>
      <c r="B181" s="637">
        <v>3106504</v>
      </c>
      <c r="C181" s="637" t="s">
        <v>214</v>
      </c>
      <c r="D181" s="637">
        <v>1</v>
      </c>
      <c r="E181" s="637">
        <v>6</v>
      </c>
      <c r="F181" s="637">
        <v>1</v>
      </c>
      <c r="G181" s="637">
        <v>1</v>
      </c>
      <c r="H181" s="637">
        <v>1</v>
      </c>
    </row>
    <row r="182" spans="1:8" s="46" customFormat="1" ht="16.5" customHeight="1">
      <c r="A182" s="635" t="s">
        <v>2846</v>
      </c>
      <c r="B182" s="635">
        <v>3107102</v>
      </c>
      <c r="C182" s="635" t="s">
        <v>215</v>
      </c>
      <c r="D182" s="635">
        <v>1</v>
      </c>
      <c r="E182" s="635">
        <v>7</v>
      </c>
      <c r="F182" s="635">
        <v>1</v>
      </c>
      <c r="G182" s="635">
        <v>1</v>
      </c>
      <c r="H182" s="635">
        <v>19</v>
      </c>
    </row>
    <row r="183" spans="1:8" s="46" customFormat="1" ht="16.5" customHeight="1">
      <c r="A183" s="635" t="s">
        <v>2847</v>
      </c>
      <c r="B183" s="635">
        <v>3107103</v>
      </c>
      <c r="C183" s="635" t="s">
        <v>215</v>
      </c>
      <c r="D183" s="635">
        <v>1</v>
      </c>
      <c r="E183" s="635">
        <v>7</v>
      </c>
      <c r="F183" s="635">
        <v>1</v>
      </c>
      <c r="G183" s="635">
        <v>1</v>
      </c>
      <c r="H183" s="635">
        <v>5</v>
      </c>
    </row>
    <row r="184" spans="1:8" s="46" customFormat="1" ht="16.5" customHeight="1">
      <c r="A184" s="635" t="s">
        <v>2849</v>
      </c>
      <c r="B184" s="635">
        <v>3107105</v>
      </c>
      <c r="C184" s="635" t="s">
        <v>215</v>
      </c>
      <c r="D184" s="635">
        <v>1</v>
      </c>
      <c r="E184" s="635">
        <v>7</v>
      </c>
      <c r="F184" s="635">
        <v>1</v>
      </c>
      <c r="G184" s="635">
        <v>1</v>
      </c>
      <c r="H184" s="635">
        <v>19</v>
      </c>
    </row>
    <row r="185" spans="1:8" s="46" customFormat="1" ht="16.5" customHeight="1">
      <c r="A185" s="635" t="s">
        <v>2850</v>
      </c>
      <c r="B185" s="635">
        <v>3107106</v>
      </c>
      <c r="C185" s="635" t="s">
        <v>215</v>
      </c>
      <c r="D185" s="635">
        <v>1</v>
      </c>
      <c r="E185" s="635">
        <v>7</v>
      </c>
      <c r="F185" s="635">
        <v>1</v>
      </c>
      <c r="G185" s="635">
        <v>1</v>
      </c>
      <c r="H185" s="635">
        <v>5</v>
      </c>
    </row>
    <row r="186" spans="1:8" s="46" customFormat="1" ht="16.5" customHeight="1">
      <c r="A186" s="635" t="s">
        <v>2852</v>
      </c>
      <c r="B186" s="635">
        <v>3107108</v>
      </c>
      <c r="C186" s="635" t="s">
        <v>215</v>
      </c>
      <c r="D186" s="635">
        <v>1</v>
      </c>
      <c r="E186" s="635">
        <v>7</v>
      </c>
      <c r="F186" s="635">
        <v>1</v>
      </c>
      <c r="G186" s="635">
        <v>1</v>
      </c>
      <c r="H186" s="635">
        <v>19</v>
      </c>
    </row>
    <row r="187" spans="1:8" s="46" customFormat="1" ht="16.5" customHeight="1">
      <c r="A187" s="635" t="s">
        <v>2853</v>
      </c>
      <c r="B187" s="635">
        <v>3107109</v>
      </c>
      <c r="C187" s="635" t="s">
        <v>215</v>
      </c>
      <c r="D187" s="635">
        <v>1</v>
      </c>
      <c r="E187" s="635">
        <v>7</v>
      </c>
      <c r="F187" s="635">
        <v>1</v>
      </c>
      <c r="G187" s="635">
        <v>1</v>
      </c>
      <c r="H187" s="635">
        <v>5</v>
      </c>
    </row>
    <row r="188" spans="1:8" s="46" customFormat="1" ht="16.5" customHeight="1">
      <c r="A188" s="635" t="s">
        <v>2855</v>
      </c>
      <c r="B188" s="635">
        <v>3107111</v>
      </c>
      <c r="C188" s="635" t="s">
        <v>215</v>
      </c>
      <c r="D188" s="635">
        <v>1</v>
      </c>
      <c r="E188" s="635">
        <v>7</v>
      </c>
      <c r="F188" s="635">
        <v>1</v>
      </c>
      <c r="G188" s="635">
        <v>1</v>
      </c>
      <c r="H188" s="635">
        <v>15</v>
      </c>
    </row>
    <row r="189" spans="1:8" s="46" customFormat="1" ht="16.5" customHeight="1">
      <c r="A189" s="635" t="s">
        <v>2856</v>
      </c>
      <c r="B189" s="635">
        <v>3107112</v>
      </c>
      <c r="C189" s="635" t="s">
        <v>215</v>
      </c>
      <c r="D189" s="635">
        <v>1</v>
      </c>
      <c r="E189" s="635">
        <v>7</v>
      </c>
      <c r="F189" s="635">
        <v>1</v>
      </c>
      <c r="G189" s="635">
        <v>1</v>
      </c>
      <c r="H189" s="635">
        <v>3</v>
      </c>
    </row>
    <row r="190" spans="1:8" s="46" customFormat="1" ht="16.5" customHeight="1">
      <c r="A190" s="636" t="s">
        <v>2846</v>
      </c>
      <c r="B190" s="636">
        <v>3107202</v>
      </c>
      <c r="C190" s="636" t="s">
        <v>216</v>
      </c>
      <c r="D190" s="636">
        <v>1</v>
      </c>
      <c r="E190" s="636">
        <v>7</v>
      </c>
      <c r="F190" s="636">
        <v>1</v>
      </c>
      <c r="G190" s="636">
        <v>1</v>
      </c>
      <c r="H190" s="636">
        <v>19</v>
      </c>
    </row>
    <row r="191" spans="1:8" s="46" customFormat="1" ht="16.5" customHeight="1">
      <c r="A191" s="636" t="s">
        <v>2847</v>
      </c>
      <c r="B191" s="636">
        <v>3107203</v>
      </c>
      <c r="C191" s="636" t="s">
        <v>216</v>
      </c>
      <c r="D191" s="636">
        <v>1</v>
      </c>
      <c r="E191" s="636">
        <v>7</v>
      </c>
      <c r="F191" s="636">
        <v>1</v>
      </c>
      <c r="G191" s="636">
        <v>1</v>
      </c>
      <c r="H191" s="636">
        <v>5</v>
      </c>
    </row>
    <row r="192" spans="1:8" s="46" customFormat="1" ht="16.5" customHeight="1">
      <c r="A192" s="636" t="s">
        <v>2849</v>
      </c>
      <c r="B192" s="636">
        <v>3107205</v>
      </c>
      <c r="C192" s="636" t="s">
        <v>216</v>
      </c>
      <c r="D192" s="636">
        <v>1</v>
      </c>
      <c r="E192" s="636">
        <v>7</v>
      </c>
      <c r="F192" s="636">
        <v>1</v>
      </c>
      <c r="G192" s="636">
        <v>1</v>
      </c>
      <c r="H192" s="636">
        <v>19</v>
      </c>
    </row>
    <row r="193" spans="1:8" s="46" customFormat="1" ht="16.5" customHeight="1">
      <c r="A193" s="636" t="s">
        <v>2850</v>
      </c>
      <c r="B193" s="636">
        <v>3107206</v>
      </c>
      <c r="C193" s="636" t="s">
        <v>216</v>
      </c>
      <c r="D193" s="636">
        <v>1</v>
      </c>
      <c r="E193" s="636">
        <v>7</v>
      </c>
      <c r="F193" s="636">
        <v>1</v>
      </c>
      <c r="G193" s="636">
        <v>1</v>
      </c>
      <c r="H193" s="636">
        <v>5</v>
      </c>
    </row>
    <row r="194" spans="1:8" s="46" customFormat="1" ht="16.5" customHeight="1">
      <c r="A194" s="636" t="s">
        <v>2852</v>
      </c>
      <c r="B194" s="636">
        <v>3107208</v>
      </c>
      <c r="C194" s="636" t="s">
        <v>216</v>
      </c>
      <c r="D194" s="636">
        <v>1</v>
      </c>
      <c r="E194" s="636">
        <v>7</v>
      </c>
      <c r="F194" s="636">
        <v>1</v>
      </c>
      <c r="G194" s="636">
        <v>1</v>
      </c>
      <c r="H194" s="636">
        <v>19</v>
      </c>
    </row>
    <row r="195" spans="1:8" s="46" customFormat="1" ht="16.5" customHeight="1">
      <c r="A195" s="636" t="s">
        <v>2853</v>
      </c>
      <c r="B195" s="636">
        <v>3107209</v>
      </c>
      <c r="C195" s="636" t="s">
        <v>216</v>
      </c>
      <c r="D195" s="636">
        <v>1</v>
      </c>
      <c r="E195" s="636">
        <v>7</v>
      </c>
      <c r="F195" s="636">
        <v>1</v>
      </c>
      <c r="G195" s="636">
        <v>1</v>
      </c>
      <c r="H195" s="636">
        <v>5</v>
      </c>
    </row>
    <row r="196" spans="1:8" s="46" customFormat="1" ht="16.5" customHeight="1">
      <c r="A196" s="636" t="s">
        <v>2855</v>
      </c>
      <c r="B196" s="636">
        <v>3107211</v>
      </c>
      <c r="C196" s="636" t="s">
        <v>216</v>
      </c>
      <c r="D196" s="636">
        <v>1</v>
      </c>
      <c r="E196" s="636">
        <v>7</v>
      </c>
      <c r="F196" s="636">
        <v>1</v>
      </c>
      <c r="G196" s="636">
        <v>1</v>
      </c>
      <c r="H196" s="636">
        <v>15</v>
      </c>
    </row>
    <row r="197" spans="1:8" s="46" customFormat="1" ht="16.5" customHeight="1">
      <c r="A197" s="636" t="s">
        <v>2856</v>
      </c>
      <c r="B197" s="636">
        <v>3107212</v>
      </c>
      <c r="C197" s="636" t="s">
        <v>216</v>
      </c>
      <c r="D197" s="636">
        <v>1</v>
      </c>
      <c r="E197" s="636">
        <v>7</v>
      </c>
      <c r="F197" s="636">
        <v>1</v>
      </c>
      <c r="G197" s="636">
        <v>1</v>
      </c>
      <c r="H197" s="636">
        <v>3</v>
      </c>
    </row>
    <row r="198" spans="1:8" s="46" customFormat="1" ht="16.5" customHeight="1">
      <c r="A198" s="635" t="s">
        <v>2846</v>
      </c>
      <c r="B198" s="635">
        <v>3107302</v>
      </c>
      <c r="C198" s="635" t="s">
        <v>217</v>
      </c>
      <c r="D198" s="635">
        <v>1</v>
      </c>
      <c r="E198" s="635">
        <v>7</v>
      </c>
      <c r="F198" s="635">
        <v>1</v>
      </c>
      <c r="G198" s="635">
        <v>1</v>
      </c>
      <c r="H198" s="635">
        <v>19</v>
      </c>
    </row>
    <row r="199" spans="1:8" s="46" customFormat="1" ht="16.5" customHeight="1">
      <c r="A199" s="635" t="s">
        <v>2847</v>
      </c>
      <c r="B199" s="635">
        <v>3107303</v>
      </c>
      <c r="C199" s="635" t="s">
        <v>217</v>
      </c>
      <c r="D199" s="635">
        <v>1</v>
      </c>
      <c r="E199" s="635">
        <v>7</v>
      </c>
      <c r="F199" s="635">
        <v>1</v>
      </c>
      <c r="G199" s="635">
        <v>1</v>
      </c>
      <c r="H199" s="635">
        <v>5</v>
      </c>
    </row>
    <row r="200" spans="1:8" s="46" customFormat="1" ht="16.5" customHeight="1">
      <c r="A200" s="635" t="s">
        <v>2849</v>
      </c>
      <c r="B200" s="635">
        <v>3107305</v>
      </c>
      <c r="C200" s="635" t="s">
        <v>217</v>
      </c>
      <c r="D200" s="635">
        <v>1</v>
      </c>
      <c r="E200" s="635">
        <v>7</v>
      </c>
      <c r="F200" s="635">
        <v>1</v>
      </c>
      <c r="G200" s="635">
        <v>1</v>
      </c>
      <c r="H200" s="635">
        <v>19</v>
      </c>
    </row>
    <row r="201" spans="1:8" s="46" customFormat="1" ht="16.5" customHeight="1">
      <c r="A201" s="635" t="s">
        <v>2850</v>
      </c>
      <c r="B201" s="635">
        <v>3107306</v>
      </c>
      <c r="C201" s="635" t="s">
        <v>217</v>
      </c>
      <c r="D201" s="635">
        <v>1</v>
      </c>
      <c r="E201" s="635">
        <v>7</v>
      </c>
      <c r="F201" s="635">
        <v>1</v>
      </c>
      <c r="G201" s="635">
        <v>1</v>
      </c>
      <c r="H201" s="635">
        <v>5</v>
      </c>
    </row>
    <row r="202" spans="1:8" s="46" customFormat="1" ht="16.5" customHeight="1">
      <c r="A202" s="635" t="s">
        <v>2852</v>
      </c>
      <c r="B202" s="635">
        <v>3107308</v>
      </c>
      <c r="C202" s="635" t="s">
        <v>217</v>
      </c>
      <c r="D202" s="635">
        <v>1</v>
      </c>
      <c r="E202" s="635">
        <v>7</v>
      </c>
      <c r="F202" s="635">
        <v>1</v>
      </c>
      <c r="G202" s="635">
        <v>1</v>
      </c>
      <c r="H202" s="635">
        <v>19</v>
      </c>
    </row>
    <row r="203" spans="1:8" s="46" customFormat="1" ht="16.5" customHeight="1">
      <c r="A203" s="635" t="s">
        <v>2853</v>
      </c>
      <c r="B203" s="635">
        <v>3107309</v>
      </c>
      <c r="C203" s="635" t="s">
        <v>217</v>
      </c>
      <c r="D203" s="635">
        <v>1</v>
      </c>
      <c r="E203" s="635">
        <v>7</v>
      </c>
      <c r="F203" s="635">
        <v>1</v>
      </c>
      <c r="G203" s="635">
        <v>1</v>
      </c>
      <c r="H203" s="635">
        <v>5</v>
      </c>
    </row>
    <row r="204" spans="1:8" s="46" customFormat="1" ht="16.5" customHeight="1">
      <c r="A204" s="635" t="s">
        <v>2855</v>
      </c>
      <c r="B204" s="635">
        <v>3107311</v>
      </c>
      <c r="C204" s="635" t="s">
        <v>217</v>
      </c>
      <c r="D204" s="635">
        <v>1</v>
      </c>
      <c r="E204" s="635">
        <v>7</v>
      </c>
      <c r="F204" s="635">
        <v>1</v>
      </c>
      <c r="G204" s="635">
        <v>1</v>
      </c>
      <c r="H204" s="635">
        <v>15</v>
      </c>
    </row>
    <row r="205" spans="1:8" s="46" customFormat="1" ht="16.5" customHeight="1">
      <c r="A205" s="635" t="s">
        <v>2856</v>
      </c>
      <c r="B205" s="635">
        <v>3107312</v>
      </c>
      <c r="C205" s="635" t="s">
        <v>217</v>
      </c>
      <c r="D205" s="635">
        <v>1</v>
      </c>
      <c r="E205" s="635">
        <v>7</v>
      </c>
      <c r="F205" s="635">
        <v>1</v>
      </c>
      <c r="G205" s="635">
        <v>1</v>
      </c>
      <c r="H205" s="635">
        <v>3</v>
      </c>
    </row>
    <row r="206" spans="1:8" s="46" customFormat="1" ht="16.5" customHeight="1">
      <c r="A206" s="636" t="s">
        <v>2846</v>
      </c>
      <c r="B206" s="636">
        <v>3107402</v>
      </c>
      <c r="C206" s="636" t="s">
        <v>218</v>
      </c>
      <c r="D206" s="636">
        <v>1</v>
      </c>
      <c r="E206" s="636">
        <v>7</v>
      </c>
      <c r="F206" s="636">
        <v>1</v>
      </c>
      <c r="G206" s="636">
        <v>1</v>
      </c>
      <c r="H206" s="636">
        <v>19</v>
      </c>
    </row>
    <row r="207" spans="1:8" s="46" customFormat="1" ht="16.5" customHeight="1">
      <c r="A207" s="636" t="s">
        <v>2847</v>
      </c>
      <c r="B207" s="636">
        <v>3107403</v>
      </c>
      <c r="C207" s="636" t="s">
        <v>218</v>
      </c>
      <c r="D207" s="636">
        <v>1</v>
      </c>
      <c r="E207" s="636">
        <v>7</v>
      </c>
      <c r="F207" s="636">
        <v>1</v>
      </c>
      <c r="G207" s="636">
        <v>1</v>
      </c>
      <c r="H207" s="636">
        <v>5</v>
      </c>
    </row>
    <row r="208" spans="1:8" s="46" customFormat="1" ht="16.5" customHeight="1">
      <c r="A208" s="636" t="s">
        <v>2849</v>
      </c>
      <c r="B208" s="636">
        <v>3107405</v>
      </c>
      <c r="C208" s="636" t="s">
        <v>218</v>
      </c>
      <c r="D208" s="636">
        <v>1</v>
      </c>
      <c r="E208" s="636">
        <v>7</v>
      </c>
      <c r="F208" s="636">
        <v>1</v>
      </c>
      <c r="G208" s="636">
        <v>1</v>
      </c>
      <c r="H208" s="636">
        <v>19</v>
      </c>
    </row>
    <row r="209" spans="1:8" s="46" customFormat="1" ht="16.5" customHeight="1">
      <c r="A209" s="636" t="s">
        <v>2850</v>
      </c>
      <c r="B209" s="636">
        <v>3107406</v>
      </c>
      <c r="C209" s="636" t="s">
        <v>218</v>
      </c>
      <c r="D209" s="636">
        <v>1</v>
      </c>
      <c r="E209" s="636">
        <v>7</v>
      </c>
      <c r="F209" s="636">
        <v>1</v>
      </c>
      <c r="G209" s="636">
        <v>1</v>
      </c>
      <c r="H209" s="636">
        <v>5</v>
      </c>
    </row>
    <row r="210" spans="1:8" s="46" customFormat="1" ht="16.5" customHeight="1">
      <c r="A210" s="636" t="s">
        <v>2852</v>
      </c>
      <c r="B210" s="636">
        <v>3107408</v>
      </c>
      <c r="C210" s="636" t="s">
        <v>218</v>
      </c>
      <c r="D210" s="636">
        <v>1</v>
      </c>
      <c r="E210" s="636">
        <v>7</v>
      </c>
      <c r="F210" s="636">
        <v>1</v>
      </c>
      <c r="G210" s="636">
        <v>1</v>
      </c>
      <c r="H210" s="636">
        <v>19</v>
      </c>
    </row>
    <row r="211" spans="1:8" s="46" customFormat="1" ht="16.5" customHeight="1">
      <c r="A211" s="636" t="s">
        <v>2853</v>
      </c>
      <c r="B211" s="636">
        <v>3107409</v>
      </c>
      <c r="C211" s="636" t="s">
        <v>218</v>
      </c>
      <c r="D211" s="636">
        <v>1</v>
      </c>
      <c r="E211" s="636">
        <v>7</v>
      </c>
      <c r="F211" s="636">
        <v>1</v>
      </c>
      <c r="G211" s="636">
        <v>1</v>
      </c>
      <c r="H211" s="636">
        <v>5</v>
      </c>
    </row>
    <row r="212" spans="1:8" s="46" customFormat="1" ht="16.5" customHeight="1">
      <c r="A212" s="636" t="s">
        <v>2855</v>
      </c>
      <c r="B212" s="636">
        <v>3107411</v>
      </c>
      <c r="C212" s="636" t="s">
        <v>218</v>
      </c>
      <c r="D212" s="636">
        <v>1</v>
      </c>
      <c r="E212" s="636">
        <v>7</v>
      </c>
      <c r="F212" s="636">
        <v>1</v>
      </c>
      <c r="G212" s="636">
        <v>1</v>
      </c>
      <c r="H212" s="636">
        <v>15</v>
      </c>
    </row>
    <row r="213" spans="1:8" s="46" customFormat="1" ht="16.5" customHeight="1">
      <c r="A213" s="636" t="s">
        <v>2856</v>
      </c>
      <c r="B213" s="636">
        <v>3107412</v>
      </c>
      <c r="C213" s="636" t="s">
        <v>218</v>
      </c>
      <c r="D213" s="636">
        <v>1</v>
      </c>
      <c r="E213" s="636">
        <v>7</v>
      </c>
      <c r="F213" s="636">
        <v>1</v>
      </c>
      <c r="G213" s="636">
        <v>1</v>
      </c>
      <c r="H213" s="636">
        <v>3</v>
      </c>
    </row>
    <row r="214" spans="1:8" s="46" customFormat="1" ht="16.5" customHeight="1">
      <c r="A214" s="635" t="s">
        <v>242</v>
      </c>
      <c r="B214" s="635">
        <v>3107501</v>
      </c>
      <c r="C214" s="635" t="s">
        <v>214</v>
      </c>
      <c r="D214" s="635">
        <v>1</v>
      </c>
      <c r="E214" s="635">
        <v>7</v>
      </c>
      <c r="F214" s="635">
        <v>1</v>
      </c>
      <c r="G214" s="635">
        <v>1</v>
      </c>
      <c r="H214" s="635">
        <v>3</v>
      </c>
    </row>
    <row r="215" spans="1:8" s="46" customFormat="1" ht="16.5" customHeight="1">
      <c r="A215" s="635" t="s">
        <v>243</v>
      </c>
      <c r="B215" s="635">
        <v>3107502</v>
      </c>
      <c r="C215" s="635" t="s">
        <v>214</v>
      </c>
      <c r="D215" s="635">
        <v>1</v>
      </c>
      <c r="E215" s="635">
        <v>7</v>
      </c>
      <c r="F215" s="635">
        <v>1</v>
      </c>
      <c r="G215" s="635">
        <v>1</v>
      </c>
      <c r="H215" s="635">
        <v>2</v>
      </c>
    </row>
    <row r="216" spans="1:8" s="46" customFormat="1" ht="16.5" customHeight="1">
      <c r="A216" s="635" t="s">
        <v>244</v>
      </c>
      <c r="B216" s="635">
        <v>3107503</v>
      </c>
      <c r="C216" s="635" t="s">
        <v>214</v>
      </c>
      <c r="D216" s="635">
        <v>1</v>
      </c>
      <c r="E216" s="635">
        <v>7</v>
      </c>
      <c r="F216" s="635">
        <v>1</v>
      </c>
      <c r="G216" s="635">
        <v>1</v>
      </c>
      <c r="H216" s="635">
        <v>4</v>
      </c>
    </row>
    <row r="217" spans="1:8" s="46" customFormat="1" ht="16.5" customHeight="1">
      <c r="A217" s="635" t="s">
        <v>245</v>
      </c>
      <c r="B217" s="635">
        <v>3107504</v>
      </c>
      <c r="C217" s="635" t="s">
        <v>214</v>
      </c>
      <c r="D217" s="635">
        <v>1</v>
      </c>
      <c r="E217" s="635">
        <v>7</v>
      </c>
      <c r="F217" s="635">
        <v>1</v>
      </c>
      <c r="G217" s="635">
        <v>1</v>
      </c>
      <c r="H217" s="635">
        <v>1</v>
      </c>
    </row>
    <row r="218" spans="1:8" s="46" customFormat="1" ht="16.5" customHeight="1">
      <c r="A218" s="637" t="s">
        <v>2858</v>
      </c>
      <c r="B218" s="637">
        <v>3108102</v>
      </c>
      <c r="C218" s="637" t="s">
        <v>215</v>
      </c>
      <c r="D218" s="637">
        <v>1</v>
      </c>
      <c r="E218" s="637">
        <v>8</v>
      </c>
      <c r="F218" s="637">
        <v>1</v>
      </c>
      <c r="G218" s="637">
        <v>1</v>
      </c>
      <c r="H218" s="637">
        <v>19</v>
      </c>
    </row>
    <row r="219" spans="1:8" s="46" customFormat="1" ht="16.5" customHeight="1">
      <c r="A219" s="637" t="s">
        <v>2859</v>
      </c>
      <c r="B219" s="637">
        <v>3108103</v>
      </c>
      <c r="C219" s="637" t="s">
        <v>215</v>
      </c>
      <c r="D219" s="637">
        <v>1</v>
      </c>
      <c r="E219" s="637">
        <v>8</v>
      </c>
      <c r="F219" s="637">
        <v>1</v>
      </c>
      <c r="G219" s="637">
        <v>1</v>
      </c>
      <c r="H219" s="637">
        <v>5</v>
      </c>
    </row>
    <row r="220" spans="1:8" s="46" customFormat="1" ht="16.5" customHeight="1">
      <c r="A220" s="637" t="s">
        <v>2861</v>
      </c>
      <c r="B220" s="637">
        <v>3108105</v>
      </c>
      <c r="C220" s="637" t="s">
        <v>215</v>
      </c>
      <c r="D220" s="637">
        <v>1</v>
      </c>
      <c r="E220" s="637">
        <v>8</v>
      </c>
      <c r="F220" s="637">
        <v>1</v>
      </c>
      <c r="G220" s="637">
        <v>1</v>
      </c>
      <c r="H220" s="637">
        <v>19</v>
      </c>
    </row>
    <row r="221" spans="1:8" s="46" customFormat="1" ht="16.5" customHeight="1">
      <c r="A221" s="637" t="s">
        <v>2862</v>
      </c>
      <c r="B221" s="637">
        <v>3108106</v>
      </c>
      <c r="C221" s="637" t="s">
        <v>215</v>
      </c>
      <c r="D221" s="637">
        <v>1</v>
      </c>
      <c r="E221" s="637">
        <v>8</v>
      </c>
      <c r="F221" s="637">
        <v>1</v>
      </c>
      <c r="G221" s="637">
        <v>1</v>
      </c>
      <c r="H221" s="637">
        <v>5</v>
      </c>
    </row>
    <row r="222" spans="1:8" s="46" customFormat="1" ht="16.5" customHeight="1">
      <c r="A222" s="637" t="s">
        <v>2864</v>
      </c>
      <c r="B222" s="637">
        <v>3108108</v>
      </c>
      <c r="C222" s="637" t="s">
        <v>215</v>
      </c>
      <c r="D222" s="637">
        <v>1</v>
      </c>
      <c r="E222" s="637">
        <v>8</v>
      </c>
      <c r="F222" s="637">
        <v>1</v>
      </c>
      <c r="G222" s="637">
        <v>1</v>
      </c>
      <c r="H222" s="637">
        <v>19</v>
      </c>
    </row>
    <row r="223" spans="1:8" s="46" customFormat="1" ht="16.5" customHeight="1">
      <c r="A223" s="637" t="s">
        <v>2865</v>
      </c>
      <c r="B223" s="637">
        <v>3108109</v>
      </c>
      <c r="C223" s="637" t="s">
        <v>215</v>
      </c>
      <c r="D223" s="637">
        <v>1</v>
      </c>
      <c r="E223" s="637">
        <v>8</v>
      </c>
      <c r="F223" s="637">
        <v>1</v>
      </c>
      <c r="G223" s="637">
        <v>1</v>
      </c>
      <c r="H223" s="637">
        <v>5</v>
      </c>
    </row>
    <row r="224" spans="1:8" s="46" customFormat="1" ht="16.5" customHeight="1">
      <c r="A224" s="637" t="s">
        <v>2867</v>
      </c>
      <c r="B224" s="637">
        <v>3108111</v>
      </c>
      <c r="C224" s="637" t="s">
        <v>215</v>
      </c>
      <c r="D224" s="637">
        <v>1</v>
      </c>
      <c r="E224" s="637">
        <v>8</v>
      </c>
      <c r="F224" s="637">
        <v>1</v>
      </c>
      <c r="G224" s="637">
        <v>1</v>
      </c>
      <c r="H224" s="637">
        <v>15</v>
      </c>
    </row>
    <row r="225" spans="1:8" s="46" customFormat="1" ht="16.5" customHeight="1">
      <c r="A225" s="637" t="s">
        <v>2868</v>
      </c>
      <c r="B225" s="637">
        <v>3108112</v>
      </c>
      <c r="C225" s="637" t="s">
        <v>215</v>
      </c>
      <c r="D225" s="637">
        <v>1</v>
      </c>
      <c r="E225" s="637">
        <v>8</v>
      </c>
      <c r="F225" s="637">
        <v>1</v>
      </c>
      <c r="G225" s="637">
        <v>1</v>
      </c>
      <c r="H225" s="637">
        <v>3</v>
      </c>
    </row>
    <row r="226" spans="1:8" s="46" customFormat="1" ht="16.5" customHeight="1">
      <c r="A226" s="638" t="s">
        <v>2858</v>
      </c>
      <c r="B226" s="638">
        <v>3108202</v>
      </c>
      <c r="C226" s="638" t="s">
        <v>216</v>
      </c>
      <c r="D226" s="638">
        <v>1</v>
      </c>
      <c r="E226" s="638">
        <v>8</v>
      </c>
      <c r="F226" s="638">
        <v>1</v>
      </c>
      <c r="G226" s="638">
        <v>1</v>
      </c>
      <c r="H226" s="638">
        <v>19</v>
      </c>
    </row>
    <row r="227" spans="1:8" s="46" customFormat="1" ht="16.5" customHeight="1">
      <c r="A227" s="638" t="s">
        <v>2859</v>
      </c>
      <c r="B227" s="638">
        <v>3108203</v>
      </c>
      <c r="C227" s="638" t="s">
        <v>216</v>
      </c>
      <c r="D227" s="638">
        <v>1</v>
      </c>
      <c r="E227" s="638">
        <v>8</v>
      </c>
      <c r="F227" s="638">
        <v>1</v>
      </c>
      <c r="G227" s="638">
        <v>1</v>
      </c>
      <c r="H227" s="638">
        <v>5</v>
      </c>
    </row>
    <row r="228" spans="1:8" s="46" customFormat="1" ht="16.5" customHeight="1">
      <c r="A228" s="638" t="s">
        <v>2861</v>
      </c>
      <c r="B228" s="638">
        <v>3108205</v>
      </c>
      <c r="C228" s="638" t="s">
        <v>216</v>
      </c>
      <c r="D228" s="638">
        <v>1</v>
      </c>
      <c r="E228" s="638">
        <v>8</v>
      </c>
      <c r="F228" s="638">
        <v>1</v>
      </c>
      <c r="G228" s="638">
        <v>1</v>
      </c>
      <c r="H228" s="638">
        <v>19</v>
      </c>
    </row>
    <row r="229" spans="1:8" s="46" customFormat="1" ht="16.5" customHeight="1">
      <c r="A229" s="638" t="s">
        <v>2862</v>
      </c>
      <c r="B229" s="638">
        <v>3108206</v>
      </c>
      <c r="C229" s="638" t="s">
        <v>216</v>
      </c>
      <c r="D229" s="638">
        <v>1</v>
      </c>
      <c r="E229" s="638">
        <v>8</v>
      </c>
      <c r="F229" s="638">
        <v>1</v>
      </c>
      <c r="G229" s="638">
        <v>1</v>
      </c>
      <c r="H229" s="638">
        <v>5</v>
      </c>
    </row>
    <row r="230" spans="1:8" s="46" customFormat="1" ht="16.5" customHeight="1">
      <c r="A230" s="638" t="s">
        <v>2864</v>
      </c>
      <c r="B230" s="638">
        <v>3108208</v>
      </c>
      <c r="C230" s="638" t="s">
        <v>216</v>
      </c>
      <c r="D230" s="638">
        <v>1</v>
      </c>
      <c r="E230" s="638">
        <v>8</v>
      </c>
      <c r="F230" s="638">
        <v>1</v>
      </c>
      <c r="G230" s="638">
        <v>1</v>
      </c>
      <c r="H230" s="638">
        <v>19</v>
      </c>
    </row>
    <row r="231" spans="1:8" s="46" customFormat="1" ht="16.5" customHeight="1">
      <c r="A231" s="638" t="s">
        <v>2865</v>
      </c>
      <c r="B231" s="638">
        <v>3108209</v>
      </c>
      <c r="C231" s="638" t="s">
        <v>216</v>
      </c>
      <c r="D231" s="638">
        <v>1</v>
      </c>
      <c r="E231" s="638">
        <v>8</v>
      </c>
      <c r="F231" s="638">
        <v>1</v>
      </c>
      <c r="G231" s="638">
        <v>1</v>
      </c>
      <c r="H231" s="638">
        <v>5</v>
      </c>
    </row>
    <row r="232" spans="1:8" s="46" customFormat="1" ht="16.5" customHeight="1">
      <c r="A232" s="638" t="s">
        <v>2867</v>
      </c>
      <c r="B232" s="638">
        <v>3108211</v>
      </c>
      <c r="C232" s="638" t="s">
        <v>216</v>
      </c>
      <c r="D232" s="638">
        <v>1</v>
      </c>
      <c r="E232" s="638">
        <v>8</v>
      </c>
      <c r="F232" s="638">
        <v>1</v>
      </c>
      <c r="G232" s="638">
        <v>1</v>
      </c>
      <c r="H232" s="638">
        <v>15</v>
      </c>
    </row>
    <row r="233" spans="1:8" s="46" customFormat="1" ht="16.5" customHeight="1">
      <c r="A233" s="638" t="s">
        <v>2868</v>
      </c>
      <c r="B233" s="638">
        <v>3108212</v>
      </c>
      <c r="C233" s="638" t="s">
        <v>216</v>
      </c>
      <c r="D233" s="638">
        <v>1</v>
      </c>
      <c r="E233" s="638">
        <v>8</v>
      </c>
      <c r="F233" s="638">
        <v>1</v>
      </c>
      <c r="G233" s="638">
        <v>1</v>
      </c>
      <c r="H233" s="638">
        <v>3</v>
      </c>
    </row>
    <row r="234" spans="1:8" s="46" customFormat="1" ht="16.5" customHeight="1">
      <c r="A234" s="637" t="s">
        <v>2858</v>
      </c>
      <c r="B234" s="637">
        <v>3108302</v>
      </c>
      <c r="C234" s="637" t="s">
        <v>217</v>
      </c>
      <c r="D234" s="637">
        <v>1</v>
      </c>
      <c r="E234" s="637">
        <v>8</v>
      </c>
      <c r="F234" s="637">
        <v>1</v>
      </c>
      <c r="G234" s="637">
        <v>1</v>
      </c>
      <c r="H234" s="637">
        <v>19</v>
      </c>
    </row>
    <row r="235" spans="1:8" s="46" customFormat="1" ht="16.5" customHeight="1">
      <c r="A235" s="637" t="s">
        <v>2859</v>
      </c>
      <c r="B235" s="637">
        <v>3108303</v>
      </c>
      <c r="C235" s="637" t="s">
        <v>217</v>
      </c>
      <c r="D235" s="637">
        <v>1</v>
      </c>
      <c r="E235" s="637">
        <v>8</v>
      </c>
      <c r="F235" s="637">
        <v>1</v>
      </c>
      <c r="G235" s="637">
        <v>1</v>
      </c>
      <c r="H235" s="637">
        <v>5</v>
      </c>
    </row>
    <row r="236" spans="1:8" s="46" customFormat="1" ht="16.5" customHeight="1">
      <c r="A236" s="637" t="s">
        <v>2861</v>
      </c>
      <c r="B236" s="637">
        <v>3108305</v>
      </c>
      <c r="C236" s="637" t="s">
        <v>217</v>
      </c>
      <c r="D236" s="637">
        <v>1</v>
      </c>
      <c r="E236" s="637">
        <v>8</v>
      </c>
      <c r="F236" s="637">
        <v>1</v>
      </c>
      <c r="G236" s="637">
        <v>1</v>
      </c>
      <c r="H236" s="637">
        <v>19</v>
      </c>
    </row>
    <row r="237" spans="1:8" s="46" customFormat="1" ht="16.5" customHeight="1">
      <c r="A237" s="637" t="s">
        <v>2862</v>
      </c>
      <c r="B237" s="637">
        <v>3108306</v>
      </c>
      <c r="C237" s="637" t="s">
        <v>217</v>
      </c>
      <c r="D237" s="637">
        <v>1</v>
      </c>
      <c r="E237" s="637">
        <v>8</v>
      </c>
      <c r="F237" s="637">
        <v>1</v>
      </c>
      <c r="G237" s="637">
        <v>1</v>
      </c>
      <c r="H237" s="637">
        <v>5</v>
      </c>
    </row>
    <row r="238" spans="1:8" s="46" customFormat="1" ht="16.5" customHeight="1">
      <c r="A238" s="637" t="s">
        <v>2864</v>
      </c>
      <c r="B238" s="637">
        <v>3108308</v>
      </c>
      <c r="C238" s="637" t="s">
        <v>217</v>
      </c>
      <c r="D238" s="637">
        <v>1</v>
      </c>
      <c r="E238" s="637">
        <v>8</v>
      </c>
      <c r="F238" s="637">
        <v>1</v>
      </c>
      <c r="G238" s="637">
        <v>1</v>
      </c>
      <c r="H238" s="637">
        <v>19</v>
      </c>
    </row>
    <row r="239" spans="1:8" s="46" customFormat="1" ht="16.5" customHeight="1">
      <c r="A239" s="637" t="s">
        <v>2865</v>
      </c>
      <c r="B239" s="637">
        <v>3108309</v>
      </c>
      <c r="C239" s="637" t="s">
        <v>217</v>
      </c>
      <c r="D239" s="637">
        <v>1</v>
      </c>
      <c r="E239" s="637">
        <v>8</v>
      </c>
      <c r="F239" s="637">
        <v>1</v>
      </c>
      <c r="G239" s="637">
        <v>1</v>
      </c>
      <c r="H239" s="637">
        <v>5</v>
      </c>
    </row>
    <row r="240" spans="1:8" s="46" customFormat="1" ht="16.5" customHeight="1">
      <c r="A240" s="637" t="s">
        <v>2867</v>
      </c>
      <c r="B240" s="637">
        <v>3108311</v>
      </c>
      <c r="C240" s="637" t="s">
        <v>217</v>
      </c>
      <c r="D240" s="637">
        <v>1</v>
      </c>
      <c r="E240" s="637">
        <v>8</v>
      </c>
      <c r="F240" s="637">
        <v>1</v>
      </c>
      <c r="G240" s="637">
        <v>1</v>
      </c>
      <c r="H240" s="637">
        <v>15</v>
      </c>
    </row>
    <row r="241" spans="1:8" s="46" customFormat="1" ht="16.5" customHeight="1">
      <c r="A241" s="637" t="s">
        <v>2868</v>
      </c>
      <c r="B241" s="637">
        <v>3108312</v>
      </c>
      <c r="C241" s="637" t="s">
        <v>217</v>
      </c>
      <c r="D241" s="637">
        <v>1</v>
      </c>
      <c r="E241" s="637">
        <v>8</v>
      </c>
      <c r="F241" s="637">
        <v>1</v>
      </c>
      <c r="G241" s="637">
        <v>1</v>
      </c>
      <c r="H241" s="637">
        <v>3</v>
      </c>
    </row>
    <row r="242" spans="1:8" s="46" customFormat="1" ht="16.5" customHeight="1">
      <c r="A242" s="638" t="s">
        <v>2858</v>
      </c>
      <c r="B242" s="638">
        <v>3108402</v>
      </c>
      <c r="C242" s="638" t="s">
        <v>218</v>
      </c>
      <c r="D242" s="638">
        <v>1</v>
      </c>
      <c r="E242" s="638">
        <v>8</v>
      </c>
      <c r="F242" s="638">
        <v>1</v>
      </c>
      <c r="G242" s="638">
        <v>1</v>
      </c>
      <c r="H242" s="638">
        <v>19</v>
      </c>
    </row>
    <row r="243" spans="1:8" s="46" customFormat="1" ht="16.5" customHeight="1">
      <c r="A243" s="638" t="s">
        <v>2859</v>
      </c>
      <c r="B243" s="638">
        <v>3108403</v>
      </c>
      <c r="C243" s="638" t="s">
        <v>218</v>
      </c>
      <c r="D243" s="638">
        <v>1</v>
      </c>
      <c r="E243" s="638">
        <v>8</v>
      </c>
      <c r="F243" s="638">
        <v>1</v>
      </c>
      <c r="G243" s="638">
        <v>1</v>
      </c>
      <c r="H243" s="638">
        <v>5</v>
      </c>
    </row>
    <row r="244" spans="1:8" s="46" customFormat="1" ht="16.5" customHeight="1">
      <c r="A244" s="638" t="s">
        <v>2861</v>
      </c>
      <c r="B244" s="638">
        <v>3108405</v>
      </c>
      <c r="C244" s="638" t="s">
        <v>218</v>
      </c>
      <c r="D244" s="638">
        <v>1</v>
      </c>
      <c r="E244" s="638">
        <v>8</v>
      </c>
      <c r="F244" s="638">
        <v>1</v>
      </c>
      <c r="G244" s="638">
        <v>1</v>
      </c>
      <c r="H244" s="638">
        <v>19</v>
      </c>
    </row>
    <row r="245" spans="1:8" s="46" customFormat="1" ht="16.5" customHeight="1">
      <c r="A245" s="638" t="s">
        <v>2862</v>
      </c>
      <c r="B245" s="638">
        <v>3108406</v>
      </c>
      <c r="C245" s="638" t="s">
        <v>218</v>
      </c>
      <c r="D245" s="638">
        <v>1</v>
      </c>
      <c r="E245" s="638">
        <v>8</v>
      </c>
      <c r="F245" s="638">
        <v>1</v>
      </c>
      <c r="G245" s="638">
        <v>1</v>
      </c>
      <c r="H245" s="638">
        <v>5</v>
      </c>
    </row>
    <row r="246" spans="1:8" s="46" customFormat="1" ht="16.5" customHeight="1">
      <c r="A246" s="638" t="s">
        <v>2864</v>
      </c>
      <c r="B246" s="638">
        <v>3108408</v>
      </c>
      <c r="C246" s="638" t="s">
        <v>218</v>
      </c>
      <c r="D246" s="638">
        <v>1</v>
      </c>
      <c r="E246" s="638">
        <v>8</v>
      </c>
      <c r="F246" s="638">
        <v>1</v>
      </c>
      <c r="G246" s="638">
        <v>1</v>
      </c>
      <c r="H246" s="638">
        <v>19</v>
      </c>
    </row>
    <row r="247" spans="1:8" s="46" customFormat="1" ht="16.5" customHeight="1">
      <c r="A247" s="638" t="s">
        <v>2865</v>
      </c>
      <c r="B247" s="638">
        <v>3108409</v>
      </c>
      <c r="C247" s="638" t="s">
        <v>218</v>
      </c>
      <c r="D247" s="638">
        <v>1</v>
      </c>
      <c r="E247" s="638">
        <v>8</v>
      </c>
      <c r="F247" s="638">
        <v>1</v>
      </c>
      <c r="G247" s="638">
        <v>1</v>
      </c>
      <c r="H247" s="638">
        <v>5</v>
      </c>
    </row>
    <row r="248" spans="1:8" s="46" customFormat="1" ht="16.5" customHeight="1">
      <c r="A248" s="638" t="s">
        <v>2867</v>
      </c>
      <c r="B248" s="638">
        <v>3108411</v>
      </c>
      <c r="C248" s="638" t="s">
        <v>218</v>
      </c>
      <c r="D248" s="638">
        <v>1</v>
      </c>
      <c r="E248" s="638">
        <v>8</v>
      </c>
      <c r="F248" s="638">
        <v>1</v>
      </c>
      <c r="G248" s="638">
        <v>1</v>
      </c>
      <c r="H248" s="638">
        <v>15</v>
      </c>
    </row>
    <row r="249" spans="1:8" s="46" customFormat="1" ht="16.5" customHeight="1">
      <c r="A249" s="638" t="s">
        <v>2868</v>
      </c>
      <c r="B249" s="638">
        <v>3108412</v>
      </c>
      <c r="C249" s="638" t="s">
        <v>218</v>
      </c>
      <c r="D249" s="638">
        <v>1</v>
      </c>
      <c r="E249" s="638">
        <v>8</v>
      </c>
      <c r="F249" s="638">
        <v>1</v>
      </c>
      <c r="G249" s="638">
        <v>1</v>
      </c>
      <c r="H249" s="638">
        <v>3</v>
      </c>
    </row>
    <row r="250" spans="1:8" s="46" customFormat="1" ht="16.5" customHeight="1">
      <c r="A250" s="637" t="s">
        <v>242</v>
      </c>
      <c r="B250" s="637">
        <v>3018501</v>
      </c>
      <c r="C250" s="637" t="s">
        <v>214</v>
      </c>
      <c r="D250" s="637">
        <v>1</v>
      </c>
      <c r="E250" s="637">
        <v>8</v>
      </c>
      <c r="F250" s="637">
        <v>1</v>
      </c>
      <c r="G250" s="637">
        <v>1</v>
      </c>
      <c r="H250" s="637">
        <v>3</v>
      </c>
    </row>
    <row r="251" spans="1:8" s="46" customFormat="1" ht="16.5" customHeight="1">
      <c r="A251" s="637" t="s">
        <v>243</v>
      </c>
      <c r="B251" s="637">
        <v>3018502</v>
      </c>
      <c r="C251" s="637" t="s">
        <v>214</v>
      </c>
      <c r="D251" s="637">
        <v>1</v>
      </c>
      <c r="E251" s="637">
        <v>8</v>
      </c>
      <c r="F251" s="637">
        <v>1</v>
      </c>
      <c r="G251" s="637">
        <v>1</v>
      </c>
      <c r="H251" s="637">
        <v>2</v>
      </c>
    </row>
    <row r="252" spans="1:8" s="46" customFormat="1" ht="16.5" customHeight="1">
      <c r="A252" s="637" t="s">
        <v>244</v>
      </c>
      <c r="B252" s="637">
        <v>3018503</v>
      </c>
      <c r="C252" s="637" t="s">
        <v>214</v>
      </c>
      <c r="D252" s="637">
        <v>1</v>
      </c>
      <c r="E252" s="637">
        <v>8</v>
      </c>
      <c r="F252" s="637">
        <v>1</v>
      </c>
      <c r="G252" s="637">
        <v>1</v>
      </c>
      <c r="H252" s="637">
        <v>4</v>
      </c>
    </row>
    <row r="253" spans="1:8" s="46" customFormat="1" ht="16.5" customHeight="1">
      <c r="A253" s="637" t="s">
        <v>245</v>
      </c>
      <c r="B253" s="637">
        <v>3018504</v>
      </c>
      <c r="C253" s="637" t="s">
        <v>214</v>
      </c>
      <c r="D253" s="637">
        <v>1</v>
      </c>
      <c r="E253" s="637">
        <v>8</v>
      </c>
      <c r="F253" s="637">
        <v>1</v>
      </c>
      <c r="G253" s="637">
        <v>1</v>
      </c>
      <c r="H253" s="637">
        <v>1</v>
      </c>
    </row>
    <row r="254" spans="1:8" s="46" customFormat="1" ht="16.5" customHeight="1">
      <c r="A254" s="635" t="s">
        <v>2870</v>
      </c>
      <c r="B254" s="635">
        <v>3109102</v>
      </c>
      <c r="C254" s="635" t="s">
        <v>215</v>
      </c>
      <c r="D254" s="635">
        <v>1</v>
      </c>
      <c r="E254" s="635">
        <v>9</v>
      </c>
      <c r="F254" s="635">
        <v>1</v>
      </c>
      <c r="G254" s="635">
        <v>1</v>
      </c>
      <c r="H254" s="635">
        <v>14</v>
      </c>
    </row>
    <row r="255" spans="1:8" s="46" customFormat="1" ht="16.5" customHeight="1">
      <c r="A255" s="635" t="s">
        <v>2871</v>
      </c>
      <c r="B255" s="635">
        <v>3109103</v>
      </c>
      <c r="C255" s="635" t="s">
        <v>215</v>
      </c>
      <c r="D255" s="635">
        <v>1</v>
      </c>
      <c r="E255" s="635">
        <v>9</v>
      </c>
      <c r="F255" s="635">
        <v>1</v>
      </c>
      <c r="G255" s="635">
        <v>1</v>
      </c>
      <c r="H255" s="635">
        <v>3</v>
      </c>
    </row>
    <row r="256" spans="1:8" s="46" customFormat="1" ht="16.5" customHeight="1">
      <c r="A256" s="635" t="s">
        <v>2873</v>
      </c>
      <c r="B256" s="635">
        <v>3109105</v>
      </c>
      <c r="C256" s="635" t="s">
        <v>215</v>
      </c>
      <c r="D256" s="635">
        <v>1</v>
      </c>
      <c r="E256" s="635">
        <v>9</v>
      </c>
      <c r="F256" s="635">
        <v>1</v>
      </c>
      <c r="G256" s="635">
        <v>1</v>
      </c>
      <c r="H256" s="635">
        <v>14</v>
      </c>
    </row>
    <row r="257" spans="1:8" s="46" customFormat="1" ht="16.5" customHeight="1">
      <c r="A257" s="635" t="s">
        <v>2874</v>
      </c>
      <c r="B257" s="635">
        <v>3109106</v>
      </c>
      <c r="C257" s="635" t="s">
        <v>215</v>
      </c>
      <c r="D257" s="635">
        <v>1</v>
      </c>
      <c r="E257" s="635">
        <v>9</v>
      </c>
      <c r="F257" s="635">
        <v>1</v>
      </c>
      <c r="G257" s="635">
        <v>1</v>
      </c>
      <c r="H257" s="635">
        <v>3</v>
      </c>
    </row>
    <row r="258" spans="1:8" s="46" customFormat="1" ht="16.5" customHeight="1">
      <c r="A258" s="635" t="s">
        <v>2876</v>
      </c>
      <c r="B258" s="635">
        <v>3109108</v>
      </c>
      <c r="C258" s="635" t="s">
        <v>215</v>
      </c>
      <c r="D258" s="635">
        <v>1</v>
      </c>
      <c r="E258" s="635">
        <v>9</v>
      </c>
      <c r="F258" s="635">
        <v>1</v>
      </c>
      <c r="G258" s="635">
        <v>1</v>
      </c>
      <c r="H258" s="635">
        <v>14</v>
      </c>
    </row>
    <row r="259" spans="1:8" s="46" customFormat="1" ht="16.5" customHeight="1">
      <c r="A259" s="635" t="s">
        <v>2877</v>
      </c>
      <c r="B259" s="635">
        <v>3109109</v>
      </c>
      <c r="C259" s="635" t="s">
        <v>215</v>
      </c>
      <c r="D259" s="635">
        <v>1</v>
      </c>
      <c r="E259" s="635">
        <v>9</v>
      </c>
      <c r="F259" s="635">
        <v>1</v>
      </c>
      <c r="G259" s="635">
        <v>1</v>
      </c>
      <c r="H259" s="635">
        <v>3</v>
      </c>
    </row>
    <row r="260" spans="1:8" s="46" customFormat="1" ht="16.5" customHeight="1">
      <c r="A260" s="635" t="s">
        <v>2879</v>
      </c>
      <c r="B260" s="635">
        <v>3109111</v>
      </c>
      <c r="C260" s="635" t="s">
        <v>215</v>
      </c>
      <c r="D260" s="635">
        <v>1</v>
      </c>
      <c r="E260" s="635">
        <v>9</v>
      </c>
      <c r="F260" s="635">
        <v>1</v>
      </c>
      <c r="G260" s="635">
        <v>1</v>
      </c>
      <c r="H260" s="635">
        <v>14</v>
      </c>
    </row>
    <row r="261" spans="1:8" s="46" customFormat="1" ht="16.5" customHeight="1">
      <c r="A261" s="635" t="s">
        <v>2880</v>
      </c>
      <c r="B261" s="635">
        <v>3109112</v>
      </c>
      <c r="C261" s="635" t="s">
        <v>215</v>
      </c>
      <c r="D261" s="635">
        <v>1</v>
      </c>
      <c r="E261" s="635">
        <v>9</v>
      </c>
      <c r="F261" s="635">
        <v>1</v>
      </c>
      <c r="G261" s="635">
        <v>1</v>
      </c>
      <c r="H261" s="635">
        <v>3</v>
      </c>
    </row>
    <row r="262" spans="1:8" s="46" customFormat="1" ht="16.5" customHeight="1">
      <c r="A262" s="635" t="s">
        <v>2882</v>
      </c>
      <c r="B262" s="635">
        <v>3109114</v>
      </c>
      <c r="C262" s="635" t="s">
        <v>215</v>
      </c>
      <c r="D262" s="635">
        <v>1</v>
      </c>
      <c r="E262" s="635">
        <v>9</v>
      </c>
      <c r="F262" s="635">
        <v>1</v>
      </c>
      <c r="G262" s="635">
        <v>1</v>
      </c>
      <c r="H262" s="635">
        <v>19</v>
      </c>
    </row>
    <row r="263" spans="1:8" s="46" customFormat="1" ht="16.5" customHeight="1">
      <c r="A263" s="635" t="s">
        <v>2883</v>
      </c>
      <c r="B263" s="635">
        <v>3109115</v>
      </c>
      <c r="C263" s="635" t="s">
        <v>215</v>
      </c>
      <c r="D263" s="635">
        <v>1</v>
      </c>
      <c r="E263" s="635">
        <v>9</v>
      </c>
      <c r="F263" s="635">
        <v>1</v>
      </c>
      <c r="G263" s="635">
        <v>1</v>
      </c>
      <c r="H263" s="635">
        <v>3</v>
      </c>
    </row>
    <row r="264" spans="1:8" s="46" customFormat="1" ht="16.5" customHeight="1">
      <c r="A264" s="636" t="s">
        <v>2870</v>
      </c>
      <c r="B264" s="636">
        <v>3109202</v>
      </c>
      <c r="C264" s="636" t="s">
        <v>216</v>
      </c>
      <c r="D264" s="636">
        <v>1</v>
      </c>
      <c r="E264" s="636">
        <v>9</v>
      </c>
      <c r="F264" s="636">
        <v>1</v>
      </c>
      <c r="G264" s="636">
        <v>1</v>
      </c>
      <c r="H264" s="636">
        <v>14</v>
      </c>
    </row>
    <row r="265" spans="1:8" s="46" customFormat="1" ht="16.5" customHeight="1">
      <c r="A265" s="636" t="s">
        <v>2871</v>
      </c>
      <c r="B265" s="636">
        <v>3109203</v>
      </c>
      <c r="C265" s="636" t="s">
        <v>216</v>
      </c>
      <c r="D265" s="636">
        <v>1</v>
      </c>
      <c r="E265" s="636">
        <v>9</v>
      </c>
      <c r="F265" s="636">
        <v>1</v>
      </c>
      <c r="G265" s="636">
        <v>1</v>
      </c>
      <c r="H265" s="636">
        <v>3</v>
      </c>
    </row>
    <row r="266" spans="1:8" s="46" customFormat="1" ht="16.5" customHeight="1">
      <c r="A266" s="636" t="s">
        <v>2873</v>
      </c>
      <c r="B266" s="636">
        <v>3109205</v>
      </c>
      <c r="C266" s="636" t="s">
        <v>216</v>
      </c>
      <c r="D266" s="636">
        <v>1</v>
      </c>
      <c r="E266" s="636">
        <v>9</v>
      </c>
      <c r="F266" s="636">
        <v>1</v>
      </c>
      <c r="G266" s="636">
        <v>1</v>
      </c>
      <c r="H266" s="636">
        <v>14</v>
      </c>
    </row>
    <row r="267" spans="1:8" s="46" customFormat="1" ht="16.5" customHeight="1">
      <c r="A267" s="636" t="s">
        <v>2874</v>
      </c>
      <c r="B267" s="636">
        <v>3109206</v>
      </c>
      <c r="C267" s="636" t="s">
        <v>216</v>
      </c>
      <c r="D267" s="636">
        <v>1</v>
      </c>
      <c r="E267" s="636">
        <v>9</v>
      </c>
      <c r="F267" s="636">
        <v>1</v>
      </c>
      <c r="G267" s="636">
        <v>1</v>
      </c>
      <c r="H267" s="636">
        <v>3</v>
      </c>
    </row>
    <row r="268" spans="1:8" s="46" customFormat="1" ht="16.5" customHeight="1">
      <c r="A268" s="636" t="s">
        <v>2876</v>
      </c>
      <c r="B268" s="636">
        <v>3109208</v>
      </c>
      <c r="C268" s="636" t="s">
        <v>216</v>
      </c>
      <c r="D268" s="636">
        <v>1</v>
      </c>
      <c r="E268" s="636">
        <v>9</v>
      </c>
      <c r="F268" s="636">
        <v>1</v>
      </c>
      <c r="G268" s="636">
        <v>1</v>
      </c>
      <c r="H268" s="636">
        <v>14</v>
      </c>
    </row>
    <row r="269" spans="1:8" s="46" customFormat="1" ht="16.5" customHeight="1">
      <c r="A269" s="636" t="s">
        <v>2877</v>
      </c>
      <c r="B269" s="636">
        <v>3109209</v>
      </c>
      <c r="C269" s="636" t="s">
        <v>216</v>
      </c>
      <c r="D269" s="636">
        <v>1</v>
      </c>
      <c r="E269" s="636">
        <v>9</v>
      </c>
      <c r="F269" s="636">
        <v>1</v>
      </c>
      <c r="G269" s="636">
        <v>1</v>
      </c>
      <c r="H269" s="636">
        <v>3</v>
      </c>
    </row>
    <row r="270" spans="1:8" s="46" customFormat="1" ht="16.5" customHeight="1">
      <c r="A270" s="636" t="s">
        <v>2879</v>
      </c>
      <c r="B270" s="636">
        <v>3109211</v>
      </c>
      <c r="C270" s="636" t="s">
        <v>216</v>
      </c>
      <c r="D270" s="636">
        <v>1</v>
      </c>
      <c r="E270" s="636">
        <v>9</v>
      </c>
      <c r="F270" s="636">
        <v>1</v>
      </c>
      <c r="G270" s="636">
        <v>1</v>
      </c>
      <c r="H270" s="636">
        <v>14</v>
      </c>
    </row>
    <row r="271" spans="1:8" s="46" customFormat="1" ht="16.5" customHeight="1">
      <c r="A271" s="636" t="s">
        <v>2880</v>
      </c>
      <c r="B271" s="636">
        <v>3109212</v>
      </c>
      <c r="C271" s="636" t="s">
        <v>216</v>
      </c>
      <c r="D271" s="636">
        <v>1</v>
      </c>
      <c r="E271" s="636">
        <v>9</v>
      </c>
      <c r="F271" s="636">
        <v>1</v>
      </c>
      <c r="G271" s="636">
        <v>1</v>
      </c>
      <c r="H271" s="636">
        <v>3</v>
      </c>
    </row>
    <row r="272" spans="1:8" s="46" customFormat="1" ht="16.5" customHeight="1">
      <c r="A272" s="636" t="s">
        <v>2882</v>
      </c>
      <c r="B272" s="636">
        <v>3109214</v>
      </c>
      <c r="C272" s="636" t="s">
        <v>216</v>
      </c>
      <c r="D272" s="636">
        <v>1</v>
      </c>
      <c r="E272" s="636">
        <v>9</v>
      </c>
      <c r="F272" s="636">
        <v>1</v>
      </c>
      <c r="G272" s="636">
        <v>1</v>
      </c>
      <c r="H272" s="636">
        <v>19</v>
      </c>
    </row>
    <row r="273" spans="1:8" s="46" customFormat="1" ht="16.5" customHeight="1">
      <c r="A273" s="636" t="s">
        <v>2883</v>
      </c>
      <c r="B273" s="636">
        <v>3109215</v>
      </c>
      <c r="C273" s="636" t="s">
        <v>216</v>
      </c>
      <c r="D273" s="636">
        <v>1</v>
      </c>
      <c r="E273" s="636">
        <v>9</v>
      </c>
      <c r="F273" s="636">
        <v>1</v>
      </c>
      <c r="G273" s="636">
        <v>1</v>
      </c>
      <c r="H273" s="636">
        <v>3</v>
      </c>
    </row>
    <row r="274" spans="1:8" s="46" customFormat="1" ht="16.5" customHeight="1">
      <c r="A274" s="635" t="s">
        <v>2870</v>
      </c>
      <c r="B274" s="635">
        <v>3109302</v>
      </c>
      <c r="C274" s="635" t="s">
        <v>217</v>
      </c>
      <c r="D274" s="635">
        <v>1</v>
      </c>
      <c r="E274" s="635">
        <v>9</v>
      </c>
      <c r="F274" s="635">
        <v>1</v>
      </c>
      <c r="G274" s="635">
        <v>1</v>
      </c>
      <c r="H274" s="635">
        <v>14</v>
      </c>
    </row>
    <row r="275" spans="1:8" s="46" customFormat="1" ht="16.5" customHeight="1">
      <c r="A275" s="635" t="s">
        <v>2871</v>
      </c>
      <c r="B275" s="635">
        <v>3109303</v>
      </c>
      <c r="C275" s="635" t="s">
        <v>217</v>
      </c>
      <c r="D275" s="635">
        <v>1</v>
      </c>
      <c r="E275" s="635">
        <v>9</v>
      </c>
      <c r="F275" s="635">
        <v>1</v>
      </c>
      <c r="G275" s="635">
        <v>1</v>
      </c>
      <c r="H275" s="635">
        <v>3</v>
      </c>
    </row>
    <row r="276" spans="1:8" s="46" customFormat="1" ht="16.5" customHeight="1">
      <c r="A276" s="635" t="s">
        <v>2873</v>
      </c>
      <c r="B276" s="635">
        <v>3109305</v>
      </c>
      <c r="C276" s="635" t="s">
        <v>217</v>
      </c>
      <c r="D276" s="635">
        <v>1</v>
      </c>
      <c r="E276" s="635">
        <v>9</v>
      </c>
      <c r="F276" s="635">
        <v>1</v>
      </c>
      <c r="G276" s="635">
        <v>1</v>
      </c>
      <c r="H276" s="635">
        <v>14</v>
      </c>
    </row>
    <row r="277" spans="1:8" s="46" customFormat="1" ht="16.5" customHeight="1">
      <c r="A277" s="635" t="s">
        <v>2874</v>
      </c>
      <c r="B277" s="635">
        <v>3109306</v>
      </c>
      <c r="C277" s="635" t="s">
        <v>217</v>
      </c>
      <c r="D277" s="635">
        <v>1</v>
      </c>
      <c r="E277" s="635">
        <v>9</v>
      </c>
      <c r="F277" s="635">
        <v>1</v>
      </c>
      <c r="G277" s="635">
        <v>1</v>
      </c>
      <c r="H277" s="635">
        <v>3</v>
      </c>
    </row>
    <row r="278" spans="1:8" s="46" customFormat="1" ht="16.5" customHeight="1">
      <c r="A278" s="635" t="s">
        <v>2876</v>
      </c>
      <c r="B278" s="635">
        <v>3109308</v>
      </c>
      <c r="C278" s="635" t="s">
        <v>217</v>
      </c>
      <c r="D278" s="635">
        <v>1</v>
      </c>
      <c r="E278" s="635">
        <v>9</v>
      </c>
      <c r="F278" s="635">
        <v>1</v>
      </c>
      <c r="G278" s="635">
        <v>1</v>
      </c>
      <c r="H278" s="635">
        <v>14</v>
      </c>
    </row>
    <row r="279" spans="1:8" s="46" customFormat="1" ht="16.5" customHeight="1">
      <c r="A279" s="635" t="s">
        <v>2877</v>
      </c>
      <c r="B279" s="635">
        <v>3109309</v>
      </c>
      <c r="C279" s="635" t="s">
        <v>217</v>
      </c>
      <c r="D279" s="635">
        <v>1</v>
      </c>
      <c r="E279" s="635">
        <v>9</v>
      </c>
      <c r="F279" s="635">
        <v>1</v>
      </c>
      <c r="G279" s="635">
        <v>1</v>
      </c>
      <c r="H279" s="635">
        <v>3</v>
      </c>
    </row>
    <row r="280" spans="1:8" s="46" customFormat="1" ht="16.5" customHeight="1">
      <c r="A280" s="635" t="s">
        <v>2879</v>
      </c>
      <c r="B280" s="635">
        <v>3109311</v>
      </c>
      <c r="C280" s="635" t="s">
        <v>217</v>
      </c>
      <c r="D280" s="635">
        <v>1</v>
      </c>
      <c r="E280" s="635">
        <v>9</v>
      </c>
      <c r="F280" s="635">
        <v>1</v>
      </c>
      <c r="G280" s="635">
        <v>1</v>
      </c>
      <c r="H280" s="635">
        <v>14</v>
      </c>
    </row>
    <row r="281" spans="1:8" s="46" customFormat="1" ht="16.5" customHeight="1">
      <c r="A281" s="635" t="s">
        <v>2880</v>
      </c>
      <c r="B281" s="635">
        <v>3109312</v>
      </c>
      <c r="C281" s="635" t="s">
        <v>217</v>
      </c>
      <c r="D281" s="635">
        <v>1</v>
      </c>
      <c r="E281" s="635">
        <v>9</v>
      </c>
      <c r="F281" s="635">
        <v>1</v>
      </c>
      <c r="G281" s="635">
        <v>1</v>
      </c>
      <c r="H281" s="635">
        <v>3</v>
      </c>
    </row>
    <row r="282" spans="1:8" ht="16.5" customHeight="1">
      <c r="A282" s="635" t="s">
        <v>2882</v>
      </c>
      <c r="B282" s="635">
        <v>3109314</v>
      </c>
      <c r="C282" s="635" t="s">
        <v>217</v>
      </c>
      <c r="D282" s="635">
        <v>1</v>
      </c>
      <c r="E282" s="635">
        <v>9</v>
      </c>
      <c r="F282" s="635">
        <v>1</v>
      </c>
      <c r="G282" s="635">
        <v>1</v>
      </c>
      <c r="H282" s="635">
        <v>19</v>
      </c>
    </row>
    <row r="283" spans="1:8" ht="16.5" customHeight="1">
      <c r="A283" s="635" t="s">
        <v>2883</v>
      </c>
      <c r="B283" s="635">
        <v>3109315</v>
      </c>
      <c r="C283" s="635" t="s">
        <v>217</v>
      </c>
      <c r="D283" s="635">
        <v>1</v>
      </c>
      <c r="E283" s="635">
        <v>9</v>
      </c>
      <c r="F283" s="635">
        <v>1</v>
      </c>
      <c r="G283" s="635">
        <v>1</v>
      </c>
      <c r="H283" s="635">
        <v>3</v>
      </c>
    </row>
    <row r="284" spans="1:8" ht="16.5" customHeight="1">
      <c r="A284" s="636" t="s">
        <v>2870</v>
      </c>
      <c r="B284" s="636">
        <v>3109402</v>
      </c>
      <c r="C284" s="636" t="s">
        <v>218</v>
      </c>
      <c r="D284" s="636">
        <v>1</v>
      </c>
      <c r="E284" s="636">
        <v>9</v>
      </c>
      <c r="F284" s="636">
        <v>1</v>
      </c>
      <c r="G284" s="636">
        <v>1</v>
      </c>
      <c r="H284" s="636">
        <v>14</v>
      </c>
    </row>
    <row r="285" spans="1:8" ht="16.5" customHeight="1">
      <c r="A285" s="636" t="s">
        <v>2871</v>
      </c>
      <c r="B285" s="636">
        <v>3109403</v>
      </c>
      <c r="C285" s="636" t="s">
        <v>218</v>
      </c>
      <c r="D285" s="636">
        <v>1</v>
      </c>
      <c r="E285" s="636">
        <v>9</v>
      </c>
      <c r="F285" s="636">
        <v>1</v>
      </c>
      <c r="G285" s="636">
        <v>1</v>
      </c>
      <c r="H285" s="636">
        <v>3</v>
      </c>
    </row>
    <row r="286" spans="1:8" ht="16.5" customHeight="1">
      <c r="A286" s="636" t="s">
        <v>2873</v>
      </c>
      <c r="B286" s="636">
        <v>3109405</v>
      </c>
      <c r="C286" s="636" t="s">
        <v>218</v>
      </c>
      <c r="D286" s="636">
        <v>1</v>
      </c>
      <c r="E286" s="636">
        <v>9</v>
      </c>
      <c r="F286" s="636">
        <v>1</v>
      </c>
      <c r="G286" s="636">
        <v>1</v>
      </c>
      <c r="H286" s="636">
        <v>14</v>
      </c>
    </row>
    <row r="287" spans="1:8" ht="16.5" customHeight="1">
      <c r="A287" s="636" t="s">
        <v>2874</v>
      </c>
      <c r="B287" s="636">
        <v>3109406</v>
      </c>
      <c r="C287" s="636" t="s">
        <v>218</v>
      </c>
      <c r="D287" s="636">
        <v>1</v>
      </c>
      <c r="E287" s="636">
        <v>9</v>
      </c>
      <c r="F287" s="636">
        <v>1</v>
      </c>
      <c r="G287" s="636">
        <v>1</v>
      </c>
      <c r="H287" s="636">
        <v>3</v>
      </c>
    </row>
    <row r="288" spans="1:8" ht="16.5" customHeight="1">
      <c r="A288" s="636" t="s">
        <v>2876</v>
      </c>
      <c r="B288" s="636">
        <v>3109408</v>
      </c>
      <c r="C288" s="636" t="s">
        <v>218</v>
      </c>
      <c r="D288" s="636">
        <v>1</v>
      </c>
      <c r="E288" s="636">
        <v>9</v>
      </c>
      <c r="F288" s="636">
        <v>1</v>
      </c>
      <c r="G288" s="636">
        <v>1</v>
      </c>
      <c r="H288" s="636">
        <v>14</v>
      </c>
    </row>
    <row r="289" spans="1:8" ht="16.5" customHeight="1">
      <c r="A289" s="636" t="s">
        <v>2877</v>
      </c>
      <c r="B289" s="636">
        <v>3109409</v>
      </c>
      <c r="C289" s="636" t="s">
        <v>218</v>
      </c>
      <c r="D289" s="636">
        <v>1</v>
      </c>
      <c r="E289" s="636">
        <v>9</v>
      </c>
      <c r="F289" s="636">
        <v>1</v>
      </c>
      <c r="G289" s="636">
        <v>1</v>
      </c>
      <c r="H289" s="636">
        <v>3</v>
      </c>
    </row>
    <row r="290" spans="1:8" ht="16.5" customHeight="1">
      <c r="A290" s="636" t="s">
        <v>2879</v>
      </c>
      <c r="B290" s="636">
        <v>3109411</v>
      </c>
      <c r="C290" s="636" t="s">
        <v>218</v>
      </c>
      <c r="D290" s="636">
        <v>1</v>
      </c>
      <c r="E290" s="636">
        <v>9</v>
      </c>
      <c r="F290" s="636">
        <v>1</v>
      </c>
      <c r="G290" s="636">
        <v>1</v>
      </c>
      <c r="H290" s="636">
        <v>14</v>
      </c>
    </row>
    <row r="291" spans="1:8" ht="16.5" customHeight="1">
      <c r="A291" s="636" t="s">
        <v>2880</v>
      </c>
      <c r="B291" s="636">
        <v>3109412</v>
      </c>
      <c r="C291" s="636" t="s">
        <v>218</v>
      </c>
      <c r="D291" s="636">
        <v>1</v>
      </c>
      <c r="E291" s="636">
        <v>9</v>
      </c>
      <c r="F291" s="636">
        <v>1</v>
      </c>
      <c r="G291" s="636">
        <v>1</v>
      </c>
      <c r="H291" s="636">
        <v>3</v>
      </c>
    </row>
    <row r="292" spans="1:8" ht="16.5" customHeight="1">
      <c r="A292" s="636" t="s">
        <v>2882</v>
      </c>
      <c r="B292" s="636">
        <v>3109414</v>
      </c>
      <c r="C292" s="636" t="s">
        <v>218</v>
      </c>
      <c r="D292" s="636">
        <v>1</v>
      </c>
      <c r="E292" s="636">
        <v>9</v>
      </c>
      <c r="F292" s="636">
        <v>1</v>
      </c>
      <c r="G292" s="636">
        <v>1</v>
      </c>
      <c r="H292" s="636">
        <v>19</v>
      </c>
    </row>
    <row r="293" spans="1:8" ht="16.5" customHeight="1">
      <c r="A293" s="636" t="s">
        <v>2883</v>
      </c>
      <c r="B293" s="636">
        <v>3109415</v>
      </c>
      <c r="C293" s="636" t="s">
        <v>218</v>
      </c>
      <c r="D293" s="636">
        <v>1</v>
      </c>
      <c r="E293" s="636">
        <v>9</v>
      </c>
      <c r="F293" s="636">
        <v>1</v>
      </c>
      <c r="G293" s="636">
        <v>1</v>
      </c>
      <c r="H293" s="636">
        <v>3</v>
      </c>
    </row>
    <row r="294" spans="1:8" ht="16.5" customHeight="1">
      <c r="A294" s="635" t="s">
        <v>242</v>
      </c>
      <c r="B294" s="635">
        <v>3109501</v>
      </c>
      <c r="C294" s="635" t="s">
        <v>214</v>
      </c>
      <c r="D294" s="635">
        <v>1</v>
      </c>
      <c r="E294" s="635">
        <v>9</v>
      </c>
      <c r="F294" s="635">
        <v>1</v>
      </c>
      <c r="G294" s="635">
        <v>1</v>
      </c>
      <c r="H294" s="635">
        <v>3</v>
      </c>
    </row>
    <row r="295" spans="1:8" ht="16.5" customHeight="1">
      <c r="A295" s="635" t="s">
        <v>243</v>
      </c>
      <c r="B295" s="635">
        <v>3109502</v>
      </c>
      <c r="C295" s="635" t="s">
        <v>214</v>
      </c>
      <c r="D295" s="635">
        <v>1</v>
      </c>
      <c r="E295" s="635">
        <v>9</v>
      </c>
      <c r="F295" s="635">
        <v>1</v>
      </c>
      <c r="G295" s="635">
        <v>1</v>
      </c>
      <c r="H295" s="635">
        <v>2</v>
      </c>
    </row>
    <row r="296" spans="1:8" ht="16.5" customHeight="1">
      <c r="A296" s="635" t="s">
        <v>244</v>
      </c>
      <c r="B296" s="635">
        <v>3109503</v>
      </c>
      <c r="C296" s="635" t="s">
        <v>214</v>
      </c>
      <c r="D296" s="635">
        <v>1</v>
      </c>
      <c r="E296" s="635">
        <v>9</v>
      </c>
      <c r="F296" s="635">
        <v>1</v>
      </c>
      <c r="G296" s="635">
        <v>1</v>
      </c>
      <c r="H296" s="635">
        <v>4</v>
      </c>
    </row>
    <row r="297" spans="1:8" ht="16.5" customHeight="1">
      <c r="A297" s="635" t="s">
        <v>245</v>
      </c>
      <c r="B297" s="635">
        <v>3109504</v>
      </c>
      <c r="C297" s="635" t="s">
        <v>214</v>
      </c>
      <c r="D297" s="635">
        <v>1</v>
      </c>
      <c r="E297" s="635">
        <v>9</v>
      </c>
      <c r="F297" s="635">
        <v>1</v>
      </c>
      <c r="G297" s="635">
        <v>1</v>
      </c>
      <c r="H297" s="635">
        <v>1</v>
      </c>
    </row>
    <row r="298" spans="1:8" ht="16.5" customHeight="1">
      <c r="A298" s="637" t="s">
        <v>2882</v>
      </c>
      <c r="B298" s="637">
        <v>3110101</v>
      </c>
      <c r="C298" s="637" t="s">
        <v>215</v>
      </c>
      <c r="D298" s="637">
        <v>1</v>
      </c>
      <c r="E298" s="637">
        <v>10</v>
      </c>
      <c r="F298" s="637">
        <v>1</v>
      </c>
      <c r="G298" s="637">
        <v>1</v>
      </c>
      <c r="H298" s="637">
        <v>70</v>
      </c>
    </row>
    <row r="299" spans="1:8" ht="16.5" customHeight="1">
      <c r="A299" s="637" t="s">
        <v>2883</v>
      </c>
      <c r="B299" s="637">
        <v>3110102</v>
      </c>
      <c r="C299" s="637" t="s">
        <v>215</v>
      </c>
      <c r="D299" s="637">
        <v>1</v>
      </c>
      <c r="E299" s="637">
        <v>10</v>
      </c>
      <c r="F299" s="637">
        <v>1</v>
      </c>
      <c r="G299" s="637">
        <v>1</v>
      </c>
      <c r="H299" s="637">
        <v>15</v>
      </c>
    </row>
    <row r="300" spans="1:8" ht="16.5" customHeight="1">
      <c r="A300" s="637" t="s">
        <v>2884</v>
      </c>
      <c r="B300" s="637">
        <v>3110103</v>
      </c>
      <c r="C300" s="637" t="s">
        <v>215</v>
      </c>
      <c r="D300" s="637">
        <v>1</v>
      </c>
      <c r="E300" s="637">
        <v>10</v>
      </c>
      <c r="F300" s="637">
        <v>1</v>
      </c>
      <c r="G300" s="637">
        <v>1</v>
      </c>
      <c r="H300" s="637">
        <v>5</v>
      </c>
    </row>
    <row r="301" spans="1:8" ht="16.5" customHeight="1">
      <c r="A301" s="638" t="s">
        <v>2882</v>
      </c>
      <c r="B301" s="638">
        <v>3110201</v>
      </c>
      <c r="C301" s="638" t="s">
        <v>216</v>
      </c>
      <c r="D301" s="638">
        <v>1</v>
      </c>
      <c r="E301" s="638">
        <v>10</v>
      </c>
      <c r="F301" s="638">
        <v>1</v>
      </c>
      <c r="G301" s="638">
        <v>1</v>
      </c>
      <c r="H301" s="638">
        <v>70</v>
      </c>
    </row>
    <row r="302" spans="1:8" ht="16.5" customHeight="1">
      <c r="A302" s="638" t="s">
        <v>2883</v>
      </c>
      <c r="B302" s="638">
        <v>3110202</v>
      </c>
      <c r="C302" s="638" t="s">
        <v>216</v>
      </c>
      <c r="D302" s="638">
        <v>1</v>
      </c>
      <c r="E302" s="638">
        <v>10</v>
      </c>
      <c r="F302" s="638">
        <v>1</v>
      </c>
      <c r="G302" s="638">
        <v>1</v>
      </c>
      <c r="H302" s="638">
        <v>15</v>
      </c>
    </row>
    <row r="303" spans="1:8" ht="16.5" customHeight="1">
      <c r="A303" s="638" t="s">
        <v>2884</v>
      </c>
      <c r="B303" s="638">
        <v>3110203</v>
      </c>
      <c r="C303" s="638" t="s">
        <v>216</v>
      </c>
      <c r="D303" s="638">
        <v>1</v>
      </c>
      <c r="E303" s="638">
        <v>10</v>
      </c>
      <c r="F303" s="638">
        <v>1</v>
      </c>
      <c r="G303" s="638">
        <v>1</v>
      </c>
      <c r="H303" s="638">
        <v>5</v>
      </c>
    </row>
    <row r="304" spans="1:8" ht="16.5" customHeight="1">
      <c r="A304" s="637" t="s">
        <v>2882</v>
      </c>
      <c r="B304" s="637">
        <v>3110301</v>
      </c>
      <c r="C304" s="637" t="s">
        <v>217</v>
      </c>
      <c r="D304" s="637">
        <v>1</v>
      </c>
      <c r="E304" s="637">
        <v>10</v>
      </c>
      <c r="F304" s="637">
        <v>1</v>
      </c>
      <c r="G304" s="637">
        <v>1</v>
      </c>
      <c r="H304" s="637">
        <v>70</v>
      </c>
    </row>
    <row r="305" spans="1:8" ht="16.5" customHeight="1">
      <c r="A305" s="637" t="s">
        <v>2883</v>
      </c>
      <c r="B305" s="637">
        <v>3110302</v>
      </c>
      <c r="C305" s="637" t="s">
        <v>217</v>
      </c>
      <c r="D305" s="637">
        <v>1</v>
      </c>
      <c r="E305" s="637">
        <v>10</v>
      </c>
      <c r="F305" s="637">
        <v>1</v>
      </c>
      <c r="G305" s="637">
        <v>1</v>
      </c>
      <c r="H305" s="637">
        <v>15</v>
      </c>
    </row>
    <row r="306" spans="1:8" ht="16.5" customHeight="1">
      <c r="A306" s="637" t="s">
        <v>2884</v>
      </c>
      <c r="B306" s="637">
        <v>3110303</v>
      </c>
      <c r="C306" s="637" t="s">
        <v>217</v>
      </c>
      <c r="D306" s="637">
        <v>1</v>
      </c>
      <c r="E306" s="637">
        <v>10</v>
      </c>
      <c r="F306" s="637">
        <v>1</v>
      </c>
      <c r="G306" s="637">
        <v>1</v>
      </c>
      <c r="H306" s="637">
        <v>5</v>
      </c>
    </row>
    <row r="307" spans="1:8" ht="16.5" customHeight="1">
      <c r="A307" s="638" t="s">
        <v>2882</v>
      </c>
      <c r="B307" s="638">
        <v>3110401</v>
      </c>
      <c r="C307" s="638" t="s">
        <v>218</v>
      </c>
      <c r="D307" s="638">
        <v>1</v>
      </c>
      <c r="E307" s="638">
        <v>10</v>
      </c>
      <c r="F307" s="638">
        <v>1</v>
      </c>
      <c r="G307" s="638">
        <v>1</v>
      </c>
      <c r="H307" s="638">
        <v>70</v>
      </c>
    </row>
    <row r="308" spans="1:8" ht="16.5" customHeight="1">
      <c r="A308" s="638" t="s">
        <v>2883</v>
      </c>
      <c r="B308" s="638">
        <v>3110402</v>
      </c>
      <c r="C308" s="638" t="s">
        <v>218</v>
      </c>
      <c r="D308" s="638">
        <v>1</v>
      </c>
      <c r="E308" s="638">
        <v>10</v>
      </c>
      <c r="F308" s="638">
        <v>1</v>
      </c>
      <c r="G308" s="638">
        <v>1</v>
      </c>
      <c r="H308" s="638">
        <v>15</v>
      </c>
    </row>
    <row r="309" spans="1:8" ht="16.5" customHeight="1">
      <c r="A309" s="638" t="s">
        <v>2884</v>
      </c>
      <c r="B309" s="638">
        <v>3110403</v>
      </c>
      <c r="C309" s="638" t="s">
        <v>218</v>
      </c>
      <c r="D309" s="638">
        <v>1</v>
      </c>
      <c r="E309" s="638">
        <v>10</v>
      </c>
      <c r="F309" s="638">
        <v>1</v>
      </c>
      <c r="G309" s="638">
        <v>1</v>
      </c>
      <c r="H309" s="638">
        <v>5</v>
      </c>
    </row>
    <row r="310" spans="1:8" ht="16.5" customHeight="1">
      <c r="A310" s="637" t="s">
        <v>242</v>
      </c>
      <c r="B310" s="637">
        <v>3110501</v>
      </c>
      <c r="C310" s="637" t="s">
        <v>214</v>
      </c>
      <c r="D310" s="637">
        <v>1</v>
      </c>
      <c r="E310" s="637">
        <v>10</v>
      </c>
      <c r="F310" s="637">
        <v>1</v>
      </c>
      <c r="G310" s="637">
        <v>1</v>
      </c>
      <c r="H310" s="637">
        <v>3</v>
      </c>
    </row>
    <row r="311" spans="1:8" ht="16.5" customHeight="1">
      <c r="A311" s="637" t="s">
        <v>243</v>
      </c>
      <c r="B311" s="637">
        <v>3110502</v>
      </c>
      <c r="C311" s="637" t="s">
        <v>214</v>
      </c>
      <c r="D311" s="637">
        <v>1</v>
      </c>
      <c r="E311" s="637">
        <v>10</v>
      </c>
      <c r="F311" s="637">
        <v>1</v>
      </c>
      <c r="G311" s="637">
        <v>1</v>
      </c>
      <c r="H311" s="637">
        <v>2</v>
      </c>
    </row>
    <row r="312" spans="1:8" ht="16.5" customHeight="1">
      <c r="A312" s="637" t="s">
        <v>244</v>
      </c>
      <c r="B312" s="637">
        <v>3110503</v>
      </c>
      <c r="C312" s="637" t="s">
        <v>214</v>
      </c>
      <c r="D312" s="637">
        <v>1</v>
      </c>
      <c r="E312" s="637">
        <v>10</v>
      </c>
      <c r="F312" s="637">
        <v>1</v>
      </c>
      <c r="G312" s="637">
        <v>1</v>
      </c>
      <c r="H312" s="637">
        <v>4</v>
      </c>
    </row>
    <row r="313" spans="1:8" ht="16.5" customHeight="1">
      <c r="A313" s="637" t="s">
        <v>245</v>
      </c>
      <c r="B313" s="637">
        <v>3110504</v>
      </c>
      <c r="C313" s="637" t="s">
        <v>214</v>
      </c>
      <c r="D313" s="637">
        <v>1</v>
      </c>
      <c r="E313" s="637">
        <v>10</v>
      </c>
      <c r="F313" s="637">
        <v>1</v>
      </c>
      <c r="G313" s="637">
        <v>1</v>
      </c>
      <c r="H313" s="637">
        <v>1</v>
      </c>
    </row>
  </sheetData>
  <phoneticPr fontId="6" type="noConversion"/>
  <conditionalFormatting sqref="B2:B313">
    <cfRule type="expression" dxfId="5" priority="3">
      <formula>AND(COUNTIF(#REF!, B2)&gt;1,NOT(ISBLANK(B2)))</formula>
    </cfRule>
  </conditionalFormatting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G59"/>
  <sheetViews>
    <sheetView workbookViewId="0">
      <selection activeCell="K19" sqref="K19"/>
    </sheetView>
  </sheetViews>
  <sheetFormatPr defaultRowHeight="16.5"/>
  <cols>
    <col min="1" max="1" width="2.75" style="450" customWidth="1"/>
    <col min="2" max="2" width="2.875" style="450" customWidth="1"/>
    <col min="3" max="3" width="9.375" style="450" bestFit="1" customWidth="1"/>
    <col min="4" max="16384" width="9" style="450"/>
  </cols>
  <sheetData>
    <row r="2" spans="2:5">
      <c r="B2" s="17" t="s">
        <v>5352</v>
      </c>
    </row>
    <row r="4" spans="2:5">
      <c r="B4" s="17" t="s">
        <v>5353</v>
      </c>
    </row>
    <row r="5" spans="2:5">
      <c r="C5" s="865" t="s">
        <v>5374</v>
      </c>
    </row>
    <row r="7" spans="2:5">
      <c r="B7" s="17" t="s">
        <v>5354</v>
      </c>
    </row>
    <row r="8" spans="2:5">
      <c r="C8" s="36" t="s">
        <v>5355</v>
      </c>
      <c r="D8" s="36"/>
      <c r="E8" s="36"/>
    </row>
    <row r="9" spans="2:5">
      <c r="C9" s="36" t="s">
        <v>5356</v>
      </c>
      <c r="D9" s="36" t="s">
        <v>5357</v>
      </c>
      <c r="E9" s="36"/>
    </row>
    <row r="10" spans="2:5">
      <c r="C10" s="36" t="s">
        <v>5358</v>
      </c>
      <c r="D10" s="36"/>
      <c r="E10" s="36"/>
    </row>
    <row r="11" spans="2:5">
      <c r="C11" s="36" t="s">
        <v>5359</v>
      </c>
      <c r="D11" s="36"/>
      <c r="E11" s="36"/>
    </row>
    <row r="12" spans="2:5">
      <c r="C12" s="36" t="s">
        <v>5360</v>
      </c>
      <c r="D12" s="36"/>
      <c r="E12" s="36"/>
    </row>
    <row r="13" spans="2:5">
      <c r="C13" s="36" t="s">
        <v>5361</v>
      </c>
      <c r="D13" s="36"/>
      <c r="E13" s="36"/>
    </row>
    <row r="14" spans="2:5">
      <c r="C14" s="36" t="s">
        <v>5362</v>
      </c>
      <c r="D14" s="36"/>
      <c r="E14" s="36"/>
    </row>
    <row r="15" spans="2:5">
      <c r="C15" s="36" t="s">
        <v>5363</v>
      </c>
      <c r="D15" s="36"/>
      <c r="E15" s="36"/>
    </row>
    <row r="17" spans="2:7">
      <c r="B17" s="17" t="s">
        <v>5364</v>
      </c>
    </row>
    <row r="18" spans="2:7">
      <c r="C18" s="866" t="s">
        <v>5365</v>
      </c>
      <c r="D18" s="867"/>
      <c r="E18" s="867"/>
      <c r="F18" s="867"/>
      <c r="G18" s="867"/>
    </row>
    <row r="19" spans="2:7">
      <c r="C19" s="868" t="s">
        <v>5366</v>
      </c>
      <c r="D19" s="868" t="s">
        <v>5367</v>
      </c>
      <c r="E19" s="868" t="s">
        <v>5368</v>
      </c>
      <c r="F19" s="869" t="s">
        <v>5369</v>
      </c>
      <c r="G19" s="868" t="s">
        <v>5370</v>
      </c>
    </row>
    <row r="20" spans="2:7">
      <c r="C20" s="870"/>
      <c r="D20" s="870">
        <v>130</v>
      </c>
      <c r="E20" s="870">
        <v>13</v>
      </c>
      <c r="F20" s="870">
        <v>160</v>
      </c>
      <c r="G20" s="870">
        <v>11</v>
      </c>
    </row>
    <row r="21" spans="2:7">
      <c r="C21" s="870"/>
      <c r="D21" s="870">
        <v>140</v>
      </c>
      <c r="E21" s="870">
        <v>13</v>
      </c>
      <c r="F21" s="870">
        <v>170</v>
      </c>
      <c r="G21" s="870">
        <v>11</v>
      </c>
    </row>
    <row r="22" spans="2:7">
      <c r="C22" s="870"/>
      <c r="D22" s="870">
        <v>150</v>
      </c>
      <c r="E22" s="870">
        <v>14</v>
      </c>
      <c r="F22" s="870">
        <v>180</v>
      </c>
      <c r="G22" s="870">
        <v>12</v>
      </c>
    </row>
    <row r="23" spans="2:7">
      <c r="C23" s="870"/>
      <c r="D23" s="870">
        <v>160</v>
      </c>
      <c r="E23" s="870">
        <v>14</v>
      </c>
      <c r="F23" s="870">
        <v>190</v>
      </c>
      <c r="G23" s="870">
        <v>12</v>
      </c>
    </row>
    <row r="24" spans="2:7">
      <c r="C24" s="870"/>
      <c r="D24" s="870">
        <v>170</v>
      </c>
      <c r="E24" s="870">
        <v>15</v>
      </c>
      <c r="F24" s="870">
        <v>200</v>
      </c>
      <c r="G24" s="870">
        <v>13</v>
      </c>
    </row>
    <row r="25" spans="2:7">
      <c r="C25" s="870"/>
      <c r="D25" s="870">
        <v>180</v>
      </c>
      <c r="E25" s="870">
        <v>15</v>
      </c>
      <c r="F25" s="870">
        <v>210</v>
      </c>
      <c r="G25" s="870">
        <v>13</v>
      </c>
    </row>
    <row r="26" spans="2:7">
      <c r="C26" s="870"/>
      <c r="D26" s="870">
        <v>190</v>
      </c>
      <c r="E26" s="870">
        <v>16</v>
      </c>
      <c r="F26" s="870">
        <v>220</v>
      </c>
      <c r="G26" s="870">
        <v>14</v>
      </c>
    </row>
    <row r="27" spans="2:7">
      <c r="C27" s="870"/>
      <c r="D27" s="870">
        <v>210</v>
      </c>
      <c r="E27" s="870">
        <v>16</v>
      </c>
      <c r="F27" s="870">
        <v>240</v>
      </c>
      <c r="G27" s="870">
        <v>14</v>
      </c>
    </row>
    <row r="28" spans="2:7">
      <c r="C28" s="870"/>
      <c r="D28" s="870">
        <v>240</v>
      </c>
      <c r="E28" s="870">
        <v>17</v>
      </c>
      <c r="F28" s="870">
        <v>280</v>
      </c>
      <c r="G28" s="870">
        <v>15</v>
      </c>
    </row>
    <row r="29" spans="2:7">
      <c r="C29" s="870"/>
      <c r="D29" s="870">
        <v>280</v>
      </c>
      <c r="E29" s="870">
        <v>17</v>
      </c>
      <c r="F29" s="870">
        <v>320</v>
      </c>
      <c r="G29" s="870">
        <v>15</v>
      </c>
    </row>
    <row r="30" spans="2:7">
      <c r="C30" s="871" t="s">
        <v>5371</v>
      </c>
      <c r="D30" s="871">
        <v>130</v>
      </c>
      <c r="E30" s="871">
        <v>11</v>
      </c>
      <c r="F30" s="871">
        <v>130</v>
      </c>
      <c r="G30" s="871">
        <v>12</v>
      </c>
    </row>
    <row r="31" spans="2:7">
      <c r="C31" s="870"/>
      <c r="D31" s="870">
        <v>140</v>
      </c>
      <c r="E31" s="870">
        <v>12</v>
      </c>
      <c r="F31" s="870">
        <v>140</v>
      </c>
      <c r="G31" s="870">
        <v>12</v>
      </c>
    </row>
    <row r="32" spans="2:7">
      <c r="C32" s="870"/>
      <c r="D32" s="870">
        <v>150</v>
      </c>
      <c r="E32" s="870">
        <v>13</v>
      </c>
      <c r="F32" s="870">
        <v>150</v>
      </c>
      <c r="G32" s="870">
        <v>13</v>
      </c>
    </row>
    <row r="33" spans="3:7">
      <c r="C33" s="870"/>
      <c r="D33" s="870">
        <v>160</v>
      </c>
      <c r="E33" s="870">
        <v>14</v>
      </c>
      <c r="F33" s="870">
        <v>160</v>
      </c>
      <c r="G33" s="870">
        <v>13</v>
      </c>
    </row>
    <row r="34" spans="3:7">
      <c r="C34" s="870"/>
      <c r="D34" s="870">
        <v>170</v>
      </c>
      <c r="E34" s="870">
        <v>15</v>
      </c>
      <c r="F34" s="870">
        <v>170</v>
      </c>
      <c r="G34" s="870">
        <v>14</v>
      </c>
    </row>
    <row r="35" spans="3:7">
      <c r="C35" s="870"/>
      <c r="D35" s="870">
        <v>180</v>
      </c>
      <c r="E35" s="870">
        <v>16</v>
      </c>
      <c r="F35" s="870">
        <v>180</v>
      </c>
      <c r="G35" s="870">
        <v>14</v>
      </c>
    </row>
    <row r="36" spans="3:7">
      <c r="C36" s="870"/>
      <c r="D36" s="870">
        <v>190</v>
      </c>
      <c r="E36" s="870">
        <v>17</v>
      </c>
      <c r="F36" s="870">
        <v>190</v>
      </c>
      <c r="G36" s="870">
        <v>15</v>
      </c>
    </row>
    <row r="37" spans="3:7">
      <c r="C37" s="870"/>
      <c r="D37" s="870">
        <v>210</v>
      </c>
      <c r="E37" s="870">
        <v>17</v>
      </c>
      <c r="F37" s="870">
        <v>230</v>
      </c>
      <c r="G37" s="870">
        <v>15</v>
      </c>
    </row>
    <row r="38" spans="3:7">
      <c r="C38" s="870"/>
      <c r="D38" s="870">
        <v>250</v>
      </c>
      <c r="E38" s="870">
        <v>18</v>
      </c>
      <c r="F38" s="870">
        <v>280</v>
      </c>
      <c r="G38" s="870">
        <v>16</v>
      </c>
    </row>
    <row r="39" spans="3:7">
      <c r="C39" s="870"/>
      <c r="D39" s="870">
        <v>300</v>
      </c>
      <c r="E39" s="870">
        <v>18</v>
      </c>
      <c r="F39" s="870">
        <v>360</v>
      </c>
      <c r="G39" s="870">
        <v>16</v>
      </c>
    </row>
    <row r="40" spans="3:7">
      <c r="C40" s="872" t="s">
        <v>5372</v>
      </c>
      <c r="D40" s="872">
        <v>220</v>
      </c>
      <c r="E40" s="872">
        <v>8</v>
      </c>
      <c r="F40" s="872">
        <v>220</v>
      </c>
      <c r="G40" s="872">
        <v>8</v>
      </c>
    </row>
    <row r="41" spans="3:7">
      <c r="C41" s="870"/>
      <c r="D41" s="870">
        <v>240</v>
      </c>
      <c r="E41" s="870">
        <v>8</v>
      </c>
      <c r="F41" s="870">
        <v>240</v>
      </c>
      <c r="G41" s="870">
        <v>8</v>
      </c>
    </row>
    <row r="42" spans="3:7">
      <c r="C42" s="870"/>
      <c r="D42" s="870">
        <v>260</v>
      </c>
      <c r="E42" s="870">
        <v>9</v>
      </c>
      <c r="F42" s="870">
        <v>260</v>
      </c>
      <c r="G42" s="870">
        <v>9</v>
      </c>
    </row>
    <row r="43" spans="3:7">
      <c r="C43" s="870"/>
      <c r="D43" s="870">
        <v>280</v>
      </c>
      <c r="E43" s="870">
        <v>9</v>
      </c>
      <c r="F43" s="870">
        <v>280</v>
      </c>
      <c r="G43" s="870">
        <v>9</v>
      </c>
    </row>
    <row r="44" spans="3:7">
      <c r="C44" s="870"/>
      <c r="D44" s="870">
        <v>300</v>
      </c>
      <c r="E44" s="870">
        <v>10</v>
      </c>
      <c r="F44" s="870">
        <v>300</v>
      </c>
      <c r="G44" s="870">
        <v>10</v>
      </c>
    </row>
    <row r="45" spans="3:7">
      <c r="C45" s="870"/>
      <c r="D45" s="870">
        <v>320</v>
      </c>
      <c r="E45" s="870">
        <v>10</v>
      </c>
      <c r="F45" s="870">
        <v>320</v>
      </c>
      <c r="G45" s="870">
        <v>10</v>
      </c>
    </row>
    <row r="46" spans="3:7">
      <c r="C46" s="870"/>
      <c r="D46" s="870">
        <v>340</v>
      </c>
      <c r="E46" s="870">
        <v>11</v>
      </c>
      <c r="F46" s="870">
        <v>340</v>
      </c>
      <c r="G46" s="870">
        <v>11</v>
      </c>
    </row>
    <row r="47" spans="3:7">
      <c r="C47" s="870"/>
      <c r="D47" s="870">
        <v>370</v>
      </c>
      <c r="E47" s="870">
        <v>11</v>
      </c>
      <c r="F47" s="870">
        <v>380</v>
      </c>
      <c r="G47" s="870">
        <v>11</v>
      </c>
    </row>
    <row r="48" spans="3:7">
      <c r="C48" s="870"/>
      <c r="D48" s="870">
        <v>410</v>
      </c>
      <c r="E48" s="870">
        <v>12</v>
      </c>
      <c r="F48" s="870">
        <v>440</v>
      </c>
      <c r="G48" s="870">
        <v>12</v>
      </c>
    </row>
    <row r="49" spans="3:7">
      <c r="C49" s="870"/>
      <c r="D49" s="870">
        <v>460</v>
      </c>
      <c r="E49" s="870">
        <v>12</v>
      </c>
      <c r="F49" s="870">
        <v>520</v>
      </c>
      <c r="G49" s="870">
        <v>12</v>
      </c>
    </row>
    <row r="50" spans="3:7">
      <c r="C50" s="873" t="s">
        <v>5373</v>
      </c>
      <c r="D50" s="873">
        <v>180</v>
      </c>
      <c r="E50" s="873">
        <v>12</v>
      </c>
      <c r="F50" s="873">
        <v>220</v>
      </c>
      <c r="G50" s="873">
        <v>10</v>
      </c>
    </row>
    <row r="51" spans="3:7">
      <c r="C51" s="870"/>
      <c r="D51" s="870">
        <v>205</v>
      </c>
      <c r="E51" s="870">
        <v>12</v>
      </c>
      <c r="F51" s="870">
        <v>240</v>
      </c>
      <c r="G51" s="870">
        <v>10</v>
      </c>
    </row>
    <row r="52" spans="3:7">
      <c r="C52" s="870"/>
      <c r="D52" s="870">
        <v>230</v>
      </c>
      <c r="E52" s="870">
        <v>12</v>
      </c>
      <c r="F52" s="870">
        <v>260</v>
      </c>
      <c r="G52" s="870">
        <v>10</v>
      </c>
    </row>
    <row r="53" spans="3:7">
      <c r="C53" s="870"/>
      <c r="D53" s="870">
        <v>255</v>
      </c>
      <c r="E53" s="870">
        <v>12</v>
      </c>
      <c r="F53" s="870">
        <v>280</v>
      </c>
      <c r="G53" s="870">
        <v>10</v>
      </c>
    </row>
    <row r="54" spans="3:7">
      <c r="C54" s="870"/>
      <c r="D54" s="870">
        <v>280</v>
      </c>
      <c r="E54" s="870">
        <v>12</v>
      </c>
      <c r="F54" s="870">
        <v>300</v>
      </c>
      <c r="G54" s="870">
        <v>10</v>
      </c>
    </row>
    <row r="55" spans="3:7">
      <c r="C55" s="870"/>
      <c r="D55" s="870">
        <v>305</v>
      </c>
      <c r="E55" s="870">
        <v>12</v>
      </c>
      <c r="F55" s="870">
        <v>320</v>
      </c>
      <c r="G55" s="870">
        <v>10</v>
      </c>
    </row>
    <row r="56" spans="3:7">
      <c r="C56" s="870"/>
      <c r="D56" s="870">
        <v>330</v>
      </c>
      <c r="E56" s="870">
        <v>12</v>
      </c>
      <c r="F56" s="870">
        <v>340</v>
      </c>
      <c r="G56" s="870">
        <v>10</v>
      </c>
    </row>
    <row r="57" spans="3:7">
      <c r="C57" s="870"/>
      <c r="D57" s="870">
        <v>360</v>
      </c>
      <c r="E57" s="870">
        <v>12</v>
      </c>
      <c r="F57" s="870">
        <v>380</v>
      </c>
      <c r="G57" s="870">
        <v>10</v>
      </c>
    </row>
    <row r="58" spans="3:7">
      <c r="C58" s="870"/>
      <c r="D58" s="870">
        <v>400</v>
      </c>
      <c r="E58" s="870">
        <v>12</v>
      </c>
      <c r="F58" s="870">
        <v>440</v>
      </c>
      <c r="G58" s="870">
        <v>10</v>
      </c>
    </row>
    <row r="59" spans="3:7">
      <c r="C59" s="870"/>
      <c r="D59" s="870">
        <v>450</v>
      </c>
      <c r="E59" s="870">
        <v>12</v>
      </c>
      <c r="F59" s="870">
        <v>520</v>
      </c>
      <c r="G59" s="870">
        <v>10</v>
      </c>
    </row>
  </sheetData>
  <phoneticPr fontId="6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zoomScale="85" workbookViewId="0">
      <pane ySplit="1" topLeftCell="A71" activePane="bottomLeft" state="frozen"/>
      <selection activeCell="M43" sqref="M43"/>
      <selection pane="bottomLeft" activeCell="M43" sqref="M43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2"/>
  <sheetViews>
    <sheetView workbookViewId="0">
      <selection activeCell="M43" sqref="M43"/>
    </sheetView>
  </sheetViews>
  <sheetFormatPr defaultRowHeight="16.5"/>
  <cols>
    <col min="1" max="1" width="0.75" style="450" customWidth="1"/>
    <col min="2" max="2" width="13" style="450" bestFit="1" customWidth="1"/>
    <col min="3" max="4" width="11.625" style="450" bestFit="1" customWidth="1"/>
    <col min="5" max="5" width="13.125" style="450" bestFit="1" customWidth="1"/>
    <col min="6" max="16384" width="9" style="450"/>
  </cols>
  <sheetData>
    <row r="1" spans="2:5" ht="4.5" customHeight="1"/>
    <row r="2" spans="2:5" ht="25.5" customHeight="1">
      <c r="B2" s="592" t="s">
        <v>3073</v>
      </c>
      <c r="C2" s="592" t="s">
        <v>3074</v>
      </c>
      <c r="D2" s="592" t="s">
        <v>3075</v>
      </c>
      <c r="E2" s="592" t="s">
        <v>3076</v>
      </c>
    </row>
    <row r="3" spans="2:5">
      <c r="B3" s="593">
        <v>101</v>
      </c>
      <c r="C3" s="594">
        <v>28313</v>
      </c>
      <c r="D3" s="595">
        <v>28246</v>
      </c>
      <c r="E3" s="596">
        <f>(1-(D3/C3))*100</f>
        <v>0.23664041253134149</v>
      </c>
    </row>
    <row r="4" spans="2:5">
      <c r="B4" s="597">
        <v>102</v>
      </c>
      <c r="C4" s="598">
        <v>29870</v>
      </c>
      <c r="D4" s="599">
        <v>29729</v>
      </c>
      <c r="E4" s="596">
        <f t="shared" ref="E4:E67" si="0">(1-(D4/C4))*100</f>
        <v>0.47204553063273647</v>
      </c>
    </row>
    <row r="5" spans="2:5">
      <c r="B5" s="597">
        <v>103</v>
      </c>
      <c r="C5" s="598">
        <v>31513</v>
      </c>
      <c r="D5" s="599">
        <v>31290</v>
      </c>
      <c r="E5" s="596">
        <f t="shared" si="0"/>
        <v>0.70764446418938309</v>
      </c>
    </row>
    <row r="6" spans="2:5">
      <c r="B6" s="597">
        <v>104</v>
      </c>
      <c r="C6" s="598">
        <v>33246</v>
      </c>
      <c r="D6" s="599">
        <v>32933</v>
      </c>
      <c r="E6" s="596">
        <f t="shared" si="0"/>
        <v>0.94146664260361668</v>
      </c>
    </row>
    <row r="7" spans="2:5">
      <c r="B7" s="597">
        <v>105</v>
      </c>
      <c r="C7" s="598">
        <v>35075</v>
      </c>
      <c r="D7" s="599">
        <v>34662</v>
      </c>
      <c r="E7" s="596">
        <f t="shared" si="0"/>
        <v>1.1774768353528198</v>
      </c>
    </row>
    <row r="8" spans="2:5">
      <c r="B8" s="597">
        <v>106</v>
      </c>
      <c r="C8" s="598">
        <v>37004</v>
      </c>
      <c r="D8" s="599">
        <v>36482</v>
      </c>
      <c r="E8" s="596">
        <f t="shared" si="0"/>
        <v>1.4106583072100332</v>
      </c>
    </row>
    <row r="9" spans="2:5">
      <c r="B9" s="597">
        <v>107</v>
      </c>
      <c r="C9" s="598">
        <v>39039</v>
      </c>
      <c r="D9" s="599">
        <v>38397</v>
      </c>
      <c r="E9" s="596">
        <f t="shared" si="0"/>
        <v>1.6445093368170238</v>
      </c>
    </row>
    <row r="10" spans="2:5">
      <c r="B10" s="597">
        <v>108</v>
      </c>
      <c r="C10" s="598">
        <v>41186</v>
      </c>
      <c r="D10" s="599">
        <v>40413</v>
      </c>
      <c r="E10" s="596">
        <f t="shared" si="0"/>
        <v>1.8768513572573253</v>
      </c>
    </row>
    <row r="11" spans="2:5">
      <c r="B11" s="597">
        <v>109</v>
      </c>
      <c r="C11" s="598">
        <v>43451</v>
      </c>
      <c r="D11" s="599">
        <v>42535</v>
      </c>
      <c r="E11" s="596">
        <f t="shared" si="0"/>
        <v>2.1081217923638151</v>
      </c>
    </row>
    <row r="12" spans="2:5">
      <c r="B12" s="597">
        <v>110</v>
      </c>
      <c r="C12" s="598">
        <v>45841</v>
      </c>
      <c r="D12" s="599">
        <v>44768</v>
      </c>
      <c r="E12" s="596">
        <f t="shared" si="0"/>
        <v>2.3406993739229054</v>
      </c>
    </row>
    <row r="13" spans="2:5">
      <c r="B13" s="597">
        <v>111</v>
      </c>
      <c r="C13" s="598">
        <v>48362</v>
      </c>
      <c r="D13" s="599">
        <v>47230</v>
      </c>
      <c r="E13" s="596">
        <f t="shared" si="0"/>
        <v>2.340680699722919</v>
      </c>
    </row>
    <row r="14" spans="2:5">
      <c r="B14" s="597">
        <v>112</v>
      </c>
      <c r="C14" s="598">
        <v>51022</v>
      </c>
      <c r="D14" s="599">
        <v>49828</v>
      </c>
      <c r="E14" s="596">
        <f t="shared" si="0"/>
        <v>2.3401669867900154</v>
      </c>
    </row>
    <row r="15" spans="2:5">
      <c r="B15" s="597">
        <v>113</v>
      </c>
      <c r="C15" s="598">
        <v>53828</v>
      </c>
      <c r="D15" s="599">
        <v>52569</v>
      </c>
      <c r="E15" s="596">
        <f t="shared" si="0"/>
        <v>2.3389314111614823</v>
      </c>
    </row>
    <row r="16" spans="2:5">
      <c r="B16" s="597">
        <v>114</v>
      </c>
      <c r="C16" s="598">
        <v>56789</v>
      </c>
      <c r="D16" s="599">
        <v>55460</v>
      </c>
      <c r="E16" s="596">
        <f t="shared" si="0"/>
        <v>2.3402419482646319</v>
      </c>
    </row>
    <row r="17" spans="2:5">
      <c r="B17" s="597">
        <v>115</v>
      </c>
      <c r="C17" s="598">
        <v>59912</v>
      </c>
      <c r="D17" s="599">
        <v>58510</v>
      </c>
      <c r="E17" s="596">
        <f t="shared" si="0"/>
        <v>2.3400988115903298</v>
      </c>
    </row>
    <row r="18" spans="2:5">
      <c r="B18" s="597">
        <v>116</v>
      </c>
      <c r="C18" s="598">
        <v>63207</v>
      </c>
      <c r="D18" s="599">
        <v>61728</v>
      </c>
      <c r="E18" s="596">
        <f t="shared" si="0"/>
        <v>2.3399307038777351</v>
      </c>
    </row>
    <row r="19" spans="2:5">
      <c r="B19" s="597">
        <v>117</v>
      </c>
      <c r="C19" s="598">
        <v>66683</v>
      </c>
      <c r="D19" s="599">
        <v>65123</v>
      </c>
      <c r="E19" s="596">
        <f t="shared" si="0"/>
        <v>2.339426840424097</v>
      </c>
    </row>
    <row r="20" spans="2:5">
      <c r="B20" s="597">
        <v>118</v>
      </c>
      <c r="C20" s="598">
        <v>70351</v>
      </c>
      <c r="D20" s="599">
        <v>68705</v>
      </c>
      <c r="E20" s="596">
        <f t="shared" si="0"/>
        <v>2.3396966638711603</v>
      </c>
    </row>
    <row r="21" spans="2:5">
      <c r="B21" s="597">
        <v>119</v>
      </c>
      <c r="C21" s="598">
        <v>74220</v>
      </c>
      <c r="D21" s="599">
        <v>72484</v>
      </c>
      <c r="E21" s="596">
        <f t="shared" si="0"/>
        <v>2.3389921853947726</v>
      </c>
    </row>
    <row r="22" spans="2:5">
      <c r="B22" s="597">
        <v>120</v>
      </c>
      <c r="C22" s="598">
        <v>78302</v>
      </c>
      <c r="D22" s="599">
        <v>76471</v>
      </c>
      <c r="E22" s="596">
        <f t="shared" si="0"/>
        <v>2.3383821613751854</v>
      </c>
    </row>
    <row r="23" spans="2:5">
      <c r="B23" s="597">
        <v>121</v>
      </c>
      <c r="C23" s="600">
        <v>83000</v>
      </c>
      <c r="D23" s="599">
        <v>80868</v>
      </c>
      <c r="E23" s="596">
        <f t="shared" si="0"/>
        <v>2.5686746987951814</v>
      </c>
    </row>
    <row r="24" spans="2:5">
      <c r="B24" s="597">
        <v>122</v>
      </c>
      <c r="C24" s="600">
        <v>87980</v>
      </c>
      <c r="D24" s="599">
        <v>85518</v>
      </c>
      <c r="E24" s="596">
        <f t="shared" si="0"/>
        <v>2.7983632643782674</v>
      </c>
    </row>
    <row r="25" spans="2:5">
      <c r="B25" s="597">
        <v>123</v>
      </c>
      <c r="C25" s="600">
        <v>93259</v>
      </c>
      <c r="D25" s="599">
        <v>90435</v>
      </c>
      <c r="E25" s="596">
        <f t="shared" si="0"/>
        <v>3.0281259717560793</v>
      </c>
    </row>
    <row r="26" spans="2:5">
      <c r="B26" s="597">
        <v>124</v>
      </c>
      <c r="C26" s="600">
        <v>98855</v>
      </c>
      <c r="D26" s="599">
        <v>95635</v>
      </c>
      <c r="E26" s="596">
        <f t="shared" si="0"/>
        <v>3.257296039654034</v>
      </c>
    </row>
    <row r="27" spans="2:5">
      <c r="B27" s="597">
        <v>125</v>
      </c>
      <c r="C27" s="600">
        <v>104786</v>
      </c>
      <c r="D27" s="599">
        <v>101134</v>
      </c>
      <c r="E27" s="596">
        <f t="shared" si="0"/>
        <v>3.4851984043669959</v>
      </c>
    </row>
    <row r="28" spans="2:5">
      <c r="B28" s="597">
        <v>126</v>
      </c>
      <c r="C28" s="600">
        <v>111073</v>
      </c>
      <c r="D28" s="599">
        <v>106949</v>
      </c>
      <c r="E28" s="596">
        <f t="shared" si="0"/>
        <v>3.7128735156158554</v>
      </c>
    </row>
    <row r="29" spans="2:5">
      <c r="B29" s="597">
        <v>127</v>
      </c>
      <c r="C29" s="600">
        <v>117737</v>
      </c>
      <c r="D29" s="599">
        <v>113099</v>
      </c>
      <c r="E29" s="596">
        <f t="shared" si="0"/>
        <v>3.9392884140074913</v>
      </c>
    </row>
    <row r="30" spans="2:5">
      <c r="B30" s="597">
        <v>128</v>
      </c>
      <c r="C30" s="600">
        <v>124801</v>
      </c>
      <c r="D30" s="599">
        <v>119602</v>
      </c>
      <c r="E30" s="596">
        <f t="shared" si="0"/>
        <v>4.1658320045512509</v>
      </c>
    </row>
    <row r="31" spans="2:5">
      <c r="B31" s="597">
        <v>129</v>
      </c>
      <c r="C31" s="600">
        <v>132289</v>
      </c>
      <c r="D31" s="599">
        <v>126479</v>
      </c>
      <c r="E31" s="596">
        <f t="shared" si="0"/>
        <v>4.3918995532508331</v>
      </c>
    </row>
    <row r="32" spans="2:5">
      <c r="B32" s="597">
        <v>130</v>
      </c>
      <c r="C32" s="600">
        <v>140226</v>
      </c>
      <c r="D32" s="599">
        <v>133752</v>
      </c>
      <c r="E32" s="596">
        <f t="shared" si="0"/>
        <v>4.6168328270078334</v>
      </c>
    </row>
    <row r="33" spans="2:5">
      <c r="B33" s="597">
        <v>131</v>
      </c>
      <c r="C33" s="600">
        <v>148640</v>
      </c>
      <c r="D33" s="599">
        <v>141777</v>
      </c>
      <c r="E33" s="596">
        <f t="shared" si="0"/>
        <v>4.6171959095801967</v>
      </c>
    </row>
    <row r="34" spans="2:5">
      <c r="B34" s="597">
        <v>132</v>
      </c>
      <c r="C34" s="600">
        <v>157558</v>
      </c>
      <c r="D34" s="599">
        <v>150284</v>
      </c>
      <c r="E34" s="596">
        <f t="shared" si="0"/>
        <v>4.6167125756864102</v>
      </c>
    </row>
    <row r="35" spans="2:5">
      <c r="B35" s="597">
        <v>133</v>
      </c>
      <c r="C35" s="600">
        <v>167011</v>
      </c>
      <c r="D35" s="599">
        <v>159301</v>
      </c>
      <c r="E35" s="596">
        <f t="shared" si="0"/>
        <v>4.6164623887049334</v>
      </c>
    </row>
    <row r="36" spans="2:5">
      <c r="B36" s="597">
        <v>134</v>
      </c>
      <c r="C36" s="600">
        <v>177032</v>
      </c>
      <c r="D36" s="599">
        <v>168859</v>
      </c>
      <c r="E36" s="596">
        <f t="shared" si="0"/>
        <v>4.6166794703782372</v>
      </c>
    </row>
    <row r="37" spans="2:5">
      <c r="B37" s="597">
        <v>135</v>
      </c>
      <c r="C37" s="600">
        <v>187654</v>
      </c>
      <c r="D37" s="599">
        <v>178991</v>
      </c>
      <c r="E37" s="596">
        <f t="shared" si="0"/>
        <v>4.6164750018651386</v>
      </c>
    </row>
    <row r="38" spans="2:5">
      <c r="B38" s="597">
        <v>136</v>
      </c>
      <c r="C38" s="600">
        <v>198913</v>
      </c>
      <c r="D38" s="599">
        <v>189730</v>
      </c>
      <c r="E38" s="596">
        <f t="shared" si="0"/>
        <v>4.6165911730253972</v>
      </c>
    </row>
    <row r="39" spans="2:5">
      <c r="B39" s="597">
        <v>137</v>
      </c>
      <c r="C39" s="600">
        <v>210848</v>
      </c>
      <c r="D39" s="599">
        <v>201114</v>
      </c>
      <c r="E39" s="596">
        <f t="shared" si="0"/>
        <v>4.6165958415541049</v>
      </c>
    </row>
    <row r="40" spans="2:5">
      <c r="B40" s="597">
        <v>138</v>
      </c>
      <c r="C40" s="600">
        <v>223499</v>
      </c>
      <c r="D40" s="599">
        <v>213181</v>
      </c>
      <c r="E40" s="596">
        <f t="shared" si="0"/>
        <v>4.6165754656620432</v>
      </c>
    </row>
    <row r="41" spans="2:5">
      <c r="B41" s="597">
        <v>139</v>
      </c>
      <c r="C41" s="600">
        <v>236909</v>
      </c>
      <c r="D41" s="599">
        <v>225972</v>
      </c>
      <c r="E41" s="596">
        <f t="shared" si="0"/>
        <v>4.6165405282196925</v>
      </c>
    </row>
    <row r="42" spans="2:5">
      <c r="B42" s="597">
        <v>140</v>
      </c>
      <c r="C42" s="600">
        <v>251124</v>
      </c>
      <c r="D42" s="599">
        <v>239530</v>
      </c>
      <c r="E42" s="596">
        <f t="shared" si="0"/>
        <v>4.6168426753317116</v>
      </c>
    </row>
    <row r="43" spans="2:5">
      <c r="B43" s="597">
        <v>141</v>
      </c>
      <c r="C43" s="600">
        <v>267447</v>
      </c>
      <c r="D43" s="599">
        <v>254501</v>
      </c>
      <c r="E43" s="596">
        <f t="shared" si="0"/>
        <v>4.8405852374489129</v>
      </c>
    </row>
    <row r="44" spans="2:5">
      <c r="B44" s="597">
        <v>142</v>
      </c>
      <c r="C44" s="600">
        <v>284831</v>
      </c>
      <c r="D44" s="599">
        <v>270407</v>
      </c>
      <c r="E44" s="596">
        <f t="shared" si="0"/>
        <v>5.0640555276637684</v>
      </c>
    </row>
    <row r="45" spans="2:5">
      <c r="B45" s="597">
        <v>143</v>
      </c>
      <c r="C45" s="600">
        <v>303345</v>
      </c>
      <c r="D45" s="599">
        <v>287307</v>
      </c>
      <c r="E45" s="596">
        <f t="shared" si="0"/>
        <v>5.2870493991989287</v>
      </c>
    </row>
    <row r="46" spans="2:5">
      <c r="B46" s="597">
        <v>144</v>
      </c>
      <c r="C46" s="600">
        <v>323062</v>
      </c>
      <c r="D46" s="599">
        <v>305264</v>
      </c>
      <c r="E46" s="596">
        <f t="shared" si="0"/>
        <v>5.5091592325931193</v>
      </c>
    </row>
    <row r="47" spans="2:5">
      <c r="B47" s="597">
        <v>145</v>
      </c>
      <c r="C47" s="600">
        <v>344061</v>
      </c>
      <c r="D47" s="599">
        <v>324343</v>
      </c>
      <c r="E47" s="596">
        <f t="shared" si="0"/>
        <v>5.7309604982837321</v>
      </c>
    </row>
    <row r="48" spans="2:5">
      <c r="B48" s="597">
        <v>146</v>
      </c>
      <c r="C48" s="600">
        <v>366425</v>
      </c>
      <c r="D48" s="599">
        <v>344614</v>
      </c>
      <c r="E48" s="596">
        <f t="shared" si="0"/>
        <v>5.9523777034863894</v>
      </c>
    </row>
    <row r="49" spans="2:5">
      <c r="B49" s="597">
        <v>147</v>
      </c>
      <c r="C49" s="600">
        <v>390243</v>
      </c>
      <c r="D49" s="599">
        <v>366152</v>
      </c>
      <c r="E49" s="596">
        <f t="shared" si="0"/>
        <v>6.1733330258326173</v>
      </c>
    </row>
    <row r="50" spans="2:5">
      <c r="B50" s="597">
        <v>148</v>
      </c>
      <c r="C50" s="600">
        <v>415609</v>
      </c>
      <c r="D50" s="599">
        <v>389037</v>
      </c>
      <c r="E50" s="596">
        <f t="shared" si="0"/>
        <v>6.3935092839664254</v>
      </c>
    </row>
    <row r="51" spans="2:5">
      <c r="B51" s="597">
        <v>149</v>
      </c>
      <c r="C51" s="600">
        <v>442624</v>
      </c>
      <c r="D51" s="599">
        <v>413352</v>
      </c>
      <c r="E51" s="596">
        <f t="shared" si="0"/>
        <v>6.6132880277617101</v>
      </c>
    </row>
    <row r="52" spans="2:5">
      <c r="B52" s="597">
        <v>150</v>
      </c>
      <c r="C52" s="600">
        <v>471395</v>
      </c>
      <c r="D52" s="599">
        <v>439187</v>
      </c>
      <c r="E52" s="596">
        <f t="shared" si="0"/>
        <v>6.832486555860795</v>
      </c>
    </row>
    <row r="53" spans="2:5">
      <c r="B53" s="597">
        <v>151</v>
      </c>
      <c r="C53" s="600">
        <v>502036</v>
      </c>
      <c r="D53" s="599">
        <v>467734</v>
      </c>
      <c r="E53" s="596">
        <f t="shared" si="0"/>
        <v>6.8325777434287582</v>
      </c>
    </row>
    <row r="54" spans="2:5">
      <c r="B54" s="597">
        <v>152</v>
      </c>
      <c r="C54" s="600">
        <v>534668</v>
      </c>
      <c r="D54" s="599">
        <v>498137</v>
      </c>
      <c r="E54" s="596">
        <f t="shared" si="0"/>
        <v>6.8324642581938715</v>
      </c>
    </row>
    <row r="55" spans="2:5">
      <c r="B55" s="597">
        <v>153</v>
      </c>
      <c r="C55" s="600">
        <v>569421</v>
      </c>
      <c r="D55" s="599">
        <v>530516</v>
      </c>
      <c r="E55" s="596">
        <f t="shared" si="0"/>
        <v>6.8323788550123776</v>
      </c>
    </row>
    <row r="56" spans="2:5">
      <c r="B56" s="597">
        <v>154</v>
      </c>
      <c r="C56" s="600">
        <v>606433</v>
      </c>
      <c r="D56" s="599">
        <v>565000</v>
      </c>
      <c r="E56" s="596">
        <f t="shared" si="0"/>
        <v>6.8322469258763956</v>
      </c>
    </row>
    <row r="57" spans="2:5">
      <c r="B57" s="597">
        <v>155</v>
      </c>
      <c r="C57" s="600">
        <v>645851</v>
      </c>
      <c r="D57" s="599">
        <v>601725</v>
      </c>
      <c r="E57" s="596">
        <f t="shared" si="0"/>
        <v>6.8322260087853026</v>
      </c>
    </row>
    <row r="58" spans="2:5">
      <c r="B58" s="597">
        <v>156</v>
      </c>
      <c r="C58" s="600">
        <v>687831</v>
      </c>
      <c r="D58" s="599">
        <v>640837</v>
      </c>
      <c r="E58" s="596">
        <f t="shared" si="0"/>
        <v>6.8322015146162318</v>
      </c>
    </row>
    <row r="59" spans="2:5">
      <c r="B59" s="597">
        <v>157</v>
      </c>
      <c r="C59" s="600">
        <v>732540</v>
      </c>
      <c r="D59" s="599">
        <v>682491</v>
      </c>
      <c r="E59" s="596">
        <f t="shared" si="0"/>
        <v>6.8322548939307115</v>
      </c>
    </row>
    <row r="60" spans="2:5">
      <c r="B60" s="597">
        <v>158</v>
      </c>
      <c r="C60" s="600">
        <v>780155</v>
      </c>
      <c r="D60" s="599">
        <v>726853</v>
      </c>
      <c r="E60" s="596">
        <f t="shared" si="0"/>
        <v>6.8322320564503158</v>
      </c>
    </row>
    <row r="61" spans="2:5">
      <c r="B61" s="597">
        <v>159</v>
      </c>
      <c r="C61" s="600">
        <v>830865</v>
      </c>
      <c r="D61" s="599">
        <v>774098</v>
      </c>
      <c r="E61" s="596">
        <f t="shared" si="0"/>
        <v>6.83227720508145</v>
      </c>
    </row>
    <row r="62" spans="2:5">
      <c r="B62" s="597">
        <v>160</v>
      </c>
      <c r="C62" s="600">
        <v>884871</v>
      </c>
      <c r="D62" s="599">
        <v>824414</v>
      </c>
      <c r="E62" s="596">
        <f t="shared" si="0"/>
        <v>6.8322953289236548</v>
      </c>
    </row>
    <row r="63" spans="2:5">
      <c r="B63" s="597">
        <v>161</v>
      </c>
      <c r="C63" s="600">
        <v>946812</v>
      </c>
      <c r="D63" s="599">
        <v>880062</v>
      </c>
      <c r="E63" s="596">
        <f t="shared" si="0"/>
        <v>7.0499740180732795</v>
      </c>
    </row>
    <row r="64" spans="2:5">
      <c r="B64" s="597">
        <v>162</v>
      </c>
      <c r="C64" s="600">
        <v>1013089</v>
      </c>
      <c r="D64" s="599">
        <v>939466</v>
      </c>
      <c r="E64" s="596">
        <f t="shared" si="0"/>
        <v>7.267179882517727</v>
      </c>
    </row>
    <row r="65" spans="2:5">
      <c r="B65" s="597">
        <v>163</v>
      </c>
      <c r="C65" s="600">
        <v>1084005</v>
      </c>
      <c r="D65" s="599">
        <v>1002880</v>
      </c>
      <c r="E65" s="596">
        <f t="shared" si="0"/>
        <v>7.4838215690887004</v>
      </c>
    </row>
    <row r="66" spans="2:5">
      <c r="B66" s="597">
        <v>164</v>
      </c>
      <c r="C66" s="600">
        <v>1159885</v>
      </c>
      <c r="D66" s="599">
        <v>1070574</v>
      </c>
      <c r="E66" s="596">
        <f t="shared" si="0"/>
        <v>7.6999874987606525</v>
      </c>
    </row>
    <row r="67" spans="2:5">
      <c r="B67" s="597">
        <v>165</v>
      </c>
      <c r="C67" s="600">
        <v>1241077</v>
      </c>
      <c r="D67" s="599">
        <v>1142838</v>
      </c>
      <c r="E67" s="596">
        <f t="shared" si="0"/>
        <v>7.9156248967630516</v>
      </c>
    </row>
    <row r="68" spans="2:5">
      <c r="B68" s="597">
        <v>166</v>
      </c>
      <c r="C68" s="600">
        <v>1327952</v>
      </c>
      <c r="D68" s="599">
        <v>1219980</v>
      </c>
      <c r="E68" s="596">
        <f t="shared" ref="E68:E102" si="1">(1-(D68/C68))*100</f>
        <v>8.130715568032576</v>
      </c>
    </row>
    <row r="69" spans="2:5">
      <c r="B69" s="597">
        <v>167</v>
      </c>
      <c r="C69" s="600">
        <v>1420909</v>
      </c>
      <c r="D69" s="599">
        <v>1302329</v>
      </c>
      <c r="E69" s="596">
        <f t="shared" si="1"/>
        <v>8.3453620182573296</v>
      </c>
    </row>
    <row r="70" spans="2:5">
      <c r="B70" s="597">
        <v>168</v>
      </c>
      <c r="C70" s="600">
        <v>1520373</v>
      </c>
      <c r="D70" s="599">
        <v>1390236</v>
      </c>
      <c r="E70" s="596">
        <f t="shared" si="1"/>
        <v>8.5595442697285478</v>
      </c>
    </row>
    <row r="71" spans="2:5">
      <c r="B71" s="597">
        <v>169</v>
      </c>
      <c r="C71" s="600">
        <v>1626799</v>
      </c>
      <c r="D71" s="599">
        <v>1484077</v>
      </c>
      <c r="E71" s="596">
        <f t="shared" si="1"/>
        <v>8.7731797228790995</v>
      </c>
    </row>
    <row r="72" spans="2:5">
      <c r="B72" s="597">
        <v>170</v>
      </c>
      <c r="C72" s="600">
        <v>1740675</v>
      </c>
      <c r="D72" s="599">
        <v>1584252</v>
      </c>
      <c r="E72" s="596">
        <f t="shared" si="1"/>
        <v>8.9863415054504685</v>
      </c>
    </row>
    <row r="73" spans="2:5">
      <c r="B73" s="597">
        <v>171</v>
      </c>
      <c r="C73" s="600">
        <v>1862522</v>
      </c>
      <c r="D73" s="599">
        <v>1695150</v>
      </c>
      <c r="E73" s="596">
        <f t="shared" si="1"/>
        <v>8.9863099603655687</v>
      </c>
    </row>
    <row r="74" spans="2:5">
      <c r="B74" s="597">
        <v>172</v>
      </c>
      <c r="C74" s="600">
        <v>1992899</v>
      </c>
      <c r="D74" s="599">
        <v>1813811</v>
      </c>
      <c r="E74" s="596">
        <f t="shared" si="1"/>
        <v>8.9863058790234707</v>
      </c>
    </row>
    <row r="75" spans="2:5">
      <c r="B75" s="597">
        <v>173</v>
      </c>
      <c r="C75" s="600">
        <v>2132402</v>
      </c>
      <c r="D75" s="599">
        <v>1940778</v>
      </c>
      <c r="E75" s="596">
        <f t="shared" si="1"/>
        <v>8.9862980807558834</v>
      </c>
    </row>
    <row r="76" spans="2:5">
      <c r="B76" s="597">
        <v>174</v>
      </c>
      <c r="C76" s="600">
        <v>2281670</v>
      </c>
      <c r="D76" s="599">
        <v>2076632</v>
      </c>
      <c r="E76" s="596">
        <f t="shared" si="1"/>
        <v>8.9863126569574074</v>
      </c>
    </row>
    <row r="77" spans="2:5">
      <c r="B77" s="597">
        <v>175</v>
      </c>
      <c r="C77" s="600">
        <v>2441387</v>
      </c>
      <c r="D77" s="599">
        <v>2221996</v>
      </c>
      <c r="E77" s="596">
        <f t="shared" si="1"/>
        <v>8.9863262153849437</v>
      </c>
    </row>
    <row r="78" spans="2:5">
      <c r="B78" s="597">
        <v>176</v>
      </c>
      <c r="C78" s="600">
        <v>2612284</v>
      </c>
      <c r="D78" s="599">
        <v>2377536</v>
      </c>
      <c r="E78" s="596">
        <f t="shared" si="1"/>
        <v>8.9863123611368394</v>
      </c>
    </row>
    <row r="79" spans="2:5">
      <c r="B79" s="597">
        <v>177</v>
      </c>
      <c r="C79" s="600">
        <v>2795144</v>
      </c>
      <c r="D79" s="599">
        <v>2543964</v>
      </c>
      <c r="E79" s="596">
        <f t="shared" si="1"/>
        <v>8.9862990958605398</v>
      </c>
    </row>
    <row r="80" spans="2:5">
      <c r="B80" s="597">
        <v>178</v>
      </c>
      <c r="C80" s="600">
        <v>2990804</v>
      </c>
      <c r="D80" s="599">
        <v>2722041</v>
      </c>
      <c r="E80" s="596">
        <f t="shared" si="1"/>
        <v>8.986312710562105</v>
      </c>
    </row>
    <row r="81" spans="2:5">
      <c r="B81" s="597">
        <v>179</v>
      </c>
      <c r="C81" s="600">
        <v>3200160</v>
      </c>
      <c r="D81" s="599">
        <v>2912584</v>
      </c>
      <c r="E81" s="596">
        <f t="shared" si="1"/>
        <v>8.9863006849657534</v>
      </c>
    </row>
    <row r="82" spans="2:5">
      <c r="B82" s="597">
        <v>180</v>
      </c>
      <c r="C82" s="600">
        <v>3424171</v>
      </c>
      <c r="D82" s="599">
        <v>3116465</v>
      </c>
      <c r="E82" s="596">
        <f t="shared" si="1"/>
        <v>8.9862918645126086</v>
      </c>
    </row>
    <row r="83" spans="2:5">
      <c r="B83" s="597">
        <v>181</v>
      </c>
      <c r="C83" s="600">
        <v>3680984</v>
      </c>
      <c r="D83" s="599">
        <v>3342409</v>
      </c>
      <c r="E83" s="596">
        <f t="shared" si="1"/>
        <v>9.1979481573405408</v>
      </c>
    </row>
    <row r="84" spans="2:5">
      <c r="B84" s="597">
        <v>182</v>
      </c>
      <c r="C84" s="600">
        <v>3957058</v>
      </c>
      <c r="D84" s="599">
        <v>3584734</v>
      </c>
      <c r="E84" s="596">
        <f t="shared" si="1"/>
        <v>9.4091115166873962</v>
      </c>
    </row>
    <row r="85" spans="2:5">
      <c r="B85" s="597">
        <v>183</v>
      </c>
      <c r="C85" s="600">
        <v>4253837</v>
      </c>
      <c r="D85" s="599">
        <v>3844627</v>
      </c>
      <c r="E85" s="596">
        <f t="shared" si="1"/>
        <v>9.6197856194301767</v>
      </c>
    </row>
    <row r="86" spans="2:5">
      <c r="B86" s="597">
        <v>184</v>
      </c>
      <c r="C86" s="600">
        <v>4572875</v>
      </c>
      <c r="D86" s="599">
        <v>4123362</v>
      </c>
      <c r="E86" s="596">
        <f t="shared" si="1"/>
        <v>9.8299866058005119</v>
      </c>
    </row>
    <row r="87" spans="2:5">
      <c r="B87" s="597">
        <v>185</v>
      </c>
      <c r="C87" s="600">
        <v>4915841</v>
      </c>
      <c r="D87" s="599">
        <v>4422306</v>
      </c>
      <c r="E87" s="596">
        <f t="shared" si="1"/>
        <v>10.039685986589076</v>
      </c>
    </row>
    <row r="88" spans="2:5">
      <c r="B88" s="597">
        <v>186</v>
      </c>
      <c r="C88" s="600">
        <v>5284529</v>
      </c>
      <c r="D88" s="599">
        <v>4742923</v>
      </c>
      <c r="E88" s="596">
        <f t="shared" si="1"/>
        <v>10.248898246182392</v>
      </c>
    </row>
    <row r="89" spans="2:5">
      <c r="B89" s="597">
        <v>187</v>
      </c>
      <c r="C89" s="600">
        <v>5680869</v>
      </c>
      <c r="D89" s="599">
        <v>5086785</v>
      </c>
      <c r="E89" s="596">
        <f t="shared" si="1"/>
        <v>10.457625409070337</v>
      </c>
    </row>
    <row r="90" spans="2:5">
      <c r="B90" s="597">
        <v>188</v>
      </c>
      <c r="C90" s="600">
        <v>6106934</v>
      </c>
      <c r="D90" s="599">
        <v>5455577</v>
      </c>
      <c r="E90" s="596">
        <f t="shared" si="1"/>
        <v>10.665859496762209</v>
      </c>
    </row>
    <row r="91" spans="2:5">
      <c r="B91" s="597">
        <v>189</v>
      </c>
      <c r="C91" s="600">
        <v>6564954</v>
      </c>
      <c r="D91" s="599">
        <v>5851106</v>
      </c>
      <c r="E91" s="596">
        <f t="shared" si="1"/>
        <v>10.873617697854399</v>
      </c>
    </row>
    <row r="92" spans="2:5">
      <c r="B92" s="597">
        <v>190</v>
      </c>
      <c r="C92" s="600">
        <v>7057326</v>
      </c>
      <c r="D92" s="599">
        <v>6275311</v>
      </c>
      <c r="E92" s="596">
        <f t="shared" si="1"/>
        <v>11.080896645556692</v>
      </c>
    </row>
    <row r="93" spans="2:5">
      <c r="B93" s="597">
        <v>191</v>
      </c>
      <c r="C93" s="600">
        <v>7586625</v>
      </c>
      <c r="D93" s="599">
        <v>6745959</v>
      </c>
      <c r="E93" s="596">
        <f t="shared" si="1"/>
        <v>11.080895655182644</v>
      </c>
    </row>
    <row r="94" spans="2:5">
      <c r="B94" s="597">
        <v>192</v>
      </c>
      <c r="C94" s="600">
        <v>8155622</v>
      </c>
      <c r="D94" s="599">
        <v>7251906</v>
      </c>
      <c r="E94" s="596">
        <f t="shared" si="1"/>
        <v>11.080896098421434</v>
      </c>
    </row>
    <row r="95" spans="2:5">
      <c r="B95" s="597">
        <v>193</v>
      </c>
      <c r="C95" s="600">
        <v>8767294</v>
      </c>
      <c r="D95" s="599">
        <v>7795799</v>
      </c>
      <c r="E95" s="596">
        <f t="shared" si="1"/>
        <v>11.080899077868267</v>
      </c>
    </row>
    <row r="96" spans="2:5">
      <c r="B96" s="597">
        <v>194</v>
      </c>
      <c r="C96" s="600">
        <v>9424841</v>
      </c>
      <c r="D96" s="599">
        <v>8380484</v>
      </c>
      <c r="E96" s="596">
        <f t="shared" si="1"/>
        <v>11.080897810371548</v>
      </c>
    </row>
    <row r="97" spans="2:5">
      <c r="B97" s="597">
        <v>195</v>
      </c>
      <c r="C97" s="600">
        <v>10131704</v>
      </c>
      <c r="D97" s="599">
        <v>9009020</v>
      </c>
      <c r="E97" s="596">
        <f t="shared" si="1"/>
        <v>11.080900113149772</v>
      </c>
    </row>
    <row r="98" spans="2:5">
      <c r="B98" s="597">
        <v>196</v>
      </c>
      <c r="C98" s="600">
        <v>10891582</v>
      </c>
      <c r="D98" s="599">
        <v>9684697</v>
      </c>
      <c r="E98" s="596">
        <f t="shared" si="1"/>
        <v>11.080897155252556</v>
      </c>
    </row>
    <row r="99" spans="2:5">
      <c r="B99" s="597">
        <v>197</v>
      </c>
      <c r="C99" s="600">
        <v>11708451</v>
      </c>
      <c r="D99" s="599">
        <v>10411049</v>
      </c>
      <c r="E99" s="596">
        <f t="shared" si="1"/>
        <v>11.080902162036633</v>
      </c>
    </row>
    <row r="100" spans="2:5">
      <c r="B100" s="597">
        <v>198</v>
      </c>
      <c r="C100" s="600">
        <v>12586585</v>
      </c>
      <c r="D100" s="599">
        <v>11191878</v>
      </c>
      <c r="E100" s="596">
        <f t="shared" si="1"/>
        <v>11.080900816226169</v>
      </c>
    </row>
    <row r="101" spans="2:5">
      <c r="B101" s="597">
        <v>199</v>
      </c>
      <c r="C101" s="600">
        <v>13530579</v>
      </c>
      <c r="D101" s="599">
        <v>12031269</v>
      </c>
      <c r="E101" s="596">
        <f t="shared" si="1"/>
        <v>11.080900529090442</v>
      </c>
    </row>
    <row r="102" spans="2:5">
      <c r="B102" s="597">
        <v>200</v>
      </c>
      <c r="C102" s="600">
        <v>14545372</v>
      </c>
      <c r="D102" s="599">
        <v>12933614</v>
      </c>
      <c r="E102" s="596">
        <f t="shared" si="1"/>
        <v>11.080899134102584</v>
      </c>
    </row>
  </sheetData>
  <phoneticPr fontId="6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M43" sqref="M43"/>
    </sheetView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30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50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100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  <row r="18" spans="1:1" ht="16.5" customHeight="1">
      <c r="A18" s="499" t="s">
        <v>3122</v>
      </c>
    </row>
    <row r="19" spans="1:1" ht="16.5" customHeight="1">
      <c r="A19" s="499" t="s">
        <v>3123</v>
      </c>
    </row>
    <row r="20" spans="1:1" ht="16.5" customHeight="1">
      <c r="A20" s="499" t="s">
        <v>3124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02"/>
  <sheetViews>
    <sheetView workbookViewId="0">
      <selection activeCell="M43" sqref="M43"/>
    </sheetView>
  </sheetViews>
  <sheetFormatPr defaultColWidth="9" defaultRowHeight="16.5" customHeight="1"/>
  <cols>
    <col min="1" max="1" width="30.75" style="60" bestFit="1" customWidth="1"/>
    <col min="2" max="2" width="21.62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3" ht="16.5" customHeight="1">
      <c r="A1" s="500" t="s">
        <v>4960</v>
      </c>
    </row>
    <row r="2" spans="1:3" ht="16.5" customHeight="1">
      <c r="A2" s="730" t="s">
        <v>1202</v>
      </c>
      <c r="B2" s="729" t="s">
        <v>3308</v>
      </c>
      <c r="C2" s="729" t="s">
        <v>4958</v>
      </c>
    </row>
    <row r="3" spans="1:3" ht="16.5" hidden="1" customHeight="1">
      <c r="A3" s="725" t="s">
        <v>3309</v>
      </c>
      <c r="B3" s="728">
        <v>0</v>
      </c>
      <c r="C3" s="60">
        <f>MOD(ROW()-2,50)</f>
        <v>1</v>
      </c>
    </row>
    <row r="4" spans="1:3" ht="16.5" hidden="1" customHeight="1">
      <c r="A4" s="725" t="s">
        <v>3310</v>
      </c>
      <c r="B4" s="728">
        <v>0</v>
      </c>
      <c r="C4" s="60">
        <f t="shared" ref="C4:C67" si="0">MOD(ROW()-2,50)</f>
        <v>2</v>
      </c>
    </row>
    <row r="5" spans="1:3" ht="16.5" hidden="1" customHeight="1">
      <c r="A5" s="725" t="s">
        <v>3311</v>
      </c>
      <c r="B5" s="728">
        <v>0</v>
      </c>
      <c r="C5" s="60">
        <f t="shared" si="0"/>
        <v>3</v>
      </c>
    </row>
    <row r="6" spans="1:3" ht="16.5" hidden="1" customHeight="1">
      <c r="A6" s="725" t="s">
        <v>3312</v>
      </c>
      <c r="B6" s="728">
        <v>0</v>
      </c>
      <c r="C6" s="60">
        <f t="shared" si="0"/>
        <v>4</v>
      </c>
    </row>
    <row r="7" spans="1:3" ht="16.5" hidden="1" customHeight="1">
      <c r="A7" s="725" t="s">
        <v>3313</v>
      </c>
      <c r="B7" s="728">
        <v>0</v>
      </c>
      <c r="C7" s="60">
        <f t="shared" si="0"/>
        <v>5</v>
      </c>
    </row>
    <row r="8" spans="1:3" ht="16.5" hidden="1" customHeight="1">
      <c r="A8" s="725" t="s">
        <v>3314</v>
      </c>
      <c r="B8" s="728">
        <v>0</v>
      </c>
      <c r="C8" s="60">
        <f t="shared" si="0"/>
        <v>6</v>
      </c>
    </row>
    <row r="9" spans="1:3" ht="16.5" hidden="1" customHeight="1">
      <c r="A9" s="725" t="s">
        <v>3315</v>
      </c>
      <c r="B9" s="728">
        <v>0</v>
      </c>
      <c r="C9" s="60">
        <f t="shared" si="0"/>
        <v>7</v>
      </c>
    </row>
    <row r="10" spans="1:3" ht="16.5" hidden="1" customHeight="1">
      <c r="A10" s="725" t="s">
        <v>3316</v>
      </c>
      <c r="B10" s="728">
        <v>0</v>
      </c>
      <c r="C10" s="60">
        <f t="shared" si="0"/>
        <v>8</v>
      </c>
    </row>
    <row r="11" spans="1:3" ht="16.5" hidden="1" customHeight="1">
      <c r="A11" s="725" t="s">
        <v>3317</v>
      </c>
      <c r="B11" s="728">
        <v>0</v>
      </c>
      <c r="C11" s="60">
        <f t="shared" si="0"/>
        <v>9</v>
      </c>
    </row>
    <row r="12" spans="1:3" ht="16.5" hidden="1" customHeight="1">
      <c r="A12" s="725" t="s">
        <v>3318</v>
      </c>
      <c r="B12" s="728">
        <v>0</v>
      </c>
      <c r="C12" s="60">
        <f t="shared" si="0"/>
        <v>10</v>
      </c>
    </row>
    <row r="13" spans="1:3" ht="16.5" hidden="1" customHeight="1">
      <c r="A13" s="725" t="s">
        <v>3319</v>
      </c>
      <c r="B13" s="728">
        <v>0</v>
      </c>
      <c r="C13" s="60">
        <f t="shared" si="0"/>
        <v>11</v>
      </c>
    </row>
    <row r="14" spans="1:3" ht="16.5" hidden="1" customHeight="1">
      <c r="A14" s="725" t="s">
        <v>3320</v>
      </c>
      <c r="B14" s="728">
        <v>0</v>
      </c>
      <c r="C14" s="60">
        <f t="shared" si="0"/>
        <v>12</v>
      </c>
    </row>
    <row r="15" spans="1:3" ht="16.5" hidden="1" customHeight="1">
      <c r="A15" s="725" t="s">
        <v>3321</v>
      </c>
      <c r="B15" s="728">
        <v>0</v>
      </c>
      <c r="C15" s="60">
        <f t="shared" si="0"/>
        <v>13</v>
      </c>
    </row>
    <row r="16" spans="1:3" ht="16.5" hidden="1" customHeight="1">
      <c r="A16" s="725" t="s">
        <v>3322</v>
      </c>
      <c r="B16" s="728">
        <v>0</v>
      </c>
      <c r="C16" s="60">
        <f t="shared" si="0"/>
        <v>14</v>
      </c>
    </row>
    <row r="17" spans="1:3" ht="16.5" hidden="1" customHeight="1">
      <c r="A17" s="725" t="s">
        <v>3323</v>
      </c>
      <c r="B17" s="728">
        <v>0</v>
      </c>
      <c r="C17" s="60">
        <f t="shared" si="0"/>
        <v>15</v>
      </c>
    </row>
    <row r="18" spans="1:3" ht="16.5" hidden="1" customHeight="1">
      <c r="A18" s="725" t="s">
        <v>3324</v>
      </c>
      <c r="B18" s="728">
        <v>0</v>
      </c>
      <c r="C18" s="60">
        <f t="shared" si="0"/>
        <v>16</v>
      </c>
    </row>
    <row r="19" spans="1:3" ht="16.5" hidden="1" customHeight="1">
      <c r="A19" s="725" t="s">
        <v>3325</v>
      </c>
      <c r="B19" s="728">
        <v>0</v>
      </c>
      <c r="C19" s="60">
        <f t="shared" si="0"/>
        <v>17</v>
      </c>
    </row>
    <row r="20" spans="1:3" ht="16.5" hidden="1" customHeight="1">
      <c r="A20" s="725" t="s">
        <v>3326</v>
      </c>
      <c r="B20" s="728">
        <v>0</v>
      </c>
      <c r="C20" s="60">
        <f t="shared" si="0"/>
        <v>18</v>
      </c>
    </row>
    <row r="21" spans="1:3" ht="16.5" hidden="1" customHeight="1">
      <c r="A21" s="725" t="s">
        <v>3327</v>
      </c>
      <c r="B21" s="728">
        <v>0</v>
      </c>
      <c r="C21" s="60">
        <f t="shared" si="0"/>
        <v>19</v>
      </c>
    </row>
    <row r="22" spans="1:3" ht="16.5" hidden="1" customHeight="1">
      <c r="A22" s="725" t="s">
        <v>3328</v>
      </c>
      <c r="B22" s="728">
        <v>0</v>
      </c>
      <c r="C22" s="60">
        <f t="shared" si="0"/>
        <v>20</v>
      </c>
    </row>
    <row r="23" spans="1:3" ht="16.5" hidden="1" customHeight="1">
      <c r="A23" s="725" t="s">
        <v>3329</v>
      </c>
      <c r="B23" s="728">
        <v>0</v>
      </c>
      <c r="C23" s="60">
        <f t="shared" si="0"/>
        <v>21</v>
      </c>
    </row>
    <row r="24" spans="1:3" ht="16.5" hidden="1" customHeight="1">
      <c r="A24" s="725" t="s">
        <v>3330</v>
      </c>
      <c r="B24" s="728">
        <v>0</v>
      </c>
      <c r="C24" s="60">
        <f t="shared" si="0"/>
        <v>22</v>
      </c>
    </row>
    <row r="25" spans="1:3" ht="16.5" hidden="1" customHeight="1">
      <c r="A25" s="725" t="s">
        <v>3331</v>
      </c>
      <c r="B25" s="728">
        <v>0</v>
      </c>
      <c r="C25" s="60">
        <f t="shared" si="0"/>
        <v>23</v>
      </c>
    </row>
    <row r="26" spans="1:3" ht="16.5" hidden="1" customHeight="1">
      <c r="A26" s="725" t="s">
        <v>3332</v>
      </c>
      <c r="B26" s="728">
        <v>0</v>
      </c>
      <c r="C26" s="60">
        <f t="shared" si="0"/>
        <v>24</v>
      </c>
    </row>
    <row r="27" spans="1:3" ht="16.5" hidden="1" customHeight="1">
      <c r="A27" s="725" t="s">
        <v>3333</v>
      </c>
      <c r="B27" s="728">
        <v>0</v>
      </c>
      <c r="C27" s="60">
        <f t="shared" si="0"/>
        <v>25</v>
      </c>
    </row>
    <row r="28" spans="1:3" ht="16.5" hidden="1" customHeight="1">
      <c r="A28" s="725" t="s">
        <v>3334</v>
      </c>
      <c r="B28" s="728">
        <v>0</v>
      </c>
      <c r="C28" s="60">
        <f t="shared" si="0"/>
        <v>26</v>
      </c>
    </row>
    <row r="29" spans="1:3" ht="16.5" hidden="1" customHeight="1">
      <c r="A29" s="725" t="s">
        <v>3335</v>
      </c>
      <c r="B29" s="728">
        <v>0</v>
      </c>
      <c r="C29" s="60">
        <f t="shared" si="0"/>
        <v>27</v>
      </c>
    </row>
    <row r="30" spans="1:3" ht="16.5" hidden="1" customHeight="1">
      <c r="A30" s="725" t="s">
        <v>3336</v>
      </c>
      <c r="B30" s="728">
        <v>0</v>
      </c>
      <c r="C30" s="60">
        <f t="shared" si="0"/>
        <v>28</v>
      </c>
    </row>
    <row r="31" spans="1:3" ht="16.5" hidden="1" customHeight="1">
      <c r="A31" s="725" t="s">
        <v>3337</v>
      </c>
      <c r="B31" s="728">
        <v>0</v>
      </c>
      <c r="C31" s="60">
        <f t="shared" si="0"/>
        <v>29</v>
      </c>
    </row>
    <row r="32" spans="1:3" ht="16.5" hidden="1" customHeight="1">
      <c r="A32" s="725" t="s">
        <v>3338</v>
      </c>
      <c r="B32" s="728">
        <v>0</v>
      </c>
      <c r="C32" s="60">
        <f t="shared" si="0"/>
        <v>30</v>
      </c>
    </row>
    <row r="33" spans="1:3" ht="16.5" hidden="1" customHeight="1">
      <c r="A33" s="725" t="s">
        <v>3339</v>
      </c>
      <c r="B33" s="728">
        <v>0</v>
      </c>
      <c r="C33" s="60">
        <f t="shared" si="0"/>
        <v>31</v>
      </c>
    </row>
    <row r="34" spans="1:3" ht="16.5" hidden="1" customHeight="1">
      <c r="A34" s="725" t="s">
        <v>3340</v>
      </c>
      <c r="B34" s="728">
        <v>0</v>
      </c>
      <c r="C34" s="60">
        <f t="shared" si="0"/>
        <v>32</v>
      </c>
    </row>
    <row r="35" spans="1:3" ht="16.5" hidden="1" customHeight="1">
      <c r="A35" s="725" t="s">
        <v>3341</v>
      </c>
      <c r="B35" s="728">
        <v>0</v>
      </c>
      <c r="C35" s="60">
        <f t="shared" si="0"/>
        <v>33</v>
      </c>
    </row>
    <row r="36" spans="1:3" ht="16.5" hidden="1" customHeight="1">
      <c r="A36" s="725" t="s">
        <v>3342</v>
      </c>
      <c r="B36" s="728">
        <v>0</v>
      </c>
      <c r="C36" s="60">
        <f t="shared" si="0"/>
        <v>34</v>
      </c>
    </row>
    <row r="37" spans="1:3" ht="16.5" hidden="1" customHeight="1">
      <c r="A37" s="725" t="s">
        <v>3343</v>
      </c>
      <c r="B37" s="728">
        <v>0</v>
      </c>
      <c r="C37" s="60">
        <f t="shared" si="0"/>
        <v>35</v>
      </c>
    </row>
    <row r="38" spans="1:3" ht="16.5" hidden="1" customHeight="1">
      <c r="A38" s="725" t="s">
        <v>3344</v>
      </c>
      <c r="B38" s="728">
        <v>0</v>
      </c>
      <c r="C38" s="60">
        <f t="shared" si="0"/>
        <v>36</v>
      </c>
    </row>
    <row r="39" spans="1:3" ht="16.5" hidden="1" customHeight="1">
      <c r="A39" s="725" t="s">
        <v>3345</v>
      </c>
      <c r="B39" s="728">
        <v>0</v>
      </c>
      <c r="C39" s="60">
        <f t="shared" si="0"/>
        <v>37</v>
      </c>
    </row>
    <row r="40" spans="1:3" ht="16.5" hidden="1" customHeight="1">
      <c r="A40" s="725" t="s">
        <v>3346</v>
      </c>
      <c r="B40" s="728">
        <v>0</v>
      </c>
      <c r="C40" s="60">
        <f t="shared" si="0"/>
        <v>38</v>
      </c>
    </row>
    <row r="41" spans="1:3" ht="16.5" hidden="1" customHeight="1">
      <c r="A41" s="725" t="s">
        <v>3347</v>
      </c>
      <c r="B41" s="728">
        <v>0</v>
      </c>
      <c r="C41" s="60">
        <f t="shared" si="0"/>
        <v>39</v>
      </c>
    </row>
    <row r="42" spans="1:3" ht="16.5" hidden="1" customHeight="1">
      <c r="A42" s="725" t="s">
        <v>3348</v>
      </c>
      <c r="B42" s="728">
        <v>0</v>
      </c>
      <c r="C42" s="60">
        <f t="shared" si="0"/>
        <v>40</v>
      </c>
    </row>
    <row r="43" spans="1:3" ht="16.5" hidden="1" customHeight="1">
      <c r="A43" s="725" t="s">
        <v>3349</v>
      </c>
      <c r="B43" s="728">
        <v>0</v>
      </c>
      <c r="C43" s="60">
        <f t="shared" si="0"/>
        <v>41</v>
      </c>
    </row>
    <row r="44" spans="1:3" ht="16.5" hidden="1" customHeight="1">
      <c r="A44" s="725" t="s">
        <v>3350</v>
      </c>
      <c r="B44" s="728">
        <v>0</v>
      </c>
      <c r="C44" s="60">
        <f t="shared" si="0"/>
        <v>42</v>
      </c>
    </row>
    <row r="45" spans="1:3" ht="16.5" hidden="1" customHeight="1">
      <c r="A45" s="725" t="s">
        <v>3351</v>
      </c>
      <c r="B45" s="728">
        <v>0</v>
      </c>
      <c r="C45" s="60">
        <f t="shared" si="0"/>
        <v>43</v>
      </c>
    </row>
    <row r="46" spans="1:3" ht="16.5" hidden="1" customHeight="1">
      <c r="A46" s="725" t="s">
        <v>3352</v>
      </c>
      <c r="B46" s="728">
        <v>0</v>
      </c>
      <c r="C46" s="60">
        <f t="shared" si="0"/>
        <v>44</v>
      </c>
    </row>
    <row r="47" spans="1:3" ht="16.5" hidden="1" customHeight="1">
      <c r="A47" s="725" t="s">
        <v>3353</v>
      </c>
      <c r="B47" s="728">
        <v>0</v>
      </c>
      <c r="C47" s="60">
        <f t="shared" si="0"/>
        <v>45</v>
      </c>
    </row>
    <row r="48" spans="1:3" ht="16.5" hidden="1" customHeight="1">
      <c r="A48" s="725" t="s">
        <v>3354</v>
      </c>
      <c r="B48" s="728">
        <v>0</v>
      </c>
      <c r="C48" s="60">
        <f t="shared" si="0"/>
        <v>46</v>
      </c>
    </row>
    <row r="49" spans="1:3" ht="16.5" hidden="1" customHeight="1">
      <c r="A49" s="725" t="s">
        <v>3355</v>
      </c>
      <c r="B49" s="728">
        <v>0</v>
      </c>
      <c r="C49" s="60">
        <f t="shared" si="0"/>
        <v>47</v>
      </c>
    </row>
    <row r="50" spans="1:3" ht="16.5" hidden="1" customHeight="1">
      <c r="A50" s="725" t="s">
        <v>3356</v>
      </c>
      <c r="B50" s="728">
        <v>0</v>
      </c>
      <c r="C50" s="60">
        <f t="shared" si="0"/>
        <v>48</v>
      </c>
    </row>
    <row r="51" spans="1:3" ht="16.5" hidden="1" customHeight="1">
      <c r="A51" s="725" t="s">
        <v>3357</v>
      </c>
      <c r="B51" s="728">
        <v>0</v>
      </c>
      <c r="C51" s="60">
        <f t="shared" si="0"/>
        <v>49</v>
      </c>
    </row>
    <row r="52" spans="1:3" ht="16.5" customHeight="1">
      <c r="A52" s="725" t="s">
        <v>3358</v>
      </c>
      <c r="B52" s="731">
        <v>2000</v>
      </c>
      <c r="C52" s="732">
        <f t="shared" si="0"/>
        <v>0</v>
      </c>
    </row>
    <row r="53" spans="1:3" ht="16.5" hidden="1" customHeight="1">
      <c r="A53" s="725" t="s">
        <v>3359</v>
      </c>
      <c r="B53" s="728">
        <v>2000</v>
      </c>
      <c r="C53" s="60">
        <f t="shared" si="0"/>
        <v>1</v>
      </c>
    </row>
    <row r="54" spans="1:3" ht="16.5" hidden="1" customHeight="1">
      <c r="A54" s="725" t="s">
        <v>3360</v>
      </c>
      <c r="B54" s="728">
        <v>2000</v>
      </c>
      <c r="C54" s="60">
        <f t="shared" si="0"/>
        <v>2</v>
      </c>
    </row>
    <row r="55" spans="1:3" ht="16.5" hidden="1" customHeight="1">
      <c r="A55" s="725" t="s">
        <v>3361</v>
      </c>
      <c r="B55" s="728">
        <v>2000</v>
      </c>
      <c r="C55" s="60">
        <f t="shared" si="0"/>
        <v>3</v>
      </c>
    </row>
    <row r="56" spans="1:3" ht="16.5" hidden="1" customHeight="1">
      <c r="A56" s="725" t="s">
        <v>3362</v>
      </c>
      <c r="B56" s="728">
        <v>2000</v>
      </c>
      <c r="C56" s="60">
        <f t="shared" si="0"/>
        <v>4</v>
      </c>
    </row>
    <row r="57" spans="1:3" ht="16.5" hidden="1" customHeight="1">
      <c r="A57" s="725" t="s">
        <v>3363</v>
      </c>
      <c r="B57" s="728">
        <v>2000</v>
      </c>
      <c r="C57" s="60">
        <f t="shared" si="0"/>
        <v>5</v>
      </c>
    </row>
    <row r="58" spans="1:3" ht="16.5" hidden="1" customHeight="1">
      <c r="A58" s="725" t="s">
        <v>3364</v>
      </c>
      <c r="B58" s="728">
        <v>2000</v>
      </c>
      <c r="C58" s="60">
        <f t="shared" si="0"/>
        <v>6</v>
      </c>
    </row>
    <row r="59" spans="1:3" ht="16.5" hidden="1" customHeight="1">
      <c r="A59" s="725" t="s">
        <v>3365</v>
      </c>
      <c r="B59" s="728">
        <v>2000</v>
      </c>
      <c r="C59" s="60">
        <f t="shared" si="0"/>
        <v>7</v>
      </c>
    </row>
    <row r="60" spans="1:3" ht="16.5" hidden="1" customHeight="1">
      <c r="A60" s="725" t="s">
        <v>3366</v>
      </c>
      <c r="B60" s="728">
        <v>2000</v>
      </c>
      <c r="C60" s="60">
        <f t="shared" si="0"/>
        <v>8</v>
      </c>
    </row>
    <row r="61" spans="1:3" ht="16.5" hidden="1" customHeight="1">
      <c r="A61" s="725" t="s">
        <v>3367</v>
      </c>
      <c r="B61" s="728">
        <v>2000</v>
      </c>
      <c r="C61" s="60">
        <f t="shared" si="0"/>
        <v>9</v>
      </c>
    </row>
    <row r="62" spans="1:3" ht="16.5" hidden="1" customHeight="1">
      <c r="A62" s="725" t="s">
        <v>3368</v>
      </c>
      <c r="B62" s="728">
        <v>2000</v>
      </c>
      <c r="C62" s="60">
        <f t="shared" si="0"/>
        <v>10</v>
      </c>
    </row>
    <row r="63" spans="1:3" ht="16.5" hidden="1" customHeight="1">
      <c r="A63" s="725" t="s">
        <v>3369</v>
      </c>
      <c r="B63" s="728">
        <v>2000</v>
      </c>
      <c r="C63" s="60">
        <f t="shared" si="0"/>
        <v>11</v>
      </c>
    </row>
    <row r="64" spans="1:3" ht="16.5" hidden="1" customHeight="1">
      <c r="A64" s="725" t="s">
        <v>3370</v>
      </c>
      <c r="B64" s="728">
        <v>2000</v>
      </c>
      <c r="C64" s="60">
        <f t="shared" si="0"/>
        <v>12</v>
      </c>
    </row>
    <row r="65" spans="1:3" ht="16.5" hidden="1" customHeight="1">
      <c r="A65" s="725" t="s">
        <v>3371</v>
      </c>
      <c r="B65" s="728">
        <v>2000</v>
      </c>
      <c r="C65" s="60">
        <f t="shared" si="0"/>
        <v>13</v>
      </c>
    </row>
    <row r="66" spans="1:3" ht="16.5" hidden="1" customHeight="1">
      <c r="A66" s="725" t="s">
        <v>3372</v>
      </c>
      <c r="B66" s="728">
        <v>2000</v>
      </c>
      <c r="C66" s="60">
        <f t="shared" si="0"/>
        <v>14</v>
      </c>
    </row>
    <row r="67" spans="1:3" ht="16.5" hidden="1" customHeight="1">
      <c r="A67" s="725" t="s">
        <v>3373</v>
      </c>
      <c r="B67" s="728">
        <v>2000</v>
      </c>
      <c r="C67" s="60">
        <f t="shared" si="0"/>
        <v>15</v>
      </c>
    </row>
    <row r="68" spans="1:3" ht="16.5" hidden="1" customHeight="1">
      <c r="A68" s="725" t="s">
        <v>3374</v>
      </c>
      <c r="B68" s="728">
        <v>2000</v>
      </c>
      <c r="C68" s="60">
        <f t="shared" ref="C68:C131" si="1">MOD(ROW()-2,50)</f>
        <v>16</v>
      </c>
    </row>
    <row r="69" spans="1:3" ht="16.5" hidden="1" customHeight="1">
      <c r="A69" s="725" t="s">
        <v>3375</v>
      </c>
      <c r="B69" s="728">
        <v>2000</v>
      </c>
      <c r="C69" s="60">
        <f t="shared" si="1"/>
        <v>17</v>
      </c>
    </row>
    <row r="70" spans="1:3" ht="16.5" hidden="1" customHeight="1">
      <c r="A70" s="725" t="s">
        <v>3376</v>
      </c>
      <c r="B70" s="728">
        <v>2000</v>
      </c>
      <c r="C70" s="60">
        <f t="shared" si="1"/>
        <v>18</v>
      </c>
    </row>
    <row r="71" spans="1:3" ht="16.5" hidden="1" customHeight="1">
      <c r="A71" s="725" t="s">
        <v>3377</v>
      </c>
      <c r="B71" s="728">
        <v>2000</v>
      </c>
      <c r="C71" s="60">
        <f t="shared" si="1"/>
        <v>19</v>
      </c>
    </row>
    <row r="72" spans="1:3" ht="16.5" hidden="1" customHeight="1">
      <c r="A72" s="725" t="s">
        <v>3378</v>
      </c>
      <c r="B72" s="728">
        <v>2000</v>
      </c>
      <c r="C72" s="60">
        <f t="shared" si="1"/>
        <v>20</v>
      </c>
    </row>
    <row r="73" spans="1:3" ht="16.5" hidden="1" customHeight="1">
      <c r="A73" s="725" t="s">
        <v>3379</v>
      </c>
      <c r="B73" s="728">
        <v>2000</v>
      </c>
      <c r="C73" s="60">
        <f t="shared" si="1"/>
        <v>21</v>
      </c>
    </row>
    <row r="74" spans="1:3" ht="16.5" hidden="1" customHeight="1">
      <c r="A74" s="725" t="s">
        <v>3380</v>
      </c>
      <c r="B74" s="728">
        <v>2000</v>
      </c>
      <c r="C74" s="60">
        <f t="shared" si="1"/>
        <v>22</v>
      </c>
    </row>
    <row r="75" spans="1:3" ht="16.5" hidden="1" customHeight="1">
      <c r="A75" s="725" t="s">
        <v>3381</v>
      </c>
      <c r="B75" s="728">
        <v>2000</v>
      </c>
      <c r="C75" s="60">
        <f t="shared" si="1"/>
        <v>23</v>
      </c>
    </row>
    <row r="76" spans="1:3" ht="16.5" hidden="1" customHeight="1">
      <c r="A76" s="725" t="s">
        <v>3382</v>
      </c>
      <c r="B76" s="728">
        <v>2000</v>
      </c>
      <c r="C76" s="60">
        <f t="shared" si="1"/>
        <v>24</v>
      </c>
    </row>
    <row r="77" spans="1:3" ht="16.5" hidden="1" customHeight="1">
      <c r="A77" s="725" t="s">
        <v>3383</v>
      </c>
      <c r="B77" s="728">
        <v>2000</v>
      </c>
      <c r="C77" s="60">
        <f t="shared" si="1"/>
        <v>25</v>
      </c>
    </row>
    <row r="78" spans="1:3" ht="16.5" hidden="1" customHeight="1">
      <c r="A78" s="725" t="s">
        <v>3384</v>
      </c>
      <c r="B78" s="728">
        <v>2000</v>
      </c>
      <c r="C78" s="60">
        <f t="shared" si="1"/>
        <v>26</v>
      </c>
    </row>
    <row r="79" spans="1:3" ht="16.5" hidden="1" customHeight="1">
      <c r="A79" s="725" t="s">
        <v>3385</v>
      </c>
      <c r="B79" s="728">
        <v>2000</v>
      </c>
      <c r="C79" s="60">
        <f t="shared" si="1"/>
        <v>27</v>
      </c>
    </row>
    <row r="80" spans="1:3" ht="16.5" hidden="1" customHeight="1">
      <c r="A80" s="725" t="s">
        <v>3386</v>
      </c>
      <c r="B80" s="728">
        <v>2000</v>
      </c>
      <c r="C80" s="60">
        <f t="shared" si="1"/>
        <v>28</v>
      </c>
    </row>
    <row r="81" spans="1:3" ht="16.5" hidden="1" customHeight="1">
      <c r="A81" s="725" t="s">
        <v>3387</v>
      </c>
      <c r="B81" s="728">
        <v>2000</v>
      </c>
      <c r="C81" s="60">
        <f t="shared" si="1"/>
        <v>29</v>
      </c>
    </row>
    <row r="82" spans="1:3" ht="16.5" hidden="1" customHeight="1">
      <c r="A82" s="725" t="s">
        <v>3388</v>
      </c>
      <c r="B82" s="728">
        <v>2000</v>
      </c>
      <c r="C82" s="60">
        <f t="shared" si="1"/>
        <v>30</v>
      </c>
    </row>
    <row r="83" spans="1:3" ht="16.5" hidden="1" customHeight="1">
      <c r="A83" s="725" t="s">
        <v>3389</v>
      </c>
      <c r="B83" s="728">
        <v>2000</v>
      </c>
      <c r="C83" s="60">
        <f t="shared" si="1"/>
        <v>31</v>
      </c>
    </row>
    <row r="84" spans="1:3" ht="16.5" hidden="1" customHeight="1">
      <c r="A84" s="725" t="s">
        <v>3390</v>
      </c>
      <c r="B84" s="728">
        <v>2000</v>
      </c>
      <c r="C84" s="60">
        <f t="shared" si="1"/>
        <v>32</v>
      </c>
    </row>
    <row r="85" spans="1:3" ht="16.5" hidden="1" customHeight="1">
      <c r="A85" s="725" t="s">
        <v>3391</v>
      </c>
      <c r="B85" s="728">
        <v>2000</v>
      </c>
      <c r="C85" s="60">
        <f t="shared" si="1"/>
        <v>33</v>
      </c>
    </row>
    <row r="86" spans="1:3" ht="16.5" hidden="1" customHeight="1">
      <c r="A86" s="725" t="s">
        <v>3392</v>
      </c>
      <c r="B86" s="728">
        <v>2000</v>
      </c>
      <c r="C86" s="60">
        <f t="shared" si="1"/>
        <v>34</v>
      </c>
    </row>
    <row r="87" spans="1:3" ht="16.5" hidden="1" customHeight="1">
      <c r="A87" s="725" t="s">
        <v>3393</v>
      </c>
      <c r="B87" s="728">
        <v>2000</v>
      </c>
      <c r="C87" s="60">
        <f t="shared" si="1"/>
        <v>35</v>
      </c>
    </row>
    <row r="88" spans="1:3" ht="16.5" hidden="1" customHeight="1">
      <c r="A88" s="725" t="s">
        <v>3394</v>
      </c>
      <c r="B88" s="728">
        <v>2000</v>
      </c>
      <c r="C88" s="60">
        <f t="shared" si="1"/>
        <v>36</v>
      </c>
    </row>
    <row r="89" spans="1:3" ht="16.5" hidden="1" customHeight="1">
      <c r="A89" s="725" t="s">
        <v>3395</v>
      </c>
      <c r="B89" s="728">
        <v>2000</v>
      </c>
      <c r="C89" s="60">
        <f t="shared" si="1"/>
        <v>37</v>
      </c>
    </row>
    <row r="90" spans="1:3" ht="16.5" hidden="1" customHeight="1">
      <c r="A90" s="725" t="s">
        <v>3396</v>
      </c>
      <c r="B90" s="728">
        <v>2000</v>
      </c>
      <c r="C90" s="60">
        <f t="shared" si="1"/>
        <v>38</v>
      </c>
    </row>
    <row r="91" spans="1:3" ht="16.5" hidden="1" customHeight="1">
      <c r="A91" s="725" t="s">
        <v>3397</v>
      </c>
      <c r="B91" s="728">
        <v>2000</v>
      </c>
      <c r="C91" s="60">
        <f t="shared" si="1"/>
        <v>39</v>
      </c>
    </row>
    <row r="92" spans="1:3" ht="16.5" hidden="1" customHeight="1">
      <c r="A92" s="725" t="s">
        <v>3398</v>
      </c>
      <c r="B92" s="728">
        <v>2000</v>
      </c>
      <c r="C92" s="60">
        <f t="shared" si="1"/>
        <v>40</v>
      </c>
    </row>
    <row r="93" spans="1:3" ht="16.5" hidden="1" customHeight="1">
      <c r="A93" s="725" t="s">
        <v>3399</v>
      </c>
      <c r="B93" s="728">
        <v>2000</v>
      </c>
      <c r="C93" s="60">
        <f t="shared" si="1"/>
        <v>41</v>
      </c>
    </row>
    <row r="94" spans="1:3" ht="16.5" hidden="1" customHeight="1">
      <c r="A94" s="725" t="s">
        <v>3400</v>
      </c>
      <c r="B94" s="728">
        <v>2000</v>
      </c>
      <c r="C94" s="60">
        <f t="shared" si="1"/>
        <v>42</v>
      </c>
    </row>
    <row r="95" spans="1:3" ht="16.5" hidden="1" customHeight="1">
      <c r="A95" s="725" t="s">
        <v>3401</v>
      </c>
      <c r="B95" s="728">
        <v>2000</v>
      </c>
      <c r="C95" s="60">
        <f t="shared" si="1"/>
        <v>43</v>
      </c>
    </row>
    <row r="96" spans="1:3" ht="16.5" hidden="1" customHeight="1">
      <c r="A96" s="725" t="s">
        <v>3402</v>
      </c>
      <c r="B96" s="728">
        <v>2000</v>
      </c>
      <c r="C96" s="60">
        <f t="shared" si="1"/>
        <v>44</v>
      </c>
    </row>
    <row r="97" spans="1:3" ht="16.5" hidden="1" customHeight="1">
      <c r="A97" s="725" t="s">
        <v>3403</v>
      </c>
      <c r="B97" s="728">
        <v>2000</v>
      </c>
      <c r="C97" s="60">
        <f t="shared" si="1"/>
        <v>45</v>
      </c>
    </row>
    <row r="98" spans="1:3" ht="16.5" hidden="1" customHeight="1">
      <c r="A98" s="725" t="s">
        <v>3404</v>
      </c>
      <c r="B98" s="728">
        <v>2000</v>
      </c>
      <c r="C98" s="60">
        <f t="shared" si="1"/>
        <v>46</v>
      </c>
    </row>
    <row r="99" spans="1:3" ht="16.5" hidden="1" customHeight="1">
      <c r="A99" s="725" t="s">
        <v>3405</v>
      </c>
      <c r="B99" s="728">
        <v>2000</v>
      </c>
      <c r="C99" s="60">
        <f t="shared" si="1"/>
        <v>47</v>
      </c>
    </row>
    <row r="100" spans="1:3" ht="16.5" hidden="1" customHeight="1">
      <c r="A100" s="725" t="s">
        <v>3406</v>
      </c>
      <c r="B100" s="728">
        <v>2000</v>
      </c>
      <c r="C100" s="60">
        <f t="shared" si="1"/>
        <v>48</v>
      </c>
    </row>
    <row r="101" spans="1:3" ht="16.5" hidden="1" customHeight="1">
      <c r="A101" s="725" t="s">
        <v>3407</v>
      </c>
      <c r="B101" s="728">
        <v>2000</v>
      </c>
      <c r="C101" s="60">
        <f t="shared" si="1"/>
        <v>49</v>
      </c>
    </row>
    <row r="102" spans="1:3" ht="16.5" customHeight="1">
      <c r="A102" s="725" t="s">
        <v>3408</v>
      </c>
      <c r="B102" s="731">
        <v>3000</v>
      </c>
      <c r="C102" s="732">
        <f t="shared" si="1"/>
        <v>0</v>
      </c>
    </row>
    <row r="103" spans="1:3" ht="16.5" hidden="1" customHeight="1">
      <c r="A103" s="725" t="s">
        <v>3409</v>
      </c>
      <c r="B103" s="728">
        <v>3000</v>
      </c>
      <c r="C103" s="60">
        <f t="shared" si="1"/>
        <v>1</v>
      </c>
    </row>
    <row r="104" spans="1:3" ht="16.5" hidden="1" customHeight="1">
      <c r="A104" s="725" t="s">
        <v>3410</v>
      </c>
      <c r="B104" s="728">
        <v>3000</v>
      </c>
      <c r="C104" s="60">
        <f t="shared" si="1"/>
        <v>2</v>
      </c>
    </row>
    <row r="105" spans="1:3" ht="16.5" hidden="1" customHeight="1">
      <c r="A105" s="725" t="s">
        <v>3411</v>
      </c>
      <c r="B105" s="728">
        <v>3000</v>
      </c>
      <c r="C105" s="60">
        <f t="shared" si="1"/>
        <v>3</v>
      </c>
    </row>
    <row r="106" spans="1:3" ht="16.5" hidden="1" customHeight="1">
      <c r="A106" s="725" t="s">
        <v>3412</v>
      </c>
      <c r="B106" s="728">
        <v>3000</v>
      </c>
      <c r="C106" s="60">
        <f t="shared" si="1"/>
        <v>4</v>
      </c>
    </row>
    <row r="107" spans="1:3" ht="16.5" hidden="1" customHeight="1">
      <c r="A107" s="725" t="s">
        <v>3413</v>
      </c>
      <c r="B107" s="728">
        <v>3000</v>
      </c>
      <c r="C107" s="60">
        <f t="shared" si="1"/>
        <v>5</v>
      </c>
    </row>
    <row r="108" spans="1:3" ht="16.5" hidden="1" customHeight="1">
      <c r="A108" s="725" t="s">
        <v>3414</v>
      </c>
      <c r="B108" s="728">
        <v>3000</v>
      </c>
      <c r="C108" s="60">
        <f t="shared" si="1"/>
        <v>6</v>
      </c>
    </row>
    <row r="109" spans="1:3" ht="16.5" hidden="1" customHeight="1">
      <c r="A109" s="725" t="s">
        <v>3415</v>
      </c>
      <c r="B109" s="728">
        <v>3000</v>
      </c>
      <c r="C109" s="60">
        <f t="shared" si="1"/>
        <v>7</v>
      </c>
    </row>
    <row r="110" spans="1:3" ht="16.5" hidden="1" customHeight="1">
      <c r="A110" s="725" t="s">
        <v>3416</v>
      </c>
      <c r="B110" s="728">
        <v>3000</v>
      </c>
      <c r="C110" s="60">
        <f t="shared" si="1"/>
        <v>8</v>
      </c>
    </row>
    <row r="111" spans="1:3" ht="16.5" hidden="1" customHeight="1">
      <c r="A111" s="725" t="s">
        <v>3417</v>
      </c>
      <c r="B111" s="728">
        <v>3000</v>
      </c>
      <c r="C111" s="60">
        <f t="shared" si="1"/>
        <v>9</v>
      </c>
    </row>
    <row r="112" spans="1:3" ht="16.5" hidden="1" customHeight="1">
      <c r="A112" s="725" t="s">
        <v>3418</v>
      </c>
      <c r="B112" s="728">
        <v>3000</v>
      </c>
      <c r="C112" s="60">
        <f t="shared" si="1"/>
        <v>10</v>
      </c>
    </row>
    <row r="113" spans="1:3" ht="16.5" hidden="1" customHeight="1">
      <c r="A113" s="725" t="s">
        <v>3419</v>
      </c>
      <c r="B113" s="728">
        <v>3000</v>
      </c>
      <c r="C113" s="60">
        <f t="shared" si="1"/>
        <v>11</v>
      </c>
    </row>
    <row r="114" spans="1:3" ht="16.5" hidden="1" customHeight="1">
      <c r="A114" s="725" t="s">
        <v>3420</v>
      </c>
      <c r="B114" s="728">
        <v>3000</v>
      </c>
      <c r="C114" s="60">
        <f t="shared" si="1"/>
        <v>12</v>
      </c>
    </row>
    <row r="115" spans="1:3" ht="16.5" hidden="1" customHeight="1">
      <c r="A115" s="725" t="s">
        <v>3421</v>
      </c>
      <c r="B115" s="728">
        <v>3000</v>
      </c>
      <c r="C115" s="60">
        <f t="shared" si="1"/>
        <v>13</v>
      </c>
    </row>
    <row r="116" spans="1:3" ht="16.5" hidden="1" customHeight="1">
      <c r="A116" s="725" t="s">
        <v>3422</v>
      </c>
      <c r="B116" s="728">
        <v>3000</v>
      </c>
      <c r="C116" s="60">
        <f t="shared" si="1"/>
        <v>14</v>
      </c>
    </row>
    <row r="117" spans="1:3" ht="16.5" hidden="1" customHeight="1">
      <c r="A117" s="725" t="s">
        <v>3423</v>
      </c>
      <c r="B117" s="728">
        <v>3000</v>
      </c>
      <c r="C117" s="60">
        <f t="shared" si="1"/>
        <v>15</v>
      </c>
    </row>
    <row r="118" spans="1:3" ht="16.5" hidden="1" customHeight="1">
      <c r="A118" s="725" t="s">
        <v>3424</v>
      </c>
      <c r="B118" s="728">
        <v>3000</v>
      </c>
      <c r="C118" s="60">
        <f t="shared" si="1"/>
        <v>16</v>
      </c>
    </row>
    <row r="119" spans="1:3" ht="16.5" hidden="1" customHeight="1">
      <c r="A119" s="725" t="s">
        <v>3425</v>
      </c>
      <c r="B119" s="728">
        <v>3000</v>
      </c>
      <c r="C119" s="60">
        <f t="shared" si="1"/>
        <v>17</v>
      </c>
    </row>
    <row r="120" spans="1:3" ht="16.5" hidden="1" customHeight="1">
      <c r="A120" s="725" t="s">
        <v>3426</v>
      </c>
      <c r="B120" s="728">
        <v>3000</v>
      </c>
      <c r="C120" s="60">
        <f t="shared" si="1"/>
        <v>18</v>
      </c>
    </row>
    <row r="121" spans="1:3" ht="16.5" hidden="1" customHeight="1">
      <c r="A121" s="725" t="s">
        <v>3427</v>
      </c>
      <c r="B121" s="728">
        <v>3000</v>
      </c>
      <c r="C121" s="60">
        <f t="shared" si="1"/>
        <v>19</v>
      </c>
    </row>
    <row r="122" spans="1:3" ht="16.5" hidden="1" customHeight="1">
      <c r="A122" s="725" t="s">
        <v>3428</v>
      </c>
      <c r="B122" s="728">
        <v>3000</v>
      </c>
      <c r="C122" s="60">
        <f t="shared" si="1"/>
        <v>20</v>
      </c>
    </row>
    <row r="123" spans="1:3" ht="16.5" hidden="1" customHeight="1">
      <c r="A123" s="725" t="s">
        <v>3429</v>
      </c>
      <c r="B123" s="728">
        <v>3000</v>
      </c>
      <c r="C123" s="60">
        <f t="shared" si="1"/>
        <v>21</v>
      </c>
    </row>
    <row r="124" spans="1:3" ht="16.5" hidden="1" customHeight="1">
      <c r="A124" s="725" t="s">
        <v>3430</v>
      </c>
      <c r="B124" s="728">
        <v>3000</v>
      </c>
      <c r="C124" s="60">
        <f t="shared" si="1"/>
        <v>22</v>
      </c>
    </row>
    <row r="125" spans="1:3" ht="16.5" hidden="1" customHeight="1">
      <c r="A125" s="725" t="s">
        <v>3431</v>
      </c>
      <c r="B125" s="728">
        <v>3000</v>
      </c>
      <c r="C125" s="60">
        <f t="shared" si="1"/>
        <v>23</v>
      </c>
    </row>
    <row r="126" spans="1:3" ht="16.5" hidden="1" customHeight="1">
      <c r="A126" s="725" t="s">
        <v>3432</v>
      </c>
      <c r="B126" s="728">
        <v>3000</v>
      </c>
      <c r="C126" s="60">
        <f t="shared" si="1"/>
        <v>24</v>
      </c>
    </row>
    <row r="127" spans="1:3" ht="16.5" hidden="1" customHeight="1">
      <c r="A127" s="725" t="s">
        <v>3433</v>
      </c>
      <c r="B127" s="728">
        <v>3000</v>
      </c>
      <c r="C127" s="60">
        <f t="shared" si="1"/>
        <v>25</v>
      </c>
    </row>
    <row r="128" spans="1:3" ht="16.5" hidden="1" customHeight="1">
      <c r="A128" s="725" t="s">
        <v>3434</v>
      </c>
      <c r="B128" s="728">
        <v>3000</v>
      </c>
      <c r="C128" s="60">
        <f t="shared" si="1"/>
        <v>26</v>
      </c>
    </row>
    <row r="129" spans="1:3" ht="16.5" hidden="1" customHeight="1">
      <c r="A129" s="725" t="s">
        <v>3435</v>
      </c>
      <c r="B129" s="728">
        <v>3000</v>
      </c>
      <c r="C129" s="60">
        <f t="shared" si="1"/>
        <v>27</v>
      </c>
    </row>
    <row r="130" spans="1:3" ht="16.5" hidden="1" customHeight="1">
      <c r="A130" s="725" t="s">
        <v>3436</v>
      </c>
      <c r="B130" s="728">
        <v>3000</v>
      </c>
      <c r="C130" s="60">
        <f t="shared" si="1"/>
        <v>28</v>
      </c>
    </row>
    <row r="131" spans="1:3" ht="16.5" hidden="1" customHeight="1">
      <c r="A131" s="725" t="s">
        <v>3437</v>
      </c>
      <c r="B131" s="728">
        <v>3000</v>
      </c>
      <c r="C131" s="60">
        <f t="shared" si="1"/>
        <v>29</v>
      </c>
    </row>
    <row r="132" spans="1:3" ht="16.5" hidden="1" customHeight="1">
      <c r="A132" s="725" t="s">
        <v>3438</v>
      </c>
      <c r="B132" s="728">
        <v>3000</v>
      </c>
      <c r="C132" s="60">
        <f t="shared" ref="C132:C195" si="2">MOD(ROW()-2,50)</f>
        <v>30</v>
      </c>
    </row>
    <row r="133" spans="1:3" ht="16.5" hidden="1" customHeight="1">
      <c r="A133" s="725" t="s">
        <v>3439</v>
      </c>
      <c r="B133" s="728">
        <v>3000</v>
      </c>
      <c r="C133" s="60">
        <f t="shared" si="2"/>
        <v>31</v>
      </c>
    </row>
    <row r="134" spans="1:3" ht="16.5" hidden="1" customHeight="1">
      <c r="A134" s="725" t="s">
        <v>3440</v>
      </c>
      <c r="B134" s="728">
        <v>3000</v>
      </c>
      <c r="C134" s="60">
        <f t="shared" si="2"/>
        <v>32</v>
      </c>
    </row>
    <row r="135" spans="1:3" ht="16.5" hidden="1" customHeight="1">
      <c r="A135" s="725" t="s">
        <v>3441</v>
      </c>
      <c r="B135" s="728">
        <v>3000</v>
      </c>
      <c r="C135" s="60">
        <f t="shared" si="2"/>
        <v>33</v>
      </c>
    </row>
    <row r="136" spans="1:3" ht="16.5" hidden="1" customHeight="1">
      <c r="A136" s="725" t="s">
        <v>3442</v>
      </c>
      <c r="B136" s="728">
        <v>3000</v>
      </c>
      <c r="C136" s="60">
        <f t="shared" si="2"/>
        <v>34</v>
      </c>
    </row>
    <row r="137" spans="1:3" ht="16.5" hidden="1" customHeight="1">
      <c r="A137" s="725" t="s">
        <v>3443</v>
      </c>
      <c r="B137" s="728">
        <v>3000</v>
      </c>
      <c r="C137" s="60">
        <f t="shared" si="2"/>
        <v>35</v>
      </c>
    </row>
    <row r="138" spans="1:3" ht="16.5" hidden="1" customHeight="1">
      <c r="A138" s="725" t="s">
        <v>3444</v>
      </c>
      <c r="B138" s="728">
        <v>3000</v>
      </c>
      <c r="C138" s="60">
        <f t="shared" si="2"/>
        <v>36</v>
      </c>
    </row>
    <row r="139" spans="1:3" ht="16.5" hidden="1" customHeight="1">
      <c r="A139" s="725" t="s">
        <v>3445</v>
      </c>
      <c r="B139" s="728">
        <v>3000</v>
      </c>
      <c r="C139" s="60">
        <f t="shared" si="2"/>
        <v>37</v>
      </c>
    </row>
    <row r="140" spans="1:3" ht="16.5" hidden="1" customHeight="1">
      <c r="A140" s="725" t="s">
        <v>3446</v>
      </c>
      <c r="B140" s="728">
        <v>3000</v>
      </c>
      <c r="C140" s="60">
        <f t="shared" si="2"/>
        <v>38</v>
      </c>
    </row>
    <row r="141" spans="1:3" ht="16.5" hidden="1" customHeight="1">
      <c r="A141" s="725" t="s">
        <v>3447</v>
      </c>
      <c r="B141" s="728">
        <v>3000</v>
      </c>
      <c r="C141" s="60">
        <f t="shared" si="2"/>
        <v>39</v>
      </c>
    </row>
    <row r="142" spans="1:3" ht="16.5" hidden="1" customHeight="1">
      <c r="A142" s="725" t="s">
        <v>3448</v>
      </c>
      <c r="B142" s="728">
        <v>3000</v>
      </c>
      <c r="C142" s="60">
        <f t="shared" si="2"/>
        <v>40</v>
      </c>
    </row>
    <row r="143" spans="1:3" ht="16.5" hidden="1" customHeight="1">
      <c r="A143" s="725" t="s">
        <v>3449</v>
      </c>
      <c r="B143" s="728">
        <v>3000</v>
      </c>
      <c r="C143" s="60">
        <f t="shared" si="2"/>
        <v>41</v>
      </c>
    </row>
    <row r="144" spans="1:3" ht="16.5" hidden="1" customHeight="1">
      <c r="A144" s="725" t="s">
        <v>3450</v>
      </c>
      <c r="B144" s="728">
        <v>3000</v>
      </c>
      <c r="C144" s="60">
        <f t="shared" si="2"/>
        <v>42</v>
      </c>
    </row>
    <row r="145" spans="1:3" ht="16.5" hidden="1" customHeight="1">
      <c r="A145" s="725" t="s">
        <v>3451</v>
      </c>
      <c r="B145" s="728">
        <v>3000</v>
      </c>
      <c r="C145" s="60">
        <f t="shared" si="2"/>
        <v>43</v>
      </c>
    </row>
    <row r="146" spans="1:3" ht="16.5" hidden="1" customHeight="1">
      <c r="A146" s="725" t="s">
        <v>3452</v>
      </c>
      <c r="B146" s="728">
        <v>3000</v>
      </c>
      <c r="C146" s="60">
        <f t="shared" si="2"/>
        <v>44</v>
      </c>
    </row>
    <row r="147" spans="1:3" ht="16.5" hidden="1" customHeight="1">
      <c r="A147" s="725" t="s">
        <v>3453</v>
      </c>
      <c r="B147" s="728">
        <v>3000</v>
      </c>
      <c r="C147" s="60">
        <f t="shared" si="2"/>
        <v>45</v>
      </c>
    </row>
    <row r="148" spans="1:3" ht="16.5" hidden="1" customHeight="1">
      <c r="A148" s="725" t="s">
        <v>3454</v>
      </c>
      <c r="B148" s="728">
        <v>3000</v>
      </c>
      <c r="C148" s="60">
        <f t="shared" si="2"/>
        <v>46</v>
      </c>
    </row>
    <row r="149" spans="1:3" ht="16.5" hidden="1" customHeight="1">
      <c r="A149" s="725" t="s">
        <v>3455</v>
      </c>
      <c r="B149" s="728">
        <v>3000</v>
      </c>
      <c r="C149" s="60">
        <f t="shared" si="2"/>
        <v>47</v>
      </c>
    </row>
    <row r="150" spans="1:3" ht="16.5" hidden="1" customHeight="1">
      <c r="A150" s="725" t="s">
        <v>3456</v>
      </c>
      <c r="B150" s="728">
        <v>3000</v>
      </c>
      <c r="C150" s="60">
        <f t="shared" si="2"/>
        <v>48</v>
      </c>
    </row>
    <row r="151" spans="1:3" ht="16.5" hidden="1" customHeight="1">
      <c r="A151" s="725" t="s">
        <v>3457</v>
      </c>
      <c r="B151" s="728">
        <v>3000</v>
      </c>
      <c r="C151" s="60">
        <f t="shared" si="2"/>
        <v>49</v>
      </c>
    </row>
    <row r="152" spans="1:3" ht="16.5" customHeight="1">
      <c r="A152" s="725" t="s">
        <v>3458</v>
      </c>
      <c r="B152" s="731">
        <v>4000</v>
      </c>
      <c r="C152" s="732">
        <f t="shared" si="2"/>
        <v>0</v>
      </c>
    </row>
    <row r="153" spans="1:3" ht="16.5" hidden="1" customHeight="1">
      <c r="A153" s="725" t="s">
        <v>3459</v>
      </c>
      <c r="B153" s="728">
        <v>4000</v>
      </c>
      <c r="C153" s="60">
        <f t="shared" si="2"/>
        <v>1</v>
      </c>
    </row>
    <row r="154" spans="1:3" ht="16.5" hidden="1" customHeight="1">
      <c r="A154" s="725" t="s">
        <v>3460</v>
      </c>
      <c r="B154" s="728">
        <v>4000</v>
      </c>
      <c r="C154" s="60">
        <f t="shared" si="2"/>
        <v>2</v>
      </c>
    </row>
    <row r="155" spans="1:3" ht="16.5" hidden="1" customHeight="1">
      <c r="A155" s="725" t="s">
        <v>3461</v>
      </c>
      <c r="B155" s="728">
        <v>4000</v>
      </c>
      <c r="C155" s="60">
        <f t="shared" si="2"/>
        <v>3</v>
      </c>
    </row>
    <row r="156" spans="1:3" ht="16.5" hidden="1" customHeight="1">
      <c r="A156" s="725" t="s">
        <v>3462</v>
      </c>
      <c r="B156" s="728">
        <v>4000</v>
      </c>
      <c r="C156" s="60">
        <f t="shared" si="2"/>
        <v>4</v>
      </c>
    </row>
    <row r="157" spans="1:3" ht="16.5" hidden="1" customHeight="1">
      <c r="A157" s="725" t="s">
        <v>3463</v>
      </c>
      <c r="B157" s="728">
        <v>4000</v>
      </c>
      <c r="C157" s="60">
        <f t="shared" si="2"/>
        <v>5</v>
      </c>
    </row>
    <row r="158" spans="1:3" ht="16.5" hidden="1" customHeight="1">
      <c r="A158" s="725" t="s">
        <v>3464</v>
      </c>
      <c r="B158" s="728">
        <v>4000</v>
      </c>
      <c r="C158" s="60">
        <f t="shared" si="2"/>
        <v>6</v>
      </c>
    </row>
    <row r="159" spans="1:3" ht="16.5" hidden="1" customHeight="1">
      <c r="A159" s="725" t="s">
        <v>3465</v>
      </c>
      <c r="B159" s="728">
        <v>4000</v>
      </c>
      <c r="C159" s="60">
        <f t="shared" si="2"/>
        <v>7</v>
      </c>
    </row>
    <row r="160" spans="1:3" ht="16.5" hidden="1" customHeight="1">
      <c r="A160" s="725" t="s">
        <v>3466</v>
      </c>
      <c r="B160" s="728">
        <v>4000</v>
      </c>
      <c r="C160" s="60">
        <f t="shared" si="2"/>
        <v>8</v>
      </c>
    </row>
    <row r="161" spans="1:3" ht="16.5" hidden="1" customHeight="1">
      <c r="A161" s="725" t="s">
        <v>3467</v>
      </c>
      <c r="B161" s="728">
        <v>4000</v>
      </c>
      <c r="C161" s="60">
        <f t="shared" si="2"/>
        <v>9</v>
      </c>
    </row>
    <row r="162" spans="1:3" ht="16.5" hidden="1" customHeight="1">
      <c r="A162" s="725" t="s">
        <v>3468</v>
      </c>
      <c r="B162" s="728">
        <v>4000</v>
      </c>
      <c r="C162" s="60">
        <f t="shared" si="2"/>
        <v>10</v>
      </c>
    </row>
    <row r="163" spans="1:3" ht="16.5" hidden="1" customHeight="1">
      <c r="A163" s="725" t="s">
        <v>3469</v>
      </c>
      <c r="B163" s="728">
        <v>4000</v>
      </c>
      <c r="C163" s="60">
        <f t="shared" si="2"/>
        <v>11</v>
      </c>
    </row>
    <row r="164" spans="1:3" ht="16.5" hidden="1" customHeight="1">
      <c r="A164" s="725" t="s">
        <v>3470</v>
      </c>
      <c r="B164" s="728">
        <v>4000</v>
      </c>
      <c r="C164" s="60">
        <f t="shared" si="2"/>
        <v>12</v>
      </c>
    </row>
    <row r="165" spans="1:3" ht="16.5" hidden="1" customHeight="1">
      <c r="A165" s="725" t="s">
        <v>3471</v>
      </c>
      <c r="B165" s="728">
        <v>4000</v>
      </c>
      <c r="C165" s="60">
        <f t="shared" si="2"/>
        <v>13</v>
      </c>
    </row>
    <row r="166" spans="1:3" ht="16.5" hidden="1" customHeight="1">
      <c r="A166" s="725" t="s">
        <v>3472</v>
      </c>
      <c r="B166" s="728">
        <v>4000</v>
      </c>
      <c r="C166" s="60">
        <f t="shared" si="2"/>
        <v>14</v>
      </c>
    </row>
    <row r="167" spans="1:3" ht="16.5" hidden="1" customHeight="1">
      <c r="A167" s="725" t="s">
        <v>3473</v>
      </c>
      <c r="B167" s="728">
        <v>4000</v>
      </c>
      <c r="C167" s="60">
        <f t="shared" si="2"/>
        <v>15</v>
      </c>
    </row>
    <row r="168" spans="1:3" ht="16.5" hidden="1" customHeight="1">
      <c r="A168" s="725" t="s">
        <v>3474</v>
      </c>
      <c r="B168" s="728">
        <v>4000</v>
      </c>
      <c r="C168" s="60">
        <f t="shared" si="2"/>
        <v>16</v>
      </c>
    </row>
    <row r="169" spans="1:3" ht="16.5" hidden="1" customHeight="1">
      <c r="A169" s="725" t="s">
        <v>3475</v>
      </c>
      <c r="B169" s="728">
        <v>4000</v>
      </c>
      <c r="C169" s="60">
        <f t="shared" si="2"/>
        <v>17</v>
      </c>
    </row>
    <row r="170" spans="1:3" ht="16.5" hidden="1" customHeight="1">
      <c r="A170" s="725" t="s">
        <v>3476</v>
      </c>
      <c r="B170" s="728">
        <v>4000</v>
      </c>
      <c r="C170" s="60">
        <f t="shared" si="2"/>
        <v>18</v>
      </c>
    </row>
    <row r="171" spans="1:3" ht="16.5" hidden="1" customHeight="1">
      <c r="A171" s="725" t="s">
        <v>3477</v>
      </c>
      <c r="B171" s="728">
        <v>4000</v>
      </c>
      <c r="C171" s="60">
        <f t="shared" si="2"/>
        <v>19</v>
      </c>
    </row>
    <row r="172" spans="1:3" ht="16.5" hidden="1" customHeight="1">
      <c r="A172" s="725" t="s">
        <v>3478</v>
      </c>
      <c r="B172" s="728">
        <v>4000</v>
      </c>
      <c r="C172" s="60">
        <f t="shared" si="2"/>
        <v>20</v>
      </c>
    </row>
    <row r="173" spans="1:3" ht="16.5" hidden="1" customHeight="1">
      <c r="A173" s="725" t="s">
        <v>3479</v>
      </c>
      <c r="B173" s="728">
        <v>4000</v>
      </c>
      <c r="C173" s="60">
        <f t="shared" si="2"/>
        <v>21</v>
      </c>
    </row>
    <row r="174" spans="1:3" ht="16.5" hidden="1" customHeight="1">
      <c r="A174" s="725" t="s">
        <v>3480</v>
      </c>
      <c r="B174" s="728">
        <v>4000</v>
      </c>
      <c r="C174" s="60">
        <f t="shared" si="2"/>
        <v>22</v>
      </c>
    </row>
    <row r="175" spans="1:3" ht="16.5" hidden="1" customHeight="1">
      <c r="A175" s="725" t="s">
        <v>3481</v>
      </c>
      <c r="B175" s="728">
        <v>4000</v>
      </c>
      <c r="C175" s="60">
        <f t="shared" si="2"/>
        <v>23</v>
      </c>
    </row>
    <row r="176" spans="1:3" ht="16.5" hidden="1" customHeight="1">
      <c r="A176" s="725" t="s">
        <v>3482</v>
      </c>
      <c r="B176" s="728">
        <v>4000</v>
      </c>
      <c r="C176" s="60">
        <f t="shared" si="2"/>
        <v>24</v>
      </c>
    </row>
    <row r="177" spans="1:3" ht="16.5" hidden="1" customHeight="1">
      <c r="A177" s="725" t="s">
        <v>3483</v>
      </c>
      <c r="B177" s="728">
        <v>4000</v>
      </c>
      <c r="C177" s="60">
        <f t="shared" si="2"/>
        <v>25</v>
      </c>
    </row>
    <row r="178" spans="1:3" ht="16.5" hidden="1" customHeight="1">
      <c r="A178" s="725" t="s">
        <v>3484</v>
      </c>
      <c r="B178" s="728">
        <v>4000</v>
      </c>
      <c r="C178" s="60">
        <f t="shared" si="2"/>
        <v>26</v>
      </c>
    </row>
    <row r="179" spans="1:3" ht="16.5" hidden="1" customHeight="1">
      <c r="A179" s="725" t="s">
        <v>3485</v>
      </c>
      <c r="B179" s="728">
        <v>4000</v>
      </c>
      <c r="C179" s="60">
        <f t="shared" si="2"/>
        <v>27</v>
      </c>
    </row>
    <row r="180" spans="1:3" ht="16.5" hidden="1" customHeight="1">
      <c r="A180" s="725" t="s">
        <v>3486</v>
      </c>
      <c r="B180" s="728">
        <v>4000</v>
      </c>
      <c r="C180" s="60">
        <f t="shared" si="2"/>
        <v>28</v>
      </c>
    </row>
    <row r="181" spans="1:3" ht="16.5" hidden="1" customHeight="1">
      <c r="A181" s="725" t="s">
        <v>3487</v>
      </c>
      <c r="B181" s="728">
        <v>4000</v>
      </c>
      <c r="C181" s="60">
        <f t="shared" si="2"/>
        <v>29</v>
      </c>
    </row>
    <row r="182" spans="1:3" ht="16.5" hidden="1" customHeight="1">
      <c r="A182" s="725" t="s">
        <v>3488</v>
      </c>
      <c r="B182" s="728">
        <v>4000</v>
      </c>
      <c r="C182" s="60">
        <f t="shared" si="2"/>
        <v>30</v>
      </c>
    </row>
    <row r="183" spans="1:3" ht="16.5" hidden="1" customHeight="1">
      <c r="A183" s="725" t="s">
        <v>3489</v>
      </c>
      <c r="B183" s="728">
        <v>4000</v>
      </c>
      <c r="C183" s="60">
        <f t="shared" si="2"/>
        <v>31</v>
      </c>
    </row>
    <row r="184" spans="1:3" ht="16.5" hidden="1" customHeight="1">
      <c r="A184" s="725" t="s">
        <v>3490</v>
      </c>
      <c r="B184" s="728">
        <v>4000</v>
      </c>
      <c r="C184" s="60">
        <f t="shared" si="2"/>
        <v>32</v>
      </c>
    </row>
    <row r="185" spans="1:3" ht="16.5" hidden="1" customHeight="1">
      <c r="A185" s="725" t="s">
        <v>3491</v>
      </c>
      <c r="B185" s="728">
        <v>4000</v>
      </c>
      <c r="C185" s="60">
        <f t="shared" si="2"/>
        <v>33</v>
      </c>
    </row>
    <row r="186" spans="1:3" ht="16.5" hidden="1" customHeight="1">
      <c r="A186" s="725" t="s">
        <v>3492</v>
      </c>
      <c r="B186" s="728">
        <v>4000</v>
      </c>
      <c r="C186" s="60">
        <f t="shared" si="2"/>
        <v>34</v>
      </c>
    </row>
    <row r="187" spans="1:3" ht="16.5" hidden="1" customHeight="1">
      <c r="A187" s="725" t="s">
        <v>3493</v>
      </c>
      <c r="B187" s="728">
        <v>4000</v>
      </c>
      <c r="C187" s="60">
        <f t="shared" si="2"/>
        <v>35</v>
      </c>
    </row>
    <row r="188" spans="1:3" ht="16.5" hidden="1" customHeight="1">
      <c r="A188" s="725" t="s">
        <v>3494</v>
      </c>
      <c r="B188" s="728">
        <v>4000</v>
      </c>
      <c r="C188" s="60">
        <f t="shared" si="2"/>
        <v>36</v>
      </c>
    </row>
    <row r="189" spans="1:3" ht="16.5" hidden="1" customHeight="1">
      <c r="A189" s="725" t="s">
        <v>3495</v>
      </c>
      <c r="B189" s="728">
        <v>4000</v>
      </c>
      <c r="C189" s="60">
        <f t="shared" si="2"/>
        <v>37</v>
      </c>
    </row>
    <row r="190" spans="1:3" ht="16.5" hidden="1" customHeight="1">
      <c r="A190" s="725" t="s">
        <v>3496</v>
      </c>
      <c r="B190" s="728">
        <v>4000</v>
      </c>
      <c r="C190" s="60">
        <f t="shared" si="2"/>
        <v>38</v>
      </c>
    </row>
    <row r="191" spans="1:3" ht="16.5" hidden="1" customHeight="1">
      <c r="A191" s="725" t="s">
        <v>3497</v>
      </c>
      <c r="B191" s="728">
        <v>4000</v>
      </c>
      <c r="C191" s="60">
        <f t="shared" si="2"/>
        <v>39</v>
      </c>
    </row>
    <row r="192" spans="1:3" ht="16.5" hidden="1" customHeight="1">
      <c r="A192" s="725" t="s">
        <v>3498</v>
      </c>
      <c r="B192" s="728">
        <v>4000</v>
      </c>
      <c r="C192" s="60">
        <f t="shared" si="2"/>
        <v>40</v>
      </c>
    </row>
    <row r="193" spans="1:3" ht="16.5" hidden="1" customHeight="1">
      <c r="A193" s="725" t="s">
        <v>3499</v>
      </c>
      <c r="B193" s="728">
        <v>4000</v>
      </c>
      <c r="C193" s="60">
        <f t="shared" si="2"/>
        <v>41</v>
      </c>
    </row>
    <row r="194" spans="1:3" ht="16.5" hidden="1" customHeight="1">
      <c r="A194" s="725" t="s">
        <v>3500</v>
      </c>
      <c r="B194" s="728">
        <v>4000</v>
      </c>
      <c r="C194" s="60">
        <f t="shared" si="2"/>
        <v>42</v>
      </c>
    </row>
    <row r="195" spans="1:3" ht="16.5" hidden="1" customHeight="1">
      <c r="A195" s="725" t="s">
        <v>3501</v>
      </c>
      <c r="B195" s="728">
        <v>4000</v>
      </c>
      <c r="C195" s="60">
        <f t="shared" si="2"/>
        <v>43</v>
      </c>
    </row>
    <row r="196" spans="1:3" ht="16.5" hidden="1" customHeight="1">
      <c r="A196" s="725" t="s">
        <v>3502</v>
      </c>
      <c r="B196" s="728">
        <v>4000</v>
      </c>
      <c r="C196" s="60">
        <f t="shared" ref="C196:C259" si="3">MOD(ROW()-2,50)</f>
        <v>44</v>
      </c>
    </row>
    <row r="197" spans="1:3" ht="16.5" hidden="1" customHeight="1">
      <c r="A197" s="725" t="s">
        <v>3503</v>
      </c>
      <c r="B197" s="728">
        <v>4000</v>
      </c>
      <c r="C197" s="60">
        <f t="shared" si="3"/>
        <v>45</v>
      </c>
    </row>
    <row r="198" spans="1:3" ht="16.5" hidden="1" customHeight="1">
      <c r="A198" s="725" t="s">
        <v>3504</v>
      </c>
      <c r="B198" s="728">
        <v>4000</v>
      </c>
      <c r="C198" s="60">
        <f t="shared" si="3"/>
        <v>46</v>
      </c>
    </row>
    <row r="199" spans="1:3" ht="16.5" hidden="1" customHeight="1">
      <c r="A199" s="725" t="s">
        <v>3505</v>
      </c>
      <c r="B199" s="728">
        <v>4000</v>
      </c>
      <c r="C199" s="60">
        <f t="shared" si="3"/>
        <v>47</v>
      </c>
    </row>
    <row r="200" spans="1:3" ht="16.5" hidden="1" customHeight="1">
      <c r="A200" s="725" t="s">
        <v>3506</v>
      </c>
      <c r="B200" s="728">
        <v>4000</v>
      </c>
      <c r="C200" s="60">
        <f t="shared" si="3"/>
        <v>48</v>
      </c>
    </row>
    <row r="201" spans="1:3" ht="16.5" hidden="1" customHeight="1">
      <c r="A201" s="725" t="s">
        <v>3507</v>
      </c>
      <c r="B201" s="728">
        <v>4000</v>
      </c>
      <c r="C201" s="60">
        <f t="shared" si="3"/>
        <v>49</v>
      </c>
    </row>
    <row r="202" spans="1:3" ht="16.5" customHeight="1">
      <c r="A202" s="725" t="s">
        <v>3508</v>
      </c>
      <c r="B202" s="731">
        <v>5000</v>
      </c>
      <c r="C202" s="732">
        <f t="shared" si="3"/>
        <v>0</v>
      </c>
    </row>
    <row r="203" spans="1:3" ht="16.5" hidden="1" customHeight="1">
      <c r="A203" s="725" t="s">
        <v>3509</v>
      </c>
      <c r="B203" s="728">
        <v>5000</v>
      </c>
      <c r="C203" s="60">
        <f t="shared" si="3"/>
        <v>1</v>
      </c>
    </row>
    <row r="204" spans="1:3" ht="16.5" hidden="1" customHeight="1">
      <c r="A204" s="725" t="s">
        <v>3510</v>
      </c>
      <c r="B204" s="728">
        <v>5000</v>
      </c>
      <c r="C204" s="60">
        <f t="shared" si="3"/>
        <v>2</v>
      </c>
    </row>
    <row r="205" spans="1:3" ht="16.5" hidden="1" customHeight="1">
      <c r="A205" s="725" t="s">
        <v>3511</v>
      </c>
      <c r="B205" s="728">
        <v>5000</v>
      </c>
      <c r="C205" s="60">
        <f t="shared" si="3"/>
        <v>3</v>
      </c>
    </row>
    <row r="206" spans="1:3" ht="16.5" hidden="1" customHeight="1">
      <c r="A206" s="725" t="s">
        <v>3512</v>
      </c>
      <c r="B206" s="728">
        <v>5000</v>
      </c>
      <c r="C206" s="60">
        <f t="shared" si="3"/>
        <v>4</v>
      </c>
    </row>
    <row r="207" spans="1:3" ht="16.5" hidden="1" customHeight="1">
      <c r="A207" s="725" t="s">
        <v>3513</v>
      </c>
      <c r="B207" s="728">
        <v>5000</v>
      </c>
      <c r="C207" s="60">
        <f t="shared" si="3"/>
        <v>5</v>
      </c>
    </row>
    <row r="208" spans="1:3" ht="16.5" hidden="1" customHeight="1">
      <c r="A208" s="725" t="s">
        <v>3514</v>
      </c>
      <c r="B208" s="728">
        <v>5000</v>
      </c>
      <c r="C208" s="60">
        <f t="shared" si="3"/>
        <v>6</v>
      </c>
    </row>
    <row r="209" spans="1:3" ht="16.5" hidden="1" customHeight="1">
      <c r="A209" s="725" t="s">
        <v>3515</v>
      </c>
      <c r="B209" s="728">
        <v>5000</v>
      </c>
      <c r="C209" s="60">
        <f t="shared" si="3"/>
        <v>7</v>
      </c>
    </row>
    <row r="210" spans="1:3" ht="16.5" hidden="1" customHeight="1">
      <c r="A210" s="725" t="s">
        <v>3516</v>
      </c>
      <c r="B210" s="728">
        <v>5000</v>
      </c>
      <c r="C210" s="60">
        <f t="shared" si="3"/>
        <v>8</v>
      </c>
    </row>
    <row r="211" spans="1:3" ht="16.5" hidden="1" customHeight="1">
      <c r="A211" s="725" t="s">
        <v>3517</v>
      </c>
      <c r="B211" s="728">
        <v>5000</v>
      </c>
      <c r="C211" s="60">
        <f t="shared" si="3"/>
        <v>9</v>
      </c>
    </row>
    <row r="212" spans="1:3" ht="16.5" hidden="1" customHeight="1">
      <c r="A212" s="725" t="s">
        <v>3518</v>
      </c>
      <c r="B212" s="728">
        <v>5000</v>
      </c>
      <c r="C212" s="60">
        <f t="shared" si="3"/>
        <v>10</v>
      </c>
    </row>
    <row r="213" spans="1:3" ht="16.5" hidden="1" customHeight="1">
      <c r="A213" s="725" t="s">
        <v>3519</v>
      </c>
      <c r="B213" s="728">
        <v>5000</v>
      </c>
      <c r="C213" s="60">
        <f t="shared" si="3"/>
        <v>11</v>
      </c>
    </row>
    <row r="214" spans="1:3" ht="16.5" hidden="1" customHeight="1">
      <c r="A214" s="725" t="s">
        <v>3520</v>
      </c>
      <c r="B214" s="728">
        <v>5000</v>
      </c>
      <c r="C214" s="60">
        <f t="shared" si="3"/>
        <v>12</v>
      </c>
    </row>
    <row r="215" spans="1:3" ht="16.5" hidden="1" customHeight="1">
      <c r="A215" s="725" t="s">
        <v>3521</v>
      </c>
      <c r="B215" s="728">
        <v>5000</v>
      </c>
      <c r="C215" s="60">
        <f t="shared" si="3"/>
        <v>13</v>
      </c>
    </row>
    <row r="216" spans="1:3" ht="16.5" hidden="1" customHeight="1">
      <c r="A216" s="725" t="s">
        <v>3522</v>
      </c>
      <c r="B216" s="728">
        <v>5000</v>
      </c>
      <c r="C216" s="60">
        <f t="shared" si="3"/>
        <v>14</v>
      </c>
    </row>
    <row r="217" spans="1:3" ht="16.5" hidden="1" customHeight="1">
      <c r="A217" s="725" t="s">
        <v>3523</v>
      </c>
      <c r="B217" s="728">
        <v>5000</v>
      </c>
      <c r="C217" s="60">
        <f t="shared" si="3"/>
        <v>15</v>
      </c>
    </row>
    <row r="218" spans="1:3" ht="16.5" hidden="1" customHeight="1">
      <c r="A218" s="725" t="s">
        <v>3524</v>
      </c>
      <c r="B218" s="728">
        <v>5000</v>
      </c>
      <c r="C218" s="60">
        <f t="shared" si="3"/>
        <v>16</v>
      </c>
    </row>
    <row r="219" spans="1:3" ht="16.5" hidden="1" customHeight="1">
      <c r="A219" s="725" t="s">
        <v>3525</v>
      </c>
      <c r="B219" s="728">
        <v>5000</v>
      </c>
      <c r="C219" s="60">
        <f t="shared" si="3"/>
        <v>17</v>
      </c>
    </row>
    <row r="220" spans="1:3" ht="16.5" hidden="1" customHeight="1">
      <c r="A220" s="725" t="s">
        <v>3526</v>
      </c>
      <c r="B220" s="728">
        <v>5000</v>
      </c>
      <c r="C220" s="60">
        <f t="shared" si="3"/>
        <v>18</v>
      </c>
    </row>
    <row r="221" spans="1:3" ht="16.5" hidden="1" customHeight="1">
      <c r="A221" s="725" t="s">
        <v>3527</v>
      </c>
      <c r="B221" s="728">
        <v>5000</v>
      </c>
      <c r="C221" s="60">
        <f t="shared" si="3"/>
        <v>19</v>
      </c>
    </row>
    <row r="222" spans="1:3" ht="16.5" hidden="1" customHeight="1">
      <c r="A222" s="725" t="s">
        <v>3528</v>
      </c>
      <c r="B222" s="728">
        <v>5000</v>
      </c>
      <c r="C222" s="60">
        <f t="shared" si="3"/>
        <v>20</v>
      </c>
    </row>
    <row r="223" spans="1:3" ht="16.5" hidden="1" customHeight="1">
      <c r="A223" s="725" t="s">
        <v>3529</v>
      </c>
      <c r="B223" s="728">
        <v>5000</v>
      </c>
      <c r="C223" s="60">
        <f t="shared" si="3"/>
        <v>21</v>
      </c>
    </row>
    <row r="224" spans="1:3" ht="16.5" hidden="1" customHeight="1">
      <c r="A224" s="725" t="s">
        <v>3530</v>
      </c>
      <c r="B224" s="728">
        <v>5000</v>
      </c>
      <c r="C224" s="60">
        <f t="shared" si="3"/>
        <v>22</v>
      </c>
    </row>
    <row r="225" spans="1:3" ht="16.5" hidden="1" customHeight="1">
      <c r="A225" s="725" t="s">
        <v>3531</v>
      </c>
      <c r="B225" s="728">
        <v>5000</v>
      </c>
      <c r="C225" s="60">
        <f t="shared" si="3"/>
        <v>23</v>
      </c>
    </row>
    <row r="226" spans="1:3" ht="16.5" hidden="1" customHeight="1">
      <c r="A226" s="725" t="s">
        <v>3532</v>
      </c>
      <c r="B226" s="728">
        <v>5000</v>
      </c>
      <c r="C226" s="60">
        <f t="shared" si="3"/>
        <v>24</v>
      </c>
    </row>
    <row r="227" spans="1:3" ht="16.5" hidden="1" customHeight="1">
      <c r="A227" s="725" t="s">
        <v>3533</v>
      </c>
      <c r="B227" s="728">
        <v>5000</v>
      </c>
      <c r="C227" s="60">
        <f t="shared" si="3"/>
        <v>25</v>
      </c>
    </row>
    <row r="228" spans="1:3" ht="16.5" hidden="1" customHeight="1">
      <c r="A228" s="725" t="s">
        <v>3534</v>
      </c>
      <c r="B228" s="728">
        <v>5000</v>
      </c>
      <c r="C228" s="60">
        <f t="shared" si="3"/>
        <v>26</v>
      </c>
    </row>
    <row r="229" spans="1:3" ht="16.5" hidden="1" customHeight="1">
      <c r="A229" s="725" t="s">
        <v>3535</v>
      </c>
      <c r="B229" s="728">
        <v>5000</v>
      </c>
      <c r="C229" s="60">
        <f t="shared" si="3"/>
        <v>27</v>
      </c>
    </row>
    <row r="230" spans="1:3" ht="16.5" hidden="1" customHeight="1">
      <c r="A230" s="725" t="s">
        <v>3536</v>
      </c>
      <c r="B230" s="728">
        <v>5000</v>
      </c>
      <c r="C230" s="60">
        <f t="shared" si="3"/>
        <v>28</v>
      </c>
    </row>
    <row r="231" spans="1:3" ht="16.5" hidden="1" customHeight="1">
      <c r="A231" s="725" t="s">
        <v>3537</v>
      </c>
      <c r="B231" s="728">
        <v>5000</v>
      </c>
      <c r="C231" s="60">
        <f t="shared" si="3"/>
        <v>29</v>
      </c>
    </row>
    <row r="232" spans="1:3" ht="16.5" hidden="1" customHeight="1">
      <c r="A232" s="725" t="s">
        <v>3538</v>
      </c>
      <c r="B232" s="728">
        <v>5000</v>
      </c>
      <c r="C232" s="60">
        <f t="shared" si="3"/>
        <v>30</v>
      </c>
    </row>
    <row r="233" spans="1:3" ht="16.5" hidden="1" customHeight="1">
      <c r="A233" s="725" t="s">
        <v>3539</v>
      </c>
      <c r="B233" s="728">
        <v>5000</v>
      </c>
      <c r="C233" s="60">
        <f t="shared" si="3"/>
        <v>31</v>
      </c>
    </row>
    <row r="234" spans="1:3" ht="16.5" hidden="1" customHeight="1">
      <c r="A234" s="725" t="s">
        <v>3540</v>
      </c>
      <c r="B234" s="728">
        <v>5000</v>
      </c>
      <c r="C234" s="60">
        <f t="shared" si="3"/>
        <v>32</v>
      </c>
    </row>
    <row r="235" spans="1:3" ht="16.5" hidden="1" customHeight="1">
      <c r="A235" s="725" t="s">
        <v>3541</v>
      </c>
      <c r="B235" s="728">
        <v>5000</v>
      </c>
      <c r="C235" s="60">
        <f t="shared" si="3"/>
        <v>33</v>
      </c>
    </row>
    <row r="236" spans="1:3" ht="16.5" hidden="1" customHeight="1">
      <c r="A236" s="725" t="s">
        <v>3542</v>
      </c>
      <c r="B236" s="728">
        <v>5000</v>
      </c>
      <c r="C236" s="60">
        <f t="shared" si="3"/>
        <v>34</v>
      </c>
    </row>
    <row r="237" spans="1:3" ht="16.5" hidden="1" customHeight="1">
      <c r="A237" s="725" t="s">
        <v>3543</v>
      </c>
      <c r="B237" s="728">
        <v>5000</v>
      </c>
      <c r="C237" s="60">
        <f t="shared" si="3"/>
        <v>35</v>
      </c>
    </row>
    <row r="238" spans="1:3" ht="16.5" hidden="1" customHeight="1">
      <c r="A238" s="725" t="s">
        <v>3544</v>
      </c>
      <c r="B238" s="728">
        <v>5000</v>
      </c>
      <c r="C238" s="60">
        <f t="shared" si="3"/>
        <v>36</v>
      </c>
    </row>
    <row r="239" spans="1:3" ht="16.5" hidden="1" customHeight="1">
      <c r="A239" s="725" t="s">
        <v>3545</v>
      </c>
      <c r="B239" s="728">
        <v>5000</v>
      </c>
      <c r="C239" s="60">
        <f t="shared" si="3"/>
        <v>37</v>
      </c>
    </row>
    <row r="240" spans="1:3" ht="16.5" hidden="1" customHeight="1">
      <c r="A240" s="725" t="s">
        <v>3546</v>
      </c>
      <c r="B240" s="728">
        <v>5000</v>
      </c>
      <c r="C240" s="60">
        <f t="shared" si="3"/>
        <v>38</v>
      </c>
    </row>
    <row r="241" spans="1:3" ht="16.5" hidden="1" customHeight="1">
      <c r="A241" s="725" t="s">
        <v>3547</v>
      </c>
      <c r="B241" s="728">
        <v>5000</v>
      </c>
      <c r="C241" s="60">
        <f t="shared" si="3"/>
        <v>39</v>
      </c>
    </row>
    <row r="242" spans="1:3" ht="16.5" hidden="1" customHeight="1">
      <c r="A242" s="725" t="s">
        <v>3548</v>
      </c>
      <c r="B242" s="728">
        <v>5000</v>
      </c>
      <c r="C242" s="60">
        <f t="shared" si="3"/>
        <v>40</v>
      </c>
    </row>
    <row r="243" spans="1:3" ht="16.5" hidden="1" customHeight="1">
      <c r="A243" s="725" t="s">
        <v>3549</v>
      </c>
      <c r="B243" s="728">
        <v>5000</v>
      </c>
      <c r="C243" s="60">
        <f t="shared" si="3"/>
        <v>41</v>
      </c>
    </row>
    <row r="244" spans="1:3" ht="16.5" hidden="1" customHeight="1">
      <c r="A244" s="725" t="s">
        <v>3550</v>
      </c>
      <c r="B244" s="728">
        <v>5000</v>
      </c>
      <c r="C244" s="60">
        <f t="shared" si="3"/>
        <v>42</v>
      </c>
    </row>
    <row r="245" spans="1:3" ht="16.5" hidden="1" customHeight="1">
      <c r="A245" s="725" t="s">
        <v>3551</v>
      </c>
      <c r="B245" s="728">
        <v>5000</v>
      </c>
      <c r="C245" s="60">
        <f t="shared" si="3"/>
        <v>43</v>
      </c>
    </row>
    <row r="246" spans="1:3" ht="16.5" hidden="1" customHeight="1">
      <c r="A246" s="725" t="s">
        <v>3552</v>
      </c>
      <c r="B246" s="728">
        <v>5000</v>
      </c>
      <c r="C246" s="60">
        <f t="shared" si="3"/>
        <v>44</v>
      </c>
    </row>
    <row r="247" spans="1:3" ht="16.5" hidden="1" customHeight="1">
      <c r="A247" s="725" t="s">
        <v>3553</v>
      </c>
      <c r="B247" s="728">
        <v>5000</v>
      </c>
      <c r="C247" s="60">
        <f t="shared" si="3"/>
        <v>45</v>
      </c>
    </row>
    <row r="248" spans="1:3" ht="16.5" hidden="1" customHeight="1">
      <c r="A248" s="725" t="s">
        <v>3554</v>
      </c>
      <c r="B248" s="728">
        <v>5000</v>
      </c>
      <c r="C248" s="60">
        <f t="shared" si="3"/>
        <v>46</v>
      </c>
    </row>
    <row r="249" spans="1:3" ht="16.5" hidden="1" customHeight="1">
      <c r="A249" s="725" t="s">
        <v>3555</v>
      </c>
      <c r="B249" s="728">
        <v>5000</v>
      </c>
      <c r="C249" s="60">
        <f t="shared" si="3"/>
        <v>47</v>
      </c>
    </row>
    <row r="250" spans="1:3" ht="16.5" hidden="1" customHeight="1">
      <c r="A250" s="725" t="s">
        <v>3556</v>
      </c>
      <c r="B250" s="728">
        <v>5000</v>
      </c>
      <c r="C250" s="60">
        <f t="shared" si="3"/>
        <v>48</v>
      </c>
    </row>
    <row r="251" spans="1:3" ht="16.5" hidden="1" customHeight="1">
      <c r="A251" s="725" t="s">
        <v>3557</v>
      </c>
      <c r="B251" s="728">
        <v>5000</v>
      </c>
      <c r="C251" s="60">
        <f t="shared" si="3"/>
        <v>49</v>
      </c>
    </row>
    <row r="252" spans="1:3" ht="16.5" customHeight="1">
      <c r="A252" s="725" t="s">
        <v>3558</v>
      </c>
      <c r="B252" s="731">
        <v>6000</v>
      </c>
      <c r="C252" s="732">
        <f t="shared" si="3"/>
        <v>0</v>
      </c>
    </row>
    <row r="253" spans="1:3" ht="16.5" hidden="1" customHeight="1">
      <c r="A253" s="725" t="s">
        <v>3559</v>
      </c>
      <c r="B253" s="728">
        <v>6000</v>
      </c>
      <c r="C253" s="60">
        <f t="shared" si="3"/>
        <v>1</v>
      </c>
    </row>
    <row r="254" spans="1:3" ht="16.5" hidden="1" customHeight="1">
      <c r="A254" s="725" t="s">
        <v>3560</v>
      </c>
      <c r="B254" s="728">
        <v>6000</v>
      </c>
      <c r="C254" s="60">
        <f t="shared" si="3"/>
        <v>2</v>
      </c>
    </row>
    <row r="255" spans="1:3" ht="16.5" hidden="1" customHeight="1">
      <c r="A255" s="725" t="s">
        <v>3561</v>
      </c>
      <c r="B255" s="728">
        <v>6000</v>
      </c>
      <c r="C255" s="60">
        <f t="shared" si="3"/>
        <v>3</v>
      </c>
    </row>
    <row r="256" spans="1:3" ht="16.5" hidden="1" customHeight="1">
      <c r="A256" s="725" t="s">
        <v>3562</v>
      </c>
      <c r="B256" s="728">
        <v>6000</v>
      </c>
      <c r="C256" s="60">
        <f t="shared" si="3"/>
        <v>4</v>
      </c>
    </row>
    <row r="257" spans="1:3" ht="16.5" hidden="1" customHeight="1">
      <c r="A257" s="725" t="s">
        <v>3563</v>
      </c>
      <c r="B257" s="728">
        <v>6000</v>
      </c>
      <c r="C257" s="60">
        <f t="shared" si="3"/>
        <v>5</v>
      </c>
    </row>
    <row r="258" spans="1:3" ht="16.5" hidden="1" customHeight="1">
      <c r="A258" s="725" t="s">
        <v>3564</v>
      </c>
      <c r="B258" s="728">
        <v>6000</v>
      </c>
      <c r="C258" s="60">
        <f t="shared" si="3"/>
        <v>6</v>
      </c>
    </row>
    <row r="259" spans="1:3" ht="16.5" hidden="1" customHeight="1">
      <c r="A259" s="725" t="s">
        <v>3565</v>
      </c>
      <c r="B259" s="728">
        <v>6000</v>
      </c>
      <c r="C259" s="60">
        <f t="shared" si="3"/>
        <v>7</v>
      </c>
    </row>
    <row r="260" spans="1:3" ht="16.5" hidden="1" customHeight="1">
      <c r="A260" s="725" t="s">
        <v>3566</v>
      </c>
      <c r="B260" s="728">
        <v>6000</v>
      </c>
      <c r="C260" s="60">
        <f t="shared" ref="C260:C323" si="4">MOD(ROW()-2,50)</f>
        <v>8</v>
      </c>
    </row>
    <row r="261" spans="1:3" ht="16.5" hidden="1" customHeight="1">
      <c r="A261" s="725" t="s">
        <v>3567</v>
      </c>
      <c r="B261" s="728">
        <v>6000</v>
      </c>
      <c r="C261" s="60">
        <f t="shared" si="4"/>
        <v>9</v>
      </c>
    </row>
    <row r="262" spans="1:3" ht="16.5" hidden="1" customHeight="1">
      <c r="A262" s="725" t="s">
        <v>3568</v>
      </c>
      <c r="B262" s="728">
        <v>6000</v>
      </c>
      <c r="C262" s="60">
        <f t="shared" si="4"/>
        <v>10</v>
      </c>
    </row>
    <row r="263" spans="1:3" ht="16.5" hidden="1" customHeight="1">
      <c r="A263" s="725" t="s">
        <v>3569</v>
      </c>
      <c r="B263" s="728">
        <v>6000</v>
      </c>
      <c r="C263" s="60">
        <f t="shared" si="4"/>
        <v>11</v>
      </c>
    </row>
    <row r="264" spans="1:3" ht="16.5" hidden="1" customHeight="1">
      <c r="A264" s="725" t="s">
        <v>3570</v>
      </c>
      <c r="B264" s="728">
        <v>6000</v>
      </c>
      <c r="C264" s="60">
        <f t="shared" si="4"/>
        <v>12</v>
      </c>
    </row>
    <row r="265" spans="1:3" ht="16.5" hidden="1" customHeight="1">
      <c r="A265" s="725" t="s">
        <v>3571</v>
      </c>
      <c r="B265" s="728">
        <v>6000</v>
      </c>
      <c r="C265" s="60">
        <f t="shared" si="4"/>
        <v>13</v>
      </c>
    </row>
    <row r="266" spans="1:3" ht="16.5" hidden="1" customHeight="1">
      <c r="A266" s="725" t="s">
        <v>3572</v>
      </c>
      <c r="B266" s="728">
        <v>6000</v>
      </c>
      <c r="C266" s="60">
        <f t="shared" si="4"/>
        <v>14</v>
      </c>
    </row>
    <row r="267" spans="1:3" ht="16.5" hidden="1" customHeight="1">
      <c r="A267" s="725" t="s">
        <v>3573</v>
      </c>
      <c r="B267" s="728">
        <v>6000</v>
      </c>
      <c r="C267" s="60">
        <f t="shared" si="4"/>
        <v>15</v>
      </c>
    </row>
    <row r="268" spans="1:3" ht="16.5" hidden="1" customHeight="1">
      <c r="A268" s="725" t="s">
        <v>3574</v>
      </c>
      <c r="B268" s="728">
        <v>6000</v>
      </c>
      <c r="C268" s="60">
        <f t="shared" si="4"/>
        <v>16</v>
      </c>
    </row>
    <row r="269" spans="1:3" ht="16.5" hidden="1" customHeight="1">
      <c r="A269" s="725" t="s">
        <v>3575</v>
      </c>
      <c r="B269" s="728">
        <v>6000</v>
      </c>
      <c r="C269" s="60">
        <f t="shared" si="4"/>
        <v>17</v>
      </c>
    </row>
    <row r="270" spans="1:3" ht="16.5" hidden="1" customHeight="1">
      <c r="A270" s="725" t="s">
        <v>3576</v>
      </c>
      <c r="B270" s="728">
        <v>6000</v>
      </c>
      <c r="C270" s="60">
        <f t="shared" si="4"/>
        <v>18</v>
      </c>
    </row>
    <row r="271" spans="1:3" ht="16.5" hidden="1" customHeight="1">
      <c r="A271" s="725" t="s">
        <v>3577</v>
      </c>
      <c r="B271" s="728">
        <v>6000</v>
      </c>
      <c r="C271" s="60">
        <f t="shared" si="4"/>
        <v>19</v>
      </c>
    </row>
    <row r="272" spans="1:3" ht="16.5" hidden="1" customHeight="1">
      <c r="A272" s="725" t="s">
        <v>3578</v>
      </c>
      <c r="B272" s="728">
        <v>6000</v>
      </c>
      <c r="C272" s="60">
        <f t="shared" si="4"/>
        <v>20</v>
      </c>
    </row>
    <row r="273" spans="1:3" ht="16.5" hidden="1" customHeight="1">
      <c r="A273" s="725" t="s">
        <v>3579</v>
      </c>
      <c r="B273" s="728">
        <v>6000</v>
      </c>
      <c r="C273" s="60">
        <f t="shared" si="4"/>
        <v>21</v>
      </c>
    </row>
    <row r="274" spans="1:3" ht="16.5" hidden="1" customHeight="1">
      <c r="A274" s="725" t="s">
        <v>3580</v>
      </c>
      <c r="B274" s="728">
        <v>6000</v>
      </c>
      <c r="C274" s="60">
        <f t="shared" si="4"/>
        <v>22</v>
      </c>
    </row>
    <row r="275" spans="1:3" ht="16.5" hidden="1" customHeight="1">
      <c r="A275" s="725" t="s">
        <v>3581</v>
      </c>
      <c r="B275" s="728">
        <v>6000</v>
      </c>
      <c r="C275" s="60">
        <f t="shared" si="4"/>
        <v>23</v>
      </c>
    </row>
    <row r="276" spans="1:3" ht="16.5" hidden="1" customHeight="1">
      <c r="A276" s="725" t="s">
        <v>3582</v>
      </c>
      <c r="B276" s="728">
        <v>6000</v>
      </c>
      <c r="C276" s="60">
        <f t="shared" si="4"/>
        <v>24</v>
      </c>
    </row>
    <row r="277" spans="1:3" ht="16.5" hidden="1" customHeight="1">
      <c r="A277" s="725" t="s">
        <v>3583</v>
      </c>
      <c r="B277" s="728">
        <v>6000</v>
      </c>
      <c r="C277" s="60">
        <f t="shared" si="4"/>
        <v>25</v>
      </c>
    </row>
    <row r="278" spans="1:3" ht="16.5" hidden="1" customHeight="1">
      <c r="A278" s="725" t="s">
        <v>3584</v>
      </c>
      <c r="B278" s="728">
        <v>6000</v>
      </c>
      <c r="C278" s="60">
        <f t="shared" si="4"/>
        <v>26</v>
      </c>
    </row>
    <row r="279" spans="1:3" ht="16.5" hidden="1" customHeight="1">
      <c r="A279" s="725" t="s">
        <v>3585</v>
      </c>
      <c r="B279" s="728">
        <v>6000</v>
      </c>
      <c r="C279" s="60">
        <f t="shared" si="4"/>
        <v>27</v>
      </c>
    </row>
    <row r="280" spans="1:3" ht="16.5" hidden="1" customHeight="1">
      <c r="A280" s="725" t="s">
        <v>3586</v>
      </c>
      <c r="B280" s="728">
        <v>6000</v>
      </c>
      <c r="C280" s="60">
        <f t="shared" si="4"/>
        <v>28</v>
      </c>
    </row>
    <row r="281" spans="1:3" ht="16.5" hidden="1" customHeight="1">
      <c r="A281" s="725" t="s">
        <v>3587</v>
      </c>
      <c r="B281" s="728">
        <v>6000</v>
      </c>
      <c r="C281" s="60">
        <f t="shared" si="4"/>
        <v>29</v>
      </c>
    </row>
    <row r="282" spans="1:3" ht="16.5" hidden="1" customHeight="1">
      <c r="A282" s="725" t="s">
        <v>3588</v>
      </c>
      <c r="B282" s="728">
        <v>6000</v>
      </c>
      <c r="C282" s="60">
        <f t="shared" si="4"/>
        <v>30</v>
      </c>
    </row>
    <row r="283" spans="1:3" ht="16.5" hidden="1" customHeight="1">
      <c r="A283" s="725" t="s">
        <v>3589</v>
      </c>
      <c r="B283" s="728">
        <v>6000</v>
      </c>
      <c r="C283" s="60">
        <f t="shared" si="4"/>
        <v>31</v>
      </c>
    </row>
    <row r="284" spans="1:3" ht="16.5" hidden="1" customHeight="1">
      <c r="A284" s="725" t="s">
        <v>3590</v>
      </c>
      <c r="B284" s="728">
        <v>6000</v>
      </c>
      <c r="C284" s="60">
        <f t="shared" si="4"/>
        <v>32</v>
      </c>
    </row>
    <row r="285" spans="1:3" ht="16.5" hidden="1" customHeight="1">
      <c r="A285" s="725" t="s">
        <v>3591</v>
      </c>
      <c r="B285" s="728">
        <v>6000</v>
      </c>
      <c r="C285" s="60">
        <f t="shared" si="4"/>
        <v>33</v>
      </c>
    </row>
    <row r="286" spans="1:3" ht="16.5" hidden="1" customHeight="1">
      <c r="A286" s="725" t="s">
        <v>3592</v>
      </c>
      <c r="B286" s="728">
        <v>6000</v>
      </c>
      <c r="C286" s="60">
        <f t="shared" si="4"/>
        <v>34</v>
      </c>
    </row>
    <row r="287" spans="1:3" ht="16.5" hidden="1" customHeight="1">
      <c r="A287" s="725" t="s">
        <v>3593</v>
      </c>
      <c r="B287" s="728">
        <v>6000</v>
      </c>
      <c r="C287" s="60">
        <f t="shared" si="4"/>
        <v>35</v>
      </c>
    </row>
    <row r="288" spans="1:3" ht="16.5" hidden="1" customHeight="1">
      <c r="A288" s="725" t="s">
        <v>3594</v>
      </c>
      <c r="B288" s="728">
        <v>6000</v>
      </c>
      <c r="C288" s="60">
        <f t="shared" si="4"/>
        <v>36</v>
      </c>
    </row>
    <row r="289" spans="1:3" ht="16.5" hidden="1" customHeight="1">
      <c r="A289" s="725" t="s">
        <v>3595</v>
      </c>
      <c r="B289" s="728">
        <v>6000</v>
      </c>
      <c r="C289" s="60">
        <f t="shared" si="4"/>
        <v>37</v>
      </c>
    </row>
    <row r="290" spans="1:3" ht="16.5" hidden="1" customHeight="1">
      <c r="A290" s="725" t="s">
        <v>3596</v>
      </c>
      <c r="B290" s="728">
        <v>6000</v>
      </c>
      <c r="C290" s="60">
        <f t="shared" si="4"/>
        <v>38</v>
      </c>
    </row>
    <row r="291" spans="1:3" ht="16.5" hidden="1" customHeight="1">
      <c r="A291" s="725" t="s">
        <v>3597</v>
      </c>
      <c r="B291" s="728">
        <v>6000</v>
      </c>
      <c r="C291" s="60">
        <f t="shared" si="4"/>
        <v>39</v>
      </c>
    </row>
    <row r="292" spans="1:3" ht="16.5" hidden="1" customHeight="1">
      <c r="A292" s="725" t="s">
        <v>3598</v>
      </c>
      <c r="B292" s="728">
        <v>6000</v>
      </c>
      <c r="C292" s="60">
        <f t="shared" si="4"/>
        <v>40</v>
      </c>
    </row>
    <row r="293" spans="1:3" ht="16.5" hidden="1" customHeight="1">
      <c r="A293" s="725" t="s">
        <v>3599</v>
      </c>
      <c r="B293" s="728">
        <v>6000</v>
      </c>
      <c r="C293" s="60">
        <f t="shared" si="4"/>
        <v>41</v>
      </c>
    </row>
    <row r="294" spans="1:3" ht="16.5" hidden="1" customHeight="1">
      <c r="A294" s="725" t="s">
        <v>3600</v>
      </c>
      <c r="B294" s="728">
        <v>6000</v>
      </c>
      <c r="C294" s="60">
        <f t="shared" si="4"/>
        <v>42</v>
      </c>
    </row>
    <row r="295" spans="1:3" ht="16.5" hidden="1" customHeight="1">
      <c r="A295" s="725" t="s">
        <v>3601</v>
      </c>
      <c r="B295" s="728">
        <v>6000</v>
      </c>
      <c r="C295" s="60">
        <f t="shared" si="4"/>
        <v>43</v>
      </c>
    </row>
    <row r="296" spans="1:3" ht="16.5" hidden="1" customHeight="1">
      <c r="A296" s="725" t="s">
        <v>3602</v>
      </c>
      <c r="B296" s="728">
        <v>6000</v>
      </c>
      <c r="C296" s="60">
        <f t="shared" si="4"/>
        <v>44</v>
      </c>
    </row>
    <row r="297" spans="1:3" ht="16.5" hidden="1" customHeight="1">
      <c r="A297" s="725" t="s">
        <v>3603</v>
      </c>
      <c r="B297" s="728">
        <v>6000</v>
      </c>
      <c r="C297" s="60">
        <f t="shared" si="4"/>
        <v>45</v>
      </c>
    </row>
    <row r="298" spans="1:3" ht="16.5" hidden="1" customHeight="1">
      <c r="A298" s="725" t="s">
        <v>3604</v>
      </c>
      <c r="B298" s="728">
        <v>6000</v>
      </c>
      <c r="C298" s="60">
        <f t="shared" si="4"/>
        <v>46</v>
      </c>
    </row>
    <row r="299" spans="1:3" ht="16.5" hidden="1" customHeight="1">
      <c r="A299" s="725" t="s">
        <v>3605</v>
      </c>
      <c r="B299" s="728">
        <v>6000</v>
      </c>
      <c r="C299" s="60">
        <f t="shared" si="4"/>
        <v>47</v>
      </c>
    </row>
    <row r="300" spans="1:3" ht="16.5" hidden="1" customHeight="1">
      <c r="A300" s="725" t="s">
        <v>3606</v>
      </c>
      <c r="B300" s="728">
        <v>6000</v>
      </c>
      <c r="C300" s="60">
        <f t="shared" si="4"/>
        <v>48</v>
      </c>
    </row>
    <row r="301" spans="1:3" ht="16.5" hidden="1" customHeight="1">
      <c r="A301" s="725" t="s">
        <v>3607</v>
      </c>
      <c r="B301" s="728">
        <v>6000</v>
      </c>
      <c r="C301" s="60">
        <f t="shared" si="4"/>
        <v>49</v>
      </c>
    </row>
    <row r="302" spans="1:3" ht="16.5" customHeight="1">
      <c r="A302" s="725" t="s">
        <v>3608</v>
      </c>
      <c r="B302" s="731">
        <v>7000</v>
      </c>
      <c r="C302" s="732">
        <f t="shared" si="4"/>
        <v>0</v>
      </c>
    </row>
    <row r="303" spans="1:3" ht="16.5" hidden="1" customHeight="1">
      <c r="A303" s="725" t="s">
        <v>3609</v>
      </c>
      <c r="B303" s="728">
        <v>7000</v>
      </c>
      <c r="C303" s="60">
        <f t="shared" si="4"/>
        <v>1</v>
      </c>
    </row>
    <row r="304" spans="1:3" ht="16.5" hidden="1" customHeight="1">
      <c r="A304" s="725" t="s">
        <v>3610</v>
      </c>
      <c r="B304" s="728">
        <v>7000</v>
      </c>
      <c r="C304" s="60">
        <f t="shared" si="4"/>
        <v>2</v>
      </c>
    </row>
    <row r="305" spans="1:3" ht="16.5" hidden="1" customHeight="1">
      <c r="A305" s="725" t="s">
        <v>3611</v>
      </c>
      <c r="B305" s="728">
        <v>7000</v>
      </c>
      <c r="C305" s="60">
        <f t="shared" si="4"/>
        <v>3</v>
      </c>
    </row>
    <row r="306" spans="1:3" ht="16.5" hidden="1" customHeight="1">
      <c r="A306" s="725" t="s">
        <v>3612</v>
      </c>
      <c r="B306" s="728">
        <v>7000</v>
      </c>
      <c r="C306" s="60">
        <f t="shared" si="4"/>
        <v>4</v>
      </c>
    </row>
    <row r="307" spans="1:3" ht="16.5" hidden="1" customHeight="1">
      <c r="A307" s="725" t="s">
        <v>3613</v>
      </c>
      <c r="B307" s="728">
        <v>7000</v>
      </c>
      <c r="C307" s="60">
        <f t="shared" si="4"/>
        <v>5</v>
      </c>
    </row>
    <row r="308" spans="1:3" ht="16.5" hidden="1" customHeight="1">
      <c r="A308" s="725" t="s">
        <v>3614</v>
      </c>
      <c r="B308" s="728">
        <v>7000</v>
      </c>
      <c r="C308" s="60">
        <f t="shared" si="4"/>
        <v>6</v>
      </c>
    </row>
    <row r="309" spans="1:3" ht="16.5" hidden="1" customHeight="1">
      <c r="A309" s="725" t="s">
        <v>3615</v>
      </c>
      <c r="B309" s="728">
        <v>7000</v>
      </c>
      <c r="C309" s="60">
        <f t="shared" si="4"/>
        <v>7</v>
      </c>
    </row>
    <row r="310" spans="1:3" ht="16.5" hidden="1" customHeight="1">
      <c r="A310" s="725" t="s">
        <v>3616</v>
      </c>
      <c r="B310" s="728">
        <v>7000</v>
      </c>
      <c r="C310" s="60">
        <f t="shared" si="4"/>
        <v>8</v>
      </c>
    </row>
    <row r="311" spans="1:3" ht="16.5" hidden="1" customHeight="1">
      <c r="A311" s="725" t="s">
        <v>3617</v>
      </c>
      <c r="B311" s="728">
        <v>7000</v>
      </c>
      <c r="C311" s="60">
        <f t="shared" si="4"/>
        <v>9</v>
      </c>
    </row>
    <row r="312" spans="1:3" ht="16.5" hidden="1" customHeight="1">
      <c r="A312" s="725" t="s">
        <v>3618</v>
      </c>
      <c r="B312" s="728">
        <v>7000</v>
      </c>
      <c r="C312" s="60">
        <f t="shared" si="4"/>
        <v>10</v>
      </c>
    </row>
    <row r="313" spans="1:3" ht="16.5" hidden="1" customHeight="1">
      <c r="A313" s="725" t="s">
        <v>3619</v>
      </c>
      <c r="B313" s="728">
        <v>7000</v>
      </c>
      <c r="C313" s="60">
        <f t="shared" si="4"/>
        <v>11</v>
      </c>
    </row>
    <row r="314" spans="1:3" ht="16.5" hidden="1" customHeight="1">
      <c r="A314" s="725" t="s">
        <v>3620</v>
      </c>
      <c r="B314" s="728">
        <v>7000</v>
      </c>
      <c r="C314" s="60">
        <f t="shared" si="4"/>
        <v>12</v>
      </c>
    </row>
    <row r="315" spans="1:3" ht="16.5" hidden="1" customHeight="1">
      <c r="A315" s="725" t="s">
        <v>3621</v>
      </c>
      <c r="B315" s="728">
        <v>7000</v>
      </c>
      <c r="C315" s="60">
        <f t="shared" si="4"/>
        <v>13</v>
      </c>
    </row>
    <row r="316" spans="1:3" ht="16.5" hidden="1" customHeight="1">
      <c r="A316" s="725" t="s">
        <v>3622</v>
      </c>
      <c r="B316" s="728">
        <v>7000</v>
      </c>
      <c r="C316" s="60">
        <f t="shared" si="4"/>
        <v>14</v>
      </c>
    </row>
    <row r="317" spans="1:3" ht="16.5" hidden="1" customHeight="1">
      <c r="A317" s="725" t="s">
        <v>3623</v>
      </c>
      <c r="B317" s="728">
        <v>7000</v>
      </c>
      <c r="C317" s="60">
        <f t="shared" si="4"/>
        <v>15</v>
      </c>
    </row>
    <row r="318" spans="1:3" ht="16.5" hidden="1" customHeight="1">
      <c r="A318" s="725" t="s">
        <v>3624</v>
      </c>
      <c r="B318" s="728">
        <v>7000</v>
      </c>
      <c r="C318" s="60">
        <f t="shared" si="4"/>
        <v>16</v>
      </c>
    </row>
    <row r="319" spans="1:3" ht="16.5" hidden="1" customHeight="1">
      <c r="A319" s="725" t="s">
        <v>3625</v>
      </c>
      <c r="B319" s="728">
        <v>7000</v>
      </c>
      <c r="C319" s="60">
        <f t="shared" si="4"/>
        <v>17</v>
      </c>
    </row>
    <row r="320" spans="1:3" ht="16.5" hidden="1" customHeight="1">
      <c r="A320" s="725" t="s">
        <v>3626</v>
      </c>
      <c r="B320" s="728">
        <v>7000</v>
      </c>
      <c r="C320" s="60">
        <f t="shared" si="4"/>
        <v>18</v>
      </c>
    </row>
    <row r="321" spans="1:3" ht="16.5" hidden="1" customHeight="1">
      <c r="A321" s="725" t="s">
        <v>3627</v>
      </c>
      <c r="B321" s="728">
        <v>7000</v>
      </c>
      <c r="C321" s="60">
        <f t="shared" si="4"/>
        <v>19</v>
      </c>
    </row>
    <row r="322" spans="1:3" ht="16.5" hidden="1" customHeight="1">
      <c r="A322" s="725" t="s">
        <v>3628</v>
      </c>
      <c r="B322" s="728">
        <v>7000</v>
      </c>
      <c r="C322" s="60">
        <f t="shared" si="4"/>
        <v>20</v>
      </c>
    </row>
    <row r="323" spans="1:3" ht="16.5" hidden="1" customHeight="1">
      <c r="A323" s="725" t="s">
        <v>3629</v>
      </c>
      <c r="B323" s="728">
        <v>7000</v>
      </c>
      <c r="C323" s="60">
        <f t="shared" si="4"/>
        <v>21</v>
      </c>
    </row>
    <row r="324" spans="1:3" ht="16.5" hidden="1" customHeight="1">
      <c r="A324" s="725" t="s">
        <v>3630</v>
      </c>
      <c r="B324" s="728">
        <v>7000</v>
      </c>
      <c r="C324" s="60">
        <f t="shared" ref="C324:C387" si="5">MOD(ROW()-2,50)</f>
        <v>22</v>
      </c>
    </row>
    <row r="325" spans="1:3" ht="16.5" hidden="1" customHeight="1">
      <c r="A325" s="725" t="s">
        <v>3631</v>
      </c>
      <c r="B325" s="728">
        <v>7000</v>
      </c>
      <c r="C325" s="60">
        <f t="shared" si="5"/>
        <v>23</v>
      </c>
    </row>
    <row r="326" spans="1:3" ht="16.5" hidden="1" customHeight="1">
      <c r="A326" s="725" t="s">
        <v>3632</v>
      </c>
      <c r="B326" s="728">
        <v>7000</v>
      </c>
      <c r="C326" s="60">
        <f t="shared" si="5"/>
        <v>24</v>
      </c>
    </row>
    <row r="327" spans="1:3" ht="16.5" hidden="1" customHeight="1">
      <c r="A327" s="725" t="s">
        <v>3633</v>
      </c>
      <c r="B327" s="728">
        <v>7000</v>
      </c>
      <c r="C327" s="60">
        <f t="shared" si="5"/>
        <v>25</v>
      </c>
    </row>
    <row r="328" spans="1:3" ht="16.5" hidden="1" customHeight="1">
      <c r="A328" s="725" t="s">
        <v>3634</v>
      </c>
      <c r="B328" s="728">
        <v>7000</v>
      </c>
      <c r="C328" s="60">
        <f t="shared" si="5"/>
        <v>26</v>
      </c>
    </row>
    <row r="329" spans="1:3" ht="16.5" hidden="1" customHeight="1">
      <c r="A329" s="725" t="s">
        <v>3635</v>
      </c>
      <c r="B329" s="728">
        <v>7000</v>
      </c>
      <c r="C329" s="60">
        <f t="shared" si="5"/>
        <v>27</v>
      </c>
    </row>
    <row r="330" spans="1:3" ht="16.5" hidden="1" customHeight="1">
      <c r="A330" s="725" t="s">
        <v>3636</v>
      </c>
      <c r="B330" s="728">
        <v>7000</v>
      </c>
      <c r="C330" s="60">
        <f t="shared" si="5"/>
        <v>28</v>
      </c>
    </row>
    <row r="331" spans="1:3" ht="16.5" hidden="1" customHeight="1">
      <c r="A331" s="725" t="s">
        <v>3637</v>
      </c>
      <c r="B331" s="728">
        <v>7000</v>
      </c>
      <c r="C331" s="60">
        <f t="shared" si="5"/>
        <v>29</v>
      </c>
    </row>
    <row r="332" spans="1:3" ht="16.5" hidden="1" customHeight="1">
      <c r="A332" s="725" t="s">
        <v>3638</v>
      </c>
      <c r="B332" s="728">
        <v>7000</v>
      </c>
      <c r="C332" s="60">
        <f t="shared" si="5"/>
        <v>30</v>
      </c>
    </row>
    <row r="333" spans="1:3" ht="16.5" hidden="1" customHeight="1">
      <c r="A333" s="725" t="s">
        <v>3639</v>
      </c>
      <c r="B333" s="728">
        <v>7000</v>
      </c>
      <c r="C333" s="60">
        <f t="shared" si="5"/>
        <v>31</v>
      </c>
    </row>
    <row r="334" spans="1:3" ht="16.5" hidden="1" customHeight="1">
      <c r="A334" s="725" t="s">
        <v>3640</v>
      </c>
      <c r="B334" s="728">
        <v>7000</v>
      </c>
      <c r="C334" s="60">
        <f t="shared" si="5"/>
        <v>32</v>
      </c>
    </row>
    <row r="335" spans="1:3" ht="16.5" hidden="1" customHeight="1">
      <c r="A335" s="725" t="s">
        <v>3641</v>
      </c>
      <c r="B335" s="728">
        <v>7000</v>
      </c>
      <c r="C335" s="60">
        <f t="shared" si="5"/>
        <v>33</v>
      </c>
    </row>
    <row r="336" spans="1:3" ht="16.5" hidden="1" customHeight="1">
      <c r="A336" s="725" t="s">
        <v>3642</v>
      </c>
      <c r="B336" s="728">
        <v>7000</v>
      </c>
      <c r="C336" s="60">
        <f t="shared" si="5"/>
        <v>34</v>
      </c>
    </row>
    <row r="337" spans="1:3" ht="16.5" hidden="1" customHeight="1">
      <c r="A337" s="725" t="s">
        <v>3643</v>
      </c>
      <c r="B337" s="728">
        <v>7000</v>
      </c>
      <c r="C337" s="60">
        <f t="shared" si="5"/>
        <v>35</v>
      </c>
    </row>
    <row r="338" spans="1:3" ht="16.5" hidden="1" customHeight="1">
      <c r="A338" s="725" t="s">
        <v>3644</v>
      </c>
      <c r="B338" s="728">
        <v>7000</v>
      </c>
      <c r="C338" s="60">
        <f t="shared" si="5"/>
        <v>36</v>
      </c>
    </row>
    <row r="339" spans="1:3" ht="16.5" hidden="1" customHeight="1">
      <c r="A339" s="725" t="s">
        <v>3645</v>
      </c>
      <c r="B339" s="728">
        <v>7000</v>
      </c>
      <c r="C339" s="60">
        <f t="shared" si="5"/>
        <v>37</v>
      </c>
    </row>
    <row r="340" spans="1:3" ht="16.5" hidden="1" customHeight="1">
      <c r="A340" s="725" t="s">
        <v>3646</v>
      </c>
      <c r="B340" s="728">
        <v>7000</v>
      </c>
      <c r="C340" s="60">
        <f t="shared" si="5"/>
        <v>38</v>
      </c>
    </row>
    <row r="341" spans="1:3" ht="16.5" hidden="1" customHeight="1">
      <c r="A341" s="725" t="s">
        <v>3647</v>
      </c>
      <c r="B341" s="728">
        <v>7000</v>
      </c>
      <c r="C341" s="60">
        <f t="shared" si="5"/>
        <v>39</v>
      </c>
    </row>
    <row r="342" spans="1:3" ht="16.5" hidden="1" customHeight="1">
      <c r="A342" s="725" t="s">
        <v>3648</v>
      </c>
      <c r="B342" s="728">
        <v>7000</v>
      </c>
      <c r="C342" s="60">
        <f t="shared" si="5"/>
        <v>40</v>
      </c>
    </row>
    <row r="343" spans="1:3" ht="16.5" hidden="1" customHeight="1">
      <c r="A343" s="725" t="s">
        <v>3649</v>
      </c>
      <c r="B343" s="728">
        <v>7000</v>
      </c>
      <c r="C343" s="60">
        <f t="shared" si="5"/>
        <v>41</v>
      </c>
    </row>
    <row r="344" spans="1:3" ht="16.5" hidden="1" customHeight="1">
      <c r="A344" s="725" t="s">
        <v>3650</v>
      </c>
      <c r="B344" s="728">
        <v>7000</v>
      </c>
      <c r="C344" s="60">
        <f t="shared" si="5"/>
        <v>42</v>
      </c>
    </row>
    <row r="345" spans="1:3" ht="16.5" hidden="1" customHeight="1">
      <c r="A345" s="725" t="s">
        <v>3651</v>
      </c>
      <c r="B345" s="728">
        <v>7000</v>
      </c>
      <c r="C345" s="60">
        <f t="shared" si="5"/>
        <v>43</v>
      </c>
    </row>
    <row r="346" spans="1:3" ht="16.5" hidden="1" customHeight="1">
      <c r="A346" s="725" t="s">
        <v>3652</v>
      </c>
      <c r="B346" s="728">
        <v>7000</v>
      </c>
      <c r="C346" s="60">
        <f t="shared" si="5"/>
        <v>44</v>
      </c>
    </row>
    <row r="347" spans="1:3" ht="16.5" hidden="1" customHeight="1">
      <c r="A347" s="725" t="s">
        <v>3653</v>
      </c>
      <c r="B347" s="728">
        <v>7000</v>
      </c>
      <c r="C347" s="60">
        <f t="shared" si="5"/>
        <v>45</v>
      </c>
    </row>
    <row r="348" spans="1:3" ht="16.5" hidden="1" customHeight="1">
      <c r="A348" s="725" t="s">
        <v>3654</v>
      </c>
      <c r="B348" s="728">
        <v>7000</v>
      </c>
      <c r="C348" s="60">
        <f t="shared" si="5"/>
        <v>46</v>
      </c>
    </row>
    <row r="349" spans="1:3" ht="16.5" hidden="1" customHeight="1">
      <c r="A349" s="725" t="s">
        <v>3655</v>
      </c>
      <c r="B349" s="728">
        <v>7000</v>
      </c>
      <c r="C349" s="60">
        <f t="shared" si="5"/>
        <v>47</v>
      </c>
    </row>
    <row r="350" spans="1:3" ht="16.5" hidden="1" customHeight="1">
      <c r="A350" s="725" t="s">
        <v>3656</v>
      </c>
      <c r="B350" s="728">
        <v>7000</v>
      </c>
      <c r="C350" s="60">
        <f t="shared" si="5"/>
        <v>48</v>
      </c>
    </row>
    <row r="351" spans="1:3" ht="16.5" hidden="1" customHeight="1">
      <c r="A351" s="725" t="s">
        <v>3657</v>
      </c>
      <c r="B351" s="728">
        <v>7000</v>
      </c>
      <c r="C351" s="60">
        <f t="shared" si="5"/>
        <v>49</v>
      </c>
    </row>
    <row r="352" spans="1:3" ht="16.5" customHeight="1">
      <c r="A352" s="725" t="s">
        <v>3658</v>
      </c>
      <c r="B352" s="731">
        <v>8000</v>
      </c>
      <c r="C352" s="732">
        <f t="shared" si="5"/>
        <v>0</v>
      </c>
    </row>
    <row r="353" spans="1:3" ht="16.5" hidden="1" customHeight="1">
      <c r="A353" s="725" t="s">
        <v>3659</v>
      </c>
      <c r="B353" s="728">
        <v>8000</v>
      </c>
      <c r="C353" s="60">
        <f t="shared" si="5"/>
        <v>1</v>
      </c>
    </row>
    <row r="354" spans="1:3" ht="16.5" hidden="1" customHeight="1">
      <c r="A354" s="725" t="s">
        <v>3660</v>
      </c>
      <c r="B354" s="728">
        <v>8000</v>
      </c>
      <c r="C354" s="60">
        <f t="shared" si="5"/>
        <v>2</v>
      </c>
    </row>
    <row r="355" spans="1:3" ht="16.5" hidden="1" customHeight="1">
      <c r="A355" s="725" t="s">
        <v>3661</v>
      </c>
      <c r="B355" s="728">
        <v>8000</v>
      </c>
      <c r="C355" s="60">
        <f t="shared" si="5"/>
        <v>3</v>
      </c>
    </row>
    <row r="356" spans="1:3" ht="16.5" hidden="1" customHeight="1">
      <c r="A356" s="725" t="s">
        <v>3662</v>
      </c>
      <c r="B356" s="728">
        <v>8000</v>
      </c>
      <c r="C356" s="60">
        <f t="shared" si="5"/>
        <v>4</v>
      </c>
    </row>
    <row r="357" spans="1:3" ht="16.5" hidden="1" customHeight="1">
      <c r="A357" s="725" t="s">
        <v>3663</v>
      </c>
      <c r="B357" s="728">
        <v>8000</v>
      </c>
      <c r="C357" s="60">
        <f t="shared" si="5"/>
        <v>5</v>
      </c>
    </row>
    <row r="358" spans="1:3" ht="16.5" hidden="1" customHeight="1">
      <c r="A358" s="725" t="s">
        <v>3664</v>
      </c>
      <c r="B358" s="728">
        <v>8000</v>
      </c>
      <c r="C358" s="60">
        <f t="shared" si="5"/>
        <v>6</v>
      </c>
    </row>
    <row r="359" spans="1:3" ht="16.5" hidden="1" customHeight="1">
      <c r="A359" s="725" t="s">
        <v>3665</v>
      </c>
      <c r="B359" s="728">
        <v>8000</v>
      </c>
      <c r="C359" s="60">
        <f t="shared" si="5"/>
        <v>7</v>
      </c>
    </row>
    <row r="360" spans="1:3" ht="16.5" hidden="1" customHeight="1">
      <c r="A360" s="725" t="s">
        <v>3666</v>
      </c>
      <c r="B360" s="728">
        <v>8000</v>
      </c>
      <c r="C360" s="60">
        <f t="shared" si="5"/>
        <v>8</v>
      </c>
    </row>
    <row r="361" spans="1:3" ht="16.5" hidden="1" customHeight="1">
      <c r="A361" s="725" t="s">
        <v>3667</v>
      </c>
      <c r="B361" s="728">
        <v>8000</v>
      </c>
      <c r="C361" s="60">
        <f t="shared" si="5"/>
        <v>9</v>
      </c>
    </row>
    <row r="362" spans="1:3" ht="16.5" hidden="1" customHeight="1">
      <c r="A362" s="725" t="s">
        <v>3668</v>
      </c>
      <c r="B362" s="728">
        <v>8000</v>
      </c>
      <c r="C362" s="60">
        <f t="shared" si="5"/>
        <v>10</v>
      </c>
    </row>
    <row r="363" spans="1:3" ht="16.5" hidden="1" customHeight="1">
      <c r="A363" s="725" t="s">
        <v>3669</v>
      </c>
      <c r="B363" s="728">
        <v>8000</v>
      </c>
      <c r="C363" s="60">
        <f t="shared" si="5"/>
        <v>11</v>
      </c>
    </row>
    <row r="364" spans="1:3" ht="16.5" hidden="1" customHeight="1">
      <c r="A364" s="725" t="s">
        <v>3670</v>
      </c>
      <c r="B364" s="728">
        <v>8000</v>
      </c>
      <c r="C364" s="60">
        <f t="shared" si="5"/>
        <v>12</v>
      </c>
    </row>
    <row r="365" spans="1:3" ht="16.5" hidden="1" customHeight="1">
      <c r="A365" s="725" t="s">
        <v>3671</v>
      </c>
      <c r="B365" s="728">
        <v>8000</v>
      </c>
      <c r="C365" s="60">
        <f t="shared" si="5"/>
        <v>13</v>
      </c>
    </row>
    <row r="366" spans="1:3" ht="16.5" hidden="1" customHeight="1">
      <c r="A366" s="725" t="s">
        <v>3672</v>
      </c>
      <c r="B366" s="728">
        <v>8000</v>
      </c>
      <c r="C366" s="60">
        <f t="shared" si="5"/>
        <v>14</v>
      </c>
    </row>
    <row r="367" spans="1:3" ht="16.5" hidden="1" customHeight="1">
      <c r="A367" s="725" t="s">
        <v>3673</v>
      </c>
      <c r="B367" s="728">
        <v>8000</v>
      </c>
      <c r="C367" s="60">
        <f t="shared" si="5"/>
        <v>15</v>
      </c>
    </row>
    <row r="368" spans="1:3" ht="16.5" hidden="1" customHeight="1">
      <c r="A368" s="725" t="s">
        <v>3674</v>
      </c>
      <c r="B368" s="728">
        <v>8000</v>
      </c>
      <c r="C368" s="60">
        <f t="shared" si="5"/>
        <v>16</v>
      </c>
    </row>
    <row r="369" spans="1:3" ht="16.5" hidden="1" customHeight="1">
      <c r="A369" s="725" t="s">
        <v>3675</v>
      </c>
      <c r="B369" s="728">
        <v>8000</v>
      </c>
      <c r="C369" s="60">
        <f t="shared" si="5"/>
        <v>17</v>
      </c>
    </row>
    <row r="370" spans="1:3" ht="16.5" hidden="1" customHeight="1">
      <c r="A370" s="725" t="s">
        <v>3676</v>
      </c>
      <c r="B370" s="728">
        <v>8000</v>
      </c>
      <c r="C370" s="60">
        <f t="shared" si="5"/>
        <v>18</v>
      </c>
    </row>
    <row r="371" spans="1:3" ht="16.5" hidden="1" customHeight="1">
      <c r="A371" s="725" t="s">
        <v>3677</v>
      </c>
      <c r="B371" s="728">
        <v>8000</v>
      </c>
      <c r="C371" s="60">
        <f t="shared" si="5"/>
        <v>19</v>
      </c>
    </row>
    <row r="372" spans="1:3" ht="16.5" hidden="1" customHeight="1">
      <c r="A372" s="725" t="s">
        <v>3678</v>
      </c>
      <c r="B372" s="728">
        <v>8000</v>
      </c>
      <c r="C372" s="60">
        <f t="shared" si="5"/>
        <v>20</v>
      </c>
    </row>
    <row r="373" spans="1:3" ht="16.5" hidden="1" customHeight="1">
      <c r="A373" s="725" t="s">
        <v>3679</v>
      </c>
      <c r="B373" s="728">
        <v>8000</v>
      </c>
      <c r="C373" s="60">
        <f t="shared" si="5"/>
        <v>21</v>
      </c>
    </row>
    <row r="374" spans="1:3" ht="16.5" hidden="1" customHeight="1">
      <c r="A374" s="725" t="s">
        <v>3680</v>
      </c>
      <c r="B374" s="728">
        <v>8000</v>
      </c>
      <c r="C374" s="60">
        <f t="shared" si="5"/>
        <v>22</v>
      </c>
    </row>
    <row r="375" spans="1:3" ht="16.5" hidden="1" customHeight="1">
      <c r="A375" s="725" t="s">
        <v>3681</v>
      </c>
      <c r="B375" s="728">
        <v>8000</v>
      </c>
      <c r="C375" s="60">
        <f t="shared" si="5"/>
        <v>23</v>
      </c>
    </row>
    <row r="376" spans="1:3" ht="16.5" hidden="1" customHeight="1">
      <c r="A376" s="725" t="s">
        <v>3682</v>
      </c>
      <c r="B376" s="728">
        <v>8000</v>
      </c>
      <c r="C376" s="60">
        <f t="shared" si="5"/>
        <v>24</v>
      </c>
    </row>
    <row r="377" spans="1:3" ht="16.5" hidden="1" customHeight="1">
      <c r="A377" s="725" t="s">
        <v>3683</v>
      </c>
      <c r="B377" s="728">
        <v>8000</v>
      </c>
      <c r="C377" s="60">
        <f t="shared" si="5"/>
        <v>25</v>
      </c>
    </row>
    <row r="378" spans="1:3" ht="16.5" hidden="1" customHeight="1">
      <c r="A378" s="725" t="s">
        <v>3684</v>
      </c>
      <c r="B378" s="728">
        <v>8000</v>
      </c>
      <c r="C378" s="60">
        <f t="shared" si="5"/>
        <v>26</v>
      </c>
    </row>
    <row r="379" spans="1:3" ht="16.5" hidden="1" customHeight="1">
      <c r="A379" s="725" t="s">
        <v>3685</v>
      </c>
      <c r="B379" s="728">
        <v>8000</v>
      </c>
      <c r="C379" s="60">
        <f t="shared" si="5"/>
        <v>27</v>
      </c>
    </row>
    <row r="380" spans="1:3" ht="16.5" hidden="1" customHeight="1">
      <c r="A380" s="725" t="s">
        <v>3686</v>
      </c>
      <c r="B380" s="728">
        <v>8000</v>
      </c>
      <c r="C380" s="60">
        <f t="shared" si="5"/>
        <v>28</v>
      </c>
    </row>
    <row r="381" spans="1:3" ht="16.5" hidden="1" customHeight="1">
      <c r="A381" s="725" t="s">
        <v>3687</v>
      </c>
      <c r="B381" s="728">
        <v>8000</v>
      </c>
      <c r="C381" s="60">
        <f t="shared" si="5"/>
        <v>29</v>
      </c>
    </row>
    <row r="382" spans="1:3" ht="16.5" hidden="1" customHeight="1">
      <c r="A382" s="725" t="s">
        <v>3688</v>
      </c>
      <c r="B382" s="728">
        <v>8000</v>
      </c>
      <c r="C382" s="60">
        <f t="shared" si="5"/>
        <v>30</v>
      </c>
    </row>
    <row r="383" spans="1:3" ht="16.5" hidden="1" customHeight="1">
      <c r="A383" s="725" t="s">
        <v>3689</v>
      </c>
      <c r="B383" s="728">
        <v>8000</v>
      </c>
      <c r="C383" s="60">
        <f t="shared" si="5"/>
        <v>31</v>
      </c>
    </row>
    <row r="384" spans="1:3" ht="16.5" hidden="1" customHeight="1">
      <c r="A384" s="725" t="s">
        <v>3690</v>
      </c>
      <c r="B384" s="728">
        <v>8000</v>
      </c>
      <c r="C384" s="60">
        <f t="shared" si="5"/>
        <v>32</v>
      </c>
    </row>
    <row r="385" spans="1:3" ht="16.5" hidden="1" customHeight="1">
      <c r="A385" s="725" t="s">
        <v>3691</v>
      </c>
      <c r="B385" s="728">
        <v>8000</v>
      </c>
      <c r="C385" s="60">
        <f t="shared" si="5"/>
        <v>33</v>
      </c>
    </row>
    <row r="386" spans="1:3" ht="16.5" hidden="1" customHeight="1">
      <c r="A386" s="725" t="s">
        <v>3692</v>
      </c>
      <c r="B386" s="728">
        <v>8000</v>
      </c>
      <c r="C386" s="60">
        <f t="shared" si="5"/>
        <v>34</v>
      </c>
    </row>
    <row r="387" spans="1:3" ht="16.5" hidden="1" customHeight="1">
      <c r="A387" s="725" t="s">
        <v>3693</v>
      </c>
      <c r="B387" s="728">
        <v>8000</v>
      </c>
      <c r="C387" s="60">
        <f t="shared" si="5"/>
        <v>35</v>
      </c>
    </row>
    <row r="388" spans="1:3" ht="16.5" hidden="1" customHeight="1">
      <c r="A388" s="725" t="s">
        <v>3694</v>
      </c>
      <c r="B388" s="728">
        <v>8000</v>
      </c>
      <c r="C388" s="60">
        <f t="shared" ref="C388:C451" si="6">MOD(ROW()-2,50)</f>
        <v>36</v>
      </c>
    </row>
    <row r="389" spans="1:3" ht="16.5" hidden="1" customHeight="1">
      <c r="A389" s="725" t="s">
        <v>3695</v>
      </c>
      <c r="B389" s="728">
        <v>8000</v>
      </c>
      <c r="C389" s="60">
        <f t="shared" si="6"/>
        <v>37</v>
      </c>
    </row>
    <row r="390" spans="1:3" ht="16.5" hidden="1" customHeight="1">
      <c r="A390" s="725" t="s">
        <v>3696</v>
      </c>
      <c r="B390" s="728">
        <v>8000</v>
      </c>
      <c r="C390" s="60">
        <f t="shared" si="6"/>
        <v>38</v>
      </c>
    </row>
    <row r="391" spans="1:3" ht="16.5" hidden="1" customHeight="1">
      <c r="A391" s="725" t="s">
        <v>3697</v>
      </c>
      <c r="B391" s="728">
        <v>8000</v>
      </c>
      <c r="C391" s="60">
        <f t="shared" si="6"/>
        <v>39</v>
      </c>
    </row>
    <row r="392" spans="1:3" ht="16.5" hidden="1" customHeight="1">
      <c r="A392" s="725" t="s">
        <v>3698</v>
      </c>
      <c r="B392" s="728">
        <v>8000</v>
      </c>
      <c r="C392" s="60">
        <f t="shared" si="6"/>
        <v>40</v>
      </c>
    </row>
    <row r="393" spans="1:3" ht="16.5" hidden="1" customHeight="1">
      <c r="A393" s="725" t="s">
        <v>3699</v>
      </c>
      <c r="B393" s="728">
        <v>8000</v>
      </c>
      <c r="C393" s="60">
        <f t="shared" si="6"/>
        <v>41</v>
      </c>
    </row>
    <row r="394" spans="1:3" ht="16.5" hidden="1" customHeight="1">
      <c r="A394" s="725" t="s">
        <v>3700</v>
      </c>
      <c r="B394" s="728">
        <v>8000</v>
      </c>
      <c r="C394" s="60">
        <f t="shared" si="6"/>
        <v>42</v>
      </c>
    </row>
    <row r="395" spans="1:3" ht="16.5" hidden="1" customHeight="1">
      <c r="A395" s="725" t="s">
        <v>3701</v>
      </c>
      <c r="B395" s="728">
        <v>8000</v>
      </c>
      <c r="C395" s="60">
        <f t="shared" si="6"/>
        <v>43</v>
      </c>
    </row>
    <row r="396" spans="1:3" ht="16.5" hidden="1" customHeight="1">
      <c r="A396" s="725" t="s">
        <v>3702</v>
      </c>
      <c r="B396" s="728">
        <v>8000</v>
      </c>
      <c r="C396" s="60">
        <f t="shared" si="6"/>
        <v>44</v>
      </c>
    </row>
    <row r="397" spans="1:3" ht="16.5" hidden="1" customHeight="1">
      <c r="A397" s="725" t="s">
        <v>3703</v>
      </c>
      <c r="B397" s="728">
        <v>8000</v>
      </c>
      <c r="C397" s="60">
        <f t="shared" si="6"/>
        <v>45</v>
      </c>
    </row>
    <row r="398" spans="1:3" ht="16.5" hidden="1" customHeight="1">
      <c r="A398" s="725" t="s">
        <v>3704</v>
      </c>
      <c r="B398" s="728">
        <v>8000</v>
      </c>
      <c r="C398" s="60">
        <f t="shared" si="6"/>
        <v>46</v>
      </c>
    </row>
    <row r="399" spans="1:3" ht="16.5" hidden="1" customHeight="1">
      <c r="A399" s="725" t="s">
        <v>3705</v>
      </c>
      <c r="B399" s="728">
        <v>8000</v>
      </c>
      <c r="C399" s="60">
        <f t="shared" si="6"/>
        <v>47</v>
      </c>
    </row>
    <row r="400" spans="1:3" ht="16.5" hidden="1" customHeight="1">
      <c r="A400" s="725" t="s">
        <v>3706</v>
      </c>
      <c r="B400" s="728">
        <v>8000</v>
      </c>
      <c r="C400" s="60">
        <f t="shared" si="6"/>
        <v>48</v>
      </c>
    </row>
    <row r="401" spans="1:3" ht="16.5" hidden="1" customHeight="1">
      <c r="A401" s="725" t="s">
        <v>3707</v>
      </c>
      <c r="B401" s="728">
        <v>8000</v>
      </c>
      <c r="C401" s="60">
        <f t="shared" si="6"/>
        <v>49</v>
      </c>
    </row>
    <row r="402" spans="1:3" ht="16.5" customHeight="1">
      <c r="A402" s="725" t="s">
        <v>3708</v>
      </c>
      <c r="B402" s="731">
        <v>9000</v>
      </c>
      <c r="C402" s="732">
        <f t="shared" si="6"/>
        <v>0</v>
      </c>
    </row>
    <row r="403" spans="1:3" ht="16.5" hidden="1" customHeight="1">
      <c r="A403" s="725" t="s">
        <v>3709</v>
      </c>
      <c r="B403" s="728">
        <v>9000</v>
      </c>
      <c r="C403" s="60">
        <f t="shared" si="6"/>
        <v>1</v>
      </c>
    </row>
    <row r="404" spans="1:3" ht="16.5" hidden="1" customHeight="1">
      <c r="A404" s="725" t="s">
        <v>3710</v>
      </c>
      <c r="B404" s="728">
        <v>9000</v>
      </c>
      <c r="C404" s="60">
        <f t="shared" si="6"/>
        <v>2</v>
      </c>
    </row>
    <row r="405" spans="1:3" ht="16.5" hidden="1" customHeight="1">
      <c r="A405" s="725" t="s">
        <v>3711</v>
      </c>
      <c r="B405" s="728">
        <v>9000</v>
      </c>
      <c r="C405" s="60">
        <f t="shared" si="6"/>
        <v>3</v>
      </c>
    </row>
    <row r="406" spans="1:3" ht="16.5" hidden="1" customHeight="1">
      <c r="A406" s="725" t="s">
        <v>3712</v>
      </c>
      <c r="B406" s="728">
        <v>9000</v>
      </c>
      <c r="C406" s="60">
        <f t="shared" si="6"/>
        <v>4</v>
      </c>
    </row>
    <row r="407" spans="1:3" ht="16.5" hidden="1" customHeight="1">
      <c r="A407" s="725" t="s">
        <v>3713</v>
      </c>
      <c r="B407" s="728">
        <v>9000</v>
      </c>
      <c r="C407" s="60">
        <f t="shared" si="6"/>
        <v>5</v>
      </c>
    </row>
    <row r="408" spans="1:3" ht="16.5" hidden="1" customHeight="1">
      <c r="A408" s="725" t="s">
        <v>3714</v>
      </c>
      <c r="B408" s="728">
        <v>9000</v>
      </c>
      <c r="C408" s="60">
        <f t="shared" si="6"/>
        <v>6</v>
      </c>
    </row>
    <row r="409" spans="1:3" ht="16.5" hidden="1" customHeight="1">
      <c r="A409" s="725" t="s">
        <v>3715</v>
      </c>
      <c r="B409" s="728">
        <v>9000</v>
      </c>
      <c r="C409" s="60">
        <f t="shared" si="6"/>
        <v>7</v>
      </c>
    </row>
    <row r="410" spans="1:3" ht="16.5" hidden="1" customHeight="1">
      <c r="A410" s="725" t="s">
        <v>3716</v>
      </c>
      <c r="B410" s="728">
        <v>9000</v>
      </c>
      <c r="C410" s="60">
        <f t="shared" si="6"/>
        <v>8</v>
      </c>
    </row>
    <row r="411" spans="1:3" ht="16.5" hidden="1" customHeight="1">
      <c r="A411" s="725" t="s">
        <v>3717</v>
      </c>
      <c r="B411" s="728">
        <v>9000</v>
      </c>
      <c r="C411" s="60">
        <f t="shared" si="6"/>
        <v>9</v>
      </c>
    </row>
    <row r="412" spans="1:3" ht="16.5" hidden="1" customHeight="1">
      <c r="A412" s="725" t="s">
        <v>3718</v>
      </c>
      <c r="B412" s="728">
        <v>9000</v>
      </c>
      <c r="C412" s="60">
        <f t="shared" si="6"/>
        <v>10</v>
      </c>
    </row>
    <row r="413" spans="1:3" ht="16.5" hidden="1" customHeight="1">
      <c r="A413" s="725" t="s">
        <v>3719</v>
      </c>
      <c r="B413" s="728">
        <v>9000</v>
      </c>
      <c r="C413" s="60">
        <f t="shared" si="6"/>
        <v>11</v>
      </c>
    </row>
    <row r="414" spans="1:3" ht="16.5" hidden="1" customHeight="1">
      <c r="A414" s="725" t="s">
        <v>3720</v>
      </c>
      <c r="B414" s="728">
        <v>9000</v>
      </c>
      <c r="C414" s="60">
        <f t="shared" si="6"/>
        <v>12</v>
      </c>
    </row>
    <row r="415" spans="1:3" ht="16.5" hidden="1" customHeight="1">
      <c r="A415" s="725" t="s">
        <v>3721</v>
      </c>
      <c r="B415" s="728">
        <v>9000</v>
      </c>
      <c r="C415" s="60">
        <f t="shared" si="6"/>
        <v>13</v>
      </c>
    </row>
    <row r="416" spans="1:3" ht="16.5" hidden="1" customHeight="1">
      <c r="A416" s="725" t="s">
        <v>3722</v>
      </c>
      <c r="B416" s="728">
        <v>9000</v>
      </c>
      <c r="C416" s="60">
        <f t="shared" si="6"/>
        <v>14</v>
      </c>
    </row>
    <row r="417" spans="1:3" ht="16.5" hidden="1" customHeight="1">
      <c r="A417" s="725" t="s">
        <v>3723</v>
      </c>
      <c r="B417" s="728">
        <v>9000</v>
      </c>
      <c r="C417" s="60">
        <f t="shared" si="6"/>
        <v>15</v>
      </c>
    </row>
    <row r="418" spans="1:3" ht="16.5" hidden="1" customHeight="1">
      <c r="A418" s="725" t="s">
        <v>3724</v>
      </c>
      <c r="B418" s="728">
        <v>9000</v>
      </c>
      <c r="C418" s="60">
        <f t="shared" si="6"/>
        <v>16</v>
      </c>
    </row>
    <row r="419" spans="1:3" ht="16.5" hidden="1" customHeight="1">
      <c r="A419" s="725" t="s">
        <v>3725</v>
      </c>
      <c r="B419" s="728">
        <v>9000</v>
      </c>
      <c r="C419" s="60">
        <f t="shared" si="6"/>
        <v>17</v>
      </c>
    </row>
    <row r="420" spans="1:3" ht="16.5" hidden="1" customHeight="1">
      <c r="A420" s="725" t="s">
        <v>3726</v>
      </c>
      <c r="B420" s="728">
        <v>9000</v>
      </c>
      <c r="C420" s="60">
        <f t="shared" si="6"/>
        <v>18</v>
      </c>
    </row>
    <row r="421" spans="1:3" ht="16.5" hidden="1" customHeight="1">
      <c r="A421" s="725" t="s">
        <v>3727</v>
      </c>
      <c r="B421" s="728">
        <v>9000</v>
      </c>
      <c r="C421" s="60">
        <f t="shared" si="6"/>
        <v>19</v>
      </c>
    </row>
    <row r="422" spans="1:3" ht="16.5" hidden="1" customHeight="1">
      <c r="A422" s="725" t="s">
        <v>3728</v>
      </c>
      <c r="B422" s="728">
        <v>9000</v>
      </c>
      <c r="C422" s="60">
        <f t="shared" si="6"/>
        <v>20</v>
      </c>
    </row>
    <row r="423" spans="1:3" ht="16.5" hidden="1" customHeight="1">
      <c r="A423" s="725" t="s">
        <v>3729</v>
      </c>
      <c r="B423" s="728">
        <v>9000</v>
      </c>
      <c r="C423" s="60">
        <f t="shared" si="6"/>
        <v>21</v>
      </c>
    </row>
    <row r="424" spans="1:3" ht="16.5" hidden="1" customHeight="1">
      <c r="A424" s="725" t="s">
        <v>3730</v>
      </c>
      <c r="B424" s="728">
        <v>9000</v>
      </c>
      <c r="C424" s="60">
        <f t="shared" si="6"/>
        <v>22</v>
      </c>
    </row>
    <row r="425" spans="1:3" ht="16.5" hidden="1" customHeight="1">
      <c r="A425" s="725" t="s">
        <v>3731</v>
      </c>
      <c r="B425" s="728">
        <v>9000</v>
      </c>
      <c r="C425" s="60">
        <f t="shared" si="6"/>
        <v>23</v>
      </c>
    </row>
    <row r="426" spans="1:3" ht="16.5" hidden="1" customHeight="1">
      <c r="A426" s="725" t="s">
        <v>3732</v>
      </c>
      <c r="B426" s="728">
        <v>9000</v>
      </c>
      <c r="C426" s="60">
        <f t="shared" si="6"/>
        <v>24</v>
      </c>
    </row>
    <row r="427" spans="1:3" ht="16.5" hidden="1" customHeight="1">
      <c r="A427" s="725" t="s">
        <v>3733</v>
      </c>
      <c r="B427" s="728">
        <v>9000</v>
      </c>
      <c r="C427" s="60">
        <f t="shared" si="6"/>
        <v>25</v>
      </c>
    </row>
    <row r="428" spans="1:3" ht="16.5" hidden="1" customHeight="1">
      <c r="A428" s="725" t="s">
        <v>3734</v>
      </c>
      <c r="B428" s="728">
        <v>9000</v>
      </c>
      <c r="C428" s="60">
        <f t="shared" si="6"/>
        <v>26</v>
      </c>
    </row>
    <row r="429" spans="1:3" ht="16.5" hidden="1" customHeight="1">
      <c r="A429" s="725" t="s">
        <v>3735</v>
      </c>
      <c r="B429" s="728">
        <v>9000</v>
      </c>
      <c r="C429" s="60">
        <f t="shared" si="6"/>
        <v>27</v>
      </c>
    </row>
    <row r="430" spans="1:3" ht="16.5" hidden="1" customHeight="1">
      <c r="A430" s="725" t="s">
        <v>3736</v>
      </c>
      <c r="B430" s="728">
        <v>9000</v>
      </c>
      <c r="C430" s="60">
        <f t="shared" si="6"/>
        <v>28</v>
      </c>
    </row>
    <row r="431" spans="1:3" ht="16.5" hidden="1" customHeight="1">
      <c r="A431" s="725" t="s">
        <v>3737</v>
      </c>
      <c r="B431" s="728">
        <v>9000</v>
      </c>
      <c r="C431" s="60">
        <f t="shared" si="6"/>
        <v>29</v>
      </c>
    </row>
    <row r="432" spans="1:3" ht="16.5" hidden="1" customHeight="1">
      <c r="A432" s="725" t="s">
        <v>3738</v>
      </c>
      <c r="B432" s="728">
        <v>9000</v>
      </c>
      <c r="C432" s="60">
        <f t="shared" si="6"/>
        <v>30</v>
      </c>
    </row>
    <row r="433" spans="1:3" ht="16.5" hidden="1" customHeight="1">
      <c r="A433" s="725" t="s">
        <v>3739</v>
      </c>
      <c r="B433" s="728">
        <v>9000</v>
      </c>
      <c r="C433" s="60">
        <f t="shared" si="6"/>
        <v>31</v>
      </c>
    </row>
    <row r="434" spans="1:3" ht="16.5" hidden="1" customHeight="1">
      <c r="A434" s="725" t="s">
        <v>3740</v>
      </c>
      <c r="B434" s="728">
        <v>9000</v>
      </c>
      <c r="C434" s="60">
        <f t="shared" si="6"/>
        <v>32</v>
      </c>
    </row>
    <row r="435" spans="1:3" ht="16.5" hidden="1" customHeight="1">
      <c r="A435" s="725" t="s">
        <v>3741</v>
      </c>
      <c r="B435" s="728">
        <v>9000</v>
      </c>
      <c r="C435" s="60">
        <f t="shared" si="6"/>
        <v>33</v>
      </c>
    </row>
    <row r="436" spans="1:3" ht="16.5" hidden="1" customHeight="1">
      <c r="A436" s="725" t="s">
        <v>3742</v>
      </c>
      <c r="B436" s="728">
        <v>9000</v>
      </c>
      <c r="C436" s="60">
        <f t="shared" si="6"/>
        <v>34</v>
      </c>
    </row>
    <row r="437" spans="1:3" ht="16.5" hidden="1" customHeight="1">
      <c r="A437" s="725" t="s">
        <v>3743</v>
      </c>
      <c r="B437" s="728">
        <v>9000</v>
      </c>
      <c r="C437" s="60">
        <f t="shared" si="6"/>
        <v>35</v>
      </c>
    </row>
    <row r="438" spans="1:3" ht="16.5" hidden="1" customHeight="1">
      <c r="A438" s="725" t="s">
        <v>3744</v>
      </c>
      <c r="B438" s="728">
        <v>9000</v>
      </c>
      <c r="C438" s="60">
        <f t="shared" si="6"/>
        <v>36</v>
      </c>
    </row>
    <row r="439" spans="1:3" ht="16.5" hidden="1" customHeight="1">
      <c r="A439" s="725" t="s">
        <v>3745</v>
      </c>
      <c r="B439" s="728">
        <v>9000</v>
      </c>
      <c r="C439" s="60">
        <f t="shared" si="6"/>
        <v>37</v>
      </c>
    </row>
    <row r="440" spans="1:3" ht="16.5" hidden="1" customHeight="1">
      <c r="A440" s="725" t="s">
        <v>3746</v>
      </c>
      <c r="B440" s="728">
        <v>9000</v>
      </c>
      <c r="C440" s="60">
        <f t="shared" si="6"/>
        <v>38</v>
      </c>
    </row>
    <row r="441" spans="1:3" ht="16.5" hidden="1" customHeight="1">
      <c r="A441" s="725" t="s">
        <v>3747</v>
      </c>
      <c r="B441" s="728">
        <v>9000</v>
      </c>
      <c r="C441" s="60">
        <f t="shared" si="6"/>
        <v>39</v>
      </c>
    </row>
    <row r="442" spans="1:3" ht="16.5" hidden="1" customHeight="1">
      <c r="A442" s="725" t="s">
        <v>3748</v>
      </c>
      <c r="B442" s="728">
        <v>9000</v>
      </c>
      <c r="C442" s="60">
        <f t="shared" si="6"/>
        <v>40</v>
      </c>
    </row>
    <row r="443" spans="1:3" ht="16.5" hidden="1" customHeight="1">
      <c r="A443" s="725" t="s">
        <v>3749</v>
      </c>
      <c r="B443" s="728">
        <v>9000</v>
      </c>
      <c r="C443" s="60">
        <f t="shared" si="6"/>
        <v>41</v>
      </c>
    </row>
    <row r="444" spans="1:3" ht="16.5" hidden="1" customHeight="1">
      <c r="A444" s="725" t="s">
        <v>3750</v>
      </c>
      <c r="B444" s="728">
        <v>9000</v>
      </c>
      <c r="C444" s="60">
        <f t="shared" si="6"/>
        <v>42</v>
      </c>
    </row>
    <row r="445" spans="1:3" ht="16.5" hidden="1" customHeight="1">
      <c r="A445" s="725" t="s">
        <v>3751</v>
      </c>
      <c r="B445" s="728">
        <v>9000</v>
      </c>
      <c r="C445" s="60">
        <f t="shared" si="6"/>
        <v>43</v>
      </c>
    </row>
    <row r="446" spans="1:3" ht="16.5" hidden="1" customHeight="1">
      <c r="A446" s="725" t="s">
        <v>3752</v>
      </c>
      <c r="B446" s="728">
        <v>9000</v>
      </c>
      <c r="C446" s="60">
        <f t="shared" si="6"/>
        <v>44</v>
      </c>
    </row>
    <row r="447" spans="1:3" ht="16.5" hidden="1" customHeight="1">
      <c r="A447" s="725" t="s">
        <v>3753</v>
      </c>
      <c r="B447" s="728">
        <v>9000</v>
      </c>
      <c r="C447" s="60">
        <f t="shared" si="6"/>
        <v>45</v>
      </c>
    </row>
    <row r="448" spans="1:3" ht="16.5" hidden="1" customHeight="1">
      <c r="A448" s="725" t="s">
        <v>3754</v>
      </c>
      <c r="B448" s="728">
        <v>9000</v>
      </c>
      <c r="C448" s="60">
        <f t="shared" si="6"/>
        <v>46</v>
      </c>
    </row>
    <row r="449" spans="1:3" ht="16.5" hidden="1" customHeight="1">
      <c r="A449" s="725" t="s">
        <v>3755</v>
      </c>
      <c r="B449" s="728">
        <v>9000</v>
      </c>
      <c r="C449" s="60">
        <f t="shared" si="6"/>
        <v>47</v>
      </c>
    </row>
    <row r="450" spans="1:3" ht="16.5" hidden="1" customHeight="1">
      <c r="A450" s="725" t="s">
        <v>3756</v>
      </c>
      <c r="B450" s="728">
        <v>9000</v>
      </c>
      <c r="C450" s="60">
        <f t="shared" si="6"/>
        <v>48</v>
      </c>
    </row>
    <row r="451" spans="1:3" ht="16.5" hidden="1" customHeight="1">
      <c r="A451" s="725" t="s">
        <v>3757</v>
      </c>
      <c r="B451" s="728">
        <v>9000</v>
      </c>
      <c r="C451" s="60">
        <f t="shared" si="6"/>
        <v>49</v>
      </c>
    </row>
    <row r="452" spans="1:3" ht="16.5" customHeight="1">
      <c r="A452" s="725" t="s">
        <v>3758</v>
      </c>
      <c r="B452" s="731">
        <v>10000</v>
      </c>
      <c r="C452" s="732">
        <f t="shared" ref="C452:C515" si="7">MOD(ROW()-2,50)</f>
        <v>0</v>
      </c>
    </row>
    <row r="453" spans="1:3" ht="16.5" hidden="1" customHeight="1">
      <c r="A453" s="725" t="s">
        <v>3759</v>
      </c>
      <c r="B453" s="728">
        <v>10000</v>
      </c>
      <c r="C453" s="60">
        <f t="shared" si="7"/>
        <v>1</v>
      </c>
    </row>
    <row r="454" spans="1:3" ht="16.5" hidden="1" customHeight="1">
      <c r="A454" s="725" t="s">
        <v>3760</v>
      </c>
      <c r="B454" s="728">
        <v>10000</v>
      </c>
      <c r="C454" s="60">
        <f t="shared" si="7"/>
        <v>2</v>
      </c>
    </row>
    <row r="455" spans="1:3" ht="16.5" hidden="1" customHeight="1">
      <c r="A455" s="725" t="s">
        <v>3761</v>
      </c>
      <c r="B455" s="728">
        <v>10000</v>
      </c>
      <c r="C455" s="60">
        <f t="shared" si="7"/>
        <v>3</v>
      </c>
    </row>
    <row r="456" spans="1:3" ht="16.5" hidden="1" customHeight="1">
      <c r="A456" s="725" t="s">
        <v>3762</v>
      </c>
      <c r="B456" s="728">
        <v>10000</v>
      </c>
      <c r="C456" s="60">
        <f t="shared" si="7"/>
        <v>4</v>
      </c>
    </row>
    <row r="457" spans="1:3" ht="16.5" hidden="1" customHeight="1">
      <c r="A457" s="725" t="s">
        <v>3763</v>
      </c>
      <c r="B457" s="728">
        <v>10000</v>
      </c>
      <c r="C457" s="60">
        <f t="shared" si="7"/>
        <v>5</v>
      </c>
    </row>
    <row r="458" spans="1:3" ht="16.5" hidden="1" customHeight="1">
      <c r="A458" s="725" t="s">
        <v>3764</v>
      </c>
      <c r="B458" s="728">
        <v>10000</v>
      </c>
      <c r="C458" s="60">
        <f t="shared" si="7"/>
        <v>6</v>
      </c>
    </row>
    <row r="459" spans="1:3" ht="16.5" hidden="1" customHeight="1">
      <c r="A459" s="725" t="s">
        <v>3765</v>
      </c>
      <c r="B459" s="728">
        <v>10000</v>
      </c>
      <c r="C459" s="60">
        <f t="shared" si="7"/>
        <v>7</v>
      </c>
    </row>
    <row r="460" spans="1:3" ht="16.5" hidden="1" customHeight="1">
      <c r="A460" s="725" t="s">
        <v>3766</v>
      </c>
      <c r="B460" s="728">
        <v>10000</v>
      </c>
      <c r="C460" s="60">
        <f t="shared" si="7"/>
        <v>8</v>
      </c>
    </row>
    <row r="461" spans="1:3" ht="16.5" hidden="1" customHeight="1">
      <c r="A461" s="725" t="s">
        <v>3767</v>
      </c>
      <c r="B461" s="728">
        <v>10000</v>
      </c>
      <c r="C461" s="60">
        <f t="shared" si="7"/>
        <v>9</v>
      </c>
    </row>
    <row r="462" spans="1:3" ht="16.5" hidden="1" customHeight="1">
      <c r="A462" s="725" t="s">
        <v>3768</v>
      </c>
      <c r="B462" s="728">
        <v>10000</v>
      </c>
      <c r="C462" s="60">
        <f t="shared" si="7"/>
        <v>10</v>
      </c>
    </row>
    <row r="463" spans="1:3" ht="16.5" hidden="1" customHeight="1">
      <c r="A463" s="725" t="s">
        <v>3769</v>
      </c>
      <c r="B463" s="728">
        <v>10000</v>
      </c>
      <c r="C463" s="60">
        <f t="shared" si="7"/>
        <v>11</v>
      </c>
    </row>
    <row r="464" spans="1:3" ht="16.5" hidden="1" customHeight="1">
      <c r="A464" s="725" t="s">
        <v>3770</v>
      </c>
      <c r="B464" s="728">
        <v>10000</v>
      </c>
      <c r="C464" s="60">
        <f t="shared" si="7"/>
        <v>12</v>
      </c>
    </row>
    <row r="465" spans="1:3" ht="16.5" hidden="1" customHeight="1">
      <c r="A465" s="725" t="s">
        <v>3771</v>
      </c>
      <c r="B465" s="728">
        <v>10000</v>
      </c>
      <c r="C465" s="60">
        <f t="shared" si="7"/>
        <v>13</v>
      </c>
    </row>
    <row r="466" spans="1:3" ht="16.5" hidden="1" customHeight="1">
      <c r="A466" s="725" t="s">
        <v>3772</v>
      </c>
      <c r="B466" s="728">
        <v>10000</v>
      </c>
      <c r="C466" s="60">
        <f t="shared" si="7"/>
        <v>14</v>
      </c>
    </row>
    <row r="467" spans="1:3" ht="16.5" hidden="1" customHeight="1">
      <c r="A467" s="725" t="s">
        <v>3773</v>
      </c>
      <c r="B467" s="728">
        <v>10000</v>
      </c>
      <c r="C467" s="60">
        <f t="shared" si="7"/>
        <v>15</v>
      </c>
    </row>
    <row r="468" spans="1:3" ht="16.5" hidden="1" customHeight="1">
      <c r="A468" s="725" t="s">
        <v>3774</v>
      </c>
      <c r="B468" s="728">
        <v>10000</v>
      </c>
      <c r="C468" s="60">
        <f t="shared" si="7"/>
        <v>16</v>
      </c>
    </row>
    <row r="469" spans="1:3" ht="16.5" hidden="1" customHeight="1">
      <c r="A469" s="725" t="s">
        <v>3775</v>
      </c>
      <c r="B469" s="728">
        <v>10000</v>
      </c>
      <c r="C469" s="60">
        <f t="shared" si="7"/>
        <v>17</v>
      </c>
    </row>
    <row r="470" spans="1:3" ht="16.5" hidden="1" customHeight="1">
      <c r="A470" s="725" t="s">
        <v>3776</v>
      </c>
      <c r="B470" s="728">
        <v>10000</v>
      </c>
      <c r="C470" s="60">
        <f t="shared" si="7"/>
        <v>18</v>
      </c>
    </row>
    <row r="471" spans="1:3" ht="16.5" hidden="1" customHeight="1">
      <c r="A471" s="725" t="s">
        <v>3777</v>
      </c>
      <c r="B471" s="728">
        <v>10000</v>
      </c>
      <c r="C471" s="60">
        <f t="shared" si="7"/>
        <v>19</v>
      </c>
    </row>
    <row r="472" spans="1:3" ht="16.5" hidden="1" customHeight="1">
      <c r="A472" s="725" t="s">
        <v>3778</v>
      </c>
      <c r="B472" s="728">
        <v>10000</v>
      </c>
      <c r="C472" s="60">
        <f t="shared" si="7"/>
        <v>20</v>
      </c>
    </row>
    <row r="473" spans="1:3" ht="16.5" hidden="1" customHeight="1">
      <c r="A473" s="725" t="s">
        <v>3779</v>
      </c>
      <c r="B473" s="728">
        <v>10000</v>
      </c>
      <c r="C473" s="60">
        <f t="shared" si="7"/>
        <v>21</v>
      </c>
    </row>
    <row r="474" spans="1:3" ht="16.5" hidden="1" customHeight="1">
      <c r="A474" s="725" t="s">
        <v>3780</v>
      </c>
      <c r="B474" s="728">
        <v>10000</v>
      </c>
      <c r="C474" s="60">
        <f t="shared" si="7"/>
        <v>22</v>
      </c>
    </row>
    <row r="475" spans="1:3" ht="16.5" hidden="1" customHeight="1">
      <c r="A475" s="725" t="s">
        <v>3781</v>
      </c>
      <c r="B475" s="728">
        <v>10000</v>
      </c>
      <c r="C475" s="60">
        <f t="shared" si="7"/>
        <v>23</v>
      </c>
    </row>
    <row r="476" spans="1:3" ht="16.5" hidden="1" customHeight="1">
      <c r="A476" s="725" t="s">
        <v>3782</v>
      </c>
      <c r="B476" s="728">
        <v>10000</v>
      </c>
      <c r="C476" s="60">
        <f t="shared" si="7"/>
        <v>24</v>
      </c>
    </row>
    <row r="477" spans="1:3" ht="16.5" hidden="1" customHeight="1">
      <c r="A477" s="725" t="s">
        <v>3783</v>
      </c>
      <c r="B477" s="728">
        <v>10000</v>
      </c>
      <c r="C477" s="60">
        <f t="shared" si="7"/>
        <v>25</v>
      </c>
    </row>
    <row r="478" spans="1:3" ht="16.5" hidden="1" customHeight="1">
      <c r="A478" s="725" t="s">
        <v>3784</v>
      </c>
      <c r="B478" s="728">
        <v>10000</v>
      </c>
      <c r="C478" s="60">
        <f t="shared" si="7"/>
        <v>26</v>
      </c>
    </row>
    <row r="479" spans="1:3" ht="16.5" hidden="1" customHeight="1">
      <c r="A479" s="725" t="s">
        <v>3785</v>
      </c>
      <c r="B479" s="728">
        <v>10000</v>
      </c>
      <c r="C479" s="60">
        <f t="shared" si="7"/>
        <v>27</v>
      </c>
    </row>
    <row r="480" spans="1:3" ht="16.5" hidden="1" customHeight="1">
      <c r="A480" s="725" t="s">
        <v>3786</v>
      </c>
      <c r="B480" s="728">
        <v>10000</v>
      </c>
      <c r="C480" s="60">
        <f t="shared" si="7"/>
        <v>28</v>
      </c>
    </row>
    <row r="481" spans="1:3" ht="16.5" hidden="1" customHeight="1">
      <c r="A481" s="725" t="s">
        <v>3787</v>
      </c>
      <c r="B481" s="728">
        <v>10000</v>
      </c>
      <c r="C481" s="60">
        <f t="shared" si="7"/>
        <v>29</v>
      </c>
    </row>
    <row r="482" spans="1:3" ht="16.5" hidden="1" customHeight="1">
      <c r="A482" s="725" t="s">
        <v>3788</v>
      </c>
      <c r="B482" s="728">
        <v>10000</v>
      </c>
      <c r="C482" s="60">
        <f t="shared" si="7"/>
        <v>30</v>
      </c>
    </row>
    <row r="483" spans="1:3" ht="16.5" hidden="1" customHeight="1">
      <c r="A483" s="725" t="s">
        <v>3789</v>
      </c>
      <c r="B483" s="728">
        <v>10000</v>
      </c>
      <c r="C483" s="60">
        <f t="shared" si="7"/>
        <v>31</v>
      </c>
    </row>
    <row r="484" spans="1:3" ht="16.5" hidden="1" customHeight="1">
      <c r="A484" s="725" t="s">
        <v>3790</v>
      </c>
      <c r="B484" s="728">
        <v>10000</v>
      </c>
      <c r="C484" s="60">
        <f t="shared" si="7"/>
        <v>32</v>
      </c>
    </row>
    <row r="485" spans="1:3" ht="16.5" hidden="1" customHeight="1">
      <c r="A485" s="725" t="s">
        <v>3791</v>
      </c>
      <c r="B485" s="728">
        <v>10000</v>
      </c>
      <c r="C485" s="60">
        <f t="shared" si="7"/>
        <v>33</v>
      </c>
    </row>
    <row r="486" spans="1:3" ht="16.5" hidden="1" customHeight="1">
      <c r="A486" s="725" t="s">
        <v>3792</v>
      </c>
      <c r="B486" s="728">
        <v>10000</v>
      </c>
      <c r="C486" s="60">
        <f t="shared" si="7"/>
        <v>34</v>
      </c>
    </row>
    <row r="487" spans="1:3" ht="16.5" hidden="1" customHeight="1">
      <c r="A487" s="725" t="s">
        <v>3793</v>
      </c>
      <c r="B487" s="728">
        <v>10000</v>
      </c>
      <c r="C487" s="60">
        <f t="shared" si="7"/>
        <v>35</v>
      </c>
    </row>
    <row r="488" spans="1:3" ht="16.5" hidden="1" customHeight="1">
      <c r="A488" s="725" t="s">
        <v>3794</v>
      </c>
      <c r="B488" s="728">
        <v>10000</v>
      </c>
      <c r="C488" s="60">
        <f t="shared" si="7"/>
        <v>36</v>
      </c>
    </row>
    <row r="489" spans="1:3" ht="16.5" hidden="1" customHeight="1">
      <c r="A489" s="725" t="s">
        <v>3795</v>
      </c>
      <c r="B489" s="728">
        <v>10000</v>
      </c>
      <c r="C489" s="60">
        <f t="shared" si="7"/>
        <v>37</v>
      </c>
    </row>
    <row r="490" spans="1:3" ht="16.5" hidden="1" customHeight="1">
      <c r="A490" s="725" t="s">
        <v>3796</v>
      </c>
      <c r="B490" s="728">
        <v>10000</v>
      </c>
      <c r="C490" s="60">
        <f t="shared" si="7"/>
        <v>38</v>
      </c>
    </row>
    <row r="491" spans="1:3" ht="16.5" hidden="1" customHeight="1">
      <c r="A491" s="725" t="s">
        <v>3797</v>
      </c>
      <c r="B491" s="728">
        <v>10000</v>
      </c>
      <c r="C491" s="60">
        <f t="shared" si="7"/>
        <v>39</v>
      </c>
    </row>
    <row r="492" spans="1:3" ht="16.5" hidden="1" customHeight="1">
      <c r="A492" s="725" t="s">
        <v>3798</v>
      </c>
      <c r="B492" s="728">
        <v>10000</v>
      </c>
      <c r="C492" s="60">
        <f t="shared" si="7"/>
        <v>40</v>
      </c>
    </row>
    <row r="493" spans="1:3" ht="16.5" hidden="1" customHeight="1">
      <c r="A493" s="725" t="s">
        <v>3799</v>
      </c>
      <c r="B493" s="728">
        <v>10000</v>
      </c>
      <c r="C493" s="60">
        <f t="shared" si="7"/>
        <v>41</v>
      </c>
    </row>
    <row r="494" spans="1:3" ht="16.5" hidden="1" customHeight="1">
      <c r="A494" s="725" t="s">
        <v>3800</v>
      </c>
      <c r="B494" s="728">
        <v>10000</v>
      </c>
      <c r="C494" s="60">
        <f t="shared" si="7"/>
        <v>42</v>
      </c>
    </row>
    <row r="495" spans="1:3" ht="16.5" hidden="1" customHeight="1">
      <c r="A495" s="725" t="s">
        <v>3801</v>
      </c>
      <c r="B495" s="728">
        <v>10000</v>
      </c>
      <c r="C495" s="60">
        <f t="shared" si="7"/>
        <v>43</v>
      </c>
    </row>
    <row r="496" spans="1:3" ht="16.5" hidden="1" customHeight="1">
      <c r="A496" s="725" t="s">
        <v>3802</v>
      </c>
      <c r="B496" s="728">
        <v>10000</v>
      </c>
      <c r="C496" s="60">
        <f t="shared" si="7"/>
        <v>44</v>
      </c>
    </row>
    <row r="497" spans="1:3" ht="16.5" hidden="1" customHeight="1">
      <c r="A497" s="725" t="s">
        <v>3803</v>
      </c>
      <c r="B497" s="728">
        <v>10000</v>
      </c>
      <c r="C497" s="60">
        <f t="shared" si="7"/>
        <v>45</v>
      </c>
    </row>
    <row r="498" spans="1:3" ht="16.5" hidden="1" customHeight="1">
      <c r="A498" s="725" t="s">
        <v>3804</v>
      </c>
      <c r="B498" s="728">
        <v>10000</v>
      </c>
      <c r="C498" s="60">
        <f t="shared" si="7"/>
        <v>46</v>
      </c>
    </row>
    <row r="499" spans="1:3" ht="16.5" hidden="1" customHeight="1">
      <c r="A499" s="725" t="s">
        <v>3805</v>
      </c>
      <c r="B499" s="728">
        <v>10000</v>
      </c>
      <c r="C499" s="60">
        <f t="shared" si="7"/>
        <v>47</v>
      </c>
    </row>
    <row r="500" spans="1:3" ht="16.5" hidden="1" customHeight="1">
      <c r="A500" s="725" t="s">
        <v>3806</v>
      </c>
      <c r="B500" s="728">
        <v>10000</v>
      </c>
      <c r="C500" s="60">
        <f t="shared" si="7"/>
        <v>48</v>
      </c>
    </row>
    <row r="501" spans="1:3" ht="16.5" hidden="1" customHeight="1">
      <c r="A501" s="725" t="s">
        <v>3807</v>
      </c>
      <c r="B501" s="728">
        <v>10000</v>
      </c>
      <c r="C501" s="60">
        <f t="shared" si="7"/>
        <v>49</v>
      </c>
    </row>
    <row r="502" spans="1:3" ht="16.5" customHeight="1">
      <c r="A502" s="725" t="s">
        <v>3808</v>
      </c>
      <c r="B502" s="731">
        <v>11000</v>
      </c>
      <c r="C502" s="732">
        <f t="shared" si="7"/>
        <v>0</v>
      </c>
    </row>
    <row r="503" spans="1:3" ht="16.5" hidden="1" customHeight="1">
      <c r="A503" s="725" t="s">
        <v>3809</v>
      </c>
      <c r="B503" s="728">
        <v>11000</v>
      </c>
      <c r="C503" s="60">
        <f t="shared" si="7"/>
        <v>1</v>
      </c>
    </row>
    <row r="504" spans="1:3" ht="16.5" hidden="1" customHeight="1">
      <c r="A504" s="725" t="s">
        <v>3810</v>
      </c>
      <c r="B504" s="728">
        <v>11000</v>
      </c>
      <c r="C504" s="60">
        <f t="shared" si="7"/>
        <v>2</v>
      </c>
    </row>
    <row r="505" spans="1:3" ht="16.5" hidden="1" customHeight="1">
      <c r="A505" s="725" t="s">
        <v>3811</v>
      </c>
      <c r="B505" s="728">
        <v>11000</v>
      </c>
      <c r="C505" s="60">
        <f t="shared" si="7"/>
        <v>3</v>
      </c>
    </row>
    <row r="506" spans="1:3" ht="16.5" hidden="1" customHeight="1">
      <c r="A506" s="725" t="s">
        <v>3812</v>
      </c>
      <c r="B506" s="728">
        <v>11000</v>
      </c>
      <c r="C506" s="60">
        <f t="shared" si="7"/>
        <v>4</v>
      </c>
    </row>
    <row r="507" spans="1:3" ht="16.5" hidden="1" customHeight="1">
      <c r="A507" s="725" t="s">
        <v>3813</v>
      </c>
      <c r="B507" s="728">
        <v>11000</v>
      </c>
      <c r="C507" s="60">
        <f t="shared" si="7"/>
        <v>5</v>
      </c>
    </row>
    <row r="508" spans="1:3" ht="16.5" hidden="1" customHeight="1">
      <c r="A508" s="725" t="s">
        <v>3814</v>
      </c>
      <c r="B508" s="728">
        <v>11000</v>
      </c>
      <c r="C508" s="60">
        <f t="shared" si="7"/>
        <v>6</v>
      </c>
    </row>
    <row r="509" spans="1:3" ht="16.5" hidden="1" customHeight="1">
      <c r="A509" s="725" t="s">
        <v>3815</v>
      </c>
      <c r="B509" s="728">
        <v>11000</v>
      </c>
      <c r="C509" s="60">
        <f t="shared" si="7"/>
        <v>7</v>
      </c>
    </row>
    <row r="510" spans="1:3" ht="16.5" hidden="1" customHeight="1">
      <c r="A510" s="725" t="s">
        <v>3816</v>
      </c>
      <c r="B510" s="728">
        <v>11000</v>
      </c>
      <c r="C510" s="60">
        <f t="shared" si="7"/>
        <v>8</v>
      </c>
    </row>
    <row r="511" spans="1:3" ht="16.5" hidden="1" customHeight="1">
      <c r="A511" s="725" t="s">
        <v>3817</v>
      </c>
      <c r="B511" s="728">
        <v>11000</v>
      </c>
      <c r="C511" s="60">
        <f t="shared" si="7"/>
        <v>9</v>
      </c>
    </row>
    <row r="512" spans="1:3" ht="16.5" hidden="1" customHeight="1">
      <c r="A512" s="725" t="s">
        <v>3818</v>
      </c>
      <c r="B512" s="728">
        <v>11000</v>
      </c>
      <c r="C512" s="60">
        <f t="shared" si="7"/>
        <v>10</v>
      </c>
    </row>
    <row r="513" spans="1:3" ht="16.5" hidden="1" customHeight="1">
      <c r="A513" s="725" t="s">
        <v>3819</v>
      </c>
      <c r="B513" s="728">
        <v>11000</v>
      </c>
      <c r="C513" s="60">
        <f t="shared" si="7"/>
        <v>11</v>
      </c>
    </row>
    <row r="514" spans="1:3" ht="16.5" hidden="1" customHeight="1">
      <c r="A514" s="725" t="s">
        <v>3820</v>
      </c>
      <c r="B514" s="728">
        <v>11000</v>
      </c>
      <c r="C514" s="60">
        <f t="shared" si="7"/>
        <v>12</v>
      </c>
    </row>
    <row r="515" spans="1:3" ht="16.5" hidden="1" customHeight="1">
      <c r="A515" s="725" t="s">
        <v>3821</v>
      </c>
      <c r="B515" s="728">
        <v>11000</v>
      </c>
      <c r="C515" s="60">
        <f t="shared" si="7"/>
        <v>13</v>
      </c>
    </row>
    <row r="516" spans="1:3" ht="16.5" hidden="1" customHeight="1">
      <c r="A516" s="725" t="s">
        <v>3822</v>
      </c>
      <c r="B516" s="728">
        <v>11000</v>
      </c>
      <c r="C516" s="60">
        <f t="shared" ref="C516:C579" si="8">MOD(ROW()-2,50)</f>
        <v>14</v>
      </c>
    </row>
    <row r="517" spans="1:3" ht="16.5" hidden="1" customHeight="1">
      <c r="A517" s="725" t="s">
        <v>3823</v>
      </c>
      <c r="B517" s="728">
        <v>11000</v>
      </c>
      <c r="C517" s="60">
        <f t="shared" si="8"/>
        <v>15</v>
      </c>
    </row>
    <row r="518" spans="1:3" ht="16.5" hidden="1" customHeight="1">
      <c r="A518" s="725" t="s">
        <v>3824</v>
      </c>
      <c r="B518" s="728">
        <v>11000</v>
      </c>
      <c r="C518" s="60">
        <f t="shared" si="8"/>
        <v>16</v>
      </c>
    </row>
    <row r="519" spans="1:3" ht="16.5" hidden="1" customHeight="1">
      <c r="A519" s="725" t="s">
        <v>3825</v>
      </c>
      <c r="B519" s="728">
        <v>11000</v>
      </c>
      <c r="C519" s="60">
        <f t="shared" si="8"/>
        <v>17</v>
      </c>
    </row>
    <row r="520" spans="1:3" ht="16.5" hidden="1" customHeight="1">
      <c r="A520" s="725" t="s">
        <v>3826</v>
      </c>
      <c r="B520" s="728">
        <v>11000</v>
      </c>
      <c r="C520" s="60">
        <f t="shared" si="8"/>
        <v>18</v>
      </c>
    </row>
    <row r="521" spans="1:3" ht="16.5" hidden="1" customHeight="1">
      <c r="A521" s="725" t="s">
        <v>3827</v>
      </c>
      <c r="B521" s="728">
        <v>11000</v>
      </c>
      <c r="C521" s="60">
        <f t="shared" si="8"/>
        <v>19</v>
      </c>
    </row>
    <row r="522" spans="1:3" ht="16.5" hidden="1" customHeight="1">
      <c r="A522" s="725" t="s">
        <v>3828</v>
      </c>
      <c r="B522" s="728">
        <v>11000</v>
      </c>
      <c r="C522" s="60">
        <f t="shared" si="8"/>
        <v>20</v>
      </c>
    </row>
    <row r="523" spans="1:3" ht="16.5" hidden="1" customHeight="1">
      <c r="A523" s="725" t="s">
        <v>3829</v>
      </c>
      <c r="B523" s="728">
        <v>11000</v>
      </c>
      <c r="C523" s="60">
        <f t="shared" si="8"/>
        <v>21</v>
      </c>
    </row>
    <row r="524" spans="1:3" ht="16.5" hidden="1" customHeight="1">
      <c r="A524" s="725" t="s">
        <v>3830</v>
      </c>
      <c r="B524" s="728">
        <v>11000</v>
      </c>
      <c r="C524" s="60">
        <f t="shared" si="8"/>
        <v>22</v>
      </c>
    </row>
    <row r="525" spans="1:3" ht="16.5" hidden="1" customHeight="1">
      <c r="A525" s="725" t="s">
        <v>3831</v>
      </c>
      <c r="B525" s="728">
        <v>11000</v>
      </c>
      <c r="C525" s="60">
        <f t="shared" si="8"/>
        <v>23</v>
      </c>
    </row>
    <row r="526" spans="1:3" ht="16.5" hidden="1" customHeight="1">
      <c r="A526" s="725" t="s">
        <v>3832</v>
      </c>
      <c r="B526" s="728">
        <v>11000</v>
      </c>
      <c r="C526" s="60">
        <f t="shared" si="8"/>
        <v>24</v>
      </c>
    </row>
    <row r="527" spans="1:3" ht="16.5" hidden="1" customHeight="1">
      <c r="A527" s="725" t="s">
        <v>3833</v>
      </c>
      <c r="B527" s="728">
        <v>11000</v>
      </c>
      <c r="C527" s="60">
        <f t="shared" si="8"/>
        <v>25</v>
      </c>
    </row>
    <row r="528" spans="1:3" ht="16.5" hidden="1" customHeight="1">
      <c r="A528" s="725" t="s">
        <v>3834</v>
      </c>
      <c r="B528" s="728">
        <v>11000</v>
      </c>
      <c r="C528" s="60">
        <f t="shared" si="8"/>
        <v>26</v>
      </c>
    </row>
    <row r="529" spans="1:3" ht="16.5" hidden="1" customHeight="1">
      <c r="A529" s="725" t="s">
        <v>3835</v>
      </c>
      <c r="B529" s="728">
        <v>11000</v>
      </c>
      <c r="C529" s="60">
        <f t="shared" si="8"/>
        <v>27</v>
      </c>
    </row>
    <row r="530" spans="1:3" ht="16.5" hidden="1" customHeight="1">
      <c r="A530" s="725" t="s">
        <v>3836</v>
      </c>
      <c r="B530" s="728">
        <v>11000</v>
      </c>
      <c r="C530" s="60">
        <f t="shared" si="8"/>
        <v>28</v>
      </c>
    </row>
    <row r="531" spans="1:3" ht="16.5" hidden="1" customHeight="1">
      <c r="A531" s="725" t="s">
        <v>3837</v>
      </c>
      <c r="B531" s="728">
        <v>11000</v>
      </c>
      <c r="C531" s="60">
        <f t="shared" si="8"/>
        <v>29</v>
      </c>
    </row>
    <row r="532" spans="1:3" ht="16.5" hidden="1" customHeight="1">
      <c r="A532" s="725" t="s">
        <v>3838</v>
      </c>
      <c r="B532" s="728">
        <v>11000</v>
      </c>
      <c r="C532" s="60">
        <f t="shared" si="8"/>
        <v>30</v>
      </c>
    </row>
    <row r="533" spans="1:3" ht="16.5" hidden="1" customHeight="1">
      <c r="A533" s="725" t="s">
        <v>3839</v>
      </c>
      <c r="B533" s="728">
        <v>11000</v>
      </c>
      <c r="C533" s="60">
        <f t="shared" si="8"/>
        <v>31</v>
      </c>
    </row>
    <row r="534" spans="1:3" ht="16.5" hidden="1" customHeight="1">
      <c r="A534" s="725" t="s">
        <v>3840</v>
      </c>
      <c r="B534" s="728">
        <v>11000</v>
      </c>
      <c r="C534" s="60">
        <f t="shared" si="8"/>
        <v>32</v>
      </c>
    </row>
    <row r="535" spans="1:3" ht="16.5" hidden="1" customHeight="1">
      <c r="A535" s="725" t="s">
        <v>3841</v>
      </c>
      <c r="B535" s="728">
        <v>11000</v>
      </c>
      <c r="C535" s="60">
        <f t="shared" si="8"/>
        <v>33</v>
      </c>
    </row>
    <row r="536" spans="1:3" ht="16.5" hidden="1" customHeight="1">
      <c r="A536" s="725" t="s">
        <v>3842</v>
      </c>
      <c r="B536" s="728">
        <v>11000</v>
      </c>
      <c r="C536" s="60">
        <f t="shared" si="8"/>
        <v>34</v>
      </c>
    </row>
    <row r="537" spans="1:3" ht="16.5" hidden="1" customHeight="1">
      <c r="A537" s="725" t="s">
        <v>3843</v>
      </c>
      <c r="B537" s="728">
        <v>11000</v>
      </c>
      <c r="C537" s="60">
        <f t="shared" si="8"/>
        <v>35</v>
      </c>
    </row>
    <row r="538" spans="1:3" ht="16.5" hidden="1" customHeight="1">
      <c r="A538" s="725" t="s">
        <v>3844</v>
      </c>
      <c r="B538" s="728">
        <v>11000</v>
      </c>
      <c r="C538" s="60">
        <f t="shared" si="8"/>
        <v>36</v>
      </c>
    </row>
    <row r="539" spans="1:3" ht="16.5" hidden="1" customHeight="1">
      <c r="A539" s="725" t="s">
        <v>3845</v>
      </c>
      <c r="B539" s="728">
        <v>11000</v>
      </c>
      <c r="C539" s="60">
        <f t="shared" si="8"/>
        <v>37</v>
      </c>
    </row>
    <row r="540" spans="1:3" ht="16.5" hidden="1" customHeight="1">
      <c r="A540" s="725" t="s">
        <v>3846</v>
      </c>
      <c r="B540" s="728">
        <v>11000</v>
      </c>
      <c r="C540" s="60">
        <f t="shared" si="8"/>
        <v>38</v>
      </c>
    </row>
    <row r="541" spans="1:3" ht="16.5" hidden="1" customHeight="1">
      <c r="A541" s="725" t="s">
        <v>3847</v>
      </c>
      <c r="B541" s="728">
        <v>11000</v>
      </c>
      <c r="C541" s="60">
        <f t="shared" si="8"/>
        <v>39</v>
      </c>
    </row>
    <row r="542" spans="1:3" ht="16.5" hidden="1" customHeight="1">
      <c r="A542" s="725" t="s">
        <v>3848</v>
      </c>
      <c r="B542" s="728">
        <v>11000</v>
      </c>
      <c r="C542" s="60">
        <f t="shared" si="8"/>
        <v>40</v>
      </c>
    </row>
    <row r="543" spans="1:3" ht="16.5" hidden="1" customHeight="1">
      <c r="A543" s="725" t="s">
        <v>3849</v>
      </c>
      <c r="B543" s="728">
        <v>11000</v>
      </c>
      <c r="C543" s="60">
        <f t="shared" si="8"/>
        <v>41</v>
      </c>
    </row>
    <row r="544" spans="1:3" ht="16.5" hidden="1" customHeight="1">
      <c r="A544" s="725" t="s">
        <v>3850</v>
      </c>
      <c r="B544" s="728">
        <v>11000</v>
      </c>
      <c r="C544" s="60">
        <f t="shared" si="8"/>
        <v>42</v>
      </c>
    </row>
    <row r="545" spans="1:3" ht="16.5" hidden="1" customHeight="1">
      <c r="A545" s="725" t="s">
        <v>3851</v>
      </c>
      <c r="B545" s="728">
        <v>11000</v>
      </c>
      <c r="C545" s="60">
        <f t="shared" si="8"/>
        <v>43</v>
      </c>
    </row>
    <row r="546" spans="1:3" ht="16.5" hidden="1" customHeight="1">
      <c r="A546" s="725" t="s">
        <v>3852</v>
      </c>
      <c r="B546" s="728">
        <v>11000</v>
      </c>
      <c r="C546" s="60">
        <f t="shared" si="8"/>
        <v>44</v>
      </c>
    </row>
    <row r="547" spans="1:3" ht="16.5" hidden="1" customHeight="1">
      <c r="A547" s="725" t="s">
        <v>3853</v>
      </c>
      <c r="B547" s="728">
        <v>11000</v>
      </c>
      <c r="C547" s="60">
        <f t="shared" si="8"/>
        <v>45</v>
      </c>
    </row>
    <row r="548" spans="1:3" ht="16.5" hidden="1" customHeight="1">
      <c r="A548" s="725" t="s">
        <v>3854</v>
      </c>
      <c r="B548" s="728">
        <v>11000</v>
      </c>
      <c r="C548" s="60">
        <f t="shared" si="8"/>
        <v>46</v>
      </c>
    </row>
    <row r="549" spans="1:3" ht="16.5" hidden="1" customHeight="1">
      <c r="A549" s="725" t="s">
        <v>3855</v>
      </c>
      <c r="B549" s="728">
        <v>11000</v>
      </c>
      <c r="C549" s="60">
        <f t="shared" si="8"/>
        <v>47</v>
      </c>
    </row>
    <row r="550" spans="1:3" ht="16.5" hidden="1" customHeight="1">
      <c r="A550" s="725" t="s">
        <v>3856</v>
      </c>
      <c r="B550" s="728">
        <v>11000</v>
      </c>
      <c r="C550" s="60">
        <f t="shared" si="8"/>
        <v>48</v>
      </c>
    </row>
    <row r="551" spans="1:3" ht="16.5" hidden="1" customHeight="1">
      <c r="A551" s="725" t="s">
        <v>3857</v>
      </c>
      <c r="B551" s="728">
        <v>11000</v>
      </c>
      <c r="C551" s="60">
        <f t="shared" si="8"/>
        <v>49</v>
      </c>
    </row>
    <row r="552" spans="1:3" ht="16.5" customHeight="1">
      <c r="A552" s="725" t="s">
        <v>3858</v>
      </c>
      <c r="B552" s="731">
        <v>12000</v>
      </c>
      <c r="C552" s="732">
        <f t="shared" si="8"/>
        <v>0</v>
      </c>
    </row>
    <row r="553" spans="1:3" ht="16.5" hidden="1" customHeight="1">
      <c r="A553" s="725" t="s">
        <v>3859</v>
      </c>
      <c r="B553" s="728">
        <v>12000</v>
      </c>
      <c r="C553" s="60">
        <f t="shared" si="8"/>
        <v>1</v>
      </c>
    </row>
    <row r="554" spans="1:3" ht="16.5" hidden="1" customHeight="1">
      <c r="A554" s="725" t="s">
        <v>3860</v>
      </c>
      <c r="B554" s="728">
        <v>12000</v>
      </c>
      <c r="C554" s="60">
        <f t="shared" si="8"/>
        <v>2</v>
      </c>
    </row>
    <row r="555" spans="1:3" ht="16.5" hidden="1" customHeight="1">
      <c r="A555" s="725" t="s">
        <v>3861</v>
      </c>
      <c r="B555" s="728">
        <v>12000</v>
      </c>
      <c r="C555" s="60">
        <f t="shared" si="8"/>
        <v>3</v>
      </c>
    </row>
    <row r="556" spans="1:3" ht="16.5" hidden="1" customHeight="1">
      <c r="A556" s="725" t="s">
        <v>3862</v>
      </c>
      <c r="B556" s="728">
        <v>12000</v>
      </c>
      <c r="C556" s="60">
        <f t="shared" si="8"/>
        <v>4</v>
      </c>
    </row>
    <row r="557" spans="1:3" ht="16.5" hidden="1" customHeight="1">
      <c r="A557" s="725" t="s">
        <v>3863</v>
      </c>
      <c r="B557" s="728">
        <v>12000</v>
      </c>
      <c r="C557" s="60">
        <f t="shared" si="8"/>
        <v>5</v>
      </c>
    </row>
    <row r="558" spans="1:3" ht="16.5" hidden="1" customHeight="1">
      <c r="A558" s="725" t="s">
        <v>3864</v>
      </c>
      <c r="B558" s="728">
        <v>12000</v>
      </c>
      <c r="C558" s="60">
        <f t="shared" si="8"/>
        <v>6</v>
      </c>
    </row>
    <row r="559" spans="1:3" ht="16.5" hidden="1" customHeight="1">
      <c r="A559" s="725" t="s">
        <v>3865</v>
      </c>
      <c r="B559" s="728">
        <v>12000</v>
      </c>
      <c r="C559" s="60">
        <f t="shared" si="8"/>
        <v>7</v>
      </c>
    </row>
    <row r="560" spans="1:3" ht="16.5" hidden="1" customHeight="1">
      <c r="A560" s="725" t="s">
        <v>3866</v>
      </c>
      <c r="B560" s="728">
        <v>12000</v>
      </c>
      <c r="C560" s="60">
        <f t="shared" si="8"/>
        <v>8</v>
      </c>
    </row>
    <row r="561" spans="1:3" ht="16.5" hidden="1" customHeight="1">
      <c r="A561" s="725" t="s">
        <v>3867</v>
      </c>
      <c r="B561" s="728">
        <v>12000</v>
      </c>
      <c r="C561" s="60">
        <f t="shared" si="8"/>
        <v>9</v>
      </c>
    </row>
    <row r="562" spans="1:3" ht="16.5" hidden="1" customHeight="1">
      <c r="A562" s="725" t="s">
        <v>3868</v>
      </c>
      <c r="B562" s="728">
        <v>12000</v>
      </c>
      <c r="C562" s="60">
        <f t="shared" si="8"/>
        <v>10</v>
      </c>
    </row>
    <row r="563" spans="1:3" ht="16.5" hidden="1" customHeight="1">
      <c r="A563" s="725" t="s">
        <v>3869</v>
      </c>
      <c r="B563" s="728">
        <v>12000</v>
      </c>
      <c r="C563" s="60">
        <f t="shared" si="8"/>
        <v>11</v>
      </c>
    </row>
    <row r="564" spans="1:3" ht="16.5" hidden="1" customHeight="1">
      <c r="A564" s="725" t="s">
        <v>3870</v>
      </c>
      <c r="B564" s="728">
        <v>12000</v>
      </c>
      <c r="C564" s="60">
        <f t="shared" si="8"/>
        <v>12</v>
      </c>
    </row>
    <row r="565" spans="1:3" ht="16.5" hidden="1" customHeight="1">
      <c r="A565" s="725" t="s">
        <v>3871</v>
      </c>
      <c r="B565" s="728">
        <v>12000</v>
      </c>
      <c r="C565" s="60">
        <f t="shared" si="8"/>
        <v>13</v>
      </c>
    </row>
    <row r="566" spans="1:3" ht="16.5" hidden="1" customHeight="1">
      <c r="A566" s="725" t="s">
        <v>3872</v>
      </c>
      <c r="B566" s="728">
        <v>12000</v>
      </c>
      <c r="C566" s="60">
        <f t="shared" si="8"/>
        <v>14</v>
      </c>
    </row>
    <row r="567" spans="1:3" ht="16.5" hidden="1" customHeight="1">
      <c r="A567" s="725" t="s">
        <v>3873</v>
      </c>
      <c r="B567" s="728">
        <v>12000</v>
      </c>
      <c r="C567" s="60">
        <f t="shared" si="8"/>
        <v>15</v>
      </c>
    </row>
    <row r="568" spans="1:3" ht="16.5" hidden="1" customHeight="1">
      <c r="A568" s="725" t="s">
        <v>3874</v>
      </c>
      <c r="B568" s="728">
        <v>12000</v>
      </c>
      <c r="C568" s="60">
        <f t="shared" si="8"/>
        <v>16</v>
      </c>
    </row>
    <row r="569" spans="1:3" ht="16.5" hidden="1" customHeight="1">
      <c r="A569" s="725" t="s">
        <v>3875</v>
      </c>
      <c r="B569" s="728">
        <v>12000</v>
      </c>
      <c r="C569" s="60">
        <f t="shared" si="8"/>
        <v>17</v>
      </c>
    </row>
    <row r="570" spans="1:3" ht="16.5" hidden="1" customHeight="1">
      <c r="A570" s="725" t="s">
        <v>3876</v>
      </c>
      <c r="B570" s="728">
        <v>12000</v>
      </c>
      <c r="C570" s="60">
        <f t="shared" si="8"/>
        <v>18</v>
      </c>
    </row>
    <row r="571" spans="1:3" ht="16.5" hidden="1" customHeight="1">
      <c r="A571" s="725" t="s">
        <v>3877</v>
      </c>
      <c r="B571" s="728">
        <v>12000</v>
      </c>
      <c r="C571" s="60">
        <f t="shared" si="8"/>
        <v>19</v>
      </c>
    </row>
    <row r="572" spans="1:3" ht="16.5" hidden="1" customHeight="1">
      <c r="A572" s="725" t="s">
        <v>3878</v>
      </c>
      <c r="B572" s="728">
        <v>12000</v>
      </c>
      <c r="C572" s="60">
        <f t="shared" si="8"/>
        <v>20</v>
      </c>
    </row>
    <row r="573" spans="1:3" ht="16.5" hidden="1" customHeight="1">
      <c r="A573" s="725" t="s">
        <v>3879</v>
      </c>
      <c r="B573" s="728">
        <v>12000</v>
      </c>
      <c r="C573" s="60">
        <f t="shared" si="8"/>
        <v>21</v>
      </c>
    </row>
    <row r="574" spans="1:3" ht="16.5" hidden="1" customHeight="1">
      <c r="A574" s="725" t="s">
        <v>3880</v>
      </c>
      <c r="B574" s="728">
        <v>12000</v>
      </c>
      <c r="C574" s="60">
        <f t="shared" si="8"/>
        <v>22</v>
      </c>
    </row>
    <row r="575" spans="1:3" ht="16.5" hidden="1" customHeight="1">
      <c r="A575" s="725" t="s">
        <v>3881</v>
      </c>
      <c r="B575" s="728">
        <v>12000</v>
      </c>
      <c r="C575" s="60">
        <f t="shared" si="8"/>
        <v>23</v>
      </c>
    </row>
    <row r="576" spans="1:3" ht="16.5" hidden="1" customHeight="1">
      <c r="A576" s="725" t="s">
        <v>3882</v>
      </c>
      <c r="B576" s="728">
        <v>12000</v>
      </c>
      <c r="C576" s="60">
        <f t="shared" si="8"/>
        <v>24</v>
      </c>
    </row>
    <row r="577" spans="1:3" ht="16.5" hidden="1" customHeight="1">
      <c r="A577" s="725" t="s">
        <v>3883</v>
      </c>
      <c r="B577" s="728">
        <v>12000</v>
      </c>
      <c r="C577" s="60">
        <f t="shared" si="8"/>
        <v>25</v>
      </c>
    </row>
    <row r="578" spans="1:3" ht="16.5" hidden="1" customHeight="1">
      <c r="A578" s="725" t="s">
        <v>3884</v>
      </c>
      <c r="B578" s="728">
        <v>12000</v>
      </c>
      <c r="C578" s="60">
        <f t="shared" si="8"/>
        <v>26</v>
      </c>
    </row>
    <row r="579" spans="1:3" ht="16.5" hidden="1" customHeight="1">
      <c r="A579" s="725" t="s">
        <v>3885</v>
      </c>
      <c r="B579" s="728">
        <v>12000</v>
      </c>
      <c r="C579" s="60">
        <f t="shared" si="8"/>
        <v>27</v>
      </c>
    </row>
    <row r="580" spans="1:3" ht="16.5" hidden="1" customHeight="1">
      <c r="A580" s="725" t="s">
        <v>3886</v>
      </c>
      <c r="B580" s="728">
        <v>12000</v>
      </c>
      <c r="C580" s="60">
        <f t="shared" ref="C580:C643" si="9">MOD(ROW()-2,50)</f>
        <v>28</v>
      </c>
    </row>
    <row r="581" spans="1:3" ht="16.5" hidden="1" customHeight="1">
      <c r="A581" s="725" t="s">
        <v>3887</v>
      </c>
      <c r="B581" s="728">
        <v>12000</v>
      </c>
      <c r="C581" s="60">
        <f t="shared" si="9"/>
        <v>29</v>
      </c>
    </row>
    <row r="582" spans="1:3" ht="16.5" hidden="1" customHeight="1">
      <c r="A582" s="725" t="s">
        <v>3888</v>
      </c>
      <c r="B582" s="728">
        <v>12000</v>
      </c>
      <c r="C582" s="60">
        <f t="shared" si="9"/>
        <v>30</v>
      </c>
    </row>
    <row r="583" spans="1:3" ht="16.5" hidden="1" customHeight="1">
      <c r="A583" s="725" t="s">
        <v>3889</v>
      </c>
      <c r="B583" s="728">
        <v>12000</v>
      </c>
      <c r="C583" s="60">
        <f t="shared" si="9"/>
        <v>31</v>
      </c>
    </row>
    <row r="584" spans="1:3" ht="16.5" hidden="1" customHeight="1">
      <c r="A584" s="725" t="s">
        <v>3890</v>
      </c>
      <c r="B584" s="728">
        <v>12000</v>
      </c>
      <c r="C584" s="60">
        <f t="shared" si="9"/>
        <v>32</v>
      </c>
    </row>
    <row r="585" spans="1:3" ht="16.5" hidden="1" customHeight="1">
      <c r="A585" s="725" t="s">
        <v>3891</v>
      </c>
      <c r="B585" s="728">
        <v>12000</v>
      </c>
      <c r="C585" s="60">
        <f t="shared" si="9"/>
        <v>33</v>
      </c>
    </row>
    <row r="586" spans="1:3" ht="16.5" hidden="1" customHeight="1">
      <c r="A586" s="725" t="s">
        <v>3892</v>
      </c>
      <c r="B586" s="728">
        <v>12000</v>
      </c>
      <c r="C586" s="60">
        <f t="shared" si="9"/>
        <v>34</v>
      </c>
    </row>
    <row r="587" spans="1:3" ht="16.5" hidden="1" customHeight="1">
      <c r="A587" s="725" t="s">
        <v>3893</v>
      </c>
      <c r="B587" s="728">
        <v>12000</v>
      </c>
      <c r="C587" s="60">
        <f t="shared" si="9"/>
        <v>35</v>
      </c>
    </row>
    <row r="588" spans="1:3" ht="16.5" hidden="1" customHeight="1">
      <c r="A588" s="725" t="s">
        <v>3894</v>
      </c>
      <c r="B588" s="728">
        <v>12000</v>
      </c>
      <c r="C588" s="60">
        <f t="shared" si="9"/>
        <v>36</v>
      </c>
    </row>
    <row r="589" spans="1:3" ht="16.5" hidden="1" customHeight="1">
      <c r="A589" s="725" t="s">
        <v>3895</v>
      </c>
      <c r="B589" s="728">
        <v>12000</v>
      </c>
      <c r="C589" s="60">
        <f t="shared" si="9"/>
        <v>37</v>
      </c>
    </row>
    <row r="590" spans="1:3" ht="16.5" hidden="1" customHeight="1">
      <c r="A590" s="725" t="s">
        <v>3896</v>
      </c>
      <c r="B590" s="728">
        <v>12000</v>
      </c>
      <c r="C590" s="60">
        <f t="shared" si="9"/>
        <v>38</v>
      </c>
    </row>
    <row r="591" spans="1:3" ht="16.5" hidden="1" customHeight="1">
      <c r="A591" s="725" t="s">
        <v>3897</v>
      </c>
      <c r="B591" s="728">
        <v>12000</v>
      </c>
      <c r="C591" s="60">
        <f t="shared" si="9"/>
        <v>39</v>
      </c>
    </row>
    <row r="592" spans="1:3" ht="16.5" hidden="1" customHeight="1">
      <c r="A592" s="725" t="s">
        <v>3898</v>
      </c>
      <c r="B592" s="728">
        <v>12000</v>
      </c>
      <c r="C592" s="60">
        <f t="shared" si="9"/>
        <v>40</v>
      </c>
    </row>
    <row r="593" spans="1:3" ht="16.5" hidden="1" customHeight="1">
      <c r="A593" s="725" t="s">
        <v>3899</v>
      </c>
      <c r="B593" s="728">
        <v>12000</v>
      </c>
      <c r="C593" s="60">
        <f t="shared" si="9"/>
        <v>41</v>
      </c>
    </row>
    <row r="594" spans="1:3" ht="16.5" hidden="1" customHeight="1">
      <c r="A594" s="725" t="s">
        <v>3900</v>
      </c>
      <c r="B594" s="728">
        <v>12000</v>
      </c>
      <c r="C594" s="60">
        <f t="shared" si="9"/>
        <v>42</v>
      </c>
    </row>
    <row r="595" spans="1:3" ht="16.5" hidden="1" customHeight="1">
      <c r="A595" s="725" t="s">
        <v>3901</v>
      </c>
      <c r="B595" s="728">
        <v>12000</v>
      </c>
      <c r="C595" s="60">
        <f t="shared" si="9"/>
        <v>43</v>
      </c>
    </row>
    <row r="596" spans="1:3" ht="16.5" hidden="1" customHeight="1">
      <c r="A596" s="725" t="s">
        <v>3902</v>
      </c>
      <c r="B596" s="728">
        <v>12000</v>
      </c>
      <c r="C596" s="60">
        <f t="shared" si="9"/>
        <v>44</v>
      </c>
    </row>
    <row r="597" spans="1:3" ht="16.5" hidden="1" customHeight="1">
      <c r="A597" s="725" t="s">
        <v>3903</v>
      </c>
      <c r="B597" s="728">
        <v>12000</v>
      </c>
      <c r="C597" s="60">
        <f t="shared" si="9"/>
        <v>45</v>
      </c>
    </row>
    <row r="598" spans="1:3" ht="16.5" hidden="1" customHeight="1">
      <c r="A598" s="725" t="s">
        <v>3904</v>
      </c>
      <c r="B598" s="728">
        <v>12000</v>
      </c>
      <c r="C598" s="60">
        <f t="shared" si="9"/>
        <v>46</v>
      </c>
    </row>
    <row r="599" spans="1:3" ht="16.5" hidden="1" customHeight="1">
      <c r="A599" s="725" t="s">
        <v>3905</v>
      </c>
      <c r="B599" s="728">
        <v>12000</v>
      </c>
      <c r="C599" s="60">
        <f t="shared" si="9"/>
        <v>47</v>
      </c>
    </row>
    <row r="600" spans="1:3" ht="16.5" hidden="1" customHeight="1">
      <c r="A600" s="725" t="s">
        <v>3906</v>
      </c>
      <c r="B600" s="728">
        <v>12000</v>
      </c>
      <c r="C600" s="60">
        <f t="shared" si="9"/>
        <v>48</v>
      </c>
    </row>
    <row r="601" spans="1:3" ht="16.5" hidden="1" customHeight="1">
      <c r="A601" s="725" t="s">
        <v>3907</v>
      </c>
      <c r="B601" s="728">
        <v>12000</v>
      </c>
      <c r="C601" s="60">
        <f t="shared" si="9"/>
        <v>49</v>
      </c>
    </row>
    <row r="602" spans="1:3" ht="16.5" customHeight="1">
      <c r="A602" s="725" t="s">
        <v>3908</v>
      </c>
      <c r="B602" s="731">
        <v>13000</v>
      </c>
      <c r="C602" s="732">
        <f t="shared" si="9"/>
        <v>0</v>
      </c>
    </row>
    <row r="603" spans="1:3" ht="16.5" hidden="1" customHeight="1">
      <c r="A603" s="725" t="s">
        <v>3909</v>
      </c>
      <c r="B603" s="728">
        <v>13000</v>
      </c>
      <c r="C603" s="60">
        <f t="shared" si="9"/>
        <v>1</v>
      </c>
    </row>
    <row r="604" spans="1:3" ht="16.5" hidden="1" customHeight="1">
      <c r="A604" s="725" t="s">
        <v>3910</v>
      </c>
      <c r="B604" s="728">
        <v>13000</v>
      </c>
      <c r="C604" s="60">
        <f t="shared" si="9"/>
        <v>2</v>
      </c>
    </row>
    <row r="605" spans="1:3" ht="16.5" hidden="1" customHeight="1">
      <c r="A605" s="725" t="s">
        <v>3911</v>
      </c>
      <c r="B605" s="728">
        <v>13000</v>
      </c>
      <c r="C605" s="60">
        <f t="shared" si="9"/>
        <v>3</v>
      </c>
    </row>
    <row r="606" spans="1:3" ht="16.5" hidden="1" customHeight="1">
      <c r="A606" s="725" t="s">
        <v>3912</v>
      </c>
      <c r="B606" s="728">
        <v>13000</v>
      </c>
      <c r="C606" s="60">
        <f t="shared" si="9"/>
        <v>4</v>
      </c>
    </row>
    <row r="607" spans="1:3" ht="16.5" hidden="1" customHeight="1">
      <c r="A607" s="725" t="s">
        <v>3913</v>
      </c>
      <c r="B607" s="728">
        <v>13000</v>
      </c>
      <c r="C607" s="60">
        <f t="shared" si="9"/>
        <v>5</v>
      </c>
    </row>
    <row r="608" spans="1:3" ht="16.5" hidden="1" customHeight="1">
      <c r="A608" s="725" t="s">
        <v>3914</v>
      </c>
      <c r="B608" s="728">
        <v>13000</v>
      </c>
      <c r="C608" s="60">
        <f t="shared" si="9"/>
        <v>6</v>
      </c>
    </row>
    <row r="609" spans="1:3" ht="16.5" hidden="1" customHeight="1">
      <c r="A609" s="725" t="s">
        <v>3915</v>
      </c>
      <c r="B609" s="728">
        <v>13000</v>
      </c>
      <c r="C609" s="60">
        <f t="shared" si="9"/>
        <v>7</v>
      </c>
    </row>
    <row r="610" spans="1:3" ht="16.5" hidden="1" customHeight="1">
      <c r="A610" s="725" t="s">
        <v>3916</v>
      </c>
      <c r="B610" s="728">
        <v>13000</v>
      </c>
      <c r="C610" s="60">
        <f t="shared" si="9"/>
        <v>8</v>
      </c>
    </row>
    <row r="611" spans="1:3" ht="16.5" hidden="1" customHeight="1">
      <c r="A611" s="725" t="s">
        <v>3917</v>
      </c>
      <c r="B611" s="728">
        <v>13000</v>
      </c>
      <c r="C611" s="60">
        <f t="shared" si="9"/>
        <v>9</v>
      </c>
    </row>
    <row r="612" spans="1:3" ht="16.5" hidden="1" customHeight="1">
      <c r="A612" s="725" t="s">
        <v>3918</v>
      </c>
      <c r="B612" s="728">
        <v>13000</v>
      </c>
      <c r="C612" s="60">
        <f t="shared" si="9"/>
        <v>10</v>
      </c>
    </row>
    <row r="613" spans="1:3" ht="16.5" hidden="1" customHeight="1">
      <c r="A613" s="725" t="s">
        <v>3919</v>
      </c>
      <c r="B613" s="728">
        <v>13000</v>
      </c>
      <c r="C613" s="60">
        <f t="shared" si="9"/>
        <v>11</v>
      </c>
    </row>
    <row r="614" spans="1:3" ht="16.5" hidden="1" customHeight="1">
      <c r="A614" s="725" t="s">
        <v>3920</v>
      </c>
      <c r="B614" s="728">
        <v>13000</v>
      </c>
      <c r="C614" s="60">
        <f t="shared" si="9"/>
        <v>12</v>
      </c>
    </row>
    <row r="615" spans="1:3" ht="16.5" hidden="1" customHeight="1">
      <c r="A615" s="725" t="s">
        <v>3921</v>
      </c>
      <c r="B615" s="728">
        <v>13000</v>
      </c>
      <c r="C615" s="60">
        <f t="shared" si="9"/>
        <v>13</v>
      </c>
    </row>
    <row r="616" spans="1:3" ht="16.5" hidden="1" customHeight="1">
      <c r="A616" s="725" t="s">
        <v>3922</v>
      </c>
      <c r="B616" s="728">
        <v>13000</v>
      </c>
      <c r="C616" s="60">
        <f t="shared" si="9"/>
        <v>14</v>
      </c>
    </row>
    <row r="617" spans="1:3" ht="16.5" hidden="1" customHeight="1">
      <c r="A617" s="725" t="s">
        <v>3923</v>
      </c>
      <c r="B617" s="728">
        <v>13000</v>
      </c>
      <c r="C617" s="60">
        <f t="shared" si="9"/>
        <v>15</v>
      </c>
    </row>
    <row r="618" spans="1:3" ht="16.5" hidden="1" customHeight="1">
      <c r="A618" s="725" t="s">
        <v>3924</v>
      </c>
      <c r="B618" s="728">
        <v>13000</v>
      </c>
      <c r="C618" s="60">
        <f t="shared" si="9"/>
        <v>16</v>
      </c>
    </row>
    <row r="619" spans="1:3" ht="16.5" hidden="1" customHeight="1">
      <c r="A619" s="725" t="s">
        <v>3925</v>
      </c>
      <c r="B619" s="728">
        <v>13000</v>
      </c>
      <c r="C619" s="60">
        <f t="shared" si="9"/>
        <v>17</v>
      </c>
    </row>
    <row r="620" spans="1:3" ht="16.5" hidden="1" customHeight="1">
      <c r="A620" s="725" t="s">
        <v>3926</v>
      </c>
      <c r="B620" s="728">
        <v>13000</v>
      </c>
      <c r="C620" s="60">
        <f t="shared" si="9"/>
        <v>18</v>
      </c>
    </row>
    <row r="621" spans="1:3" ht="16.5" hidden="1" customHeight="1">
      <c r="A621" s="725" t="s">
        <v>3927</v>
      </c>
      <c r="B621" s="728">
        <v>13000</v>
      </c>
      <c r="C621" s="60">
        <f t="shared" si="9"/>
        <v>19</v>
      </c>
    </row>
    <row r="622" spans="1:3" ht="16.5" hidden="1" customHeight="1">
      <c r="A622" s="725" t="s">
        <v>3928</v>
      </c>
      <c r="B622" s="728">
        <v>13000</v>
      </c>
      <c r="C622" s="60">
        <f t="shared" si="9"/>
        <v>20</v>
      </c>
    </row>
    <row r="623" spans="1:3" ht="16.5" hidden="1" customHeight="1">
      <c r="A623" s="725" t="s">
        <v>3929</v>
      </c>
      <c r="B623" s="728">
        <v>13000</v>
      </c>
      <c r="C623" s="60">
        <f t="shared" si="9"/>
        <v>21</v>
      </c>
    </row>
    <row r="624" spans="1:3" ht="16.5" hidden="1" customHeight="1">
      <c r="A624" s="725" t="s">
        <v>3930</v>
      </c>
      <c r="B624" s="728">
        <v>13000</v>
      </c>
      <c r="C624" s="60">
        <f t="shared" si="9"/>
        <v>22</v>
      </c>
    </row>
    <row r="625" spans="1:3" ht="16.5" hidden="1" customHeight="1">
      <c r="A625" s="725" t="s">
        <v>3931</v>
      </c>
      <c r="B625" s="728">
        <v>13000</v>
      </c>
      <c r="C625" s="60">
        <f t="shared" si="9"/>
        <v>23</v>
      </c>
    </row>
    <row r="626" spans="1:3" ht="16.5" hidden="1" customHeight="1">
      <c r="A626" s="725" t="s">
        <v>3932</v>
      </c>
      <c r="B626" s="728">
        <v>13000</v>
      </c>
      <c r="C626" s="60">
        <f t="shared" si="9"/>
        <v>24</v>
      </c>
    </row>
    <row r="627" spans="1:3" ht="16.5" hidden="1" customHeight="1">
      <c r="A627" s="725" t="s">
        <v>3933</v>
      </c>
      <c r="B627" s="728">
        <v>13000</v>
      </c>
      <c r="C627" s="60">
        <f t="shared" si="9"/>
        <v>25</v>
      </c>
    </row>
    <row r="628" spans="1:3" ht="16.5" hidden="1" customHeight="1">
      <c r="A628" s="725" t="s">
        <v>3934</v>
      </c>
      <c r="B628" s="728">
        <v>13000</v>
      </c>
      <c r="C628" s="60">
        <f t="shared" si="9"/>
        <v>26</v>
      </c>
    </row>
    <row r="629" spans="1:3" ht="16.5" hidden="1" customHeight="1">
      <c r="A629" s="725" t="s">
        <v>3935</v>
      </c>
      <c r="B629" s="728">
        <v>13000</v>
      </c>
      <c r="C629" s="60">
        <f t="shared" si="9"/>
        <v>27</v>
      </c>
    </row>
    <row r="630" spans="1:3" ht="16.5" hidden="1" customHeight="1">
      <c r="A630" s="725" t="s">
        <v>3936</v>
      </c>
      <c r="B630" s="728">
        <v>13000</v>
      </c>
      <c r="C630" s="60">
        <f t="shared" si="9"/>
        <v>28</v>
      </c>
    </row>
    <row r="631" spans="1:3" ht="16.5" hidden="1" customHeight="1">
      <c r="A631" s="725" t="s">
        <v>3937</v>
      </c>
      <c r="B631" s="728">
        <v>13000</v>
      </c>
      <c r="C631" s="60">
        <f t="shared" si="9"/>
        <v>29</v>
      </c>
    </row>
    <row r="632" spans="1:3" ht="16.5" hidden="1" customHeight="1">
      <c r="A632" s="725" t="s">
        <v>3938</v>
      </c>
      <c r="B632" s="728">
        <v>13000</v>
      </c>
      <c r="C632" s="60">
        <f t="shared" si="9"/>
        <v>30</v>
      </c>
    </row>
    <row r="633" spans="1:3" ht="16.5" hidden="1" customHeight="1">
      <c r="A633" s="725" t="s">
        <v>3939</v>
      </c>
      <c r="B633" s="728">
        <v>13000</v>
      </c>
      <c r="C633" s="60">
        <f t="shared" si="9"/>
        <v>31</v>
      </c>
    </row>
    <row r="634" spans="1:3" ht="16.5" hidden="1" customHeight="1">
      <c r="A634" s="725" t="s">
        <v>3940</v>
      </c>
      <c r="B634" s="728">
        <v>13000</v>
      </c>
      <c r="C634" s="60">
        <f t="shared" si="9"/>
        <v>32</v>
      </c>
    </row>
    <row r="635" spans="1:3" ht="16.5" hidden="1" customHeight="1">
      <c r="A635" s="725" t="s">
        <v>3941</v>
      </c>
      <c r="B635" s="728">
        <v>13000</v>
      </c>
      <c r="C635" s="60">
        <f t="shared" si="9"/>
        <v>33</v>
      </c>
    </row>
    <row r="636" spans="1:3" ht="16.5" hidden="1" customHeight="1">
      <c r="A636" s="725" t="s">
        <v>3942</v>
      </c>
      <c r="B636" s="728">
        <v>13000</v>
      </c>
      <c r="C636" s="60">
        <f t="shared" si="9"/>
        <v>34</v>
      </c>
    </row>
    <row r="637" spans="1:3" ht="16.5" hidden="1" customHeight="1">
      <c r="A637" s="725" t="s">
        <v>3943</v>
      </c>
      <c r="B637" s="728">
        <v>13000</v>
      </c>
      <c r="C637" s="60">
        <f t="shared" si="9"/>
        <v>35</v>
      </c>
    </row>
    <row r="638" spans="1:3" ht="16.5" hidden="1" customHeight="1">
      <c r="A638" s="725" t="s">
        <v>3944</v>
      </c>
      <c r="B638" s="728">
        <v>13000</v>
      </c>
      <c r="C638" s="60">
        <f t="shared" si="9"/>
        <v>36</v>
      </c>
    </row>
    <row r="639" spans="1:3" ht="16.5" hidden="1" customHeight="1">
      <c r="A639" s="725" t="s">
        <v>3945</v>
      </c>
      <c r="B639" s="728">
        <v>13000</v>
      </c>
      <c r="C639" s="60">
        <f t="shared" si="9"/>
        <v>37</v>
      </c>
    </row>
    <row r="640" spans="1:3" ht="16.5" hidden="1" customHeight="1">
      <c r="A640" s="725" t="s">
        <v>3946</v>
      </c>
      <c r="B640" s="728">
        <v>13000</v>
      </c>
      <c r="C640" s="60">
        <f t="shared" si="9"/>
        <v>38</v>
      </c>
    </row>
    <row r="641" spans="1:3" ht="16.5" hidden="1" customHeight="1">
      <c r="A641" s="725" t="s">
        <v>3947</v>
      </c>
      <c r="B641" s="728">
        <v>13000</v>
      </c>
      <c r="C641" s="60">
        <f t="shared" si="9"/>
        <v>39</v>
      </c>
    </row>
    <row r="642" spans="1:3" ht="16.5" hidden="1" customHeight="1">
      <c r="A642" s="725" t="s">
        <v>3948</v>
      </c>
      <c r="B642" s="728">
        <v>13000</v>
      </c>
      <c r="C642" s="60">
        <f t="shared" si="9"/>
        <v>40</v>
      </c>
    </row>
    <row r="643" spans="1:3" ht="16.5" hidden="1" customHeight="1">
      <c r="A643" s="725" t="s">
        <v>3949</v>
      </c>
      <c r="B643" s="728">
        <v>13000</v>
      </c>
      <c r="C643" s="60">
        <f t="shared" si="9"/>
        <v>41</v>
      </c>
    </row>
    <row r="644" spans="1:3" ht="16.5" hidden="1" customHeight="1">
      <c r="A644" s="725" t="s">
        <v>3950</v>
      </c>
      <c r="B644" s="728">
        <v>13000</v>
      </c>
      <c r="C644" s="60">
        <f t="shared" ref="C644:C707" si="10">MOD(ROW()-2,50)</f>
        <v>42</v>
      </c>
    </row>
    <row r="645" spans="1:3" ht="16.5" hidden="1" customHeight="1">
      <c r="A645" s="725" t="s">
        <v>3951</v>
      </c>
      <c r="B645" s="728">
        <v>13000</v>
      </c>
      <c r="C645" s="60">
        <f t="shared" si="10"/>
        <v>43</v>
      </c>
    </row>
    <row r="646" spans="1:3" ht="16.5" hidden="1" customHeight="1">
      <c r="A646" s="725" t="s">
        <v>3952</v>
      </c>
      <c r="B646" s="728">
        <v>13000</v>
      </c>
      <c r="C646" s="60">
        <f t="shared" si="10"/>
        <v>44</v>
      </c>
    </row>
    <row r="647" spans="1:3" ht="16.5" hidden="1" customHeight="1">
      <c r="A647" s="725" t="s">
        <v>3953</v>
      </c>
      <c r="B647" s="728">
        <v>13000</v>
      </c>
      <c r="C647" s="60">
        <f t="shared" si="10"/>
        <v>45</v>
      </c>
    </row>
    <row r="648" spans="1:3" ht="16.5" hidden="1" customHeight="1">
      <c r="A648" s="725" t="s">
        <v>3954</v>
      </c>
      <c r="B648" s="728">
        <v>13000</v>
      </c>
      <c r="C648" s="60">
        <f t="shared" si="10"/>
        <v>46</v>
      </c>
    </row>
    <row r="649" spans="1:3" ht="16.5" hidden="1" customHeight="1">
      <c r="A649" s="725" t="s">
        <v>3955</v>
      </c>
      <c r="B649" s="728">
        <v>13000</v>
      </c>
      <c r="C649" s="60">
        <f t="shared" si="10"/>
        <v>47</v>
      </c>
    </row>
    <row r="650" spans="1:3" ht="16.5" hidden="1" customHeight="1">
      <c r="A650" s="725" t="s">
        <v>3956</v>
      </c>
      <c r="B650" s="728">
        <v>13000</v>
      </c>
      <c r="C650" s="60">
        <f t="shared" si="10"/>
        <v>48</v>
      </c>
    </row>
    <row r="651" spans="1:3" ht="16.5" hidden="1" customHeight="1">
      <c r="A651" s="725" t="s">
        <v>3957</v>
      </c>
      <c r="B651" s="728">
        <v>13000</v>
      </c>
      <c r="C651" s="60">
        <f t="shared" si="10"/>
        <v>49</v>
      </c>
    </row>
    <row r="652" spans="1:3" ht="16.5" customHeight="1">
      <c r="A652" s="725" t="s">
        <v>3958</v>
      </c>
      <c r="B652" s="731">
        <v>14000</v>
      </c>
      <c r="C652" s="732">
        <f t="shared" si="10"/>
        <v>0</v>
      </c>
    </row>
    <row r="653" spans="1:3" ht="16.5" hidden="1" customHeight="1">
      <c r="A653" s="725" t="s">
        <v>3959</v>
      </c>
      <c r="B653" s="728">
        <v>14000</v>
      </c>
      <c r="C653" s="60">
        <f t="shared" si="10"/>
        <v>1</v>
      </c>
    </row>
    <row r="654" spans="1:3" ht="16.5" hidden="1" customHeight="1">
      <c r="A654" s="725" t="s">
        <v>3960</v>
      </c>
      <c r="B654" s="728">
        <v>14000</v>
      </c>
      <c r="C654" s="60">
        <f t="shared" si="10"/>
        <v>2</v>
      </c>
    </row>
    <row r="655" spans="1:3" ht="16.5" hidden="1" customHeight="1">
      <c r="A655" s="725" t="s">
        <v>3961</v>
      </c>
      <c r="B655" s="728">
        <v>14000</v>
      </c>
      <c r="C655" s="60">
        <f t="shared" si="10"/>
        <v>3</v>
      </c>
    </row>
    <row r="656" spans="1:3" ht="16.5" hidden="1" customHeight="1">
      <c r="A656" s="725" t="s">
        <v>3962</v>
      </c>
      <c r="B656" s="728">
        <v>14000</v>
      </c>
      <c r="C656" s="60">
        <f t="shared" si="10"/>
        <v>4</v>
      </c>
    </row>
    <row r="657" spans="1:3" ht="16.5" hidden="1" customHeight="1">
      <c r="A657" s="725" t="s">
        <v>3963</v>
      </c>
      <c r="B657" s="728">
        <v>14000</v>
      </c>
      <c r="C657" s="60">
        <f t="shared" si="10"/>
        <v>5</v>
      </c>
    </row>
    <row r="658" spans="1:3" ht="16.5" hidden="1" customHeight="1">
      <c r="A658" s="725" t="s">
        <v>3964</v>
      </c>
      <c r="B658" s="728">
        <v>14000</v>
      </c>
      <c r="C658" s="60">
        <f t="shared" si="10"/>
        <v>6</v>
      </c>
    </row>
    <row r="659" spans="1:3" ht="16.5" hidden="1" customHeight="1">
      <c r="A659" s="725" t="s">
        <v>3965</v>
      </c>
      <c r="B659" s="728">
        <v>14000</v>
      </c>
      <c r="C659" s="60">
        <f t="shared" si="10"/>
        <v>7</v>
      </c>
    </row>
    <row r="660" spans="1:3" ht="16.5" hidden="1" customHeight="1">
      <c r="A660" s="725" t="s">
        <v>3966</v>
      </c>
      <c r="B660" s="728">
        <v>14000</v>
      </c>
      <c r="C660" s="60">
        <f t="shared" si="10"/>
        <v>8</v>
      </c>
    </row>
    <row r="661" spans="1:3" ht="16.5" hidden="1" customHeight="1">
      <c r="A661" s="725" t="s">
        <v>3967</v>
      </c>
      <c r="B661" s="728">
        <v>14000</v>
      </c>
      <c r="C661" s="60">
        <f t="shared" si="10"/>
        <v>9</v>
      </c>
    </row>
    <row r="662" spans="1:3" ht="16.5" hidden="1" customHeight="1">
      <c r="A662" s="725" t="s">
        <v>3968</v>
      </c>
      <c r="B662" s="728">
        <v>14000</v>
      </c>
      <c r="C662" s="60">
        <f t="shared" si="10"/>
        <v>10</v>
      </c>
    </row>
    <row r="663" spans="1:3" ht="16.5" hidden="1" customHeight="1">
      <c r="A663" s="725" t="s">
        <v>3969</v>
      </c>
      <c r="B663" s="728">
        <v>14000</v>
      </c>
      <c r="C663" s="60">
        <f t="shared" si="10"/>
        <v>11</v>
      </c>
    </row>
    <row r="664" spans="1:3" ht="16.5" hidden="1" customHeight="1">
      <c r="A664" s="725" t="s">
        <v>3970</v>
      </c>
      <c r="B664" s="728">
        <v>14000</v>
      </c>
      <c r="C664" s="60">
        <f t="shared" si="10"/>
        <v>12</v>
      </c>
    </row>
    <row r="665" spans="1:3" ht="16.5" hidden="1" customHeight="1">
      <c r="A665" s="725" t="s">
        <v>3971</v>
      </c>
      <c r="B665" s="728">
        <v>14000</v>
      </c>
      <c r="C665" s="60">
        <f t="shared" si="10"/>
        <v>13</v>
      </c>
    </row>
    <row r="666" spans="1:3" ht="16.5" hidden="1" customHeight="1">
      <c r="A666" s="725" t="s">
        <v>3972</v>
      </c>
      <c r="B666" s="728">
        <v>14000</v>
      </c>
      <c r="C666" s="60">
        <f t="shared" si="10"/>
        <v>14</v>
      </c>
    </row>
    <row r="667" spans="1:3" ht="16.5" hidden="1" customHeight="1">
      <c r="A667" s="725" t="s">
        <v>3973</v>
      </c>
      <c r="B667" s="728">
        <v>14000</v>
      </c>
      <c r="C667" s="60">
        <f t="shared" si="10"/>
        <v>15</v>
      </c>
    </row>
    <row r="668" spans="1:3" ht="16.5" hidden="1" customHeight="1">
      <c r="A668" s="725" t="s">
        <v>3974</v>
      </c>
      <c r="B668" s="728">
        <v>14000</v>
      </c>
      <c r="C668" s="60">
        <f t="shared" si="10"/>
        <v>16</v>
      </c>
    </row>
    <row r="669" spans="1:3" ht="16.5" hidden="1" customHeight="1">
      <c r="A669" s="725" t="s">
        <v>3975</v>
      </c>
      <c r="B669" s="728">
        <v>14000</v>
      </c>
      <c r="C669" s="60">
        <f t="shared" si="10"/>
        <v>17</v>
      </c>
    </row>
    <row r="670" spans="1:3" ht="16.5" hidden="1" customHeight="1">
      <c r="A670" s="725" t="s">
        <v>3976</v>
      </c>
      <c r="B670" s="728">
        <v>14000</v>
      </c>
      <c r="C670" s="60">
        <f t="shared" si="10"/>
        <v>18</v>
      </c>
    </row>
    <row r="671" spans="1:3" ht="16.5" hidden="1" customHeight="1">
      <c r="A671" s="725" t="s">
        <v>3977</v>
      </c>
      <c r="B671" s="728">
        <v>14000</v>
      </c>
      <c r="C671" s="60">
        <f t="shared" si="10"/>
        <v>19</v>
      </c>
    </row>
    <row r="672" spans="1:3" ht="16.5" hidden="1" customHeight="1">
      <c r="A672" s="725" t="s">
        <v>3978</v>
      </c>
      <c r="B672" s="728">
        <v>14000</v>
      </c>
      <c r="C672" s="60">
        <f t="shared" si="10"/>
        <v>20</v>
      </c>
    </row>
    <row r="673" spans="1:3" ht="16.5" hidden="1" customHeight="1">
      <c r="A673" s="725" t="s">
        <v>3979</v>
      </c>
      <c r="B673" s="728">
        <v>14000</v>
      </c>
      <c r="C673" s="60">
        <f t="shared" si="10"/>
        <v>21</v>
      </c>
    </row>
    <row r="674" spans="1:3" ht="16.5" hidden="1" customHeight="1">
      <c r="A674" s="725" t="s">
        <v>3980</v>
      </c>
      <c r="B674" s="728">
        <v>14000</v>
      </c>
      <c r="C674" s="60">
        <f t="shared" si="10"/>
        <v>22</v>
      </c>
    </row>
    <row r="675" spans="1:3" ht="16.5" hidden="1" customHeight="1">
      <c r="A675" s="725" t="s">
        <v>3981</v>
      </c>
      <c r="B675" s="728">
        <v>14000</v>
      </c>
      <c r="C675" s="60">
        <f t="shared" si="10"/>
        <v>23</v>
      </c>
    </row>
    <row r="676" spans="1:3" ht="16.5" hidden="1" customHeight="1">
      <c r="A676" s="725" t="s">
        <v>3982</v>
      </c>
      <c r="B676" s="728">
        <v>14000</v>
      </c>
      <c r="C676" s="60">
        <f t="shared" si="10"/>
        <v>24</v>
      </c>
    </row>
    <row r="677" spans="1:3" ht="16.5" hidden="1" customHeight="1">
      <c r="A677" s="725" t="s">
        <v>3983</v>
      </c>
      <c r="B677" s="728">
        <v>14000</v>
      </c>
      <c r="C677" s="60">
        <f t="shared" si="10"/>
        <v>25</v>
      </c>
    </row>
    <row r="678" spans="1:3" ht="16.5" hidden="1" customHeight="1">
      <c r="A678" s="725" t="s">
        <v>3984</v>
      </c>
      <c r="B678" s="728">
        <v>14000</v>
      </c>
      <c r="C678" s="60">
        <f t="shared" si="10"/>
        <v>26</v>
      </c>
    </row>
    <row r="679" spans="1:3" ht="16.5" hidden="1" customHeight="1">
      <c r="A679" s="725" t="s">
        <v>3985</v>
      </c>
      <c r="B679" s="728">
        <v>14000</v>
      </c>
      <c r="C679" s="60">
        <f t="shared" si="10"/>
        <v>27</v>
      </c>
    </row>
    <row r="680" spans="1:3" ht="16.5" hidden="1" customHeight="1">
      <c r="A680" s="725" t="s">
        <v>3986</v>
      </c>
      <c r="B680" s="728">
        <v>14000</v>
      </c>
      <c r="C680" s="60">
        <f t="shared" si="10"/>
        <v>28</v>
      </c>
    </row>
    <row r="681" spans="1:3" ht="16.5" hidden="1" customHeight="1">
      <c r="A681" s="725" t="s">
        <v>3987</v>
      </c>
      <c r="B681" s="728">
        <v>14000</v>
      </c>
      <c r="C681" s="60">
        <f t="shared" si="10"/>
        <v>29</v>
      </c>
    </row>
    <row r="682" spans="1:3" ht="16.5" hidden="1" customHeight="1">
      <c r="A682" s="725" t="s">
        <v>3988</v>
      </c>
      <c r="B682" s="728">
        <v>14000</v>
      </c>
      <c r="C682" s="60">
        <f t="shared" si="10"/>
        <v>30</v>
      </c>
    </row>
    <row r="683" spans="1:3" ht="16.5" hidden="1" customHeight="1">
      <c r="A683" s="725" t="s">
        <v>3989</v>
      </c>
      <c r="B683" s="728">
        <v>14000</v>
      </c>
      <c r="C683" s="60">
        <f t="shared" si="10"/>
        <v>31</v>
      </c>
    </row>
    <row r="684" spans="1:3" ht="16.5" hidden="1" customHeight="1">
      <c r="A684" s="725" t="s">
        <v>3990</v>
      </c>
      <c r="B684" s="728">
        <v>14000</v>
      </c>
      <c r="C684" s="60">
        <f t="shared" si="10"/>
        <v>32</v>
      </c>
    </row>
    <row r="685" spans="1:3" ht="16.5" hidden="1" customHeight="1">
      <c r="A685" s="725" t="s">
        <v>3991</v>
      </c>
      <c r="B685" s="728">
        <v>14000</v>
      </c>
      <c r="C685" s="60">
        <f t="shared" si="10"/>
        <v>33</v>
      </c>
    </row>
    <row r="686" spans="1:3" ht="16.5" hidden="1" customHeight="1">
      <c r="A686" s="725" t="s">
        <v>3992</v>
      </c>
      <c r="B686" s="728">
        <v>14000</v>
      </c>
      <c r="C686" s="60">
        <f t="shared" si="10"/>
        <v>34</v>
      </c>
    </row>
    <row r="687" spans="1:3" ht="16.5" hidden="1" customHeight="1">
      <c r="A687" s="725" t="s">
        <v>3993</v>
      </c>
      <c r="B687" s="728">
        <v>14000</v>
      </c>
      <c r="C687" s="60">
        <f t="shared" si="10"/>
        <v>35</v>
      </c>
    </row>
    <row r="688" spans="1:3" ht="16.5" hidden="1" customHeight="1">
      <c r="A688" s="725" t="s">
        <v>3994</v>
      </c>
      <c r="B688" s="728">
        <v>14000</v>
      </c>
      <c r="C688" s="60">
        <f t="shared" si="10"/>
        <v>36</v>
      </c>
    </row>
    <row r="689" spans="1:3" ht="16.5" hidden="1" customHeight="1">
      <c r="A689" s="725" t="s">
        <v>3995</v>
      </c>
      <c r="B689" s="728">
        <v>14000</v>
      </c>
      <c r="C689" s="60">
        <f t="shared" si="10"/>
        <v>37</v>
      </c>
    </row>
    <row r="690" spans="1:3" ht="16.5" hidden="1" customHeight="1">
      <c r="A690" s="725" t="s">
        <v>3996</v>
      </c>
      <c r="B690" s="728">
        <v>14000</v>
      </c>
      <c r="C690" s="60">
        <f t="shared" si="10"/>
        <v>38</v>
      </c>
    </row>
    <row r="691" spans="1:3" ht="16.5" hidden="1" customHeight="1">
      <c r="A691" s="725" t="s">
        <v>3997</v>
      </c>
      <c r="B691" s="728">
        <v>14000</v>
      </c>
      <c r="C691" s="60">
        <f t="shared" si="10"/>
        <v>39</v>
      </c>
    </row>
    <row r="692" spans="1:3" ht="16.5" hidden="1" customHeight="1">
      <c r="A692" s="725" t="s">
        <v>3998</v>
      </c>
      <c r="B692" s="728">
        <v>14000</v>
      </c>
      <c r="C692" s="60">
        <f t="shared" si="10"/>
        <v>40</v>
      </c>
    </row>
    <row r="693" spans="1:3" ht="16.5" hidden="1" customHeight="1">
      <c r="A693" s="725" t="s">
        <v>3999</v>
      </c>
      <c r="B693" s="728">
        <v>14000</v>
      </c>
      <c r="C693" s="60">
        <f t="shared" si="10"/>
        <v>41</v>
      </c>
    </row>
    <row r="694" spans="1:3" ht="16.5" hidden="1" customHeight="1">
      <c r="A694" s="725" t="s">
        <v>4000</v>
      </c>
      <c r="B694" s="728">
        <v>14000</v>
      </c>
      <c r="C694" s="60">
        <f t="shared" si="10"/>
        <v>42</v>
      </c>
    </row>
    <row r="695" spans="1:3" ht="16.5" hidden="1" customHeight="1">
      <c r="A695" s="725" t="s">
        <v>4001</v>
      </c>
      <c r="B695" s="728">
        <v>14000</v>
      </c>
      <c r="C695" s="60">
        <f t="shared" si="10"/>
        <v>43</v>
      </c>
    </row>
    <row r="696" spans="1:3" ht="16.5" hidden="1" customHeight="1">
      <c r="A696" s="725" t="s">
        <v>4002</v>
      </c>
      <c r="B696" s="728">
        <v>14000</v>
      </c>
      <c r="C696" s="60">
        <f t="shared" si="10"/>
        <v>44</v>
      </c>
    </row>
    <row r="697" spans="1:3" ht="16.5" hidden="1" customHeight="1">
      <c r="A697" s="725" t="s">
        <v>4003</v>
      </c>
      <c r="B697" s="728">
        <v>14000</v>
      </c>
      <c r="C697" s="60">
        <f t="shared" si="10"/>
        <v>45</v>
      </c>
    </row>
    <row r="698" spans="1:3" ht="16.5" hidden="1" customHeight="1">
      <c r="A698" s="725" t="s">
        <v>4004</v>
      </c>
      <c r="B698" s="728">
        <v>14000</v>
      </c>
      <c r="C698" s="60">
        <f t="shared" si="10"/>
        <v>46</v>
      </c>
    </row>
    <row r="699" spans="1:3" ht="16.5" hidden="1" customHeight="1">
      <c r="A699" s="725" t="s">
        <v>4005</v>
      </c>
      <c r="B699" s="728">
        <v>14000</v>
      </c>
      <c r="C699" s="60">
        <f t="shared" si="10"/>
        <v>47</v>
      </c>
    </row>
    <row r="700" spans="1:3" ht="16.5" hidden="1" customHeight="1">
      <c r="A700" s="725" t="s">
        <v>4006</v>
      </c>
      <c r="B700" s="728">
        <v>14000</v>
      </c>
      <c r="C700" s="60">
        <f t="shared" si="10"/>
        <v>48</v>
      </c>
    </row>
    <row r="701" spans="1:3" ht="16.5" hidden="1" customHeight="1">
      <c r="A701" s="725" t="s">
        <v>4007</v>
      </c>
      <c r="B701" s="728">
        <v>14000</v>
      </c>
      <c r="C701" s="60">
        <f t="shared" si="10"/>
        <v>49</v>
      </c>
    </row>
    <row r="702" spans="1:3" ht="16.5" customHeight="1">
      <c r="A702" s="725" t="s">
        <v>4008</v>
      </c>
      <c r="B702" s="731">
        <v>15000</v>
      </c>
      <c r="C702" s="732">
        <f t="shared" si="10"/>
        <v>0</v>
      </c>
    </row>
    <row r="703" spans="1:3" ht="16.5" hidden="1" customHeight="1">
      <c r="A703" s="725" t="s">
        <v>4009</v>
      </c>
      <c r="B703" s="728">
        <v>15000</v>
      </c>
      <c r="C703" s="60">
        <f t="shared" si="10"/>
        <v>1</v>
      </c>
    </row>
    <row r="704" spans="1:3" ht="16.5" hidden="1" customHeight="1">
      <c r="A704" s="725" t="s">
        <v>4010</v>
      </c>
      <c r="B704" s="728">
        <v>15000</v>
      </c>
      <c r="C704" s="60">
        <f t="shared" si="10"/>
        <v>2</v>
      </c>
    </row>
    <row r="705" spans="1:3" ht="16.5" hidden="1" customHeight="1">
      <c r="A705" s="725" t="s">
        <v>4011</v>
      </c>
      <c r="B705" s="728">
        <v>15000</v>
      </c>
      <c r="C705" s="60">
        <f t="shared" si="10"/>
        <v>3</v>
      </c>
    </row>
    <row r="706" spans="1:3" ht="16.5" hidden="1" customHeight="1">
      <c r="A706" s="725" t="s">
        <v>4012</v>
      </c>
      <c r="B706" s="728">
        <v>15000</v>
      </c>
      <c r="C706" s="60">
        <f t="shared" si="10"/>
        <v>4</v>
      </c>
    </row>
    <row r="707" spans="1:3" ht="16.5" hidden="1" customHeight="1">
      <c r="A707" s="725" t="s">
        <v>4013</v>
      </c>
      <c r="B707" s="728">
        <v>15000</v>
      </c>
      <c r="C707" s="60">
        <f t="shared" si="10"/>
        <v>5</v>
      </c>
    </row>
    <row r="708" spans="1:3" ht="16.5" hidden="1" customHeight="1">
      <c r="A708" s="725" t="s">
        <v>4014</v>
      </c>
      <c r="B708" s="728">
        <v>15000</v>
      </c>
      <c r="C708" s="60">
        <f t="shared" ref="C708:C771" si="11">MOD(ROW()-2,50)</f>
        <v>6</v>
      </c>
    </row>
    <row r="709" spans="1:3" ht="16.5" hidden="1" customHeight="1">
      <c r="A709" s="725" t="s">
        <v>4015</v>
      </c>
      <c r="B709" s="728">
        <v>15000</v>
      </c>
      <c r="C709" s="60">
        <f t="shared" si="11"/>
        <v>7</v>
      </c>
    </row>
    <row r="710" spans="1:3" ht="16.5" hidden="1" customHeight="1">
      <c r="A710" s="725" t="s">
        <v>4016</v>
      </c>
      <c r="B710" s="728">
        <v>15000</v>
      </c>
      <c r="C710" s="60">
        <f t="shared" si="11"/>
        <v>8</v>
      </c>
    </row>
    <row r="711" spans="1:3" ht="16.5" hidden="1" customHeight="1">
      <c r="A711" s="725" t="s">
        <v>4017</v>
      </c>
      <c r="B711" s="728">
        <v>15000</v>
      </c>
      <c r="C711" s="60">
        <f t="shared" si="11"/>
        <v>9</v>
      </c>
    </row>
    <row r="712" spans="1:3" ht="16.5" hidden="1" customHeight="1">
      <c r="A712" s="725" t="s">
        <v>4018</v>
      </c>
      <c r="B712" s="728">
        <v>15000</v>
      </c>
      <c r="C712" s="60">
        <f t="shared" si="11"/>
        <v>10</v>
      </c>
    </row>
    <row r="713" spans="1:3" ht="16.5" hidden="1" customHeight="1">
      <c r="A713" s="725" t="s">
        <v>4019</v>
      </c>
      <c r="B713" s="728">
        <v>15000</v>
      </c>
      <c r="C713" s="60">
        <f t="shared" si="11"/>
        <v>11</v>
      </c>
    </row>
    <row r="714" spans="1:3" ht="16.5" hidden="1" customHeight="1">
      <c r="A714" s="725" t="s">
        <v>4020</v>
      </c>
      <c r="B714" s="728">
        <v>15000</v>
      </c>
      <c r="C714" s="60">
        <f t="shared" si="11"/>
        <v>12</v>
      </c>
    </row>
    <row r="715" spans="1:3" ht="16.5" hidden="1" customHeight="1">
      <c r="A715" s="725" t="s">
        <v>4021</v>
      </c>
      <c r="B715" s="728">
        <v>15000</v>
      </c>
      <c r="C715" s="60">
        <f t="shared" si="11"/>
        <v>13</v>
      </c>
    </row>
    <row r="716" spans="1:3" ht="16.5" hidden="1" customHeight="1">
      <c r="A716" s="725" t="s">
        <v>4022</v>
      </c>
      <c r="B716" s="728">
        <v>15000</v>
      </c>
      <c r="C716" s="60">
        <f t="shared" si="11"/>
        <v>14</v>
      </c>
    </row>
    <row r="717" spans="1:3" ht="16.5" hidden="1" customHeight="1">
      <c r="A717" s="725" t="s">
        <v>4023</v>
      </c>
      <c r="B717" s="728">
        <v>15000</v>
      </c>
      <c r="C717" s="60">
        <f t="shared" si="11"/>
        <v>15</v>
      </c>
    </row>
    <row r="718" spans="1:3" ht="16.5" hidden="1" customHeight="1">
      <c r="A718" s="725" t="s">
        <v>4024</v>
      </c>
      <c r="B718" s="728">
        <v>15000</v>
      </c>
      <c r="C718" s="60">
        <f t="shared" si="11"/>
        <v>16</v>
      </c>
    </row>
    <row r="719" spans="1:3" ht="16.5" hidden="1" customHeight="1">
      <c r="A719" s="725" t="s">
        <v>4025</v>
      </c>
      <c r="B719" s="728">
        <v>15000</v>
      </c>
      <c r="C719" s="60">
        <f t="shared" si="11"/>
        <v>17</v>
      </c>
    </row>
    <row r="720" spans="1:3" ht="16.5" hidden="1" customHeight="1">
      <c r="A720" s="725" t="s">
        <v>4026</v>
      </c>
      <c r="B720" s="728">
        <v>15000</v>
      </c>
      <c r="C720" s="60">
        <f t="shared" si="11"/>
        <v>18</v>
      </c>
    </row>
    <row r="721" spans="1:3" ht="16.5" hidden="1" customHeight="1">
      <c r="A721" s="725" t="s">
        <v>4027</v>
      </c>
      <c r="B721" s="728">
        <v>15000</v>
      </c>
      <c r="C721" s="60">
        <f t="shared" si="11"/>
        <v>19</v>
      </c>
    </row>
    <row r="722" spans="1:3" ht="16.5" hidden="1" customHeight="1">
      <c r="A722" s="725" t="s">
        <v>4028</v>
      </c>
      <c r="B722" s="728">
        <v>15000</v>
      </c>
      <c r="C722" s="60">
        <f t="shared" si="11"/>
        <v>20</v>
      </c>
    </row>
    <row r="723" spans="1:3" ht="16.5" hidden="1" customHeight="1">
      <c r="A723" s="725" t="s">
        <v>4029</v>
      </c>
      <c r="B723" s="728">
        <v>15000</v>
      </c>
      <c r="C723" s="60">
        <f t="shared" si="11"/>
        <v>21</v>
      </c>
    </row>
    <row r="724" spans="1:3" ht="16.5" hidden="1" customHeight="1">
      <c r="A724" s="725" t="s">
        <v>4030</v>
      </c>
      <c r="B724" s="728">
        <v>15000</v>
      </c>
      <c r="C724" s="60">
        <f t="shared" si="11"/>
        <v>22</v>
      </c>
    </row>
    <row r="725" spans="1:3" ht="16.5" hidden="1" customHeight="1">
      <c r="A725" s="725" t="s">
        <v>4031</v>
      </c>
      <c r="B725" s="728">
        <v>15000</v>
      </c>
      <c r="C725" s="60">
        <f t="shared" si="11"/>
        <v>23</v>
      </c>
    </row>
    <row r="726" spans="1:3" ht="16.5" hidden="1" customHeight="1">
      <c r="A726" s="725" t="s">
        <v>4032</v>
      </c>
      <c r="B726" s="728">
        <v>15000</v>
      </c>
      <c r="C726" s="60">
        <f t="shared" si="11"/>
        <v>24</v>
      </c>
    </row>
    <row r="727" spans="1:3" ht="16.5" hidden="1" customHeight="1">
      <c r="A727" s="725" t="s">
        <v>4033</v>
      </c>
      <c r="B727" s="728">
        <v>15000</v>
      </c>
      <c r="C727" s="60">
        <f t="shared" si="11"/>
        <v>25</v>
      </c>
    </row>
    <row r="728" spans="1:3" ht="16.5" hidden="1" customHeight="1">
      <c r="A728" s="725" t="s">
        <v>4034</v>
      </c>
      <c r="B728" s="728">
        <v>15000</v>
      </c>
      <c r="C728" s="60">
        <f t="shared" si="11"/>
        <v>26</v>
      </c>
    </row>
    <row r="729" spans="1:3" ht="16.5" hidden="1" customHeight="1">
      <c r="A729" s="725" t="s">
        <v>4035</v>
      </c>
      <c r="B729" s="728">
        <v>15000</v>
      </c>
      <c r="C729" s="60">
        <f t="shared" si="11"/>
        <v>27</v>
      </c>
    </row>
    <row r="730" spans="1:3" ht="16.5" hidden="1" customHeight="1">
      <c r="A730" s="725" t="s">
        <v>4036</v>
      </c>
      <c r="B730" s="728">
        <v>15000</v>
      </c>
      <c r="C730" s="60">
        <f t="shared" si="11"/>
        <v>28</v>
      </c>
    </row>
    <row r="731" spans="1:3" ht="16.5" hidden="1" customHeight="1">
      <c r="A731" s="725" t="s">
        <v>4037</v>
      </c>
      <c r="B731" s="728">
        <v>15000</v>
      </c>
      <c r="C731" s="60">
        <f t="shared" si="11"/>
        <v>29</v>
      </c>
    </row>
    <row r="732" spans="1:3" ht="16.5" hidden="1" customHeight="1">
      <c r="A732" s="725" t="s">
        <v>4038</v>
      </c>
      <c r="B732" s="728">
        <v>15000</v>
      </c>
      <c r="C732" s="60">
        <f t="shared" si="11"/>
        <v>30</v>
      </c>
    </row>
    <row r="733" spans="1:3" ht="16.5" hidden="1" customHeight="1">
      <c r="A733" s="725" t="s">
        <v>4039</v>
      </c>
      <c r="B733" s="728">
        <v>15000</v>
      </c>
      <c r="C733" s="60">
        <f t="shared" si="11"/>
        <v>31</v>
      </c>
    </row>
    <row r="734" spans="1:3" ht="16.5" hidden="1" customHeight="1">
      <c r="A734" s="725" t="s">
        <v>4040</v>
      </c>
      <c r="B734" s="728">
        <v>15000</v>
      </c>
      <c r="C734" s="60">
        <f t="shared" si="11"/>
        <v>32</v>
      </c>
    </row>
    <row r="735" spans="1:3" ht="16.5" hidden="1" customHeight="1">
      <c r="A735" s="725" t="s">
        <v>4041</v>
      </c>
      <c r="B735" s="728">
        <v>15000</v>
      </c>
      <c r="C735" s="60">
        <f t="shared" si="11"/>
        <v>33</v>
      </c>
    </row>
    <row r="736" spans="1:3" ht="16.5" hidden="1" customHeight="1">
      <c r="A736" s="725" t="s">
        <v>4042</v>
      </c>
      <c r="B736" s="728">
        <v>15000</v>
      </c>
      <c r="C736" s="60">
        <f t="shared" si="11"/>
        <v>34</v>
      </c>
    </row>
    <row r="737" spans="1:3" ht="16.5" hidden="1" customHeight="1">
      <c r="A737" s="725" t="s">
        <v>4043</v>
      </c>
      <c r="B737" s="728">
        <v>15000</v>
      </c>
      <c r="C737" s="60">
        <f t="shared" si="11"/>
        <v>35</v>
      </c>
    </row>
    <row r="738" spans="1:3" ht="16.5" hidden="1" customHeight="1">
      <c r="A738" s="725" t="s">
        <v>4044</v>
      </c>
      <c r="B738" s="728">
        <v>15000</v>
      </c>
      <c r="C738" s="60">
        <f t="shared" si="11"/>
        <v>36</v>
      </c>
    </row>
    <row r="739" spans="1:3" ht="16.5" hidden="1" customHeight="1">
      <c r="A739" s="725" t="s">
        <v>4045</v>
      </c>
      <c r="B739" s="728">
        <v>15000</v>
      </c>
      <c r="C739" s="60">
        <f t="shared" si="11"/>
        <v>37</v>
      </c>
    </row>
    <row r="740" spans="1:3" ht="16.5" hidden="1" customHeight="1">
      <c r="A740" s="725" t="s">
        <v>4046</v>
      </c>
      <c r="B740" s="728">
        <v>15000</v>
      </c>
      <c r="C740" s="60">
        <f t="shared" si="11"/>
        <v>38</v>
      </c>
    </row>
    <row r="741" spans="1:3" ht="16.5" hidden="1" customHeight="1">
      <c r="A741" s="725" t="s">
        <v>4047</v>
      </c>
      <c r="B741" s="728">
        <v>15000</v>
      </c>
      <c r="C741" s="60">
        <f t="shared" si="11"/>
        <v>39</v>
      </c>
    </row>
    <row r="742" spans="1:3" ht="16.5" hidden="1" customHeight="1">
      <c r="A742" s="725" t="s">
        <v>4048</v>
      </c>
      <c r="B742" s="728">
        <v>15000</v>
      </c>
      <c r="C742" s="60">
        <f t="shared" si="11"/>
        <v>40</v>
      </c>
    </row>
    <row r="743" spans="1:3" ht="16.5" hidden="1" customHeight="1">
      <c r="A743" s="725" t="s">
        <v>4049</v>
      </c>
      <c r="B743" s="728">
        <v>15000</v>
      </c>
      <c r="C743" s="60">
        <f t="shared" si="11"/>
        <v>41</v>
      </c>
    </row>
    <row r="744" spans="1:3" ht="16.5" hidden="1" customHeight="1">
      <c r="A744" s="725" t="s">
        <v>4050</v>
      </c>
      <c r="B744" s="728">
        <v>15000</v>
      </c>
      <c r="C744" s="60">
        <f t="shared" si="11"/>
        <v>42</v>
      </c>
    </row>
    <row r="745" spans="1:3" ht="16.5" hidden="1" customHeight="1">
      <c r="A745" s="725" t="s">
        <v>4051</v>
      </c>
      <c r="B745" s="728">
        <v>15000</v>
      </c>
      <c r="C745" s="60">
        <f t="shared" si="11"/>
        <v>43</v>
      </c>
    </row>
    <row r="746" spans="1:3" ht="16.5" hidden="1" customHeight="1">
      <c r="A746" s="725" t="s">
        <v>4052</v>
      </c>
      <c r="B746" s="728">
        <v>15000</v>
      </c>
      <c r="C746" s="60">
        <f t="shared" si="11"/>
        <v>44</v>
      </c>
    </row>
    <row r="747" spans="1:3" ht="16.5" hidden="1" customHeight="1">
      <c r="A747" s="725" t="s">
        <v>4053</v>
      </c>
      <c r="B747" s="728">
        <v>15000</v>
      </c>
      <c r="C747" s="60">
        <f t="shared" si="11"/>
        <v>45</v>
      </c>
    </row>
    <row r="748" spans="1:3" ht="16.5" hidden="1" customHeight="1">
      <c r="A748" s="725" t="s">
        <v>4054</v>
      </c>
      <c r="B748" s="728">
        <v>15000</v>
      </c>
      <c r="C748" s="60">
        <f t="shared" si="11"/>
        <v>46</v>
      </c>
    </row>
    <row r="749" spans="1:3" ht="16.5" hidden="1" customHeight="1">
      <c r="A749" s="725" t="s">
        <v>4055</v>
      </c>
      <c r="B749" s="728">
        <v>15000</v>
      </c>
      <c r="C749" s="60">
        <f t="shared" si="11"/>
        <v>47</v>
      </c>
    </row>
    <row r="750" spans="1:3" ht="16.5" hidden="1" customHeight="1">
      <c r="A750" s="725" t="s">
        <v>4056</v>
      </c>
      <c r="B750" s="728">
        <v>15000</v>
      </c>
      <c r="C750" s="60">
        <f t="shared" si="11"/>
        <v>48</v>
      </c>
    </row>
    <row r="751" spans="1:3" ht="16.5" hidden="1" customHeight="1">
      <c r="A751" s="725" t="s">
        <v>4057</v>
      </c>
      <c r="B751" s="728">
        <v>15000</v>
      </c>
      <c r="C751" s="60">
        <f t="shared" si="11"/>
        <v>49</v>
      </c>
    </row>
    <row r="752" spans="1:3" ht="16.5" customHeight="1">
      <c r="A752" s="725" t="s">
        <v>4058</v>
      </c>
      <c r="B752" s="731">
        <v>16000</v>
      </c>
      <c r="C752" s="732">
        <f t="shared" si="11"/>
        <v>0</v>
      </c>
    </row>
    <row r="753" spans="1:3" ht="16.5" hidden="1" customHeight="1">
      <c r="A753" s="725" t="s">
        <v>4059</v>
      </c>
      <c r="B753" s="728">
        <v>16000</v>
      </c>
      <c r="C753" s="60">
        <f t="shared" si="11"/>
        <v>1</v>
      </c>
    </row>
    <row r="754" spans="1:3" ht="16.5" hidden="1" customHeight="1">
      <c r="A754" s="725" t="s">
        <v>4060</v>
      </c>
      <c r="B754" s="728">
        <v>16000</v>
      </c>
      <c r="C754" s="60">
        <f t="shared" si="11"/>
        <v>2</v>
      </c>
    </row>
    <row r="755" spans="1:3" ht="16.5" hidden="1" customHeight="1">
      <c r="A755" s="725" t="s">
        <v>4061</v>
      </c>
      <c r="B755" s="728">
        <v>16000</v>
      </c>
      <c r="C755" s="60">
        <f t="shared" si="11"/>
        <v>3</v>
      </c>
    </row>
    <row r="756" spans="1:3" ht="16.5" hidden="1" customHeight="1">
      <c r="A756" s="725" t="s">
        <v>4062</v>
      </c>
      <c r="B756" s="728">
        <v>16000</v>
      </c>
      <c r="C756" s="60">
        <f t="shared" si="11"/>
        <v>4</v>
      </c>
    </row>
    <row r="757" spans="1:3" ht="16.5" hidden="1" customHeight="1">
      <c r="A757" s="725" t="s">
        <v>4063</v>
      </c>
      <c r="B757" s="728">
        <v>16000</v>
      </c>
      <c r="C757" s="60">
        <f t="shared" si="11"/>
        <v>5</v>
      </c>
    </row>
    <row r="758" spans="1:3" ht="16.5" hidden="1" customHeight="1">
      <c r="A758" s="725" t="s">
        <v>4064</v>
      </c>
      <c r="B758" s="728">
        <v>16000</v>
      </c>
      <c r="C758" s="60">
        <f t="shared" si="11"/>
        <v>6</v>
      </c>
    </row>
    <row r="759" spans="1:3" ht="16.5" hidden="1" customHeight="1">
      <c r="A759" s="725" t="s">
        <v>4065</v>
      </c>
      <c r="B759" s="728">
        <v>16000</v>
      </c>
      <c r="C759" s="60">
        <f t="shared" si="11"/>
        <v>7</v>
      </c>
    </row>
    <row r="760" spans="1:3" ht="16.5" hidden="1" customHeight="1">
      <c r="A760" s="725" t="s">
        <v>4066</v>
      </c>
      <c r="B760" s="728">
        <v>16000</v>
      </c>
      <c r="C760" s="60">
        <f t="shared" si="11"/>
        <v>8</v>
      </c>
    </row>
    <row r="761" spans="1:3" ht="16.5" hidden="1" customHeight="1">
      <c r="A761" s="725" t="s">
        <v>4067</v>
      </c>
      <c r="B761" s="728">
        <v>16000</v>
      </c>
      <c r="C761" s="60">
        <f t="shared" si="11"/>
        <v>9</v>
      </c>
    </row>
    <row r="762" spans="1:3" ht="16.5" hidden="1" customHeight="1">
      <c r="A762" s="725" t="s">
        <v>4068</v>
      </c>
      <c r="B762" s="728">
        <v>16000</v>
      </c>
      <c r="C762" s="60">
        <f t="shared" si="11"/>
        <v>10</v>
      </c>
    </row>
    <row r="763" spans="1:3" ht="16.5" hidden="1" customHeight="1">
      <c r="A763" s="725" t="s">
        <v>4069</v>
      </c>
      <c r="B763" s="728">
        <v>16000</v>
      </c>
      <c r="C763" s="60">
        <f t="shared" si="11"/>
        <v>11</v>
      </c>
    </row>
    <row r="764" spans="1:3" ht="16.5" hidden="1" customHeight="1">
      <c r="A764" s="725" t="s">
        <v>4070</v>
      </c>
      <c r="B764" s="728">
        <v>16000</v>
      </c>
      <c r="C764" s="60">
        <f t="shared" si="11"/>
        <v>12</v>
      </c>
    </row>
    <row r="765" spans="1:3" ht="16.5" hidden="1" customHeight="1">
      <c r="A765" s="725" t="s">
        <v>4071</v>
      </c>
      <c r="B765" s="728">
        <v>16000</v>
      </c>
      <c r="C765" s="60">
        <f t="shared" si="11"/>
        <v>13</v>
      </c>
    </row>
    <row r="766" spans="1:3" ht="16.5" hidden="1" customHeight="1">
      <c r="A766" s="725" t="s">
        <v>4072</v>
      </c>
      <c r="B766" s="728">
        <v>16000</v>
      </c>
      <c r="C766" s="60">
        <f t="shared" si="11"/>
        <v>14</v>
      </c>
    </row>
    <row r="767" spans="1:3" ht="16.5" hidden="1" customHeight="1">
      <c r="A767" s="725" t="s">
        <v>4073</v>
      </c>
      <c r="B767" s="728">
        <v>16000</v>
      </c>
      <c r="C767" s="60">
        <f t="shared" si="11"/>
        <v>15</v>
      </c>
    </row>
    <row r="768" spans="1:3" ht="16.5" hidden="1" customHeight="1">
      <c r="A768" s="725" t="s">
        <v>4074</v>
      </c>
      <c r="B768" s="728">
        <v>16000</v>
      </c>
      <c r="C768" s="60">
        <f t="shared" si="11"/>
        <v>16</v>
      </c>
    </row>
    <row r="769" spans="1:3" ht="16.5" hidden="1" customHeight="1">
      <c r="A769" s="725" t="s">
        <v>4075</v>
      </c>
      <c r="B769" s="728">
        <v>16000</v>
      </c>
      <c r="C769" s="60">
        <f t="shared" si="11"/>
        <v>17</v>
      </c>
    </row>
    <row r="770" spans="1:3" ht="16.5" hidden="1" customHeight="1">
      <c r="A770" s="725" t="s">
        <v>4076</v>
      </c>
      <c r="B770" s="728">
        <v>16000</v>
      </c>
      <c r="C770" s="60">
        <f t="shared" si="11"/>
        <v>18</v>
      </c>
    </row>
    <row r="771" spans="1:3" ht="16.5" hidden="1" customHeight="1">
      <c r="A771" s="725" t="s">
        <v>4077</v>
      </c>
      <c r="B771" s="728">
        <v>16000</v>
      </c>
      <c r="C771" s="60">
        <f t="shared" si="11"/>
        <v>19</v>
      </c>
    </row>
    <row r="772" spans="1:3" ht="16.5" hidden="1" customHeight="1">
      <c r="A772" s="725" t="s">
        <v>4078</v>
      </c>
      <c r="B772" s="728">
        <v>16000</v>
      </c>
      <c r="C772" s="60">
        <f t="shared" ref="C772:C835" si="12">MOD(ROW()-2,50)</f>
        <v>20</v>
      </c>
    </row>
    <row r="773" spans="1:3" ht="16.5" hidden="1" customHeight="1">
      <c r="A773" s="725" t="s">
        <v>4079</v>
      </c>
      <c r="B773" s="728">
        <v>16000</v>
      </c>
      <c r="C773" s="60">
        <f t="shared" si="12"/>
        <v>21</v>
      </c>
    </row>
    <row r="774" spans="1:3" ht="16.5" hidden="1" customHeight="1">
      <c r="A774" s="725" t="s">
        <v>4080</v>
      </c>
      <c r="B774" s="728">
        <v>16000</v>
      </c>
      <c r="C774" s="60">
        <f t="shared" si="12"/>
        <v>22</v>
      </c>
    </row>
    <row r="775" spans="1:3" ht="16.5" hidden="1" customHeight="1">
      <c r="A775" s="725" t="s">
        <v>4081</v>
      </c>
      <c r="B775" s="728">
        <v>16000</v>
      </c>
      <c r="C775" s="60">
        <f t="shared" si="12"/>
        <v>23</v>
      </c>
    </row>
    <row r="776" spans="1:3" ht="16.5" hidden="1" customHeight="1">
      <c r="A776" s="725" t="s">
        <v>4082</v>
      </c>
      <c r="B776" s="728">
        <v>16000</v>
      </c>
      <c r="C776" s="60">
        <f t="shared" si="12"/>
        <v>24</v>
      </c>
    </row>
    <row r="777" spans="1:3" ht="16.5" hidden="1" customHeight="1">
      <c r="A777" s="725" t="s">
        <v>4083</v>
      </c>
      <c r="B777" s="728">
        <v>16000</v>
      </c>
      <c r="C777" s="60">
        <f t="shared" si="12"/>
        <v>25</v>
      </c>
    </row>
    <row r="778" spans="1:3" ht="16.5" hidden="1" customHeight="1">
      <c r="A778" s="725" t="s">
        <v>4084</v>
      </c>
      <c r="B778" s="728">
        <v>16000</v>
      </c>
      <c r="C778" s="60">
        <f t="shared" si="12"/>
        <v>26</v>
      </c>
    </row>
    <row r="779" spans="1:3" ht="16.5" hidden="1" customHeight="1">
      <c r="A779" s="725" t="s">
        <v>4085</v>
      </c>
      <c r="B779" s="728">
        <v>16000</v>
      </c>
      <c r="C779" s="60">
        <f t="shared" si="12"/>
        <v>27</v>
      </c>
    </row>
    <row r="780" spans="1:3" ht="16.5" hidden="1" customHeight="1">
      <c r="A780" s="725" t="s">
        <v>4086</v>
      </c>
      <c r="B780" s="728">
        <v>16000</v>
      </c>
      <c r="C780" s="60">
        <f t="shared" si="12"/>
        <v>28</v>
      </c>
    </row>
    <row r="781" spans="1:3" ht="16.5" hidden="1" customHeight="1">
      <c r="A781" s="725" t="s">
        <v>4087</v>
      </c>
      <c r="B781" s="728">
        <v>16000</v>
      </c>
      <c r="C781" s="60">
        <f t="shared" si="12"/>
        <v>29</v>
      </c>
    </row>
    <row r="782" spans="1:3" ht="16.5" hidden="1" customHeight="1">
      <c r="A782" s="725" t="s">
        <v>4088</v>
      </c>
      <c r="B782" s="728">
        <v>16000</v>
      </c>
      <c r="C782" s="60">
        <f t="shared" si="12"/>
        <v>30</v>
      </c>
    </row>
    <row r="783" spans="1:3" ht="16.5" hidden="1" customHeight="1">
      <c r="A783" s="725" t="s">
        <v>4089</v>
      </c>
      <c r="B783" s="728">
        <v>16000</v>
      </c>
      <c r="C783" s="60">
        <f t="shared" si="12"/>
        <v>31</v>
      </c>
    </row>
    <row r="784" spans="1:3" ht="16.5" hidden="1" customHeight="1">
      <c r="A784" s="725" t="s">
        <v>4090</v>
      </c>
      <c r="B784" s="728">
        <v>16000</v>
      </c>
      <c r="C784" s="60">
        <f t="shared" si="12"/>
        <v>32</v>
      </c>
    </row>
    <row r="785" spans="1:3" ht="16.5" hidden="1" customHeight="1">
      <c r="A785" s="725" t="s">
        <v>4091</v>
      </c>
      <c r="B785" s="728">
        <v>16000</v>
      </c>
      <c r="C785" s="60">
        <f t="shared" si="12"/>
        <v>33</v>
      </c>
    </row>
    <row r="786" spans="1:3" ht="16.5" hidden="1" customHeight="1">
      <c r="A786" s="725" t="s">
        <v>4092</v>
      </c>
      <c r="B786" s="728">
        <v>16000</v>
      </c>
      <c r="C786" s="60">
        <f t="shared" si="12"/>
        <v>34</v>
      </c>
    </row>
    <row r="787" spans="1:3" ht="16.5" hidden="1" customHeight="1">
      <c r="A787" s="725" t="s">
        <v>4093</v>
      </c>
      <c r="B787" s="728">
        <v>16000</v>
      </c>
      <c r="C787" s="60">
        <f t="shared" si="12"/>
        <v>35</v>
      </c>
    </row>
    <row r="788" spans="1:3" ht="16.5" hidden="1" customHeight="1">
      <c r="A788" s="725" t="s">
        <v>4094</v>
      </c>
      <c r="B788" s="728">
        <v>16000</v>
      </c>
      <c r="C788" s="60">
        <f t="shared" si="12"/>
        <v>36</v>
      </c>
    </row>
    <row r="789" spans="1:3" ht="16.5" hidden="1" customHeight="1">
      <c r="A789" s="725" t="s">
        <v>4095</v>
      </c>
      <c r="B789" s="728">
        <v>16000</v>
      </c>
      <c r="C789" s="60">
        <f t="shared" si="12"/>
        <v>37</v>
      </c>
    </row>
    <row r="790" spans="1:3" ht="16.5" hidden="1" customHeight="1">
      <c r="A790" s="725" t="s">
        <v>4096</v>
      </c>
      <c r="B790" s="728">
        <v>16000</v>
      </c>
      <c r="C790" s="60">
        <f t="shared" si="12"/>
        <v>38</v>
      </c>
    </row>
    <row r="791" spans="1:3" ht="16.5" hidden="1" customHeight="1">
      <c r="A791" s="725" t="s">
        <v>4097</v>
      </c>
      <c r="B791" s="728">
        <v>16000</v>
      </c>
      <c r="C791" s="60">
        <f t="shared" si="12"/>
        <v>39</v>
      </c>
    </row>
    <row r="792" spans="1:3" ht="16.5" hidden="1" customHeight="1">
      <c r="A792" s="725" t="s">
        <v>4098</v>
      </c>
      <c r="B792" s="728">
        <v>16000</v>
      </c>
      <c r="C792" s="60">
        <f t="shared" si="12"/>
        <v>40</v>
      </c>
    </row>
    <row r="793" spans="1:3" ht="16.5" hidden="1" customHeight="1">
      <c r="A793" s="725" t="s">
        <v>4099</v>
      </c>
      <c r="B793" s="728">
        <v>16000</v>
      </c>
      <c r="C793" s="60">
        <f t="shared" si="12"/>
        <v>41</v>
      </c>
    </row>
    <row r="794" spans="1:3" ht="16.5" hidden="1" customHeight="1">
      <c r="A794" s="725" t="s">
        <v>4100</v>
      </c>
      <c r="B794" s="728">
        <v>16000</v>
      </c>
      <c r="C794" s="60">
        <f t="shared" si="12"/>
        <v>42</v>
      </c>
    </row>
    <row r="795" spans="1:3" ht="16.5" hidden="1" customHeight="1">
      <c r="A795" s="725" t="s">
        <v>4101</v>
      </c>
      <c r="B795" s="728">
        <v>16000</v>
      </c>
      <c r="C795" s="60">
        <f t="shared" si="12"/>
        <v>43</v>
      </c>
    </row>
    <row r="796" spans="1:3" ht="16.5" hidden="1" customHeight="1">
      <c r="A796" s="725" t="s">
        <v>4102</v>
      </c>
      <c r="B796" s="728">
        <v>16000</v>
      </c>
      <c r="C796" s="60">
        <f t="shared" si="12"/>
        <v>44</v>
      </c>
    </row>
    <row r="797" spans="1:3" ht="16.5" hidden="1" customHeight="1">
      <c r="A797" s="725" t="s">
        <v>4103</v>
      </c>
      <c r="B797" s="728">
        <v>16000</v>
      </c>
      <c r="C797" s="60">
        <f t="shared" si="12"/>
        <v>45</v>
      </c>
    </row>
    <row r="798" spans="1:3" ht="16.5" hidden="1" customHeight="1">
      <c r="A798" s="725" t="s">
        <v>4104</v>
      </c>
      <c r="B798" s="728">
        <v>16000</v>
      </c>
      <c r="C798" s="60">
        <f t="shared" si="12"/>
        <v>46</v>
      </c>
    </row>
    <row r="799" spans="1:3" ht="16.5" hidden="1" customHeight="1">
      <c r="A799" s="725" t="s">
        <v>4105</v>
      </c>
      <c r="B799" s="728">
        <v>16000</v>
      </c>
      <c r="C799" s="60">
        <f t="shared" si="12"/>
        <v>47</v>
      </c>
    </row>
    <row r="800" spans="1:3" ht="16.5" hidden="1" customHeight="1">
      <c r="A800" s="725" t="s">
        <v>4106</v>
      </c>
      <c r="B800" s="728">
        <v>16000</v>
      </c>
      <c r="C800" s="60">
        <f t="shared" si="12"/>
        <v>48</v>
      </c>
    </row>
    <row r="801" spans="1:3" ht="16.5" hidden="1" customHeight="1">
      <c r="A801" s="725" t="s">
        <v>4107</v>
      </c>
      <c r="B801" s="728">
        <v>16000</v>
      </c>
      <c r="C801" s="60">
        <f t="shared" si="12"/>
        <v>49</v>
      </c>
    </row>
    <row r="802" spans="1:3" ht="16.5" customHeight="1">
      <c r="A802" s="725" t="s">
        <v>4108</v>
      </c>
      <c r="B802" s="731">
        <v>17000</v>
      </c>
      <c r="C802" s="732">
        <f t="shared" si="12"/>
        <v>0</v>
      </c>
    </row>
    <row r="803" spans="1:3" ht="16.5" hidden="1" customHeight="1">
      <c r="A803" s="725" t="s">
        <v>4109</v>
      </c>
      <c r="B803" s="728">
        <v>17000</v>
      </c>
      <c r="C803" s="60">
        <f t="shared" si="12"/>
        <v>1</v>
      </c>
    </row>
    <row r="804" spans="1:3" ht="16.5" hidden="1" customHeight="1">
      <c r="A804" s="725" t="s">
        <v>4110</v>
      </c>
      <c r="B804" s="728">
        <v>17000</v>
      </c>
      <c r="C804" s="60">
        <f t="shared" si="12"/>
        <v>2</v>
      </c>
    </row>
    <row r="805" spans="1:3" ht="16.5" hidden="1" customHeight="1">
      <c r="A805" s="725" t="s">
        <v>4111</v>
      </c>
      <c r="B805" s="728">
        <v>17000</v>
      </c>
      <c r="C805" s="60">
        <f t="shared" si="12"/>
        <v>3</v>
      </c>
    </row>
    <row r="806" spans="1:3" ht="16.5" hidden="1" customHeight="1">
      <c r="A806" s="725" t="s">
        <v>4112</v>
      </c>
      <c r="B806" s="728">
        <v>17000</v>
      </c>
      <c r="C806" s="60">
        <f t="shared" si="12"/>
        <v>4</v>
      </c>
    </row>
    <row r="807" spans="1:3" ht="16.5" hidden="1" customHeight="1">
      <c r="A807" s="725" t="s">
        <v>4113</v>
      </c>
      <c r="B807" s="728">
        <v>17000</v>
      </c>
      <c r="C807" s="60">
        <f t="shared" si="12"/>
        <v>5</v>
      </c>
    </row>
    <row r="808" spans="1:3" ht="16.5" hidden="1" customHeight="1">
      <c r="A808" s="725" t="s">
        <v>4114</v>
      </c>
      <c r="B808" s="728">
        <v>17000</v>
      </c>
      <c r="C808" s="60">
        <f t="shared" si="12"/>
        <v>6</v>
      </c>
    </row>
    <row r="809" spans="1:3" ht="16.5" hidden="1" customHeight="1">
      <c r="A809" s="725" t="s">
        <v>4115</v>
      </c>
      <c r="B809" s="728">
        <v>17000</v>
      </c>
      <c r="C809" s="60">
        <f t="shared" si="12"/>
        <v>7</v>
      </c>
    </row>
    <row r="810" spans="1:3" ht="16.5" hidden="1" customHeight="1">
      <c r="A810" s="725" t="s">
        <v>4116</v>
      </c>
      <c r="B810" s="728">
        <v>17000</v>
      </c>
      <c r="C810" s="60">
        <f t="shared" si="12"/>
        <v>8</v>
      </c>
    </row>
    <row r="811" spans="1:3" ht="16.5" hidden="1" customHeight="1">
      <c r="A811" s="725" t="s">
        <v>4117</v>
      </c>
      <c r="B811" s="728">
        <v>17000</v>
      </c>
      <c r="C811" s="60">
        <f t="shared" si="12"/>
        <v>9</v>
      </c>
    </row>
    <row r="812" spans="1:3" ht="16.5" hidden="1" customHeight="1">
      <c r="A812" s="725" t="s">
        <v>4118</v>
      </c>
      <c r="B812" s="728">
        <v>17000</v>
      </c>
      <c r="C812" s="60">
        <f t="shared" si="12"/>
        <v>10</v>
      </c>
    </row>
    <row r="813" spans="1:3" ht="16.5" hidden="1" customHeight="1">
      <c r="A813" s="725" t="s">
        <v>4119</v>
      </c>
      <c r="B813" s="728">
        <v>17000</v>
      </c>
      <c r="C813" s="60">
        <f t="shared" si="12"/>
        <v>11</v>
      </c>
    </row>
    <row r="814" spans="1:3" ht="16.5" hidden="1" customHeight="1">
      <c r="A814" s="725" t="s">
        <v>4120</v>
      </c>
      <c r="B814" s="728">
        <v>17000</v>
      </c>
      <c r="C814" s="60">
        <f t="shared" si="12"/>
        <v>12</v>
      </c>
    </row>
    <row r="815" spans="1:3" ht="16.5" hidden="1" customHeight="1">
      <c r="A815" s="725" t="s">
        <v>4121</v>
      </c>
      <c r="B815" s="728">
        <v>17000</v>
      </c>
      <c r="C815" s="60">
        <f t="shared" si="12"/>
        <v>13</v>
      </c>
    </row>
    <row r="816" spans="1:3" ht="16.5" hidden="1" customHeight="1">
      <c r="A816" s="725" t="s">
        <v>4122</v>
      </c>
      <c r="B816" s="728">
        <v>17000</v>
      </c>
      <c r="C816" s="60">
        <f t="shared" si="12"/>
        <v>14</v>
      </c>
    </row>
    <row r="817" spans="1:3" ht="16.5" hidden="1" customHeight="1">
      <c r="A817" s="725" t="s">
        <v>4123</v>
      </c>
      <c r="B817" s="728">
        <v>17000</v>
      </c>
      <c r="C817" s="60">
        <f t="shared" si="12"/>
        <v>15</v>
      </c>
    </row>
    <row r="818" spans="1:3" ht="16.5" hidden="1" customHeight="1">
      <c r="A818" s="725" t="s">
        <v>4124</v>
      </c>
      <c r="B818" s="728">
        <v>17000</v>
      </c>
      <c r="C818" s="60">
        <f t="shared" si="12"/>
        <v>16</v>
      </c>
    </row>
    <row r="819" spans="1:3" ht="16.5" hidden="1" customHeight="1">
      <c r="A819" s="725" t="s">
        <v>4125</v>
      </c>
      <c r="B819" s="728">
        <v>17000</v>
      </c>
      <c r="C819" s="60">
        <f t="shared" si="12"/>
        <v>17</v>
      </c>
    </row>
    <row r="820" spans="1:3" ht="16.5" hidden="1" customHeight="1">
      <c r="A820" s="725" t="s">
        <v>4126</v>
      </c>
      <c r="B820" s="728">
        <v>17000</v>
      </c>
      <c r="C820" s="60">
        <f t="shared" si="12"/>
        <v>18</v>
      </c>
    </row>
    <row r="821" spans="1:3" ht="16.5" hidden="1" customHeight="1">
      <c r="A821" s="725" t="s">
        <v>4127</v>
      </c>
      <c r="B821" s="728">
        <v>17000</v>
      </c>
      <c r="C821" s="60">
        <f t="shared" si="12"/>
        <v>19</v>
      </c>
    </row>
    <row r="822" spans="1:3" ht="16.5" hidden="1" customHeight="1">
      <c r="A822" s="725" t="s">
        <v>4128</v>
      </c>
      <c r="B822" s="728">
        <v>17000</v>
      </c>
      <c r="C822" s="60">
        <f t="shared" si="12"/>
        <v>20</v>
      </c>
    </row>
    <row r="823" spans="1:3" ht="16.5" hidden="1" customHeight="1">
      <c r="A823" s="725" t="s">
        <v>4129</v>
      </c>
      <c r="B823" s="728">
        <v>17000</v>
      </c>
      <c r="C823" s="60">
        <f t="shared" si="12"/>
        <v>21</v>
      </c>
    </row>
    <row r="824" spans="1:3" ht="16.5" hidden="1" customHeight="1">
      <c r="A824" s="725" t="s">
        <v>4130</v>
      </c>
      <c r="B824" s="728">
        <v>17000</v>
      </c>
      <c r="C824" s="60">
        <f t="shared" si="12"/>
        <v>22</v>
      </c>
    </row>
    <row r="825" spans="1:3" ht="16.5" hidden="1" customHeight="1">
      <c r="A825" s="725" t="s">
        <v>4131</v>
      </c>
      <c r="B825" s="728">
        <v>17000</v>
      </c>
      <c r="C825" s="60">
        <f t="shared" si="12"/>
        <v>23</v>
      </c>
    </row>
    <row r="826" spans="1:3" ht="16.5" hidden="1" customHeight="1">
      <c r="A826" s="725" t="s">
        <v>4132</v>
      </c>
      <c r="B826" s="728">
        <v>17000</v>
      </c>
      <c r="C826" s="60">
        <f t="shared" si="12"/>
        <v>24</v>
      </c>
    </row>
    <row r="827" spans="1:3" ht="16.5" hidden="1" customHeight="1">
      <c r="A827" s="725" t="s">
        <v>4133</v>
      </c>
      <c r="B827" s="728">
        <v>17000</v>
      </c>
      <c r="C827" s="60">
        <f t="shared" si="12"/>
        <v>25</v>
      </c>
    </row>
    <row r="828" spans="1:3" ht="16.5" hidden="1" customHeight="1">
      <c r="A828" s="725" t="s">
        <v>4134</v>
      </c>
      <c r="B828" s="728">
        <v>17000</v>
      </c>
      <c r="C828" s="60">
        <f t="shared" si="12"/>
        <v>26</v>
      </c>
    </row>
    <row r="829" spans="1:3" ht="16.5" hidden="1" customHeight="1">
      <c r="A829" s="725" t="s">
        <v>4135</v>
      </c>
      <c r="B829" s="728">
        <v>17000</v>
      </c>
      <c r="C829" s="60">
        <f t="shared" si="12"/>
        <v>27</v>
      </c>
    </row>
    <row r="830" spans="1:3" ht="16.5" hidden="1" customHeight="1">
      <c r="A830" s="725" t="s">
        <v>4136</v>
      </c>
      <c r="B830" s="728">
        <v>17000</v>
      </c>
      <c r="C830" s="60">
        <f t="shared" si="12"/>
        <v>28</v>
      </c>
    </row>
    <row r="831" spans="1:3" ht="16.5" hidden="1" customHeight="1">
      <c r="A831" s="725" t="s">
        <v>4137</v>
      </c>
      <c r="B831" s="728">
        <v>17000</v>
      </c>
      <c r="C831" s="60">
        <f t="shared" si="12"/>
        <v>29</v>
      </c>
    </row>
    <row r="832" spans="1:3" ht="16.5" hidden="1" customHeight="1">
      <c r="A832" s="725" t="s">
        <v>4138</v>
      </c>
      <c r="B832" s="728">
        <v>17000</v>
      </c>
      <c r="C832" s="60">
        <f t="shared" si="12"/>
        <v>30</v>
      </c>
    </row>
    <row r="833" spans="1:3" ht="16.5" hidden="1" customHeight="1">
      <c r="A833" s="725" t="s">
        <v>4139</v>
      </c>
      <c r="B833" s="728">
        <v>17000</v>
      </c>
      <c r="C833" s="60">
        <f t="shared" si="12"/>
        <v>31</v>
      </c>
    </row>
    <row r="834" spans="1:3" ht="16.5" hidden="1" customHeight="1">
      <c r="A834" s="725" t="s">
        <v>4140</v>
      </c>
      <c r="B834" s="728">
        <v>17000</v>
      </c>
      <c r="C834" s="60">
        <f t="shared" si="12"/>
        <v>32</v>
      </c>
    </row>
    <row r="835" spans="1:3" ht="16.5" hidden="1" customHeight="1">
      <c r="A835" s="725" t="s">
        <v>4141</v>
      </c>
      <c r="B835" s="728">
        <v>17000</v>
      </c>
      <c r="C835" s="60">
        <f t="shared" si="12"/>
        <v>33</v>
      </c>
    </row>
    <row r="836" spans="1:3" ht="16.5" hidden="1" customHeight="1">
      <c r="A836" s="725" t="s">
        <v>4142</v>
      </c>
      <c r="B836" s="728">
        <v>17000</v>
      </c>
      <c r="C836" s="60">
        <f t="shared" ref="C836:C899" si="13">MOD(ROW()-2,50)</f>
        <v>34</v>
      </c>
    </row>
    <row r="837" spans="1:3" ht="16.5" hidden="1" customHeight="1">
      <c r="A837" s="725" t="s">
        <v>4143</v>
      </c>
      <c r="B837" s="728">
        <v>17000</v>
      </c>
      <c r="C837" s="60">
        <f t="shared" si="13"/>
        <v>35</v>
      </c>
    </row>
    <row r="838" spans="1:3" ht="16.5" hidden="1" customHeight="1">
      <c r="A838" s="725" t="s">
        <v>4144</v>
      </c>
      <c r="B838" s="728">
        <v>17000</v>
      </c>
      <c r="C838" s="60">
        <f t="shared" si="13"/>
        <v>36</v>
      </c>
    </row>
    <row r="839" spans="1:3" ht="16.5" hidden="1" customHeight="1">
      <c r="A839" s="725" t="s">
        <v>4145</v>
      </c>
      <c r="B839" s="728">
        <v>17000</v>
      </c>
      <c r="C839" s="60">
        <f t="shared" si="13"/>
        <v>37</v>
      </c>
    </row>
    <row r="840" spans="1:3" ht="16.5" hidden="1" customHeight="1">
      <c r="A840" s="725" t="s">
        <v>4146</v>
      </c>
      <c r="B840" s="728">
        <v>17000</v>
      </c>
      <c r="C840" s="60">
        <f t="shared" si="13"/>
        <v>38</v>
      </c>
    </row>
    <row r="841" spans="1:3" ht="16.5" hidden="1" customHeight="1">
      <c r="A841" s="725" t="s">
        <v>4147</v>
      </c>
      <c r="B841" s="728">
        <v>17000</v>
      </c>
      <c r="C841" s="60">
        <f t="shared" si="13"/>
        <v>39</v>
      </c>
    </row>
    <row r="842" spans="1:3" ht="16.5" hidden="1" customHeight="1">
      <c r="A842" s="725" t="s">
        <v>4148</v>
      </c>
      <c r="B842" s="728">
        <v>17000</v>
      </c>
      <c r="C842" s="60">
        <f t="shared" si="13"/>
        <v>40</v>
      </c>
    </row>
    <row r="843" spans="1:3" ht="16.5" hidden="1" customHeight="1">
      <c r="A843" s="725" t="s">
        <v>4149</v>
      </c>
      <c r="B843" s="728">
        <v>17000</v>
      </c>
      <c r="C843" s="60">
        <f t="shared" si="13"/>
        <v>41</v>
      </c>
    </row>
    <row r="844" spans="1:3" ht="16.5" hidden="1" customHeight="1">
      <c r="A844" s="725" t="s">
        <v>4150</v>
      </c>
      <c r="B844" s="728">
        <v>17000</v>
      </c>
      <c r="C844" s="60">
        <f t="shared" si="13"/>
        <v>42</v>
      </c>
    </row>
    <row r="845" spans="1:3" ht="16.5" hidden="1" customHeight="1">
      <c r="A845" s="725" t="s">
        <v>4151</v>
      </c>
      <c r="B845" s="728">
        <v>17000</v>
      </c>
      <c r="C845" s="60">
        <f t="shared" si="13"/>
        <v>43</v>
      </c>
    </row>
    <row r="846" spans="1:3" ht="16.5" hidden="1" customHeight="1">
      <c r="A846" s="725" t="s">
        <v>4152</v>
      </c>
      <c r="B846" s="728">
        <v>17000</v>
      </c>
      <c r="C846" s="60">
        <f t="shared" si="13"/>
        <v>44</v>
      </c>
    </row>
    <row r="847" spans="1:3" ht="16.5" hidden="1" customHeight="1">
      <c r="A847" s="725" t="s">
        <v>4153</v>
      </c>
      <c r="B847" s="728">
        <v>17000</v>
      </c>
      <c r="C847" s="60">
        <f t="shared" si="13"/>
        <v>45</v>
      </c>
    </row>
    <row r="848" spans="1:3" ht="16.5" hidden="1" customHeight="1">
      <c r="A848" s="725" t="s">
        <v>4154</v>
      </c>
      <c r="B848" s="728">
        <v>17000</v>
      </c>
      <c r="C848" s="60">
        <f t="shared" si="13"/>
        <v>46</v>
      </c>
    </row>
    <row r="849" spans="1:3" ht="16.5" hidden="1" customHeight="1">
      <c r="A849" s="725" t="s">
        <v>4155</v>
      </c>
      <c r="B849" s="728">
        <v>17000</v>
      </c>
      <c r="C849" s="60">
        <f t="shared" si="13"/>
        <v>47</v>
      </c>
    </row>
    <row r="850" spans="1:3" ht="16.5" hidden="1" customHeight="1">
      <c r="A850" s="725" t="s">
        <v>4156</v>
      </c>
      <c r="B850" s="728">
        <v>17000</v>
      </c>
      <c r="C850" s="60">
        <f t="shared" si="13"/>
        <v>48</v>
      </c>
    </row>
    <row r="851" spans="1:3" ht="16.5" hidden="1" customHeight="1">
      <c r="A851" s="725" t="s">
        <v>4157</v>
      </c>
      <c r="B851" s="728">
        <v>17000</v>
      </c>
      <c r="C851" s="60">
        <f t="shared" si="13"/>
        <v>49</v>
      </c>
    </row>
    <row r="852" spans="1:3" ht="16.5" customHeight="1">
      <c r="A852" s="725" t="s">
        <v>4158</v>
      </c>
      <c r="B852" s="731">
        <v>18000</v>
      </c>
      <c r="C852" s="732">
        <f t="shared" si="13"/>
        <v>0</v>
      </c>
    </row>
    <row r="853" spans="1:3" ht="16.5" hidden="1" customHeight="1">
      <c r="A853" s="725" t="s">
        <v>4159</v>
      </c>
      <c r="B853" s="728">
        <v>18000</v>
      </c>
      <c r="C853" s="60">
        <f t="shared" si="13"/>
        <v>1</v>
      </c>
    </row>
    <row r="854" spans="1:3" ht="16.5" hidden="1" customHeight="1">
      <c r="A854" s="725" t="s">
        <v>4160</v>
      </c>
      <c r="B854" s="728">
        <v>18000</v>
      </c>
      <c r="C854" s="60">
        <f t="shared" si="13"/>
        <v>2</v>
      </c>
    </row>
    <row r="855" spans="1:3" ht="16.5" hidden="1" customHeight="1">
      <c r="A855" s="725" t="s">
        <v>4161</v>
      </c>
      <c r="B855" s="728">
        <v>18000</v>
      </c>
      <c r="C855" s="60">
        <f t="shared" si="13"/>
        <v>3</v>
      </c>
    </row>
    <row r="856" spans="1:3" ht="16.5" hidden="1" customHeight="1">
      <c r="A856" s="725" t="s">
        <v>4162</v>
      </c>
      <c r="B856" s="728">
        <v>18000</v>
      </c>
      <c r="C856" s="60">
        <f t="shared" si="13"/>
        <v>4</v>
      </c>
    </row>
    <row r="857" spans="1:3" ht="16.5" hidden="1" customHeight="1">
      <c r="A857" s="725" t="s">
        <v>4163</v>
      </c>
      <c r="B857" s="728">
        <v>18000</v>
      </c>
      <c r="C857" s="60">
        <f t="shared" si="13"/>
        <v>5</v>
      </c>
    </row>
    <row r="858" spans="1:3" ht="16.5" hidden="1" customHeight="1">
      <c r="A858" s="725" t="s">
        <v>4164</v>
      </c>
      <c r="B858" s="728">
        <v>18000</v>
      </c>
      <c r="C858" s="60">
        <f t="shared" si="13"/>
        <v>6</v>
      </c>
    </row>
    <row r="859" spans="1:3" ht="16.5" hidden="1" customHeight="1">
      <c r="A859" s="725" t="s">
        <v>4165</v>
      </c>
      <c r="B859" s="728">
        <v>18000</v>
      </c>
      <c r="C859" s="60">
        <f t="shared" si="13"/>
        <v>7</v>
      </c>
    </row>
    <row r="860" spans="1:3" ht="16.5" hidden="1" customHeight="1">
      <c r="A860" s="725" t="s">
        <v>4166</v>
      </c>
      <c r="B860" s="728">
        <v>18000</v>
      </c>
      <c r="C860" s="60">
        <f t="shared" si="13"/>
        <v>8</v>
      </c>
    </row>
    <row r="861" spans="1:3" ht="16.5" hidden="1" customHeight="1">
      <c r="A861" s="725" t="s">
        <v>4167</v>
      </c>
      <c r="B861" s="728">
        <v>18000</v>
      </c>
      <c r="C861" s="60">
        <f t="shared" si="13"/>
        <v>9</v>
      </c>
    </row>
    <row r="862" spans="1:3" ht="16.5" hidden="1" customHeight="1">
      <c r="A862" s="725" t="s">
        <v>4168</v>
      </c>
      <c r="B862" s="728">
        <v>18000</v>
      </c>
      <c r="C862" s="60">
        <f t="shared" si="13"/>
        <v>10</v>
      </c>
    </row>
    <row r="863" spans="1:3" ht="16.5" hidden="1" customHeight="1">
      <c r="A863" s="725" t="s">
        <v>4169</v>
      </c>
      <c r="B863" s="728">
        <v>18000</v>
      </c>
      <c r="C863" s="60">
        <f t="shared" si="13"/>
        <v>11</v>
      </c>
    </row>
    <row r="864" spans="1:3" ht="16.5" hidden="1" customHeight="1">
      <c r="A864" s="725" t="s">
        <v>4170</v>
      </c>
      <c r="B864" s="728">
        <v>18000</v>
      </c>
      <c r="C864" s="60">
        <f t="shared" si="13"/>
        <v>12</v>
      </c>
    </row>
    <row r="865" spans="1:3" ht="16.5" hidden="1" customHeight="1">
      <c r="A865" s="725" t="s">
        <v>4171</v>
      </c>
      <c r="B865" s="728">
        <v>18000</v>
      </c>
      <c r="C865" s="60">
        <f t="shared" si="13"/>
        <v>13</v>
      </c>
    </row>
    <row r="866" spans="1:3" ht="16.5" hidden="1" customHeight="1">
      <c r="A866" s="725" t="s">
        <v>4172</v>
      </c>
      <c r="B866" s="728">
        <v>18000</v>
      </c>
      <c r="C866" s="60">
        <f t="shared" si="13"/>
        <v>14</v>
      </c>
    </row>
    <row r="867" spans="1:3" ht="16.5" hidden="1" customHeight="1">
      <c r="A867" s="725" t="s">
        <v>4173</v>
      </c>
      <c r="B867" s="728">
        <v>18000</v>
      </c>
      <c r="C867" s="60">
        <f t="shared" si="13"/>
        <v>15</v>
      </c>
    </row>
    <row r="868" spans="1:3" ht="16.5" hidden="1" customHeight="1">
      <c r="A868" s="725" t="s">
        <v>4174</v>
      </c>
      <c r="B868" s="728">
        <v>18000</v>
      </c>
      <c r="C868" s="60">
        <f t="shared" si="13"/>
        <v>16</v>
      </c>
    </row>
    <row r="869" spans="1:3" ht="16.5" hidden="1" customHeight="1">
      <c r="A869" s="725" t="s">
        <v>4175</v>
      </c>
      <c r="B869" s="728">
        <v>18000</v>
      </c>
      <c r="C869" s="60">
        <f t="shared" si="13"/>
        <v>17</v>
      </c>
    </row>
    <row r="870" spans="1:3" ht="16.5" hidden="1" customHeight="1">
      <c r="A870" s="725" t="s">
        <v>4176</v>
      </c>
      <c r="B870" s="728">
        <v>18000</v>
      </c>
      <c r="C870" s="60">
        <f t="shared" si="13"/>
        <v>18</v>
      </c>
    </row>
    <row r="871" spans="1:3" ht="16.5" hidden="1" customHeight="1">
      <c r="A871" s="725" t="s">
        <v>4177</v>
      </c>
      <c r="B871" s="728">
        <v>18000</v>
      </c>
      <c r="C871" s="60">
        <f t="shared" si="13"/>
        <v>19</v>
      </c>
    </row>
    <row r="872" spans="1:3" ht="16.5" hidden="1" customHeight="1">
      <c r="A872" s="725" t="s">
        <v>4178</v>
      </c>
      <c r="B872" s="728">
        <v>18000</v>
      </c>
      <c r="C872" s="60">
        <f t="shared" si="13"/>
        <v>20</v>
      </c>
    </row>
    <row r="873" spans="1:3" ht="16.5" hidden="1" customHeight="1">
      <c r="A873" s="725" t="s">
        <v>4179</v>
      </c>
      <c r="B873" s="728">
        <v>18000</v>
      </c>
      <c r="C873" s="60">
        <f t="shared" si="13"/>
        <v>21</v>
      </c>
    </row>
    <row r="874" spans="1:3" ht="16.5" hidden="1" customHeight="1">
      <c r="A874" s="725" t="s">
        <v>4180</v>
      </c>
      <c r="B874" s="728">
        <v>18000</v>
      </c>
      <c r="C874" s="60">
        <f t="shared" si="13"/>
        <v>22</v>
      </c>
    </row>
    <row r="875" spans="1:3" ht="16.5" hidden="1" customHeight="1">
      <c r="A875" s="725" t="s">
        <v>4181</v>
      </c>
      <c r="B875" s="728">
        <v>18000</v>
      </c>
      <c r="C875" s="60">
        <f t="shared" si="13"/>
        <v>23</v>
      </c>
    </row>
    <row r="876" spans="1:3" ht="16.5" hidden="1" customHeight="1">
      <c r="A876" s="725" t="s">
        <v>4182</v>
      </c>
      <c r="B876" s="728">
        <v>18000</v>
      </c>
      <c r="C876" s="60">
        <f t="shared" si="13"/>
        <v>24</v>
      </c>
    </row>
    <row r="877" spans="1:3" ht="16.5" hidden="1" customHeight="1">
      <c r="A877" s="725" t="s">
        <v>4183</v>
      </c>
      <c r="B877" s="728">
        <v>18000</v>
      </c>
      <c r="C877" s="60">
        <f t="shared" si="13"/>
        <v>25</v>
      </c>
    </row>
    <row r="878" spans="1:3" ht="16.5" hidden="1" customHeight="1">
      <c r="A878" s="725" t="s">
        <v>4184</v>
      </c>
      <c r="B878" s="728">
        <v>18000</v>
      </c>
      <c r="C878" s="60">
        <f t="shared" si="13"/>
        <v>26</v>
      </c>
    </row>
    <row r="879" spans="1:3" ht="16.5" hidden="1" customHeight="1">
      <c r="A879" s="725" t="s">
        <v>4185</v>
      </c>
      <c r="B879" s="728">
        <v>18000</v>
      </c>
      <c r="C879" s="60">
        <f t="shared" si="13"/>
        <v>27</v>
      </c>
    </row>
    <row r="880" spans="1:3" ht="16.5" hidden="1" customHeight="1">
      <c r="A880" s="725" t="s">
        <v>4186</v>
      </c>
      <c r="B880" s="728">
        <v>18000</v>
      </c>
      <c r="C880" s="60">
        <f t="shared" si="13"/>
        <v>28</v>
      </c>
    </row>
    <row r="881" spans="1:3" ht="16.5" hidden="1" customHeight="1">
      <c r="A881" s="725" t="s">
        <v>4187</v>
      </c>
      <c r="B881" s="728">
        <v>18000</v>
      </c>
      <c r="C881" s="60">
        <f t="shared" si="13"/>
        <v>29</v>
      </c>
    </row>
    <row r="882" spans="1:3" ht="16.5" hidden="1" customHeight="1">
      <c r="A882" s="725" t="s">
        <v>4188</v>
      </c>
      <c r="B882" s="728">
        <v>18000</v>
      </c>
      <c r="C882" s="60">
        <f t="shared" si="13"/>
        <v>30</v>
      </c>
    </row>
    <row r="883" spans="1:3" ht="16.5" hidden="1" customHeight="1">
      <c r="A883" s="725" t="s">
        <v>4189</v>
      </c>
      <c r="B883" s="728">
        <v>18000</v>
      </c>
      <c r="C883" s="60">
        <f t="shared" si="13"/>
        <v>31</v>
      </c>
    </row>
    <row r="884" spans="1:3" ht="16.5" hidden="1" customHeight="1">
      <c r="A884" s="725" t="s">
        <v>4190</v>
      </c>
      <c r="B884" s="728">
        <v>18000</v>
      </c>
      <c r="C884" s="60">
        <f t="shared" si="13"/>
        <v>32</v>
      </c>
    </row>
    <row r="885" spans="1:3" ht="16.5" hidden="1" customHeight="1">
      <c r="A885" s="725" t="s">
        <v>4191</v>
      </c>
      <c r="B885" s="728">
        <v>18000</v>
      </c>
      <c r="C885" s="60">
        <f t="shared" si="13"/>
        <v>33</v>
      </c>
    </row>
    <row r="886" spans="1:3" ht="16.5" hidden="1" customHeight="1">
      <c r="A886" s="725" t="s">
        <v>4192</v>
      </c>
      <c r="B886" s="728">
        <v>18000</v>
      </c>
      <c r="C886" s="60">
        <f t="shared" si="13"/>
        <v>34</v>
      </c>
    </row>
    <row r="887" spans="1:3" ht="16.5" hidden="1" customHeight="1">
      <c r="A887" s="725" t="s">
        <v>4193</v>
      </c>
      <c r="B887" s="728">
        <v>18000</v>
      </c>
      <c r="C887" s="60">
        <f t="shared" si="13"/>
        <v>35</v>
      </c>
    </row>
    <row r="888" spans="1:3" ht="16.5" hidden="1" customHeight="1">
      <c r="A888" s="725" t="s">
        <v>4194</v>
      </c>
      <c r="B888" s="728">
        <v>18000</v>
      </c>
      <c r="C888" s="60">
        <f t="shared" si="13"/>
        <v>36</v>
      </c>
    </row>
    <row r="889" spans="1:3" ht="16.5" hidden="1" customHeight="1">
      <c r="A889" s="725" t="s">
        <v>4195</v>
      </c>
      <c r="B889" s="728">
        <v>18000</v>
      </c>
      <c r="C889" s="60">
        <f t="shared" si="13"/>
        <v>37</v>
      </c>
    </row>
    <row r="890" spans="1:3" ht="16.5" hidden="1" customHeight="1">
      <c r="A890" s="725" t="s">
        <v>4196</v>
      </c>
      <c r="B890" s="728">
        <v>18000</v>
      </c>
      <c r="C890" s="60">
        <f t="shared" si="13"/>
        <v>38</v>
      </c>
    </row>
    <row r="891" spans="1:3" ht="16.5" hidden="1" customHeight="1">
      <c r="A891" s="725" t="s">
        <v>4197</v>
      </c>
      <c r="B891" s="728">
        <v>18000</v>
      </c>
      <c r="C891" s="60">
        <f t="shared" si="13"/>
        <v>39</v>
      </c>
    </row>
    <row r="892" spans="1:3" ht="16.5" hidden="1" customHeight="1">
      <c r="A892" s="725" t="s">
        <v>4198</v>
      </c>
      <c r="B892" s="728">
        <v>18000</v>
      </c>
      <c r="C892" s="60">
        <f t="shared" si="13"/>
        <v>40</v>
      </c>
    </row>
    <row r="893" spans="1:3" ht="16.5" hidden="1" customHeight="1">
      <c r="A893" s="725" t="s">
        <v>4199</v>
      </c>
      <c r="B893" s="728">
        <v>18000</v>
      </c>
      <c r="C893" s="60">
        <f t="shared" si="13"/>
        <v>41</v>
      </c>
    </row>
    <row r="894" spans="1:3" ht="16.5" hidden="1" customHeight="1">
      <c r="A894" s="725" t="s">
        <v>4200</v>
      </c>
      <c r="B894" s="728">
        <v>18000</v>
      </c>
      <c r="C894" s="60">
        <f t="shared" si="13"/>
        <v>42</v>
      </c>
    </row>
    <row r="895" spans="1:3" ht="16.5" hidden="1" customHeight="1">
      <c r="A895" s="725" t="s">
        <v>4201</v>
      </c>
      <c r="B895" s="728">
        <v>18000</v>
      </c>
      <c r="C895" s="60">
        <f t="shared" si="13"/>
        <v>43</v>
      </c>
    </row>
    <row r="896" spans="1:3" ht="16.5" hidden="1" customHeight="1">
      <c r="A896" s="725" t="s">
        <v>4202</v>
      </c>
      <c r="B896" s="728">
        <v>18000</v>
      </c>
      <c r="C896" s="60">
        <f t="shared" si="13"/>
        <v>44</v>
      </c>
    </row>
    <row r="897" spans="1:3" ht="16.5" hidden="1" customHeight="1">
      <c r="A897" s="725" t="s">
        <v>4203</v>
      </c>
      <c r="B897" s="728">
        <v>18000</v>
      </c>
      <c r="C897" s="60">
        <f t="shared" si="13"/>
        <v>45</v>
      </c>
    </row>
    <row r="898" spans="1:3" ht="16.5" hidden="1" customHeight="1">
      <c r="A898" s="725" t="s">
        <v>4204</v>
      </c>
      <c r="B898" s="728">
        <v>18000</v>
      </c>
      <c r="C898" s="60">
        <f t="shared" si="13"/>
        <v>46</v>
      </c>
    </row>
    <row r="899" spans="1:3" ht="16.5" hidden="1" customHeight="1">
      <c r="A899" s="725" t="s">
        <v>4205</v>
      </c>
      <c r="B899" s="728">
        <v>18000</v>
      </c>
      <c r="C899" s="60">
        <f t="shared" si="13"/>
        <v>47</v>
      </c>
    </row>
    <row r="900" spans="1:3" ht="16.5" hidden="1" customHeight="1">
      <c r="A900" s="725" t="s">
        <v>4206</v>
      </c>
      <c r="B900" s="728">
        <v>18000</v>
      </c>
      <c r="C900" s="60">
        <f t="shared" ref="C900:C963" si="14">MOD(ROW()-2,50)</f>
        <v>48</v>
      </c>
    </row>
    <row r="901" spans="1:3" ht="16.5" hidden="1" customHeight="1">
      <c r="A901" s="725" t="s">
        <v>4207</v>
      </c>
      <c r="B901" s="728">
        <v>18000</v>
      </c>
      <c r="C901" s="60">
        <f t="shared" si="14"/>
        <v>49</v>
      </c>
    </row>
    <row r="902" spans="1:3" ht="16.5" customHeight="1">
      <c r="A902" s="725" t="s">
        <v>4208</v>
      </c>
      <c r="B902" s="731">
        <v>19000</v>
      </c>
      <c r="C902" s="732">
        <f t="shared" si="14"/>
        <v>0</v>
      </c>
    </row>
    <row r="903" spans="1:3" ht="16.5" hidden="1" customHeight="1">
      <c r="A903" s="725" t="s">
        <v>4209</v>
      </c>
      <c r="B903" s="728">
        <v>19000</v>
      </c>
      <c r="C903" s="60">
        <f t="shared" si="14"/>
        <v>1</v>
      </c>
    </row>
    <row r="904" spans="1:3" ht="16.5" hidden="1" customHeight="1">
      <c r="A904" s="725" t="s">
        <v>4210</v>
      </c>
      <c r="B904" s="728">
        <v>19000</v>
      </c>
      <c r="C904" s="60">
        <f t="shared" si="14"/>
        <v>2</v>
      </c>
    </row>
    <row r="905" spans="1:3" ht="16.5" hidden="1" customHeight="1">
      <c r="A905" s="725" t="s">
        <v>4211</v>
      </c>
      <c r="B905" s="728">
        <v>19000</v>
      </c>
      <c r="C905" s="60">
        <f t="shared" si="14"/>
        <v>3</v>
      </c>
    </row>
    <row r="906" spans="1:3" ht="16.5" hidden="1" customHeight="1">
      <c r="A906" s="725" t="s">
        <v>4212</v>
      </c>
      <c r="B906" s="728">
        <v>19000</v>
      </c>
      <c r="C906" s="60">
        <f t="shared" si="14"/>
        <v>4</v>
      </c>
    </row>
    <row r="907" spans="1:3" ht="16.5" hidden="1" customHeight="1">
      <c r="A907" s="725" t="s">
        <v>4213</v>
      </c>
      <c r="B907" s="728">
        <v>19000</v>
      </c>
      <c r="C907" s="60">
        <f t="shared" si="14"/>
        <v>5</v>
      </c>
    </row>
    <row r="908" spans="1:3" ht="16.5" hidden="1" customHeight="1">
      <c r="A908" s="725" t="s">
        <v>4214</v>
      </c>
      <c r="B908" s="728">
        <v>19000</v>
      </c>
      <c r="C908" s="60">
        <f t="shared" si="14"/>
        <v>6</v>
      </c>
    </row>
    <row r="909" spans="1:3" ht="16.5" hidden="1" customHeight="1">
      <c r="A909" s="725" t="s">
        <v>4215</v>
      </c>
      <c r="B909" s="728">
        <v>19000</v>
      </c>
      <c r="C909" s="60">
        <f t="shared" si="14"/>
        <v>7</v>
      </c>
    </row>
    <row r="910" spans="1:3" ht="16.5" hidden="1" customHeight="1">
      <c r="A910" s="725" t="s">
        <v>4216</v>
      </c>
      <c r="B910" s="728">
        <v>19000</v>
      </c>
      <c r="C910" s="60">
        <f t="shared" si="14"/>
        <v>8</v>
      </c>
    </row>
    <row r="911" spans="1:3" ht="16.5" hidden="1" customHeight="1">
      <c r="A911" s="725" t="s">
        <v>4217</v>
      </c>
      <c r="B911" s="728">
        <v>19000</v>
      </c>
      <c r="C911" s="60">
        <f t="shared" si="14"/>
        <v>9</v>
      </c>
    </row>
    <row r="912" spans="1:3" ht="16.5" hidden="1" customHeight="1">
      <c r="A912" s="725" t="s">
        <v>4218</v>
      </c>
      <c r="B912" s="728">
        <v>19000</v>
      </c>
      <c r="C912" s="60">
        <f t="shared" si="14"/>
        <v>10</v>
      </c>
    </row>
    <row r="913" spans="1:3" ht="16.5" hidden="1" customHeight="1">
      <c r="A913" s="725" t="s">
        <v>4219</v>
      </c>
      <c r="B913" s="728">
        <v>19000</v>
      </c>
      <c r="C913" s="60">
        <f t="shared" si="14"/>
        <v>11</v>
      </c>
    </row>
    <row r="914" spans="1:3" ht="16.5" hidden="1" customHeight="1">
      <c r="A914" s="725" t="s">
        <v>4220</v>
      </c>
      <c r="B914" s="728">
        <v>19000</v>
      </c>
      <c r="C914" s="60">
        <f t="shared" si="14"/>
        <v>12</v>
      </c>
    </row>
    <row r="915" spans="1:3" ht="16.5" hidden="1" customHeight="1">
      <c r="A915" s="725" t="s">
        <v>4221</v>
      </c>
      <c r="B915" s="728">
        <v>19000</v>
      </c>
      <c r="C915" s="60">
        <f t="shared" si="14"/>
        <v>13</v>
      </c>
    </row>
    <row r="916" spans="1:3" ht="16.5" hidden="1" customHeight="1">
      <c r="A916" s="725" t="s">
        <v>4222</v>
      </c>
      <c r="B916" s="728">
        <v>19000</v>
      </c>
      <c r="C916" s="60">
        <f t="shared" si="14"/>
        <v>14</v>
      </c>
    </row>
    <row r="917" spans="1:3" ht="16.5" hidden="1" customHeight="1">
      <c r="A917" s="725" t="s">
        <v>4223</v>
      </c>
      <c r="B917" s="728">
        <v>19000</v>
      </c>
      <c r="C917" s="60">
        <f t="shared" si="14"/>
        <v>15</v>
      </c>
    </row>
    <row r="918" spans="1:3" ht="16.5" hidden="1" customHeight="1">
      <c r="A918" s="725" t="s">
        <v>4224</v>
      </c>
      <c r="B918" s="728">
        <v>19000</v>
      </c>
      <c r="C918" s="60">
        <f t="shared" si="14"/>
        <v>16</v>
      </c>
    </row>
    <row r="919" spans="1:3" ht="16.5" hidden="1" customHeight="1">
      <c r="A919" s="725" t="s">
        <v>4225</v>
      </c>
      <c r="B919" s="728">
        <v>19000</v>
      </c>
      <c r="C919" s="60">
        <f t="shared" si="14"/>
        <v>17</v>
      </c>
    </row>
    <row r="920" spans="1:3" ht="16.5" hidden="1" customHeight="1">
      <c r="A920" s="725" t="s">
        <v>4226</v>
      </c>
      <c r="B920" s="728">
        <v>19000</v>
      </c>
      <c r="C920" s="60">
        <f t="shared" si="14"/>
        <v>18</v>
      </c>
    </row>
    <row r="921" spans="1:3" ht="16.5" hidden="1" customHeight="1">
      <c r="A921" s="725" t="s">
        <v>4227</v>
      </c>
      <c r="B921" s="728">
        <v>19000</v>
      </c>
      <c r="C921" s="60">
        <f t="shared" si="14"/>
        <v>19</v>
      </c>
    </row>
    <row r="922" spans="1:3" ht="16.5" hidden="1" customHeight="1">
      <c r="A922" s="725" t="s">
        <v>4228</v>
      </c>
      <c r="B922" s="728">
        <v>19000</v>
      </c>
      <c r="C922" s="60">
        <f t="shared" si="14"/>
        <v>20</v>
      </c>
    </row>
    <row r="923" spans="1:3" ht="16.5" hidden="1" customHeight="1">
      <c r="A923" s="725" t="s">
        <v>4229</v>
      </c>
      <c r="B923" s="728">
        <v>19000</v>
      </c>
      <c r="C923" s="60">
        <f t="shared" si="14"/>
        <v>21</v>
      </c>
    </row>
    <row r="924" spans="1:3" ht="16.5" hidden="1" customHeight="1">
      <c r="A924" s="725" t="s">
        <v>4230</v>
      </c>
      <c r="B924" s="728">
        <v>19000</v>
      </c>
      <c r="C924" s="60">
        <f t="shared" si="14"/>
        <v>22</v>
      </c>
    </row>
    <row r="925" spans="1:3" ht="16.5" hidden="1" customHeight="1">
      <c r="A925" s="725" t="s">
        <v>4231</v>
      </c>
      <c r="B925" s="728">
        <v>19000</v>
      </c>
      <c r="C925" s="60">
        <f t="shared" si="14"/>
        <v>23</v>
      </c>
    </row>
    <row r="926" spans="1:3" ht="16.5" hidden="1" customHeight="1">
      <c r="A926" s="725" t="s">
        <v>4232</v>
      </c>
      <c r="B926" s="728">
        <v>19000</v>
      </c>
      <c r="C926" s="60">
        <f t="shared" si="14"/>
        <v>24</v>
      </c>
    </row>
    <row r="927" spans="1:3" ht="16.5" hidden="1" customHeight="1">
      <c r="A927" s="725" t="s">
        <v>4233</v>
      </c>
      <c r="B927" s="728">
        <v>19000</v>
      </c>
      <c r="C927" s="60">
        <f t="shared" si="14"/>
        <v>25</v>
      </c>
    </row>
    <row r="928" spans="1:3" ht="16.5" hidden="1" customHeight="1">
      <c r="A928" s="725" t="s">
        <v>4234</v>
      </c>
      <c r="B928" s="728">
        <v>19000</v>
      </c>
      <c r="C928" s="60">
        <f t="shared" si="14"/>
        <v>26</v>
      </c>
    </row>
    <row r="929" spans="1:3" ht="16.5" hidden="1" customHeight="1">
      <c r="A929" s="725" t="s">
        <v>4235</v>
      </c>
      <c r="B929" s="728">
        <v>19000</v>
      </c>
      <c r="C929" s="60">
        <f t="shared" si="14"/>
        <v>27</v>
      </c>
    </row>
    <row r="930" spans="1:3" ht="16.5" hidden="1" customHeight="1">
      <c r="A930" s="725" t="s">
        <v>4236</v>
      </c>
      <c r="B930" s="728">
        <v>19000</v>
      </c>
      <c r="C930" s="60">
        <f t="shared" si="14"/>
        <v>28</v>
      </c>
    </row>
    <row r="931" spans="1:3" ht="16.5" hidden="1" customHeight="1">
      <c r="A931" s="725" t="s">
        <v>4237</v>
      </c>
      <c r="B931" s="728">
        <v>19000</v>
      </c>
      <c r="C931" s="60">
        <f t="shared" si="14"/>
        <v>29</v>
      </c>
    </row>
    <row r="932" spans="1:3" ht="16.5" hidden="1" customHeight="1">
      <c r="A932" s="725" t="s">
        <v>4238</v>
      </c>
      <c r="B932" s="728">
        <v>19000</v>
      </c>
      <c r="C932" s="60">
        <f t="shared" si="14"/>
        <v>30</v>
      </c>
    </row>
    <row r="933" spans="1:3" ht="16.5" hidden="1" customHeight="1">
      <c r="A933" s="725" t="s">
        <v>4239</v>
      </c>
      <c r="B933" s="728">
        <v>19000</v>
      </c>
      <c r="C933" s="60">
        <f t="shared" si="14"/>
        <v>31</v>
      </c>
    </row>
    <row r="934" spans="1:3" ht="16.5" hidden="1" customHeight="1">
      <c r="A934" s="725" t="s">
        <v>4240</v>
      </c>
      <c r="B934" s="728">
        <v>19000</v>
      </c>
      <c r="C934" s="60">
        <f t="shared" si="14"/>
        <v>32</v>
      </c>
    </row>
    <row r="935" spans="1:3" ht="16.5" hidden="1" customHeight="1">
      <c r="A935" s="725" t="s">
        <v>4241</v>
      </c>
      <c r="B935" s="728">
        <v>19000</v>
      </c>
      <c r="C935" s="60">
        <f t="shared" si="14"/>
        <v>33</v>
      </c>
    </row>
    <row r="936" spans="1:3" ht="16.5" hidden="1" customHeight="1">
      <c r="A936" s="725" t="s">
        <v>4242</v>
      </c>
      <c r="B936" s="728">
        <v>19000</v>
      </c>
      <c r="C936" s="60">
        <f t="shared" si="14"/>
        <v>34</v>
      </c>
    </row>
    <row r="937" spans="1:3" ht="16.5" hidden="1" customHeight="1">
      <c r="A937" s="725" t="s">
        <v>4243</v>
      </c>
      <c r="B937" s="728">
        <v>19000</v>
      </c>
      <c r="C937" s="60">
        <f t="shared" si="14"/>
        <v>35</v>
      </c>
    </row>
    <row r="938" spans="1:3" ht="16.5" hidden="1" customHeight="1">
      <c r="A938" s="725" t="s">
        <v>4244</v>
      </c>
      <c r="B938" s="728">
        <v>19000</v>
      </c>
      <c r="C938" s="60">
        <f t="shared" si="14"/>
        <v>36</v>
      </c>
    </row>
    <row r="939" spans="1:3" ht="16.5" hidden="1" customHeight="1">
      <c r="A939" s="725" t="s">
        <v>4245</v>
      </c>
      <c r="B939" s="728">
        <v>19000</v>
      </c>
      <c r="C939" s="60">
        <f t="shared" si="14"/>
        <v>37</v>
      </c>
    </row>
    <row r="940" spans="1:3" ht="16.5" hidden="1" customHeight="1">
      <c r="A940" s="725" t="s">
        <v>4246</v>
      </c>
      <c r="B940" s="728">
        <v>19000</v>
      </c>
      <c r="C940" s="60">
        <f t="shared" si="14"/>
        <v>38</v>
      </c>
    </row>
    <row r="941" spans="1:3" ht="16.5" hidden="1" customHeight="1">
      <c r="A941" s="725" t="s">
        <v>4247</v>
      </c>
      <c r="B941" s="728">
        <v>19000</v>
      </c>
      <c r="C941" s="60">
        <f t="shared" si="14"/>
        <v>39</v>
      </c>
    </row>
    <row r="942" spans="1:3" ht="16.5" hidden="1" customHeight="1">
      <c r="A942" s="725" t="s">
        <v>4248</v>
      </c>
      <c r="B942" s="728">
        <v>19000</v>
      </c>
      <c r="C942" s="60">
        <f t="shared" si="14"/>
        <v>40</v>
      </c>
    </row>
    <row r="943" spans="1:3" ht="16.5" hidden="1" customHeight="1">
      <c r="A943" s="725" t="s">
        <v>4249</v>
      </c>
      <c r="B943" s="728">
        <v>19000</v>
      </c>
      <c r="C943" s="60">
        <f t="shared" si="14"/>
        <v>41</v>
      </c>
    </row>
    <row r="944" spans="1:3" ht="16.5" hidden="1" customHeight="1">
      <c r="A944" s="725" t="s">
        <v>4250</v>
      </c>
      <c r="B944" s="728">
        <v>19000</v>
      </c>
      <c r="C944" s="60">
        <f t="shared" si="14"/>
        <v>42</v>
      </c>
    </row>
    <row r="945" spans="1:3" ht="16.5" hidden="1" customHeight="1">
      <c r="A945" s="725" t="s">
        <v>4251</v>
      </c>
      <c r="B945" s="728">
        <v>19000</v>
      </c>
      <c r="C945" s="60">
        <f t="shared" si="14"/>
        <v>43</v>
      </c>
    </row>
    <row r="946" spans="1:3" ht="16.5" hidden="1" customHeight="1">
      <c r="A946" s="725" t="s">
        <v>4252</v>
      </c>
      <c r="B946" s="728">
        <v>19000</v>
      </c>
      <c r="C946" s="60">
        <f t="shared" si="14"/>
        <v>44</v>
      </c>
    </row>
    <row r="947" spans="1:3" ht="16.5" hidden="1" customHeight="1">
      <c r="A947" s="725" t="s">
        <v>4253</v>
      </c>
      <c r="B947" s="728">
        <v>19000</v>
      </c>
      <c r="C947" s="60">
        <f t="shared" si="14"/>
        <v>45</v>
      </c>
    </row>
    <row r="948" spans="1:3" ht="16.5" hidden="1" customHeight="1">
      <c r="A948" s="725" t="s">
        <v>4254</v>
      </c>
      <c r="B948" s="728">
        <v>19000</v>
      </c>
      <c r="C948" s="60">
        <f t="shared" si="14"/>
        <v>46</v>
      </c>
    </row>
    <row r="949" spans="1:3" ht="16.5" hidden="1" customHeight="1">
      <c r="A949" s="725" t="s">
        <v>4255</v>
      </c>
      <c r="B949" s="728">
        <v>19000</v>
      </c>
      <c r="C949" s="60">
        <f t="shared" si="14"/>
        <v>47</v>
      </c>
    </row>
    <row r="950" spans="1:3" ht="16.5" hidden="1" customHeight="1">
      <c r="A950" s="725" t="s">
        <v>4256</v>
      </c>
      <c r="B950" s="728">
        <v>19000</v>
      </c>
      <c r="C950" s="60">
        <f t="shared" si="14"/>
        <v>48</v>
      </c>
    </row>
    <row r="951" spans="1:3" ht="16.5" hidden="1" customHeight="1">
      <c r="A951" s="725" t="s">
        <v>4257</v>
      </c>
      <c r="B951" s="728">
        <v>19000</v>
      </c>
      <c r="C951" s="60">
        <f t="shared" si="14"/>
        <v>49</v>
      </c>
    </row>
    <row r="952" spans="1:3" ht="16.5" customHeight="1">
      <c r="A952" s="725" t="s">
        <v>4258</v>
      </c>
      <c r="B952" s="731">
        <v>20000</v>
      </c>
      <c r="C952" s="732">
        <f t="shared" si="14"/>
        <v>0</v>
      </c>
    </row>
    <row r="953" spans="1:3" ht="16.5" hidden="1" customHeight="1">
      <c r="A953" s="725" t="s">
        <v>4259</v>
      </c>
      <c r="B953" s="728">
        <v>20000</v>
      </c>
      <c r="C953" s="60">
        <f t="shared" si="14"/>
        <v>1</v>
      </c>
    </row>
    <row r="954" spans="1:3" ht="16.5" hidden="1" customHeight="1">
      <c r="A954" s="725" t="s">
        <v>4260</v>
      </c>
      <c r="B954" s="728">
        <v>20000</v>
      </c>
      <c r="C954" s="60">
        <f t="shared" si="14"/>
        <v>2</v>
      </c>
    </row>
    <row r="955" spans="1:3" ht="16.5" hidden="1" customHeight="1">
      <c r="A955" s="725" t="s">
        <v>4261</v>
      </c>
      <c r="B955" s="728">
        <v>20000</v>
      </c>
      <c r="C955" s="60">
        <f t="shared" si="14"/>
        <v>3</v>
      </c>
    </row>
    <row r="956" spans="1:3" ht="16.5" hidden="1" customHeight="1">
      <c r="A956" s="725" t="s">
        <v>4262</v>
      </c>
      <c r="B956" s="728">
        <v>20000</v>
      </c>
      <c r="C956" s="60">
        <f t="shared" si="14"/>
        <v>4</v>
      </c>
    </row>
    <row r="957" spans="1:3" ht="16.5" hidden="1" customHeight="1">
      <c r="A957" s="725" t="s">
        <v>4263</v>
      </c>
      <c r="B957" s="728">
        <v>20000</v>
      </c>
      <c r="C957" s="60">
        <f t="shared" si="14"/>
        <v>5</v>
      </c>
    </row>
    <row r="958" spans="1:3" ht="16.5" hidden="1" customHeight="1">
      <c r="A958" s="725" t="s">
        <v>4264</v>
      </c>
      <c r="B958" s="728">
        <v>20000</v>
      </c>
      <c r="C958" s="60">
        <f t="shared" si="14"/>
        <v>6</v>
      </c>
    </row>
    <row r="959" spans="1:3" ht="16.5" hidden="1" customHeight="1">
      <c r="A959" s="725" t="s">
        <v>4265</v>
      </c>
      <c r="B959" s="728">
        <v>20000</v>
      </c>
      <c r="C959" s="60">
        <f t="shared" si="14"/>
        <v>7</v>
      </c>
    </row>
    <row r="960" spans="1:3" ht="16.5" hidden="1" customHeight="1">
      <c r="A960" s="725" t="s">
        <v>4266</v>
      </c>
      <c r="B960" s="728">
        <v>20000</v>
      </c>
      <c r="C960" s="60">
        <f t="shared" si="14"/>
        <v>8</v>
      </c>
    </row>
    <row r="961" spans="1:3" ht="16.5" hidden="1" customHeight="1">
      <c r="A961" s="725" t="s">
        <v>4267</v>
      </c>
      <c r="B961" s="728">
        <v>20000</v>
      </c>
      <c r="C961" s="60">
        <f t="shared" si="14"/>
        <v>9</v>
      </c>
    </row>
    <row r="962" spans="1:3" ht="16.5" hidden="1" customHeight="1">
      <c r="A962" s="725" t="s">
        <v>4268</v>
      </c>
      <c r="B962" s="728">
        <v>20000</v>
      </c>
      <c r="C962" s="60">
        <f t="shared" si="14"/>
        <v>10</v>
      </c>
    </row>
    <row r="963" spans="1:3" ht="16.5" hidden="1" customHeight="1">
      <c r="A963" s="725" t="s">
        <v>4269</v>
      </c>
      <c r="B963" s="728">
        <v>20000</v>
      </c>
      <c r="C963" s="60">
        <f t="shared" si="14"/>
        <v>11</v>
      </c>
    </row>
    <row r="964" spans="1:3" ht="16.5" hidden="1" customHeight="1">
      <c r="A964" s="725" t="s">
        <v>4270</v>
      </c>
      <c r="B964" s="728">
        <v>20000</v>
      </c>
      <c r="C964" s="60">
        <f t="shared" ref="C964:C1027" si="15">MOD(ROW()-2,50)</f>
        <v>12</v>
      </c>
    </row>
    <row r="965" spans="1:3" ht="16.5" hidden="1" customHeight="1">
      <c r="A965" s="725" t="s">
        <v>4271</v>
      </c>
      <c r="B965" s="728">
        <v>20000</v>
      </c>
      <c r="C965" s="60">
        <f t="shared" si="15"/>
        <v>13</v>
      </c>
    </row>
    <row r="966" spans="1:3" ht="16.5" hidden="1" customHeight="1">
      <c r="A966" s="725" t="s">
        <v>4272</v>
      </c>
      <c r="B966" s="728">
        <v>20000</v>
      </c>
      <c r="C966" s="60">
        <f t="shared" si="15"/>
        <v>14</v>
      </c>
    </row>
    <row r="967" spans="1:3" ht="16.5" hidden="1" customHeight="1">
      <c r="A967" s="725" t="s">
        <v>4273</v>
      </c>
      <c r="B967" s="728">
        <v>20000</v>
      </c>
      <c r="C967" s="60">
        <f t="shared" si="15"/>
        <v>15</v>
      </c>
    </row>
    <row r="968" spans="1:3" ht="16.5" hidden="1" customHeight="1">
      <c r="A968" s="725" t="s">
        <v>4274</v>
      </c>
      <c r="B968" s="728">
        <v>20000</v>
      </c>
      <c r="C968" s="60">
        <f t="shared" si="15"/>
        <v>16</v>
      </c>
    </row>
    <row r="969" spans="1:3" ht="16.5" hidden="1" customHeight="1">
      <c r="A969" s="725" t="s">
        <v>4275</v>
      </c>
      <c r="B969" s="728">
        <v>20000</v>
      </c>
      <c r="C969" s="60">
        <f t="shared" si="15"/>
        <v>17</v>
      </c>
    </row>
    <row r="970" spans="1:3" ht="16.5" hidden="1" customHeight="1">
      <c r="A970" s="725" t="s">
        <v>4276</v>
      </c>
      <c r="B970" s="728">
        <v>20000</v>
      </c>
      <c r="C970" s="60">
        <f t="shared" si="15"/>
        <v>18</v>
      </c>
    </row>
    <row r="971" spans="1:3" ht="16.5" hidden="1" customHeight="1">
      <c r="A971" s="725" t="s">
        <v>4277</v>
      </c>
      <c r="B971" s="728">
        <v>20000</v>
      </c>
      <c r="C971" s="60">
        <f t="shared" si="15"/>
        <v>19</v>
      </c>
    </row>
    <row r="972" spans="1:3" ht="16.5" hidden="1" customHeight="1">
      <c r="A972" s="725" t="s">
        <v>4278</v>
      </c>
      <c r="B972" s="728">
        <v>20000</v>
      </c>
      <c r="C972" s="60">
        <f t="shared" si="15"/>
        <v>20</v>
      </c>
    </row>
    <row r="973" spans="1:3" ht="16.5" hidden="1" customHeight="1">
      <c r="A973" s="725" t="s">
        <v>4279</v>
      </c>
      <c r="B973" s="728">
        <v>20000</v>
      </c>
      <c r="C973" s="60">
        <f t="shared" si="15"/>
        <v>21</v>
      </c>
    </row>
    <row r="974" spans="1:3" ht="16.5" hidden="1" customHeight="1">
      <c r="A974" s="725" t="s">
        <v>4280</v>
      </c>
      <c r="B974" s="728">
        <v>20000</v>
      </c>
      <c r="C974" s="60">
        <f t="shared" si="15"/>
        <v>22</v>
      </c>
    </row>
    <row r="975" spans="1:3" ht="16.5" hidden="1" customHeight="1">
      <c r="A975" s="725" t="s">
        <v>4281</v>
      </c>
      <c r="B975" s="728">
        <v>20000</v>
      </c>
      <c r="C975" s="60">
        <f t="shared" si="15"/>
        <v>23</v>
      </c>
    </row>
    <row r="976" spans="1:3" ht="16.5" hidden="1" customHeight="1">
      <c r="A976" s="725" t="s">
        <v>4282</v>
      </c>
      <c r="B976" s="728">
        <v>20000</v>
      </c>
      <c r="C976" s="60">
        <f t="shared" si="15"/>
        <v>24</v>
      </c>
    </row>
    <row r="977" spans="1:3" ht="16.5" hidden="1" customHeight="1">
      <c r="A977" s="725" t="s">
        <v>4283</v>
      </c>
      <c r="B977" s="728">
        <v>20000</v>
      </c>
      <c r="C977" s="60">
        <f t="shared" si="15"/>
        <v>25</v>
      </c>
    </row>
    <row r="978" spans="1:3" ht="16.5" hidden="1" customHeight="1">
      <c r="A978" s="725" t="s">
        <v>4284</v>
      </c>
      <c r="B978" s="728">
        <v>20000</v>
      </c>
      <c r="C978" s="60">
        <f t="shared" si="15"/>
        <v>26</v>
      </c>
    </row>
    <row r="979" spans="1:3" ht="16.5" hidden="1" customHeight="1">
      <c r="A979" s="725" t="s">
        <v>4285</v>
      </c>
      <c r="B979" s="728">
        <v>20000</v>
      </c>
      <c r="C979" s="60">
        <f t="shared" si="15"/>
        <v>27</v>
      </c>
    </row>
    <row r="980" spans="1:3" ht="16.5" hidden="1" customHeight="1">
      <c r="A980" s="725" t="s">
        <v>4286</v>
      </c>
      <c r="B980" s="728">
        <v>20000</v>
      </c>
      <c r="C980" s="60">
        <f t="shared" si="15"/>
        <v>28</v>
      </c>
    </row>
    <row r="981" spans="1:3" ht="16.5" hidden="1" customHeight="1">
      <c r="A981" s="725" t="s">
        <v>4287</v>
      </c>
      <c r="B981" s="728">
        <v>20000</v>
      </c>
      <c r="C981" s="60">
        <f t="shared" si="15"/>
        <v>29</v>
      </c>
    </row>
    <row r="982" spans="1:3" ht="16.5" hidden="1" customHeight="1">
      <c r="A982" s="725" t="s">
        <v>4288</v>
      </c>
      <c r="B982" s="728">
        <v>20000</v>
      </c>
      <c r="C982" s="60">
        <f t="shared" si="15"/>
        <v>30</v>
      </c>
    </row>
    <row r="983" spans="1:3" ht="16.5" hidden="1" customHeight="1">
      <c r="A983" s="725" t="s">
        <v>4289</v>
      </c>
      <c r="B983" s="728">
        <v>20000</v>
      </c>
      <c r="C983" s="60">
        <f t="shared" si="15"/>
        <v>31</v>
      </c>
    </row>
    <row r="984" spans="1:3" ht="16.5" hidden="1" customHeight="1">
      <c r="A984" s="725" t="s">
        <v>4290</v>
      </c>
      <c r="B984" s="728">
        <v>20000</v>
      </c>
      <c r="C984" s="60">
        <f t="shared" si="15"/>
        <v>32</v>
      </c>
    </row>
    <row r="985" spans="1:3" ht="16.5" hidden="1" customHeight="1">
      <c r="A985" s="725" t="s">
        <v>4291</v>
      </c>
      <c r="B985" s="728">
        <v>20000</v>
      </c>
      <c r="C985" s="60">
        <f t="shared" si="15"/>
        <v>33</v>
      </c>
    </row>
    <row r="986" spans="1:3" ht="16.5" hidden="1" customHeight="1">
      <c r="A986" s="725" t="s">
        <v>4292</v>
      </c>
      <c r="B986" s="728">
        <v>20000</v>
      </c>
      <c r="C986" s="60">
        <f t="shared" si="15"/>
        <v>34</v>
      </c>
    </row>
    <row r="987" spans="1:3" ht="16.5" hidden="1" customHeight="1">
      <c r="A987" s="725" t="s">
        <v>4293</v>
      </c>
      <c r="B987" s="728">
        <v>20000</v>
      </c>
      <c r="C987" s="60">
        <f t="shared" si="15"/>
        <v>35</v>
      </c>
    </row>
    <row r="988" spans="1:3" ht="16.5" hidden="1" customHeight="1">
      <c r="A988" s="725" t="s">
        <v>4294</v>
      </c>
      <c r="B988" s="728">
        <v>20000</v>
      </c>
      <c r="C988" s="60">
        <f t="shared" si="15"/>
        <v>36</v>
      </c>
    </row>
    <row r="989" spans="1:3" ht="16.5" hidden="1" customHeight="1">
      <c r="A989" s="725" t="s">
        <v>4295</v>
      </c>
      <c r="B989" s="728">
        <v>20000</v>
      </c>
      <c r="C989" s="60">
        <f t="shared" si="15"/>
        <v>37</v>
      </c>
    </row>
    <row r="990" spans="1:3" ht="16.5" hidden="1" customHeight="1">
      <c r="A990" s="725" t="s">
        <v>4296</v>
      </c>
      <c r="B990" s="728">
        <v>20000</v>
      </c>
      <c r="C990" s="60">
        <f t="shared" si="15"/>
        <v>38</v>
      </c>
    </row>
    <row r="991" spans="1:3" ht="16.5" hidden="1" customHeight="1">
      <c r="A991" s="725" t="s">
        <v>4297</v>
      </c>
      <c r="B991" s="728">
        <v>20000</v>
      </c>
      <c r="C991" s="60">
        <f t="shared" si="15"/>
        <v>39</v>
      </c>
    </row>
    <row r="992" spans="1:3" ht="16.5" hidden="1" customHeight="1">
      <c r="A992" s="725" t="s">
        <v>4298</v>
      </c>
      <c r="B992" s="728">
        <v>20000</v>
      </c>
      <c r="C992" s="60">
        <f t="shared" si="15"/>
        <v>40</v>
      </c>
    </row>
    <row r="993" spans="1:3" ht="16.5" hidden="1" customHeight="1">
      <c r="A993" s="725" t="s">
        <v>4299</v>
      </c>
      <c r="B993" s="728">
        <v>20000</v>
      </c>
      <c r="C993" s="60">
        <f t="shared" si="15"/>
        <v>41</v>
      </c>
    </row>
    <row r="994" spans="1:3" ht="16.5" hidden="1" customHeight="1">
      <c r="A994" s="725" t="s">
        <v>4300</v>
      </c>
      <c r="B994" s="728">
        <v>20000</v>
      </c>
      <c r="C994" s="60">
        <f t="shared" si="15"/>
        <v>42</v>
      </c>
    </row>
    <row r="995" spans="1:3" ht="16.5" hidden="1" customHeight="1">
      <c r="A995" s="725" t="s">
        <v>4301</v>
      </c>
      <c r="B995" s="728">
        <v>20000</v>
      </c>
      <c r="C995" s="60">
        <f t="shared" si="15"/>
        <v>43</v>
      </c>
    </row>
    <row r="996" spans="1:3" ht="16.5" hidden="1" customHeight="1">
      <c r="A996" s="725" t="s">
        <v>4302</v>
      </c>
      <c r="B996" s="728">
        <v>20000</v>
      </c>
      <c r="C996" s="60">
        <f t="shared" si="15"/>
        <v>44</v>
      </c>
    </row>
    <row r="997" spans="1:3" ht="16.5" hidden="1" customHeight="1">
      <c r="A997" s="725" t="s">
        <v>4303</v>
      </c>
      <c r="B997" s="728">
        <v>20000</v>
      </c>
      <c r="C997" s="60">
        <f t="shared" si="15"/>
        <v>45</v>
      </c>
    </row>
    <row r="998" spans="1:3" ht="16.5" hidden="1" customHeight="1">
      <c r="A998" s="725" t="s">
        <v>4304</v>
      </c>
      <c r="B998" s="728">
        <v>20000</v>
      </c>
      <c r="C998" s="60">
        <f t="shared" si="15"/>
        <v>46</v>
      </c>
    </row>
    <row r="999" spans="1:3" ht="16.5" hidden="1" customHeight="1">
      <c r="A999" s="725" t="s">
        <v>4305</v>
      </c>
      <c r="B999" s="728">
        <v>20000</v>
      </c>
      <c r="C999" s="60">
        <f t="shared" si="15"/>
        <v>47</v>
      </c>
    </row>
    <row r="1000" spans="1:3" ht="16.5" hidden="1" customHeight="1">
      <c r="A1000" s="725" t="s">
        <v>4306</v>
      </c>
      <c r="B1000" s="728">
        <v>20000</v>
      </c>
      <c r="C1000" s="60">
        <f t="shared" si="15"/>
        <v>48</v>
      </c>
    </row>
    <row r="1001" spans="1:3" ht="16.5" hidden="1" customHeight="1">
      <c r="A1001" s="725" t="s">
        <v>4307</v>
      </c>
      <c r="B1001" s="728">
        <v>20000</v>
      </c>
      <c r="C1001" s="60">
        <f t="shared" si="15"/>
        <v>49</v>
      </c>
    </row>
    <row r="1002" spans="1:3" ht="16.5" customHeight="1">
      <c r="A1002" s="725" t="s">
        <v>4308</v>
      </c>
      <c r="B1002" s="731">
        <v>21000</v>
      </c>
      <c r="C1002" s="732">
        <f t="shared" si="15"/>
        <v>0</v>
      </c>
    </row>
    <row r="1003" spans="1:3" ht="16.5" hidden="1" customHeight="1">
      <c r="A1003" s="725" t="s">
        <v>4309</v>
      </c>
      <c r="B1003" s="728">
        <v>21000</v>
      </c>
      <c r="C1003" s="60">
        <f t="shared" si="15"/>
        <v>1</v>
      </c>
    </row>
    <row r="1004" spans="1:3" ht="16.5" hidden="1" customHeight="1">
      <c r="A1004" s="725" t="s">
        <v>4310</v>
      </c>
      <c r="B1004" s="728">
        <v>21000</v>
      </c>
      <c r="C1004" s="60">
        <f t="shared" si="15"/>
        <v>2</v>
      </c>
    </row>
    <row r="1005" spans="1:3" ht="16.5" hidden="1" customHeight="1">
      <c r="A1005" s="725" t="s">
        <v>4311</v>
      </c>
      <c r="B1005" s="728">
        <v>21000</v>
      </c>
      <c r="C1005" s="60">
        <f t="shared" si="15"/>
        <v>3</v>
      </c>
    </row>
    <row r="1006" spans="1:3" ht="16.5" hidden="1" customHeight="1">
      <c r="A1006" s="725" t="s">
        <v>4312</v>
      </c>
      <c r="B1006" s="728">
        <v>21000</v>
      </c>
      <c r="C1006" s="60">
        <f t="shared" si="15"/>
        <v>4</v>
      </c>
    </row>
    <row r="1007" spans="1:3" ht="16.5" hidden="1" customHeight="1">
      <c r="A1007" s="725" t="s">
        <v>4313</v>
      </c>
      <c r="B1007" s="728">
        <v>21000</v>
      </c>
      <c r="C1007" s="60">
        <f t="shared" si="15"/>
        <v>5</v>
      </c>
    </row>
    <row r="1008" spans="1:3" ht="16.5" hidden="1" customHeight="1">
      <c r="A1008" s="725" t="s">
        <v>4314</v>
      </c>
      <c r="B1008" s="728">
        <v>21000</v>
      </c>
      <c r="C1008" s="60">
        <f t="shared" si="15"/>
        <v>6</v>
      </c>
    </row>
    <row r="1009" spans="1:3" ht="16.5" hidden="1" customHeight="1">
      <c r="A1009" s="725" t="s">
        <v>4315</v>
      </c>
      <c r="B1009" s="728">
        <v>21000</v>
      </c>
      <c r="C1009" s="60">
        <f t="shared" si="15"/>
        <v>7</v>
      </c>
    </row>
    <row r="1010" spans="1:3" ht="16.5" hidden="1" customHeight="1">
      <c r="A1010" s="725" t="s">
        <v>4316</v>
      </c>
      <c r="B1010" s="728">
        <v>21000</v>
      </c>
      <c r="C1010" s="60">
        <f t="shared" si="15"/>
        <v>8</v>
      </c>
    </row>
    <row r="1011" spans="1:3" ht="16.5" hidden="1" customHeight="1">
      <c r="A1011" s="725" t="s">
        <v>4317</v>
      </c>
      <c r="B1011" s="728">
        <v>21000</v>
      </c>
      <c r="C1011" s="60">
        <f t="shared" si="15"/>
        <v>9</v>
      </c>
    </row>
    <row r="1012" spans="1:3" ht="16.5" hidden="1" customHeight="1">
      <c r="A1012" s="725" t="s">
        <v>4318</v>
      </c>
      <c r="B1012" s="728">
        <v>21000</v>
      </c>
      <c r="C1012" s="60">
        <f t="shared" si="15"/>
        <v>10</v>
      </c>
    </row>
    <row r="1013" spans="1:3" ht="16.5" hidden="1" customHeight="1">
      <c r="A1013" s="725" t="s">
        <v>4319</v>
      </c>
      <c r="B1013" s="728">
        <v>21000</v>
      </c>
      <c r="C1013" s="60">
        <f t="shared" si="15"/>
        <v>11</v>
      </c>
    </row>
    <row r="1014" spans="1:3" ht="16.5" hidden="1" customHeight="1">
      <c r="A1014" s="725" t="s">
        <v>4320</v>
      </c>
      <c r="B1014" s="728">
        <v>21000</v>
      </c>
      <c r="C1014" s="60">
        <f t="shared" si="15"/>
        <v>12</v>
      </c>
    </row>
    <row r="1015" spans="1:3" ht="16.5" hidden="1" customHeight="1">
      <c r="A1015" s="725" t="s">
        <v>4321</v>
      </c>
      <c r="B1015" s="728">
        <v>21000</v>
      </c>
      <c r="C1015" s="60">
        <f t="shared" si="15"/>
        <v>13</v>
      </c>
    </row>
    <row r="1016" spans="1:3" ht="16.5" hidden="1" customHeight="1">
      <c r="A1016" s="725" t="s">
        <v>4322</v>
      </c>
      <c r="B1016" s="728">
        <v>21000</v>
      </c>
      <c r="C1016" s="60">
        <f t="shared" si="15"/>
        <v>14</v>
      </c>
    </row>
    <row r="1017" spans="1:3" ht="16.5" hidden="1" customHeight="1">
      <c r="A1017" s="725" t="s">
        <v>4323</v>
      </c>
      <c r="B1017" s="728">
        <v>21000</v>
      </c>
      <c r="C1017" s="60">
        <f t="shared" si="15"/>
        <v>15</v>
      </c>
    </row>
    <row r="1018" spans="1:3" ht="16.5" hidden="1" customHeight="1">
      <c r="A1018" s="725" t="s">
        <v>4324</v>
      </c>
      <c r="B1018" s="728">
        <v>21000</v>
      </c>
      <c r="C1018" s="60">
        <f t="shared" si="15"/>
        <v>16</v>
      </c>
    </row>
    <row r="1019" spans="1:3" ht="16.5" hidden="1" customHeight="1">
      <c r="A1019" s="725" t="s">
        <v>4325</v>
      </c>
      <c r="B1019" s="728">
        <v>21000</v>
      </c>
      <c r="C1019" s="60">
        <f t="shared" si="15"/>
        <v>17</v>
      </c>
    </row>
    <row r="1020" spans="1:3" ht="16.5" hidden="1" customHeight="1">
      <c r="A1020" s="725" t="s">
        <v>4326</v>
      </c>
      <c r="B1020" s="728">
        <v>21000</v>
      </c>
      <c r="C1020" s="60">
        <f t="shared" si="15"/>
        <v>18</v>
      </c>
    </row>
    <row r="1021" spans="1:3" ht="16.5" hidden="1" customHeight="1">
      <c r="A1021" s="725" t="s">
        <v>4327</v>
      </c>
      <c r="B1021" s="728">
        <v>21000</v>
      </c>
      <c r="C1021" s="60">
        <f t="shared" si="15"/>
        <v>19</v>
      </c>
    </row>
    <row r="1022" spans="1:3" ht="16.5" hidden="1" customHeight="1">
      <c r="A1022" s="725" t="s">
        <v>4328</v>
      </c>
      <c r="B1022" s="728">
        <v>21000</v>
      </c>
      <c r="C1022" s="60">
        <f t="shared" si="15"/>
        <v>20</v>
      </c>
    </row>
    <row r="1023" spans="1:3" ht="16.5" hidden="1" customHeight="1">
      <c r="A1023" s="725" t="s">
        <v>4329</v>
      </c>
      <c r="B1023" s="728">
        <v>21000</v>
      </c>
      <c r="C1023" s="60">
        <f t="shared" si="15"/>
        <v>21</v>
      </c>
    </row>
    <row r="1024" spans="1:3" ht="16.5" hidden="1" customHeight="1">
      <c r="A1024" s="725" t="s">
        <v>4330</v>
      </c>
      <c r="B1024" s="728">
        <v>21000</v>
      </c>
      <c r="C1024" s="60">
        <f t="shared" si="15"/>
        <v>22</v>
      </c>
    </row>
    <row r="1025" spans="1:3" ht="16.5" hidden="1" customHeight="1">
      <c r="A1025" s="725" t="s">
        <v>4331</v>
      </c>
      <c r="B1025" s="728">
        <v>21000</v>
      </c>
      <c r="C1025" s="60">
        <f t="shared" si="15"/>
        <v>23</v>
      </c>
    </row>
    <row r="1026" spans="1:3" ht="16.5" hidden="1" customHeight="1">
      <c r="A1026" s="725" t="s">
        <v>4332</v>
      </c>
      <c r="B1026" s="728">
        <v>21000</v>
      </c>
      <c r="C1026" s="60">
        <f t="shared" si="15"/>
        <v>24</v>
      </c>
    </row>
    <row r="1027" spans="1:3" ht="16.5" hidden="1" customHeight="1">
      <c r="A1027" s="725" t="s">
        <v>4333</v>
      </c>
      <c r="B1027" s="728">
        <v>21000</v>
      </c>
      <c r="C1027" s="60">
        <f t="shared" si="15"/>
        <v>25</v>
      </c>
    </row>
    <row r="1028" spans="1:3" ht="16.5" hidden="1" customHeight="1">
      <c r="A1028" s="725" t="s">
        <v>4334</v>
      </c>
      <c r="B1028" s="728">
        <v>21000</v>
      </c>
      <c r="C1028" s="60">
        <f t="shared" ref="C1028:C1091" si="16">MOD(ROW()-2,50)</f>
        <v>26</v>
      </c>
    </row>
    <row r="1029" spans="1:3" ht="16.5" hidden="1" customHeight="1">
      <c r="A1029" s="725" t="s">
        <v>4335</v>
      </c>
      <c r="B1029" s="728">
        <v>21000</v>
      </c>
      <c r="C1029" s="60">
        <f t="shared" si="16"/>
        <v>27</v>
      </c>
    </row>
    <row r="1030" spans="1:3" ht="16.5" hidden="1" customHeight="1">
      <c r="A1030" s="725" t="s">
        <v>4336</v>
      </c>
      <c r="B1030" s="728">
        <v>21000</v>
      </c>
      <c r="C1030" s="60">
        <f t="shared" si="16"/>
        <v>28</v>
      </c>
    </row>
    <row r="1031" spans="1:3" ht="16.5" hidden="1" customHeight="1">
      <c r="A1031" s="725" t="s">
        <v>4337</v>
      </c>
      <c r="B1031" s="728">
        <v>21000</v>
      </c>
      <c r="C1031" s="60">
        <f t="shared" si="16"/>
        <v>29</v>
      </c>
    </row>
    <row r="1032" spans="1:3" ht="16.5" hidden="1" customHeight="1">
      <c r="A1032" s="725" t="s">
        <v>4338</v>
      </c>
      <c r="B1032" s="728">
        <v>21000</v>
      </c>
      <c r="C1032" s="60">
        <f t="shared" si="16"/>
        <v>30</v>
      </c>
    </row>
    <row r="1033" spans="1:3" ht="16.5" hidden="1" customHeight="1">
      <c r="A1033" s="725" t="s">
        <v>4339</v>
      </c>
      <c r="B1033" s="728">
        <v>21000</v>
      </c>
      <c r="C1033" s="60">
        <f t="shared" si="16"/>
        <v>31</v>
      </c>
    </row>
    <row r="1034" spans="1:3" ht="16.5" hidden="1" customHeight="1">
      <c r="A1034" s="725" t="s">
        <v>4340</v>
      </c>
      <c r="B1034" s="728">
        <v>21000</v>
      </c>
      <c r="C1034" s="60">
        <f t="shared" si="16"/>
        <v>32</v>
      </c>
    </row>
    <row r="1035" spans="1:3" ht="16.5" hidden="1" customHeight="1">
      <c r="A1035" s="725" t="s">
        <v>4341</v>
      </c>
      <c r="B1035" s="728">
        <v>21000</v>
      </c>
      <c r="C1035" s="60">
        <f t="shared" si="16"/>
        <v>33</v>
      </c>
    </row>
    <row r="1036" spans="1:3" ht="16.5" hidden="1" customHeight="1">
      <c r="A1036" s="725" t="s">
        <v>4342</v>
      </c>
      <c r="B1036" s="728">
        <v>21000</v>
      </c>
      <c r="C1036" s="60">
        <f t="shared" si="16"/>
        <v>34</v>
      </c>
    </row>
    <row r="1037" spans="1:3" ht="16.5" hidden="1" customHeight="1">
      <c r="A1037" s="725" t="s">
        <v>4343</v>
      </c>
      <c r="B1037" s="728">
        <v>21000</v>
      </c>
      <c r="C1037" s="60">
        <f t="shared" si="16"/>
        <v>35</v>
      </c>
    </row>
    <row r="1038" spans="1:3" ht="16.5" hidden="1" customHeight="1">
      <c r="A1038" s="725" t="s">
        <v>4344</v>
      </c>
      <c r="B1038" s="728">
        <v>21000</v>
      </c>
      <c r="C1038" s="60">
        <f t="shared" si="16"/>
        <v>36</v>
      </c>
    </row>
    <row r="1039" spans="1:3" ht="16.5" hidden="1" customHeight="1">
      <c r="A1039" s="725" t="s">
        <v>4345</v>
      </c>
      <c r="B1039" s="728">
        <v>21000</v>
      </c>
      <c r="C1039" s="60">
        <f t="shared" si="16"/>
        <v>37</v>
      </c>
    </row>
    <row r="1040" spans="1:3" ht="16.5" hidden="1" customHeight="1">
      <c r="A1040" s="725" t="s">
        <v>4346</v>
      </c>
      <c r="B1040" s="728">
        <v>21000</v>
      </c>
      <c r="C1040" s="60">
        <f t="shared" si="16"/>
        <v>38</v>
      </c>
    </row>
    <row r="1041" spans="1:3" ht="16.5" hidden="1" customHeight="1">
      <c r="A1041" s="725" t="s">
        <v>4347</v>
      </c>
      <c r="B1041" s="728">
        <v>21000</v>
      </c>
      <c r="C1041" s="60">
        <f t="shared" si="16"/>
        <v>39</v>
      </c>
    </row>
    <row r="1042" spans="1:3" ht="16.5" hidden="1" customHeight="1">
      <c r="A1042" s="725" t="s">
        <v>4348</v>
      </c>
      <c r="B1042" s="728">
        <v>21000</v>
      </c>
      <c r="C1042" s="60">
        <f t="shared" si="16"/>
        <v>40</v>
      </c>
    </row>
    <row r="1043" spans="1:3" ht="16.5" hidden="1" customHeight="1">
      <c r="A1043" s="725" t="s">
        <v>4349</v>
      </c>
      <c r="B1043" s="728">
        <v>21000</v>
      </c>
      <c r="C1043" s="60">
        <f t="shared" si="16"/>
        <v>41</v>
      </c>
    </row>
    <row r="1044" spans="1:3" ht="16.5" hidden="1" customHeight="1">
      <c r="A1044" s="725" t="s">
        <v>4350</v>
      </c>
      <c r="B1044" s="728">
        <v>21000</v>
      </c>
      <c r="C1044" s="60">
        <f t="shared" si="16"/>
        <v>42</v>
      </c>
    </row>
    <row r="1045" spans="1:3" ht="16.5" hidden="1" customHeight="1">
      <c r="A1045" s="725" t="s">
        <v>4351</v>
      </c>
      <c r="B1045" s="728">
        <v>21000</v>
      </c>
      <c r="C1045" s="60">
        <f t="shared" si="16"/>
        <v>43</v>
      </c>
    </row>
    <row r="1046" spans="1:3" ht="16.5" hidden="1" customHeight="1">
      <c r="A1046" s="725" t="s">
        <v>4352</v>
      </c>
      <c r="B1046" s="728">
        <v>21000</v>
      </c>
      <c r="C1046" s="60">
        <f t="shared" si="16"/>
        <v>44</v>
      </c>
    </row>
    <row r="1047" spans="1:3" ht="16.5" hidden="1" customHeight="1">
      <c r="A1047" s="725" t="s">
        <v>4353</v>
      </c>
      <c r="B1047" s="728">
        <v>21000</v>
      </c>
      <c r="C1047" s="60">
        <f t="shared" si="16"/>
        <v>45</v>
      </c>
    </row>
    <row r="1048" spans="1:3" ht="16.5" hidden="1" customHeight="1">
      <c r="A1048" s="725" t="s">
        <v>4354</v>
      </c>
      <c r="B1048" s="728">
        <v>21000</v>
      </c>
      <c r="C1048" s="60">
        <f t="shared" si="16"/>
        <v>46</v>
      </c>
    </row>
    <row r="1049" spans="1:3" ht="16.5" hidden="1" customHeight="1">
      <c r="A1049" s="725" t="s">
        <v>4355</v>
      </c>
      <c r="B1049" s="728">
        <v>21000</v>
      </c>
      <c r="C1049" s="60">
        <f t="shared" si="16"/>
        <v>47</v>
      </c>
    </row>
    <row r="1050" spans="1:3" ht="16.5" hidden="1" customHeight="1">
      <c r="A1050" s="725" t="s">
        <v>4356</v>
      </c>
      <c r="B1050" s="728">
        <v>21000</v>
      </c>
      <c r="C1050" s="60">
        <f t="shared" si="16"/>
        <v>48</v>
      </c>
    </row>
    <row r="1051" spans="1:3" ht="16.5" hidden="1" customHeight="1">
      <c r="A1051" s="725" t="s">
        <v>4357</v>
      </c>
      <c r="B1051" s="728">
        <v>21000</v>
      </c>
      <c r="C1051" s="60">
        <f t="shared" si="16"/>
        <v>49</v>
      </c>
    </row>
    <row r="1052" spans="1:3" ht="16.5" customHeight="1">
      <c r="A1052" s="725" t="s">
        <v>4358</v>
      </c>
      <c r="B1052" s="731">
        <v>22000</v>
      </c>
      <c r="C1052" s="732">
        <f t="shared" si="16"/>
        <v>0</v>
      </c>
    </row>
    <row r="1053" spans="1:3" ht="16.5" hidden="1" customHeight="1">
      <c r="A1053" s="725" t="s">
        <v>4359</v>
      </c>
      <c r="B1053" s="728">
        <v>22000</v>
      </c>
      <c r="C1053" s="60">
        <f t="shared" si="16"/>
        <v>1</v>
      </c>
    </row>
    <row r="1054" spans="1:3" ht="16.5" hidden="1" customHeight="1">
      <c r="A1054" s="725" t="s">
        <v>4360</v>
      </c>
      <c r="B1054" s="728">
        <v>22000</v>
      </c>
      <c r="C1054" s="60">
        <f t="shared" si="16"/>
        <v>2</v>
      </c>
    </row>
    <row r="1055" spans="1:3" ht="16.5" hidden="1" customHeight="1">
      <c r="A1055" s="725" t="s">
        <v>4361</v>
      </c>
      <c r="B1055" s="728">
        <v>22000</v>
      </c>
      <c r="C1055" s="60">
        <f t="shared" si="16"/>
        <v>3</v>
      </c>
    </row>
    <row r="1056" spans="1:3" ht="16.5" hidden="1" customHeight="1">
      <c r="A1056" s="725" t="s">
        <v>4362</v>
      </c>
      <c r="B1056" s="728">
        <v>22000</v>
      </c>
      <c r="C1056" s="60">
        <f t="shared" si="16"/>
        <v>4</v>
      </c>
    </row>
    <row r="1057" spans="1:3" ht="16.5" hidden="1" customHeight="1">
      <c r="A1057" s="725" t="s">
        <v>4363</v>
      </c>
      <c r="B1057" s="728">
        <v>22000</v>
      </c>
      <c r="C1057" s="60">
        <f t="shared" si="16"/>
        <v>5</v>
      </c>
    </row>
    <row r="1058" spans="1:3" ht="16.5" hidden="1" customHeight="1">
      <c r="A1058" s="725" t="s">
        <v>4364</v>
      </c>
      <c r="B1058" s="728">
        <v>22000</v>
      </c>
      <c r="C1058" s="60">
        <f t="shared" si="16"/>
        <v>6</v>
      </c>
    </row>
    <row r="1059" spans="1:3" ht="16.5" hidden="1" customHeight="1">
      <c r="A1059" s="725" t="s">
        <v>4365</v>
      </c>
      <c r="B1059" s="728">
        <v>22000</v>
      </c>
      <c r="C1059" s="60">
        <f t="shared" si="16"/>
        <v>7</v>
      </c>
    </row>
    <row r="1060" spans="1:3" ht="16.5" hidden="1" customHeight="1">
      <c r="A1060" s="725" t="s">
        <v>4366</v>
      </c>
      <c r="B1060" s="728">
        <v>22000</v>
      </c>
      <c r="C1060" s="60">
        <f t="shared" si="16"/>
        <v>8</v>
      </c>
    </row>
    <row r="1061" spans="1:3" ht="16.5" hidden="1" customHeight="1">
      <c r="A1061" s="725" t="s">
        <v>4367</v>
      </c>
      <c r="B1061" s="728">
        <v>22000</v>
      </c>
      <c r="C1061" s="60">
        <f t="shared" si="16"/>
        <v>9</v>
      </c>
    </row>
    <row r="1062" spans="1:3" ht="16.5" hidden="1" customHeight="1">
      <c r="A1062" s="725" t="s">
        <v>4368</v>
      </c>
      <c r="B1062" s="728">
        <v>22000</v>
      </c>
      <c r="C1062" s="60">
        <f t="shared" si="16"/>
        <v>10</v>
      </c>
    </row>
    <row r="1063" spans="1:3" ht="16.5" hidden="1" customHeight="1">
      <c r="A1063" s="725" t="s">
        <v>4369</v>
      </c>
      <c r="B1063" s="728">
        <v>22000</v>
      </c>
      <c r="C1063" s="60">
        <f t="shared" si="16"/>
        <v>11</v>
      </c>
    </row>
    <row r="1064" spans="1:3" ht="16.5" hidden="1" customHeight="1">
      <c r="A1064" s="725" t="s">
        <v>4370</v>
      </c>
      <c r="B1064" s="728">
        <v>22000</v>
      </c>
      <c r="C1064" s="60">
        <f t="shared" si="16"/>
        <v>12</v>
      </c>
    </row>
    <row r="1065" spans="1:3" ht="16.5" hidden="1" customHeight="1">
      <c r="A1065" s="725" t="s">
        <v>4371</v>
      </c>
      <c r="B1065" s="728">
        <v>22000</v>
      </c>
      <c r="C1065" s="60">
        <f t="shared" si="16"/>
        <v>13</v>
      </c>
    </row>
    <row r="1066" spans="1:3" ht="16.5" hidden="1" customHeight="1">
      <c r="A1066" s="725" t="s">
        <v>4372</v>
      </c>
      <c r="B1066" s="728">
        <v>22000</v>
      </c>
      <c r="C1066" s="60">
        <f t="shared" si="16"/>
        <v>14</v>
      </c>
    </row>
    <row r="1067" spans="1:3" ht="16.5" hidden="1" customHeight="1">
      <c r="A1067" s="725" t="s">
        <v>4373</v>
      </c>
      <c r="B1067" s="728">
        <v>22000</v>
      </c>
      <c r="C1067" s="60">
        <f t="shared" si="16"/>
        <v>15</v>
      </c>
    </row>
    <row r="1068" spans="1:3" ht="16.5" hidden="1" customHeight="1">
      <c r="A1068" s="725" t="s">
        <v>4374</v>
      </c>
      <c r="B1068" s="728">
        <v>22000</v>
      </c>
      <c r="C1068" s="60">
        <f t="shared" si="16"/>
        <v>16</v>
      </c>
    </row>
    <row r="1069" spans="1:3" ht="16.5" hidden="1" customHeight="1">
      <c r="A1069" s="725" t="s">
        <v>4375</v>
      </c>
      <c r="B1069" s="728">
        <v>22000</v>
      </c>
      <c r="C1069" s="60">
        <f t="shared" si="16"/>
        <v>17</v>
      </c>
    </row>
    <row r="1070" spans="1:3" ht="16.5" hidden="1" customHeight="1">
      <c r="A1070" s="725" t="s">
        <v>4376</v>
      </c>
      <c r="B1070" s="728">
        <v>22000</v>
      </c>
      <c r="C1070" s="60">
        <f t="shared" si="16"/>
        <v>18</v>
      </c>
    </row>
    <row r="1071" spans="1:3" ht="16.5" hidden="1" customHeight="1">
      <c r="A1071" s="725" t="s">
        <v>4377</v>
      </c>
      <c r="B1071" s="728">
        <v>22000</v>
      </c>
      <c r="C1071" s="60">
        <f t="shared" si="16"/>
        <v>19</v>
      </c>
    </row>
    <row r="1072" spans="1:3" ht="16.5" hidden="1" customHeight="1">
      <c r="A1072" s="725" t="s">
        <v>4378</v>
      </c>
      <c r="B1072" s="728">
        <v>22000</v>
      </c>
      <c r="C1072" s="60">
        <f t="shared" si="16"/>
        <v>20</v>
      </c>
    </row>
    <row r="1073" spans="1:3" ht="16.5" hidden="1" customHeight="1">
      <c r="A1073" s="725" t="s">
        <v>4379</v>
      </c>
      <c r="B1073" s="728">
        <v>22000</v>
      </c>
      <c r="C1073" s="60">
        <f t="shared" si="16"/>
        <v>21</v>
      </c>
    </row>
    <row r="1074" spans="1:3" ht="16.5" hidden="1" customHeight="1">
      <c r="A1074" s="725" t="s">
        <v>4380</v>
      </c>
      <c r="B1074" s="728">
        <v>22000</v>
      </c>
      <c r="C1074" s="60">
        <f t="shared" si="16"/>
        <v>22</v>
      </c>
    </row>
    <row r="1075" spans="1:3" ht="16.5" hidden="1" customHeight="1">
      <c r="A1075" s="725" t="s">
        <v>4381</v>
      </c>
      <c r="B1075" s="728">
        <v>22000</v>
      </c>
      <c r="C1075" s="60">
        <f t="shared" si="16"/>
        <v>23</v>
      </c>
    </row>
    <row r="1076" spans="1:3" ht="16.5" hidden="1" customHeight="1">
      <c r="A1076" s="725" t="s">
        <v>4382</v>
      </c>
      <c r="B1076" s="728">
        <v>22000</v>
      </c>
      <c r="C1076" s="60">
        <f t="shared" si="16"/>
        <v>24</v>
      </c>
    </row>
    <row r="1077" spans="1:3" ht="16.5" hidden="1" customHeight="1">
      <c r="A1077" s="725" t="s">
        <v>4383</v>
      </c>
      <c r="B1077" s="728">
        <v>22000</v>
      </c>
      <c r="C1077" s="60">
        <f t="shared" si="16"/>
        <v>25</v>
      </c>
    </row>
    <row r="1078" spans="1:3" ht="16.5" hidden="1" customHeight="1">
      <c r="A1078" s="725" t="s">
        <v>4384</v>
      </c>
      <c r="B1078" s="728">
        <v>22000</v>
      </c>
      <c r="C1078" s="60">
        <f t="shared" si="16"/>
        <v>26</v>
      </c>
    </row>
    <row r="1079" spans="1:3" ht="16.5" hidden="1" customHeight="1">
      <c r="A1079" s="725" t="s">
        <v>4385</v>
      </c>
      <c r="B1079" s="728">
        <v>22000</v>
      </c>
      <c r="C1079" s="60">
        <f t="shared" si="16"/>
        <v>27</v>
      </c>
    </row>
    <row r="1080" spans="1:3" ht="16.5" hidden="1" customHeight="1">
      <c r="A1080" s="725" t="s">
        <v>4386</v>
      </c>
      <c r="B1080" s="728">
        <v>22000</v>
      </c>
      <c r="C1080" s="60">
        <f t="shared" si="16"/>
        <v>28</v>
      </c>
    </row>
    <row r="1081" spans="1:3" ht="16.5" hidden="1" customHeight="1">
      <c r="A1081" s="725" t="s">
        <v>4387</v>
      </c>
      <c r="B1081" s="728">
        <v>22000</v>
      </c>
      <c r="C1081" s="60">
        <f t="shared" si="16"/>
        <v>29</v>
      </c>
    </row>
    <row r="1082" spans="1:3" ht="16.5" hidden="1" customHeight="1">
      <c r="A1082" s="725" t="s">
        <v>4388</v>
      </c>
      <c r="B1082" s="728">
        <v>22000</v>
      </c>
      <c r="C1082" s="60">
        <f t="shared" si="16"/>
        <v>30</v>
      </c>
    </row>
    <row r="1083" spans="1:3" ht="16.5" hidden="1" customHeight="1">
      <c r="A1083" s="725" t="s">
        <v>4389</v>
      </c>
      <c r="B1083" s="728">
        <v>22000</v>
      </c>
      <c r="C1083" s="60">
        <f t="shared" si="16"/>
        <v>31</v>
      </c>
    </row>
    <row r="1084" spans="1:3" ht="16.5" hidden="1" customHeight="1">
      <c r="A1084" s="725" t="s">
        <v>4390</v>
      </c>
      <c r="B1084" s="728">
        <v>22000</v>
      </c>
      <c r="C1084" s="60">
        <f t="shared" si="16"/>
        <v>32</v>
      </c>
    </row>
    <row r="1085" spans="1:3" ht="16.5" hidden="1" customHeight="1">
      <c r="A1085" s="725" t="s">
        <v>4391</v>
      </c>
      <c r="B1085" s="728">
        <v>22000</v>
      </c>
      <c r="C1085" s="60">
        <f t="shared" si="16"/>
        <v>33</v>
      </c>
    </row>
    <row r="1086" spans="1:3" ht="16.5" hidden="1" customHeight="1">
      <c r="A1086" s="725" t="s">
        <v>4392</v>
      </c>
      <c r="B1086" s="728">
        <v>22000</v>
      </c>
      <c r="C1086" s="60">
        <f t="shared" si="16"/>
        <v>34</v>
      </c>
    </row>
    <row r="1087" spans="1:3" ht="16.5" hidden="1" customHeight="1">
      <c r="A1087" s="725" t="s">
        <v>4393</v>
      </c>
      <c r="B1087" s="728">
        <v>22000</v>
      </c>
      <c r="C1087" s="60">
        <f t="shared" si="16"/>
        <v>35</v>
      </c>
    </row>
    <row r="1088" spans="1:3" ht="16.5" hidden="1" customHeight="1">
      <c r="A1088" s="725" t="s">
        <v>4394</v>
      </c>
      <c r="B1088" s="728">
        <v>22000</v>
      </c>
      <c r="C1088" s="60">
        <f t="shared" si="16"/>
        <v>36</v>
      </c>
    </row>
    <row r="1089" spans="1:3" ht="16.5" hidden="1" customHeight="1">
      <c r="A1089" s="725" t="s">
        <v>4395</v>
      </c>
      <c r="B1089" s="728">
        <v>22000</v>
      </c>
      <c r="C1089" s="60">
        <f t="shared" si="16"/>
        <v>37</v>
      </c>
    </row>
    <row r="1090" spans="1:3" ht="16.5" hidden="1" customHeight="1">
      <c r="A1090" s="725" t="s">
        <v>4396</v>
      </c>
      <c r="B1090" s="728">
        <v>22000</v>
      </c>
      <c r="C1090" s="60">
        <f t="shared" si="16"/>
        <v>38</v>
      </c>
    </row>
    <row r="1091" spans="1:3" ht="16.5" hidden="1" customHeight="1">
      <c r="A1091" s="725" t="s">
        <v>4397</v>
      </c>
      <c r="B1091" s="728">
        <v>22000</v>
      </c>
      <c r="C1091" s="60">
        <f t="shared" si="16"/>
        <v>39</v>
      </c>
    </row>
    <row r="1092" spans="1:3" ht="16.5" hidden="1" customHeight="1">
      <c r="A1092" s="725" t="s">
        <v>4398</v>
      </c>
      <c r="B1092" s="728">
        <v>22000</v>
      </c>
      <c r="C1092" s="60">
        <f t="shared" ref="C1092:C1155" si="17">MOD(ROW()-2,50)</f>
        <v>40</v>
      </c>
    </row>
    <row r="1093" spans="1:3" ht="16.5" hidden="1" customHeight="1">
      <c r="A1093" s="725" t="s">
        <v>4399</v>
      </c>
      <c r="B1093" s="728">
        <v>22000</v>
      </c>
      <c r="C1093" s="60">
        <f t="shared" si="17"/>
        <v>41</v>
      </c>
    </row>
    <row r="1094" spans="1:3" ht="16.5" hidden="1" customHeight="1">
      <c r="A1094" s="725" t="s">
        <v>4400</v>
      </c>
      <c r="B1094" s="728">
        <v>22000</v>
      </c>
      <c r="C1094" s="60">
        <f t="shared" si="17"/>
        <v>42</v>
      </c>
    </row>
    <row r="1095" spans="1:3" ht="16.5" hidden="1" customHeight="1">
      <c r="A1095" s="725" t="s">
        <v>4401</v>
      </c>
      <c r="B1095" s="728">
        <v>22000</v>
      </c>
      <c r="C1095" s="60">
        <f t="shared" si="17"/>
        <v>43</v>
      </c>
    </row>
    <row r="1096" spans="1:3" ht="16.5" hidden="1" customHeight="1">
      <c r="A1096" s="725" t="s">
        <v>4402</v>
      </c>
      <c r="B1096" s="728">
        <v>22000</v>
      </c>
      <c r="C1096" s="60">
        <f t="shared" si="17"/>
        <v>44</v>
      </c>
    </row>
    <row r="1097" spans="1:3" ht="16.5" hidden="1" customHeight="1">
      <c r="A1097" s="725" t="s">
        <v>4403</v>
      </c>
      <c r="B1097" s="728">
        <v>22000</v>
      </c>
      <c r="C1097" s="60">
        <f t="shared" si="17"/>
        <v>45</v>
      </c>
    </row>
    <row r="1098" spans="1:3" ht="16.5" hidden="1" customHeight="1">
      <c r="A1098" s="725" t="s">
        <v>4404</v>
      </c>
      <c r="B1098" s="728">
        <v>22000</v>
      </c>
      <c r="C1098" s="60">
        <f t="shared" si="17"/>
        <v>46</v>
      </c>
    </row>
    <row r="1099" spans="1:3" ht="16.5" hidden="1" customHeight="1">
      <c r="A1099" s="725" t="s">
        <v>4405</v>
      </c>
      <c r="B1099" s="728">
        <v>22000</v>
      </c>
      <c r="C1099" s="60">
        <f t="shared" si="17"/>
        <v>47</v>
      </c>
    </row>
    <row r="1100" spans="1:3" ht="16.5" hidden="1" customHeight="1">
      <c r="A1100" s="725" t="s">
        <v>4406</v>
      </c>
      <c r="B1100" s="728">
        <v>22000</v>
      </c>
      <c r="C1100" s="60">
        <f t="shared" si="17"/>
        <v>48</v>
      </c>
    </row>
    <row r="1101" spans="1:3" ht="16.5" hidden="1" customHeight="1">
      <c r="A1101" s="725" t="s">
        <v>4407</v>
      </c>
      <c r="B1101" s="728">
        <v>22000</v>
      </c>
      <c r="C1101" s="60">
        <f t="shared" si="17"/>
        <v>49</v>
      </c>
    </row>
    <row r="1102" spans="1:3" ht="16.5" customHeight="1">
      <c r="A1102" s="725" t="s">
        <v>4408</v>
      </c>
      <c r="B1102" s="731">
        <v>23000</v>
      </c>
      <c r="C1102" s="732">
        <f t="shared" si="17"/>
        <v>0</v>
      </c>
    </row>
    <row r="1103" spans="1:3" ht="16.5" hidden="1" customHeight="1">
      <c r="A1103" s="725" t="s">
        <v>4409</v>
      </c>
      <c r="B1103" s="728">
        <v>23000</v>
      </c>
      <c r="C1103" s="60">
        <f t="shared" si="17"/>
        <v>1</v>
      </c>
    </row>
    <row r="1104" spans="1:3" ht="16.5" hidden="1" customHeight="1">
      <c r="A1104" s="725" t="s">
        <v>4410</v>
      </c>
      <c r="B1104" s="728">
        <v>23000</v>
      </c>
      <c r="C1104" s="60">
        <f t="shared" si="17"/>
        <v>2</v>
      </c>
    </row>
    <row r="1105" spans="1:3" ht="16.5" hidden="1" customHeight="1">
      <c r="A1105" s="725" t="s">
        <v>4411</v>
      </c>
      <c r="B1105" s="728">
        <v>23000</v>
      </c>
      <c r="C1105" s="60">
        <f t="shared" si="17"/>
        <v>3</v>
      </c>
    </row>
    <row r="1106" spans="1:3" ht="16.5" hidden="1" customHeight="1">
      <c r="A1106" s="726" t="s">
        <v>4412</v>
      </c>
      <c r="B1106" s="728">
        <v>23000</v>
      </c>
      <c r="C1106" s="60">
        <f t="shared" si="17"/>
        <v>4</v>
      </c>
    </row>
    <row r="1107" spans="1:3" ht="16.5" hidden="1" customHeight="1">
      <c r="A1107" s="725" t="s">
        <v>4413</v>
      </c>
      <c r="B1107" s="728">
        <v>23000</v>
      </c>
      <c r="C1107" s="60">
        <f t="shared" si="17"/>
        <v>5</v>
      </c>
    </row>
    <row r="1108" spans="1:3" ht="16.5" hidden="1" customHeight="1">
      <c r="A1108" s="725" t="s">
        <v>4414</v>
      </c>
      <c r="B1108" s="728">
        <v>23000</v>
      </c>
      <c r="C1108" s="60">
        <f t="shared" si="17"/>
        <v>6</v>
      </c>
    </row>
    <row r="1109" spans="1:3" ht="16.5" hidden="1" customHeight="1">
      <c r="A1109" s="725" t="s">
        <v>4415</v>
      </c>
      <c r="B1109" s="728">
        <v>23000</v>
      </c>
      <c r="C1109" s="60">
        <f t="shared" si="17"/>
        <v>7</v>
      </c>
    </row>
    <row r="1110" spans="1:3" ht="16.5" hidden="1" customHeight="1">
      <c r="A1110" s="725" t="s">
        <v>4416</v>
      </c>
      <c r="B1110" s="728">
        <v>23000</v>
      </c>
      <c r="C1110" s="60">
        <f t="shared" si="17"/>
        <v>8</v>
      </c>
    </row>
    <row r="1111" spans="1:3" ht="16.5" hidden="1" customHeight="1">
      <c r="A1111" s="725" t="s">
        <v>4417</v>
      </c>
      <c r="B1111" s="728">
        <v>23000</v>
      </c>
      <c r="C1111" s="60">
        <f t="shared" si="17"/>
        <v>9</v>
      </c>
    </row>
    <row r="1112" spans="1:3" ht="16.5" hidden="1" customHeight="1">
      <c r="A1112" s="725" t="s">
        <v>4418</v>
      </c>
      <c r="B1112" s="728">
        <v>23000</v>
      </c>
      <c r="C1112" s="60">
        <f t="shared" si="17"/>
        <v>10</v>
      </c>
    </row>
    <row r="1113" spans="1:3" ht="16.5" hidden="1" customHeight="1">
      <c r="A1113" s="725" t="s">
        <v>4419</v>
      </c>
      <c r="B1113" s="728">
        <v>23000</v>
      </c>
      <c r="C1113" s="60">
        <f t="shared" si="17"/>
        <v>11</v>
      </c>
    </row>
    <row r="1114" spans="1:3" ht="16.5" hidden="1" customHeight="1">
      <c r="A1114" s="725" t="s">
        <v>4420</v>
      </c>
      <c r="B1114" s="728">
        <v>23000</v>
      </c>
      <c r="C1114" s="60">
        <f t="shared" si="17"/>
        <v>12</v>
      </c>
    </row>
    <row r="1115" spans="1:3" ht="16.5" hidden="1" customHeight="1">
      <c r="A1115" s="725" t="s">
        <v>4421</v>
      </c>
      <c r="B1115" s="728">
        <v>23000</v>
      </c>
      <c r="C1115" s="60">
        <f t="shared" si="17"/>
        <v>13</v>
      </c>
    </row>
    <row r="1116" spans="1:3" ht="16.5" hidden="1" customHeight="1">
      <c r="A1116" s="725" t="s">
        <v>4422</v>
      </c>
      <c r="B1116" s="728">
        <v>23000</v>
      </c>
      <c r="C1116" s="60">
        <f t="shared" si="17"/>
        <v>14</v>
      </c>
    </row>
    <row r="1117" spans="1:3" ht="16.5" hidden="1" customHeight="1">
      <c r="A1117" s="725" t="s">
        <v>4423</v>
      </c>
      <c r="B1117" s="728">
        <v>23000</v>
      </c>
      <c r="C1117" s="60">
        <f t="shared" si="17"/>
        <v>15</v>
      </c>
    </row>
    <row r="1118" spans="1:3" ht="16.5" hidden="1" customHeight="1">
      <c r="A1118" s="725" t="s">
        <v>4424</v>
      </c>
      <c r="B1118" s="728">
        <v>23000</v>
      </c>
      <c r="C1118" s="60">
        <f t="shared" si="17"/>
        <v>16</v>
      </c>
    </row>
    <row r="1119" spans="1:3" ht="16.5" hidden="1" customHeight="1">
      <c r="A1119" s="725" t="s">
        <v>4425</v>
      </c>
      <c r="B1119" s="728">
        <v>23000</v>
      </c>
      <c r="C1119" s="60">
        <f t="shared" si="17"/>
        <v>17</v>
      </c>
    </row>
    <row r="1120" spans="1:3" ht="16.5" hidden="1" customHeight="1">
      <c r="A1120" s="725" t="s">
        <v>4426</v>
      </c>
      <c r="B1120" s="728">
        <v>23000</v>
      </c>
      <c r="C1120" s="60">
        <f t="shared" si="17"/>
        <v>18</v>
      </c>
    </row>
    <row r="1121" spans="1:3" ht="16.5" hidden="1" customHeight="1">
      <c r="A1121" s="725" t="s">
        <v>4427</v>
      </c>
      <c r="B1121" s="728">
        <v>23000</v>
      </c>
      <c r="C1121" s="60">
        <f t="shared" si="17"/>
        <v>19</v>
      </c>
    </row>
    <row r="1122" spans="1:3" ht="16.5" hidden="1" customHeight="1">
      <c r="A1122" s="725" t="s">
        <v>4428</v>
      </c>
      <c r="B1122" s="728">
        <v>23000</v>
      </c>
      <c r="C1122" s="60">
        <f t="shared" si="17"/>
        <v>20</v>
      </c>
    </row>
    <row r="1123" spans="1:3" ht="16.5" hidden="1" customHeight="1">
      <c r="A1123" s="725" t="s">
        <v>4429</v>
      </c>
      <c r="B1123" s="728">
        <v>23000</v>
      </c>
      <c r="C1123" s="60">
        <f t="shared" si="17"/>
        <v>21</v>
      </c>
    </row>
    <row r="1124" spans="1:3" ht="16.5" hidden="1" customHeight="1">
      <c r="A1124" s="725" t="s">
        <v>4430</v>
      </c>
      <c r="B1124" s="728">
        <v>23000</v>
      </c>
      <c r="C1124" s="60">
        <f t="shared" si="17"/>
        <v>22</v>
      </c>
    </row>
    <row r="1125" spans="1:3" ht="16.5" hidden="1" customHeight="1">
      <c r="A1125" s="725" t="s">
        <v>4431</v>
      </c>
      <c r="B1125" s="728">
        <v>23000</v>
      </c>
      <c r="C1125" s="60">
        <f t="shared" si="17"/>
        <v>23</v>
      </c>
    </row>
    <row r="1126" spans="1:3" ht="16.5" hidden="1" customHeight="1">
      <c r="A1126" s="725" t="s">
        <v>4432</v>
      </c>
      <c r="B1126" s="728">
        <v>23000</v>
      </c>
      <c r="C1126" s="60">
        <f t="shared" si="17"/>
        <v>24</v>
      </c>
    </row>
    <row r="1127" spans="1:3" ht="16.5" hidden="1" customHeight="1">
      <c r="A1127" s="725" t="s">
        <v>4433</v>
      </c>
      <c r="B1127" s="728">
        <v>23000</v>
      </c>
      <c r="C1127" s="60">
        <f t="shared" si="17"/>
        <v>25</v>
      </c>
    </row>
    <row r="1128" spans="1:3" ht="16.5" hidden="1" customHeight="1">
      <c r="A1128" s="725" t="s">
        <v>4434</v>
      </c>
      <c r="B1128" s="728">
        <v>23000</v>
      </c>
      <c r="C1128" s="60">
        <f t="shared" si="17"/>
        <v>26</v>
      </c>
    </row>
    <row r="1129" spans="1:3" ht="16.5" hidden="1" customHeight="1">
      <c r="A1129" s="725" t="s">
        <v>4435</v>
      </c>
      <c r="B1129" s="728">
        <v>23000</v>
      </c>
      <c r="C1129" s="60">
        <f t="shared" si="17"/>
        <v>27</v>
      </c>
    </row>
    <row r="1130" spans="1:3" ht="16.5" hidden="1" customHeight="1">
      <c r="A1130" s="725" t="s">
        <v>4436</v>
      </c>
      <c r="B1130" s="728">
        <v>23000</v>
      </c>
      <c r="C1130" s="60">
        <f t="shared" si="17"/>
        <v>28</v>
      </c>
    </row>
    <row r="1131" spans="1:3" ht="16.5" hidden="1" customHeight="1">
      <c r="A1131" s="725" t="s">
        <v>4437</v>
      </c>
      <c r="B1131" s="728">
        <v>23000</v>
      </c>
      <c r="C1131" s="60">
        <f t="shared" si="17"/>
        <v>29</v>
      </c>
    </row>
    <row r="1132" spans="1:3" ht="16.5" hidden="1" customHeight="1">
      <c r="A1132" s="725" t="s">
        <v>4438</v>
      </c>
      <c r="B1132" s="728">
        <v>23000</v>
      </c>
      <c r="C1132" s="60">
        <f t="shared" si="17"/>
        <v>30</v>
      </c>
    </row>
    <row r="1133" spans="1:3" ht="16.5" hidden="1" customHeight="1">
      <c r="A1133" s="725" t="s">
        <v>4439</v>
      </c>
      <c r="B1133" s="728">
        <v>23000</v>
      </c>
      <c r="C1133" s="60">
        <f t="shared" si="17"/>
        <v>31</v>
      </c>
    </row>
    <row r="1134" spans="1:3" ht="16.5" hidden="1" customHeight="1">
      <c r="A1134" s="725" t="s">
        <v>4440</v>
      </c>
      <c r="B1134" s="728">
        <v>23000</v>
      </c>
      <c r="C1134" s="60">
        <f t="shared" si="17"/>
        <v>32</v>
      </c>
    </row>
    <row r="1135" spans="1:3" ht="16.5" hidden="1" customHeight="1">
      <c r="A1135" s="725" t="s">
        <v>4441</v>
      </c>
      <c r="B1135" s="728">
        <v>23000</v>
      </c>
      <c r="C1135" s="60">
        <f t="shared" si="17"/>
        <v>33</v>
      </c>
    </row>
    <row r="1136" spans="1:3" ht="16.5" hidden="1" customHeight="1">
      <c r="A1136" s="725" t="s">
        <v>4442</v>
      </c>
      <c r="B1136" s="728">
        <v>23000</v>
      </c>
      <c r="C1136" s="60">
        <f t="shared" si="17"/>
        <v>34</v>
      </c>
    </row>
    <row r="1137" spans="1:3" ht="16.5" hidden="1" customHeight="1">
      <c r="A1137" s="725" t="s">
        <v>4443</v>
      </c>
      <c r="B1137" s="728">
        <v>23000</v>
      </c>
      <c r="C1137" s="60">
        <f t="shared" si="17"/>
        <v>35</v>
      </c>
    </row>
    <row r="1138" spans="1:3" ht="16.5" hidden="1" customHeight="1">
      <c r="A1138" s="725" t="s">
        <v>4444</v>
      </c>
      <c r="B1138" s="728">
        <v>23000</v>
      </c>
      <c r="C1138" s="60">
        <f t="shared" si="17"/>
        <v>36</v>
      </c>
    </row>
    <row r="1139" spans="1:3" ht="16.5" hidden="1" customHeight="1">
      <c r="A1139" s="725" t="s">
        <v>4445</v>
      </c>
      <c r="B1139" s="728">
        <v>23000</v>
      </c>
      <c r="C1139" s="60">
        <f t="shared" si="17"/>
        <v>37</v>
      </c>
    </row>
    <row r="1140" spans="1:3" ht="16.5" hidden="1" customHeight="1">
      <c r="A1140" s="725" t="s">
        <v>4446</v>
      </c>
      <c r="B1140" s="728">
        <v>23000</v>
      </c>
      <c r="C1140" s="60">
        <f t="shared" si="17"/>
        <v>38</v>
      </c>
    </row>
    <row r="1141" spans="1:3" ht="16.5" hidden="1" customHeight="1">
      <c r="A1141" s="725" t="s">
        <v>4447</v>
      </c>
      <c r="B1141" s="728">
        <v>23000</v>
      </c>
      <c r="C1141" s="60">
        <f t="shared" si="17"/>
        <v>39</v>
      </c>
    </row>
    <row r="1142" spans="1:3" ht="16.5" hidden="1" customHeight="1">
      <c r="A1142" s="725" t="s">
        <v>4448</v>
      </c>
      <c r="B1142" s="728">
        <v>23000</v>
      </c>
      <c r="C1142" s="60">
        <f t="shared" si="17"/>
        <v>40</v>
      </c>
    </row>
    <row r="1143" spans="1:3" ht="16.5" hidden="1" customHeight="1">
      <c r="A1143" s="725" t="s">
        <v>4449</v>
      </c>
      <c r="B1143" s="728">
        <v>23000</v>
      </c>
      <c r="C1143" s="60">
        <f t="shared" si="17"/>
        <v>41</v>
      </c>
    </row>
    <row r="1144" spans="1:3" ht="16.5" hidden="1" customHeight="1">
      <c r="A1144" s="725" t="s">
        <v>4450</v>
      </c>
      <c r="B1144" s="728">
        <v>23000</v>
      </c>
      <c r="C1144" s="60">
        <f t="shared" si="17"/>
        <v>42</v>
      </c>
    </row>
    <row r="1145" spans="1:3" ht="16.5" hidden="1" customHeight="1">
      <c r="A1145" s="725" t="s">
        <v>4451</v>
      </c>
      <c r="B1145" s="728">
        <v>23000</v>
      </c>
      <c r="C1145" s="60">
        <f t="shared" si="17"/>
        <v>43</v>
      </c>
    </row>
    <row r="1146" spans="1:3" ht="16.5" hidden="1" customHeight="1">
      <c r="A1146" s="725" t="s">
        <v>4452</v>
      </c>
      <c r="B1146" s="728">
        <v>23000</v>
      </c>
      <c r="C1146" s="60">
        <f t="shared" si="17"/>
        <v>44</v>
      </c>
    </row>
    <row r="1147" spans="1:3" ht="16.5" hidden="1" customHeight="1">
      <c r="A1147" s="725" t="s">
        <v>4453</v>
      </c>
      <c r="B1147" s="728">
        <v>23000</v>
      </c>
      <c r="C1147" s="60">
        <f t="shared" si="17"/>
        <v>45</v>
      </c>
    </row>
    <row r="1148" spans="1:3" ht="16.5" hidden="1" customHeight="1">
      <c r="A1148" s="725" t="s">
        <v>4454</v>
      </c>
      <c r="B1148" s="728">
        <v>23000</v>
      </c>
      <c r="C1148" s="60">
        <f t="shared" si="17"/>
        <v>46</v>
      </c>
    </row>
    <row r="1149" spans="1:3" ht="16.5" hidden="1" customHeight="1">
      <c r="A1149" s="725" t="s">
        <v>4455</v>
      </c>
      <c r="B1149" s="728">
        <v>23000</v>
      </c>
      <c r="C1149" s="60">
        <f t="shared" si="17"/>
        <v>47</v>
      </c>
    </row>
    <row r="1150" spans="1:3" ht="16.5" hidden="1" customHeight="1">
      <c r="A1150" s="725" t="s">
        <v>4456</v>
      </c>
      <c r="B1150" s="728">
        <v>23000</v>
      </c>
      <c r="C1150" s="60">
        <f t="shared" si="17"/>
        <v>48</v>
      </c>
    </row>
    <row r="1151" spans="1:3" ht="16.5" hidden="1" customHeight="1">
      <c r="A1151" s="725" t="s">
        <v>4457</v>
      </c>
      <c r="B1151" s="728">
        <v>23000</v>
      </c>
      <c r="C1151" s="60">
        <f t="shared" si="17"/>
        <v>49</v>
      </c>
    </row>
    <row r="1152" spans="1:3" ht="16.5" customHeight="1">
      <c r="A1152" s="725" t="s">
        <v>4458</v>
      </c>
      <c r="B1152" s="731">
        <v>24000</v>
      </c>
      <c r="C1152" s="732">
        <f t="shared" si="17"/>
        <v>0</v>
      </c>
    </row>
    <row r="1153" spans="1:3" ht="16.5" hidden="1" customHeight="1">
      <c r="A1153" s="725" t="s">
        <v>4459</v>
      </c>
      <c r="B1153" s="728">
        <v>24000</v>
      </c>
      <c r="C1153" s="60">
        <f t="shared" si="17"/>
        <v>1</v>
      </c>
    </row>
    <row r="1154" spans="1:3" ht="16.5" hidden="1" customHeight="1">
      <c r="A1154" s="725" t="s">
        <v>4460</v>
      </c>
      <c r="B1154" s="728">
        <v>24000</v>
      </c>
      <c r="C1154" s="60">
        <f t="shared" si="17"/>
        <v>2</v>
      </c>
    </row>
    <row r="1155" spans="1:3" ht="16.5" hidden="1" customHeight="1">
      <c r="A1155" s="725" t="s">
        <v>4461</v>
      </c>
      <c r="B1155" s="728">
        <v>24000</v>
      </c>
      <c r="C1155" s="60">
        <f t="shared" si="17"/>
        <v>3</v>
      </c>
    </row>
    <row r="1156" spans="1:3" ht="16.5" hidden="1" customHeight="1">
      <c r="A1156" s="725" t="s">
        <v>4462</v>
      </c>
      <c r="B1156" s="728">
        <v>24000</v>
      </c>
      <c r="C1156" s="60">
        <f t="shared" ref="C1156:C1219" si="18">MOD(ROW()-2,50)</f>
        <v>4</v>
      </c>
    </row>
    <row r="1157" spans="1:3" ht="16.5" hidden="1" customHeight="1">
      <c r="A1157" s="725" t="s">
        <v>4463</v>
      </c>
      <c r="B1157" s="728">
        <v>24000</v>
      </c>
      <c r="C1157" s="60">
        <f t="shared" si="18"/>
        <v>5</v>
      </c>
    </row>
    <row r="1158" spans="1:3" ht="16.5" hidden="1" customHeight="1">
      <c r="A1158" s="725" t="s">
        <v>4464</v>
      </c>
      <c r="B1158" s="728">
        <v>24000</v>
      </c>
      <c r="C1158" s="60">
        <f t="shared" si="18"/>
        <v>6</v>
      </c>
    </row>
    <row r="1159" spans="1:3" ht="16.5" hidden="1" customHeight="1">
      <c r="A1159" s="725" t="s">
        <v>4465</v>
      </c>
      <c r="B1159" s="728">
        <v>24000</v>
      </c>
      <c r="C1159" s="60">
        <f t="shared" si="18"/>
        <v>7</v>
      </c>
    </row>
    <row r="1160" spans="1:3" ht="16.5" hidden="1" customHeight="1">
      <c r="A1160" s="725" t="s">
        <v>4466</v>
      </c>
      <c r="B1160" s="728">
        <v>24000</v>
      </c>
      <c r="C1160" s="60">
        <f t="shared" si="18"/>
        <v>8</v>
      </c>
    </row>
    <row r="1161" spans="1:3" ht="16.5" hidden="1" customHeight="1">
      <c r="A1161" s="725" t="s">
        <v>4467</v>
      </c>
      <c r="B1161" s="728">
        <v>24000</v>
      </c>
      <c r="C1161" s="60">
        <f t="shared" si="18"/>
        <v>9</v>
      </c>
    </row>
    <row r="1162" spans="1:3" ht="16.5" hidden="1" customHeight="1">
      <c r="A1162" s="725" t="s">
        <v>4468</v>
      </c>
      <c r="B1162" s="728">
        <v>24000</v>
      </c>
      <c r="C1162" s="60">
        <f t="shared" si="18"/>
        <v>10</v>
      </c>
    </row>
    <row r="1163" spans="1:3" ht="16.5" hidden="1" customHeight="1">
      <c r="A1163" s="725" t="s">
        <v>4469</v>
      </c>
      <c r="B1163" s="728">
        <v>24000</v>
      </c>
      <c r="C1163" s="60">
        <f t="shared" si="18"/>
        <v>11</v>
      </c>
    </row>
    <row r="1164" spans="1:3" ht="16.5" hidden="1" customHeight="1">
      <c r="A1164" s="725" t="s">
        <v>4470</v>
      </c>
      <c r="B1164" s="728">
        <v>24000</v>
      </c>
      <c r="C1164" s="60">
        <f t="shared" si="18"/>
        <v>12</v>
      </c>
    </row>
    <row r="1165" spans="1:3" ht="16.5" hidden="1" customHeight="1">
      <c r="A1165" s="725" t="s">
        <v>4471</v>
      </c>
      <c r="B1165" s="728">
        <v>24000</v>
      </c>
      <c r="C1165" s="60">
        <f t="shared" si="18"/>
        <v>13</v>
      </c>
    </row>
    <row r="1166" spans="1:3" ht="16.5" hidden="1" customHeight="1">
      <c r="A1166" s="725" t="s">
        <v>4472</v>
      </c>
      <c r="B1166" s="728">
        <v>24000</v>
      </c>
      <c r="C1166" s="60">
        <f t="shared" si="18"/>
        <v>14</v>
      </c>
    </row>
    <row r="1167" spans="1:3" ht="16.5" hidden="1" customHeight="1">
      <c r="A1167" s="725" t="s">
        <v>4473</v>
      </c>
      <c r="B1167" s="728">
        <v>24000</v>
      </c>
      <c r="C1167" s="60">
        <f t="shared" si="18"/>
        <v>15</v>
      </c>
    </row>
    <row r="1168" spans="1:3" ht="16.5" hidden="1" customHeight="1">
      <c r="A1168" s="725" t="s">
        <v>4474</v>
      </c>
      <c r="B1168" s="728">
        <v>24000</v>
      </c>
      <c r="C1168" s="60">
        <f t="shared" si="18"/>
        <v>16</v>
      </c>
    </row>
    <row r="1169" spans="1:3" ht="16.5" hidden="1" customHeight="1">
      <c r="A1169" s="725" t="s">
        <v>4475</v>
      </c>
      <c r="B1169" s="728">
        <v>24000</v>
      </c>
      <c r="C1169" s="60">
        <f t="shared" si="18"/>
        <v>17</v>
      </c>
    </row>
    <row r="1170" spans="1:3" ht="16.5" hidden="1" customHeight="1">
      <c r="A1170" s="725" t="s">
        <v>4476</v>
      </c>
      <c r="B1170" s="728">
        <v>24000</v>
      </c>
      <c r="C1170" s="60">
        <f t="shared" si="18"/>
        <v>18</v>
      </c>
    </row>
    <row r="1171" spans="1:3" ht="16.5" hidden="1" customHeight="1">
      <c r="A1171" s="725" t="s">
        <v>4477</v>
      </c>
      <c r="B1171" s="728">
        <v>24000</v>
      </c>
      <c r="C1171" s="60">
        <f t="shared" si="18"/>
        <v>19</v>
      </c>
    </row>
    <row r="1172" spans="1:3" ht="16.5" hidden="1" customHeight="1">
      <c r="A1172" s="725" t="s">
        <v>4478</v>
      </c>
      <c r="B1172" s="728">
        <v>24000</v>
      </c>
      <c r="C1172" s="60">
        <f t="shared" si="18"/>
        <v>20</v>
      </c>
    </row>
    <row r="1173" spans="1:3" ht="16.5" hidden="1" customHeight="1">
      <c r="A1173" s="725" t="s">
        <v>4479</v>
      </c>
      <c r="B1173" s="728">
        <v>24000</v>
      </c>
      <c r="C1173" s="60">
        <f t="shared" si="18"/>
        <v>21</v>
      </c>
    </row>
    <row r="1174" spans="1:3" ht="16.5" hidden="1" customHeight="1">
      <c r="A1174" s="725" t="s">
        <v>4480</v>
      </c>
      <c r="B1174" s="728">
        <v>24000</v>
      </c>
      <c r="C1174" s="60">
        <f t="shared" si="18"/>
        <v>22</v>
      </c>
    </row>
    <row r="1175" spans="1:3" ht="16.5" hidden="1" customHeight="1">
      <c r="A1175" s="725" t="s">
        <v>4481</v>
      </c>
      <c r="B1175" s="728">
        <v>24000</v>
      </c>
      <c r="C1175" s="60">
        <f t="shared" si="18"/>
        <v>23</v>
      </c>
    </row>
    <row r="1176" spans="1:3" ht="16.5" hidden="1" customHeight="1">
      <c r="A1176" s="725" t="s">
        <v>4482</v>
      </c>
      <c r="B1176" s="728">
        <v>24000</v>
      </c>
      <c r="C1176" s="60">
        <f t="shared" si="18"/>
        <v>24</v>
      </c>
    </row>
    <row r="1177" spans="1:3" ht="16.5" hidden="1" customHeight="1">
      <c r="A1177" s="725" t="s">
        <v>4483</v>
      </c>
      <c r="B1177" s="728">
        <v>24000</v>
      </c>
      <c r="C1177" s="60">
        <f t="shared" si="18"/>
        <v>25</v>
      </c>
    </row>
    <row r="1178" spans="1:3" ht="16.5" hidden="1" customHeight="1">
      <c r="A1178" s="725" t="s">
        <v>4484</v>
      </c>
      <c r="B1178" s="728">
        <v>24000</v>
      </c>
      <c r="C1178" s="60">
        <f t="shared" si="18"/>
        <v>26</v>
      </c>
    </row>
    <row r="1179" spans="1:3" ht="16.5" hidden="1" customHeight="1">
      <c r="A1179" s="725" t="s">
        <v>4485</v>
      </c>
      <c r="B1179" s="728">
        <v>24000</v>
      </c>
      <c r="C1179" s="60">
        <f t="shared" si="18"/>
        <v>27</v>
      </c>
    </row>
    <row r="1180" spans="1:3" ht="16.5" hidden="1" customHeight="1">
      <c r="A1180" s="725" t="s">
        <v>4486</v>
      </c>
      <c r="B1180" s="728">
        <v>24000</v>
      </c>
      <c r="C1180" s="60">
        <f t="shared" si="18"/>
        <v>28</v>
      </c>
    </row>
    <row r="1181" spans="1:3" ht="16.5" hidden="1" customHeight="1">
      <c r="A1181" s="725" t="s">
        <v>4487</v>
      </c>
      <c r="B1181" s="728">
        <v>24000</v>
      </c>
      <c r="C1181" s="60">
        <f t="shared" si="18"/>
        <v>29</v>
      </c>
    </row>
    <row r="1182" spans="1:3" ht="16.5" hidden="1" customHeight="1">
      <c r="A1182" s="725" t="s">
        <v>4488</v>
      </c>
      <c r="B1182" s="728">
        <v>24000</v>
      </c>
      <c r="C1182" s="60">
        <f t="shared" si="18"/>
        <v>30</v>
      </c>
    </row>
    <row r="1183" spans="1:3" ht="16.5" hidden="1" customHeight="1">
      <c r="A1183" s="725" t="s">
        <v>4489</v>
      </c>
      <c r="B1183" s="728">
        <v>24000</v>
      </c>
      <c r="C1183" s="60">
        <f t="shared" si="18"/>
        <v>31</v>
      </c>
    </row>
    <row r="1184" spans="1:3" ht="16.5" hidden="1" customHeight="1">
      <c r="A1184" s="725" t="s">
        <v>4490</v>
      </c>
      <c r="B1184" s="728">
        <v>24000</v>
      </c>
      <c r="C1184" s="60">
        <f t="shared" si="18"/>
        <v>32</v>
      </c>
    </row>
    <row r="1185" spans="1:3" ht="16.5" hidden="1" customHeight="1">
      <c r="A1185" s="725" t="s">
        <v>4491</v>
      </c>
      <c r="B1185" s="728">
        <v>24000</v>
      </c>
      <c r="C1185" s="60">
        <f t="shared" si="18"/>
        <v>33</v>
      </c>
    </row>
    <row r="1186" spans="1:3" ht="16.5" hidden="1" customHeight="1">
      <c r="A1186" s="725" t="s">
        <v>4492</v>
      </c>
      <c r="B1186" s="728">
        <v>24000</v>
      </c>
      <c r="C1186" s="60">
        <f t="shared" si="18"/>
        <v>34</v>
      </c>
    </row>
    <row r="1187" spans="1:3" ht="16.5" hidden="1" customHeight="1">
      <c r="A1187" s="725" t="s">
        <v>4493</v>
      </c>
      <c r="B1187" s="728">
        <v>24000</v>
      </c>
      <c r="C1187" s="60">
        <f t="shared" si="18"/>
        <v>35</v>
      </c>
    </row>
    <row r="1188" spans="1:3" ht="16.5" hidden="1" customHeight="1">
      <c r="A1188" s="725" t="s">
        <v>4494</v>
      </c>
      <c r="B1188" s="728">
        <v>24000</v>
      </c>
      <c r="C1188" s="60">
        <f t="shared" si="18"/>
        <v>36</v>
      </c>
    </row>
    <row r="1189" spans="1:3" ht="16.5" hidden="1" customHeight="1">
      <c r="A1189" s="725" t="s">
        <v>4495</v>
      </c>
      <c r="B1189" s="728">
        <v>24000</v>
      </c>
      <c r="C1189" s="60">
        <f t="shared" si="18"/>
        <v>37</v>
      </c>
    </row>
    <row r="1190" spans="1:3" ht="16.5" hidden="1" customHeight="1">
      <c r="A1190" s="725" t="s">
        <v>4496</v>
      </c>
      <c r="B1190" s="728">
        <v>24000</v>
      </c>
      <c r="C1190" s="60">
        <f t="shared" si="18"/>
        <v>38</v>
      </c>
    </row>
    <row r="1191" spans="1:3" ht="16.5" hidden="1" customHeight="1">
      <c r="A1191" s="725" t="s">
        <v>4497</v>
      </c>
      <c r="B1191" s="728">
        <v>24000</v>
      </c>
      <c r="C1191" s="60">
        <f t="shared" si="18"/>
        <v>39</v>
      </c>
    </row>
    <row r="1192" spans="1:3" ht="16.5" hidden="1" customHeight="1">
      <c r="A1192" s="725" t="s">
        <v>4498</v>
      </c>
      <c r="B1192" s="728">
        <v>24000</v>
      </c>
      <c r="C1192" s="60">
        <f t="shared" si="18"/>
        <v>40</v>
      </c>
    </row>
    <row r="1193" spans="1:3" ht="16.5" hidden="1" customHeight="1">
      <c r="A1193" s="725" t="s">
        <v>4499</v>
      </c>
      <c r="B1193" s="728">
        <v>24000</v>
      </c>
      <c r="C1193" s="60">
        <f t="shared" si="18"/>
        <v>41</v>
      </c>
    </row>
    <row r="1194" spans="1:3" ht="16.5" hidden="1" customHeight="1">
      <c r="A1194" s="725" t="s">
        <v>4500</v>
      </c>
      <c r="B1194" s="728">
        <v>24000</v>
      </c>
      <c r="C1194" s="60">
        <f t="shared" si="18"/>
        <v>42</v>
      </c>
    </row>
    <row r="1195" spans="1:3" ht="16.5" hidden="1" customHeight="1">
      <c r="A1195" s="725" t="s">
        <v>4501</v>
      </c>
      <c r="B1195" s="728">
        <v>24000</v>
      </c>
      <c r="C1195" s="60">
        <f t="shared" si="18"/>
        <v>43</v>
      </c>
    </row>
    <row r="1196" spans="1:3" ht="16.5" hidden="1" customHeight="1">
      <c r="A1196" s="725" t="s">
        <v>4502</v>
      </c>
      <c r="B1196" s="728">
        <v>24000</v>
      </c>
      <c r="C1196" s="60">
        <f t="shared" si="18"/>
        <v>44</v>
      </c>
    </row>
    <row r="1197" spans="1:3" ht="16.5" hidden="1" customHeight="1">
      <c r="A1197" s="725" t="s">
        <v>4503</v>
      </c>
      <c r="B1197" s="728">
        <v>24000</v>
      </c>
      <c r="C1197" s="60">
        <f t="shared" si="18"/>
        <v>45</v>
      </c>
    </row>
    <row r="1198" spans="1:3" ht="16.5" hidden="1" customHeight="1">
      <c r="A1198" s="725" t="s">
        <v>4504</v>
      </c>
      <c r="B1198" s="728">
        <v>24000</v>
      </c>
      <c r="C1198" s="60">
        <f t="shared" si="18"/>
        <v>46</v>
      </c>
    </row>
    <row r="1199" spans="1:3" ht="16.5" hidden="1" customHeight="1">
      <c r="A1199" s="725" t="s">
        <v>4505</v>
      </c>
      <c r="B1199" s="728">
        <v>24000</v>
      </c>
      <c r="C1199" s="60">
        <f t="shared" si="18"/>
        <v>47</v>
      </c>
    </row>
    <row r="1200" spans="1:3" ht="16.5" hidden="1" customHeight="1">
      <c r="A1200" s="725" t="s">
        <v>4506</v>
      </c>
      <c r="B1200" s="728">
        <v>24000</v>
      </c>
      <c r="C1200" s="60">
        <f t="shared" si="18"/>
        <v>48</v>
      </c>
    </row>
    <row r="1201" spans="1:3" ht="16.5" hidden="1" customHeight="1">
      <c r="A1201" s="725" t="s">
        <v>4507</v>
      </c>
      <c r="B1201" s="728">
        <v>24000</v>
      </c>
      <c r="C1201" s="60">
        <f t="shared" si="18"/>
        <v>49</v>
      </c>
    </row>
    <row r="1202" spans="1:3" ht="16.5" customHeight="1">
      <c r="A1202" s="725" t="s">
        <v>4508</v>
      </c>
      <c r="B1202" s="731">
        <v>25000</v>
      </c>
      <c r="C1202" s="732">
        <f t="shared" si="18"/>
        <v>0</v>
      </c>
    </row>
    <row r="1203" spans="1:3" ht="16.5" hidden="1" customHeight="1">
      <c r="A1203" s="725" t="s">
        <v>4509</v>
      </c>
      <c r="B1203" s="728">
        <v>25000</v>
      </c>
      <c r="C1203" s="60">
        <f t="shared" si="18"/>
        <v>1</v>
      </c>
    </row>
    <row r="1204" spans="1:3" ht="16.5" hidden="1" customHeight="1">
      <c r="A1204" s="725" t="s">
        <v>4510</v>
      </c>
      <c r="B1204" s="728">
        <v>25000</v>
      </c>
      <c r="C1204" s="60">
        <f t="shared" si="18"/>
        <v>2</v>
      </c>
    </row>
    <row r="1205" spans="1:3" ht="16.5" hidden="1" customHeight="1">
      <c r="A1205" s="725" t="s">
        <v>4511</v>
      </c>
      <c r="B1205" s="728">
        <v>25000</v>
      </c>
      <c r="C1205" s="60">
        <f t="shared" si="18"/>
        <v>3</v>
      </c>
    </row>
    <row r="1206" spans="1:3" ht="16.5" hidden="1" customHeight="1">
      <c r="A1206" s="725" t="s">
        <v>4512</v>
      </c>
      <c r="B1206" s="728">
        <v>25000</v>
      </c>
      <c r="C1206" s="60">
        <f t="shared" si="18"/>
        <v>4</v>
      </c>
    </row>
    <row r="1207" spans="1:3" ht="16.5" hidden="1" customHeight="1">
      <c r="A1207" s="725" t="s">
        <v>4513</v>
      </c>
      <c r="B1207" s="728">
        <v>25000</v>
      </c>
      <c r="C1207" s="60">
        <f t="shared" si="18"/>
        <v>5</v>
      </c>
    </row>
    <row r="1208" spans="1:3" ht="16.5" hidden="1" customHeight="1">
      <c r="A1208" s="725" t="s">
        <v>4514</v>
      </c>
      <c r="B1208" s="728">
        <v>25000</v>
      </c>
      <c r="C1208" s="60">
        <f t="shared" si="18"/>
        <v>6</v>
      </c>
    </row>
    <row r="1209" spans="1:3" ht="16.5" hidden="1" customHeight="1">
      <c r="A1209" s="725" t="s">
        <v>4515</v>
      </c>
      <c r="B1209" s="728">
        <v>25000</v>
      </c>
      <c r="C1209" s="60">
        <f t="shared" si="18"/>
        <v>7</v>
      </c>
    </row>
    <row r="1210" spans="1:3" ht="16.5" hidden="1" customHeight="1">
      <c r="A1210" s="725" t="s">
        <v>4516</v>
      </c>
      <c r="B1210" s="728">
        <v>25000</v>
      </c>
      <c r="C1210" s="60">
        <f t="shared" si="18"/>
        <v>8</v>
      </c>
    </row>
    <row r="1211" spans="1:3" ht="16.5" hidden="1" customHeight="1">
      <c r="A1211" s="725" t="s">
        <v>4517</v>
      </c>
      <c r="B1211" s="728">
        <v>25000</v>
      </c>
      <c r="C1211" s="60">
        <f t="shared" si="18"/>
        <v>9</v>
      </c>
    </row>
    <row r="1212" spans="1:3" ht="16.5" hidden="1" customHeight="1">
      <c r="A1212" s="725" t="s">
        <v>4518</v>
      </c>
      <c r="B1212" s="728">
        <v>25000</v>
      </c>
      <c r="C1212" s="60">
        <f t="shared" si="18"/>
        <v>10</v>
      </c>
    </row>
    <row r="1213" spans="1:3" ht="16.5" hidden="1" customHeight="1">
      <c r="A1213" s="725" t="s">
        <v>4519</v>
      </c>
      <c r="B1213" s="728">
        <v>25000</v>
      </c>
      <c r="C1213" s="60">
        <f t="shared" si="18"/>
        <v>11</v>
      </c>
    </row>
    <row r="1214" spans="1:3" ht="16.5" hidden="1" customHeight="1">
      <c r="A1214" s="725" t="s">
        <v>4520</v>
      </c>
      <c r="B1214" s="728">
        <v>25000</v>
      </c>
      <c r="C1214" s="60">
        <f t="shared" si="18"/>
        <v>12</v>
      </c>
    </row>
    <row r="1215" spans="1:3" ht="16.5" hidden="1" customHeight="1">
      <c r="A1215" s="725" t="s">
        <v>4521</v>
      </c>
      <c r="B1215" s="728">
        <v>25000</v>
      </c>
      <c r="C1215" s="60">
        <f t="shared" si="18"/>
        <v>13</v>
      </c>
    </row>
    <row r="1216" spans="1:3" ht="16.5" hidden="1" customHeight="1">
      <c r="A1216" s="725" t="s">
        <v>4522</v>
      </c>
      <c r="B1216" s="728">
        <v>25000</v>
      </c>
      <c r="C1216" s="60">
        <f t="shared" si="18"/>
        <v>14</v>
      </c>
    </row>
    <row r="1217" spans="1:3" ht="16.5" hidden="1" customHeight="1">
      <c r="A1217" s="725" t="s">
        <v>4523</v>
      </c>
      <c r="B1217" s="728">
        <v>25000</v>
      </c>
      <c r="C1217" s="60">
        <f t="shared" si="18"/>
        <v>15</v>
      </c>
    </row>
    <row r="1218" spans="1:3" ht="16.5" hidden="1" customHeight="1">
      <c r="A1218" s="725" t="s">
        <v>4524</v>
      </c>
      <c r="B1218" s="728">
        <v>25000</v>
      </c>
      <c r="C1218" s="60">
        <f t="shared" si="18"/>
        <v>16</v>
      </c>
    </row>
    <row r="1219" spans="1:3" ht="16.5" hidden="1" customHeight="1">
      <c r="A1219" s="725" t="s">
        <v>4525</v>
      </c>
      <c r="B1219" s="728">
        <v>25000</v>
      </c>
      <c r="C1219" s="60">
        <f t="shared" si="18"/>
        <v>17</v>
      </c>
    </row>
    <row r="1220" spans="1:3" ht="16.5" hidden="1" customHeight="1">
      <c r="A1220" s="725" t="s">
        <v>4526</v>
      </c>
      <c r="B1220" s="728">
        <v>25000</v>
      </c>
      <c r="C1220" s="60">
        <f t="shared" ref="C1220:C1283" si="19">MOD(ROW()-2,50)</f>
        <v>18</v>
      </c>
    </row>
    <row r="1221" spans="1:3" ht="16.5" hidden="1" customHeight="1">
      <c r="A1221" s="725" t="s">
        <v>4527</v>
      </c>
      <c r="B1221" s="728">
        <v>25000</v>
      </c>
      <c r="C1221" s="60">
        <f t="shared" si="19"/>
        <v>19</v>
      </c>
    </row>
    <row r="1222" spans="1:3" ht="16.5" hidden="1" customHeight="1">
      <c r="A1222" s="725" t="s">
        <v>4528</v>
      </c>
      <c r="B1222" s="728">
        <v>25000</v>
      </c>
      <c r="C1222" s="60">
        <f t="shared" si="19"/>
        <v>20</v>
      </c>
    </row>
    <row r="1223" spans="1:3" ht="16.5" hidden="1" customHeight="1">
      <c r="A1223" s="725" t="s">
        <v>4529</v>
      </c>
      <c r="B1223" s="728">
        <v>25000</v>
      </c>
      <c r="C1223" s="60">
        <f t="shared" si="19"/>
        <v>21</v>
      </c>
    </row>
    <row r="1224" spans="1:3" ht="16.5" hidden="1" customHeight="1">
      <c r="A1224" s="725" t="s">
        <v>4530</v>
      </c>
      <c r="B1224" s="728">
        <v>25000</v>
      </c>
      <c r="C1224" s="60">
        <f t="shared" si="19"/>
        <v>22</v>
      </c>
    </row>
    <row r="1225" spans="1:3" ht="16.5" hidden="1" customHeight="1">
      <c r="A1225" s="725" t="s">
        <v>4531</v>
      </c>
      <c r="B1225" s="728">
        <v>25000</v>
      </c>
      <c r="C1225" s="60">
        <f t="shared" si="19"/>
        <v>23</v>
      </c>
    </row>
    <row r="1226" spans="1:3" ht="16.5" hidden="1" customHeight="1">
      <c r="A1226" s="725" t="s">
        <v>4532</v>
      </c>
      <c r="B1226" s="728">
        <v>25000</v>
      </c>
      <c r="C1226" s="60">
        <f t="shared" si="19"/>
        <v>24</v>
      </c>
    </row>
    <row r="1227" spans="1:3" ht="16.5" hidden="1" customHeight="1">
      <c r="A1227" s="725" t="s">
        <v>4533</v>
      </c>
      <c r="B1227" s="728">
        <v>25000</v>
      </c>
      <c r="C1227" s="60">
        <f t="shared" si="19"/>
        <v>25</v>
      </c>
    </row>
    <row r="1228" spans="1:3" ht="16.5" hidden="1" customHeight="1">
      <c r="A1228" s="725" t="s">
        <v>4534</v>
      </c>
      <c r="B1228" s="728">
        <v>25000</v>
      </c>
      <c r="C1228" s="60">
        <f t="shared" si="19"/>
        <v>26</v>
      </c>
    </row>
    <row r="1229" spans="1:3" ht="16.5" hidden="1" customHeight="1">
      <c r="A1229" s="725" t="s">
        <v>4535</v>
      </c>
      <c r="B1229" s="728">
        <v>25000</v>
      </c>
      <c r="C1229" s="60">
        <f t="shared" si="19"/>
        <v>27</v>
      </c>
    </row>
    <row r="1230" spans="1:3" ht="16.5" hidden="1" customHeight="1">
      <c r="A1230" s="725" t="s">
        <v>4536</v>
      </c>
      <c r="B1230" s="728">
        <v>25000</v>
      </c>
      <c r="C1230" s="60">
        <f t="shared" si="19"/>
        <v>28</v>
      </c>
    </row>
    <row r="1231" spans="1:3" ht="16.5" hidden="1" customHeight="1">
      <c r="A1231" s="725" t="s">
        <v>4537</v>
      </c>
      <c r="B1231" s="728">
        <v>25000</v>
      </c>
      <c r="C1231" s="60">
        <f t="shared" si="19"/>
        <v>29</v>
      </c>
    </row>
    <row r="1232" spans="1:3" ht="16.5" hidden="1" customHeight="1">
      <c r="A1232" s="725" t="s">
        <v>4538</v>
      </c>
      <c r="B1232" s="728">
        <v>25000</v>
      </c>
      <c r="C1232" s="60">
        <f t="shared" si="19"/>
        <v>30</v>
      </c>
    </row>
    <row r="1233" spans="1:3" ht="16.5" hidden="1" customHeight="1">
      <c r="A1233" s="725" t="s">
        <v>4539</v>
      </c>
      <c r="B1233" s="728">
        <v>25000</v>
      </c>
      <c r="C1233" s="60">
        <f t="shared" si="19"/>
        <v>31</v>
      </c>
    </row>
    <row r="1234" spans="1:3" ht="16.5" hidden="1" customHeight="1">
      <c r="A1234" s="725" t="s">
        <v>4540</v>
      </c>
      <c r="B1234" s="728">
        <v>25000</v>
      </c>
      <c r="C1234" s="60">
        <f t="shared" si="19"/>
        <v>32</v>
      </c>
    </row>
    <row r="1235" spans="1:3" ht="16.5" hidden="1" customHeight="1">
      <c r="A1235" s="725" t="s">
        <v>4541</v>
      </c>
      <c r="B1235" s="728">
        <v>25000</v>
      </c>
      <c r="C1235" s="60">
        <f t="shared" si="19"/>
        <v>33</v>
      </c>
    </row>
    <row r="1236" spans="1:3" ht="16.5" hidden="1" customHeight="1">
      <c r="A1236" s="725" t="s">
        <v>4542</v>
      </c>
      <c r="B1236" s="728">
        <v>25000</v>
      </c>
      <c r="C1236" s="60">
        <f t="shared" si="19"/>
        <v>34</v>
      </c>
    </row>
    <row r="1237" spans="1:3" ht="16.5" hidden="1" customHeight="1">
      <c r="A1237" s="725" t="s">
        <v>4543</v>
      </c>
      <c r="B1237" s="728">
        <v>25000</v>
      </c>
      <c r="C1237" s="60">
        <f t="shared" si="19"/>
        <v>35</v>
      </c>
    </row>
    <row r="1238" spans="1:3" ht="16.5" hidden="1" customHeight="1">
      <c r="A1238" s="725" t="s">
        <v>4544</v>
      </c>
      <c r="B1238" s="728">
        <v>25000</v>
      </c>
      <c r="C1238" s="60">
        <f t="shared" si="19"/>
        <v>36</v>
      </c>
    </row>
    <row r="1239" spans="1:3" ht="16.5" hidden="1" customHeight="1">
      <c r="A1239" s="725" t="s">
        <v>4545</v>
      </c>
      <c r="B1239" s="728">
        <v>25000</v>
      </c>
      <c r="C1239" s="60">
        <f t="shared" si="19"/>
        <v>37</v>
      </c>
    </row>
    <row r="1240" spans="1:3" ht="16.5" hidden="1" customHeight="1">
      <c r="A1240" s="725" t="s">
        <v>4546</v>
      </c>
      <c r="B1240" s="728">
        <v>25000</v>
      </c>
      <c r="C1240" s="60">
        <f t="shared" si="19"/>
        <v>38</v>
      </c>
    </row>
    <row r="1241" spans="1:3" ht="16.5" hidden="1" customHeight="1">
      <c r="A1241" s="725" t="s">
        <v>4547</v>
      </c>
      <c r="B1241" s="728">
        <v>25000</v>
      </c>
      <c r="C1241" s="60">
        <f t="shared" si="19"/>
        <v>39</v>
      </c>
    </row>
    <row r="1242" spans="1:3" ht="16.5" hidden="1" customHeight="1">
      <c r="A1242" s="725" t="s">
        <v>4548</v>
      </c>
      <c r="B1242" s="728">
        <v>25000</v>
      </c>
      <c r="C1242" s="60">
        <f t="shared" si="19"/>
        <v>40</v>
      </c>
    </row>
    <row r="1243" spans="1:3" ht="16.5" hidden="1" customHeight="1">
      <c r="A1243" s="725" t="s">
        <v>4549</v>
      </c>
      <c r="B1243" s="728">
        <v>25000</v>
      </c>
      <c r="C1243" s="60">
        <f t="shared" si="19"/>
        <v>41</v>
      </c>
    </row>
    <row r="1244" spans="1:3" ht="16.5" hidden="1" customHeight="1">
      <c r="A1244" s="725" t="s">
        <v>4550</v>
      </c>
      <c r="B1244" s="728">
        <v>25000</v>
      </c>
      <c r="C1244" s="60">
        <f t="shared" si="19"/>
        <v>42</v>
      </c>
    </row>
    <row r="1245" spans="1:3" ht="16.5" hidden="1" customHeight="1">
      <c r="A1245" s="725" t="s">
        <v>4551</v>
      </c>
      <c r="B1245" s="728">
        <v>25000</v>
      </c>
      <c r="C1245" s="60">
        <f t="shared" si="19"/>
        <v>43</v>
      </c>
    </row>
    <row r="1246" spans="1:3" ht="16.5" hidden="1" customHeight="1">
      <c r="A1246" s="725" t="s">
        <v>4552</v>
      </c>
      <c r="B1246" s="728">
        <v>25000</v>
      </c>
      <c r="C1246" s="60">
        <f t="shared" si="19"/>
        <v>44</v>
      </c>
    </row>
    <row r="1247" spans="1:3" ht="16.5" hidden="1" customHeight="1">
      <c r="A1247" s="725" t="s">
        <v>4553</v>
      </c>
      <c r="B1247" s="728">
        <v>25000</v>
      </c>
      <c r="C1247" s="60">
        <f t="shared" si="19"/>
        <v>45</v>
      </c>
    </row>
    <row r="1248" spans="1:3" ht="16.5" hidden="1" customHeight="1">
      <c r="A1248" s="725" t="s">
        <v>4554</v>
      </c>
      <c r="B1248" s="728">
        <v>25000</v>
      </c>
      <c r="C1248" s="60">
        <f t="shared" si="19"/>
        <v>46</v>
      </c>
    </row>
    <row r="1249" spans="1:3" ht="16.5" hidden="1" customHeight="1">
      <c r="A1249" s="725" t="s">
        <v>4555</v>
      </c>
      <c r="B1249" s="728">
        <v>25000</v>
      </c>
      <c r="C1249" s="60">
        <f t="shared" si="19"/>
        <v>47</v>
      </c>
    </row>
    <row r="1250" spans="1:3" ht="16.5" hidden="1" customHeight="1">
      <c r="A1250" s="725" t="s">
        <v>4556</v>
      </c>
      <c r="B1250" s="728">
        <v>25000</v>
      </c>
      <c r="C1250" s="60">
        <f t="shared" si="19"/>
        <v>48</v>
      </c>
    </row>
    <row r="1251" spans="1:3" ht="16.5" hidden="1" customHeight="1">
      <c r="A1251" s="725" t="s">
        <v>4557</v>
      </c>
      <c r="B1251" s="728">
        <v>25000</v>
      </c>
      <c r="C1251" s="60">
        <f t="shared" si="19"/>
        <v>49</v>
      </c>
    </row>
    <row r="1252" spans="1:3" ht="16.5" customHeight="1">
      <c r="A1252" s="725" t="s">
        <v>4558</v>
      </c>
      <c r="B1252" s="731">
        <v>26000</v>
      </c>
      <c r="C1252" s="732">
        <f t="shared" si="19"/>
        <v>0</v>
      </c>
    </row>
    <row r="1253" spans="1:3" ht="16.5" hidden="1" customHeight="1">
      <c r="A1253" s="725" t="s">
        <v>4559</v>
      </c>
      <c r="B1253" s="728">
        <v>26000</v>
      </c>
      <c r="C1253" s="60">
        <f t="shared" si="19"/>
        <v>1</v>
      </c>
    </row>
    <row r="1254" spans="1:3" ht="16.5" hidden="1" customHeight="1">
      <c r="A1254" s="725" t="s">
        <v>4560</v>
      </c>
      <c r="B1254" s="728">
        <v>26000</v>
      </c>
      <c r="C1254" s="60">
        <f t="shared" si="19"/>
        <v>2</v>
      </c>
    </row>
    <row r="1255" spans="1:3" ht="16.5" hidden="1" customHeight="1">
      <c r="A1255" s="725" t="s">
        <v>4561</v>
      </c>
      <c r="B1255" s="728">
        <v>26000</v>
      </c>
      <c r="C1255" s="60">
        <f t="shared" si="19"/>
        <v>3</v>
      </c>
    </row>
    <row r="1256" spans="1:3" ht="16.5" hidden="1" customHeight="1">
      <c r="A1256" s="725" t="s">
        <v>4562</v>
      </c>
      <c r="B1256" s="728">
        <v>26000</v>
      </c>
      <c r="C1256" s="60">
        <f t="shared" si="19"/>
        <v>4</v>
      </c>
    </row>
    <row r="1257" spans="1:3" ht="16.5" hidden="1" customHeight="1">
      <c r="A1257" s="725" t="s">
        <v>4563</v>
      </c>
      <c r="B1257" s="728">
        <v>26000</v>
      </c>
      <c r="C1257" s="60">
        <f t="shared" si="19"/>
        <v>5</v>
      </c>
    </row>
    <row r="1258" spans="1:3" ht="16.5" hidden="1" customHeight="1">
      <c r="A1258" s="725" t="s">
        <v>4564</v>
      </c>
      <c r="B1258" s="728">
        <v>26000</v>
      </c>
      <c r="C1258" s="60">
        <f t="shared" si="19"/>
        <v>6</v>
      </c>
    </row>
    <row r="1259" spans="1:3" ht="16.5" hidden="1" customHeight="1">
      <c r="A1259" s="725" t="s">
        <v>4565</v>
      </c>
      <c r="B1259" s="728">
        <v>26000</v>
      </c>
      <c r="C1259" s="60">
        <f t="shared" si="19"/>
        <v>7</v>
      </c>
    </row>
    <row r="1260" spans="1:3" ht="16.5" hidden="1" customHeight="1">
      <c r="A1260" s="725" t="s">
        <v>4566</v>
      </c>
      <c r="B1260" s="728">
        <v>26000</v>
      </c>
      <c r="C1260" s="60">
        <f t="shared" si="19"/>
        <v>8</v>
      </c>
    </row>
    <row r="1261" spans="1:3" ht="16.5" hidden="1" customHeight="1">
      <c r="A1261" s="725" t="s">
        <v>4567</v>
      </c>
      <c r="B1261" s="728">
        <v>26000</v>
      </c>
      <c r="C1261" s="60">
        <f t="shared" si="19"/>
        <v>9</v>
      </c>
    </row>
    <row r="1262" spans="1:3" ht="16.5" hidden="1" customHeight="1">
      <c r="A1262" s="725" t="s">
        <v>4568</v>
      </c>
      <c r="B1262" s="728">
        <v>26000</v>
      </c>
      <c r="C1262" s="60">
        <f t="shared" si="19"/>
        <v>10</v>
      </c>
    </row>
    <row r="1263" spans="1:3" ht="16.5" hidden="1" customHeight="1">
      <c r="A1263" s="725" t="s">
        <v>4569</v>
      </c>
      <c r="B1263" s="728">
        <v>26000</v>
      </c>
      <c r="C1263" s="60">
        <f t="shared" si="19"/>
        <v>11</v>
      </c>
    </row>
    <row r="1264" spans="1:3" ht="16.5" hidden="1" customHeight="1">
      <c r="A1264" s="725" t="s">
        <v>4570</v>
      </c>
      <c r="B1264" s="728">
        <v>26000</v>
      </c>
      <c r="C1264" s="60">
        <f t="shared" si="19"/>
        <v>12</v>
      </c>
    </row>
    <row r="1265" spans="1:3" ht="16.5" hidden="1" customHeight="1">
      <c r="A1265" s="725" t="s">
        <v>4571</v>
      </c>
      <c r="B1265" s="728">
        <v>26000</v>
      </c>
      <c r="C1265" s="60">
        <f t="shared" si="19"/>
        <v>13</v>
      </c>
    </row>
    <row r="1266" spans="1:3" ht="16.5" hidden="1" customHeight="1">
      <c r="A1266" s="725" t="s">
        <v>4572</v>
      </c>
      <c r="B1266" s="728">
        <v>26000</v>
      </c>
      <c r="C1266" s="60">
        <f t="shared" si="19"/>
        <v>14</v>
      </c>
    </row>
    <row r="1267" spans="1:3" ht="16.5" hidden="1" customHeight="1">
      <c r="A1267" s="725" t="s">
        <v>4573</v>
      </c>
      <c r="B1267" s="728">
        <v>26000</v>
      </c>
      <c r="C1267" s="60">
        <f t="shared" si="19"/>
        <v>15</v>
      </c>
    </row>
    <row r="1268" spans="1:3" ht="16.5" hidden="1" customHeight="1">
      <c r="A1268" s="725" t="s">
        <v>4574</v>
      </c>
      <c r="B1268" s="728">
        <v>26000</v>
      </c>
      <c r="C1268" s="60">
        <f t="shared" si="19"/>
        <v>16</v>
      </c>
    </row>
    <row r="1269" spans="1:3" ht="16.5" hidden="1" customHeight="1">
      <c r="A1269" s="725" t="s">
        <v>4575</v>
      </c>
      <c r="B1269" s="728">
        <v>26000</v>
      </c>
      <c r="C1269" s="60">
        <f t="shared" si="19"/>
        <v>17</v>
      </c>
    </row>
    <row r="1270" spans="1:3" ht="16.5" hidden="1" customHeight="1">
      <c r="A1270" s="725" t="s">
        <v>4576</v>
      </c>
      <c r="B1270" s="728">
        <v>26000</v>
      </c>
      <c r="C1270" s="60">
        <f t="shared" si="19"/>
        <v>18</v>
      </c>
    </row>
    <row r="1271" spans="1:3" ht="16.5" hidden="1" customHeight="1">
      <c r="A1271" s="725" t="s">
        <v>4577</v>
      </c>
      <c r="B1271" s="728">
        <v>26000</v>
      </c>
      <c r="C1271" s="60">
        <f t="shared" si="19"/>
        <v>19</v>
      </c>
    </row>
    <row r="1272" spans="1:3" ht="16.5" hidden="1" customHeight="1">
      <c r="A1272" s="725" t="s">
        <v>4578</v>
      </c>
      <c r="B1272" s="728">
        <v>26000</v>
      </c>
      <c r="C1272" s="60">
        <f t="shared" si="19"/>
        <v>20</v>
      </c>
    </row>
    <row r="1273" spans="1:3" ht="16.5" hidden="1" customHeight="1">
      <c r="A1273" s="725" t="s">
        <v>4579</v>
      </c>
      <c r="B1273" s="728">
        <v>26000</v>
      </c>
      <c r="C1273" s="60">
        <f t="shared" si="19"/>
        <v>21</v>
      </c>
    </row>
    <row r="1274" spans="1:3" ht="16.5" hidden="1" customHeight="1">
      <c r="A1274" s="725" t="s">
        <v>4580</v>
      </c>
      <c r="B1274" s="728">
        <v>26000</v>
      </c>
      <c r="C1274" s="60">
        <f t="shared" si="19"/>
        <v>22</v>
      </c>
    </row>
    <row r="1275" spans="1:3" ht="16.5" hidden="1" customHeight="1">
      <c r="A1275" s="725" t="s">
        <v>4581</v>
      </c>
      <c r="B1275" s="728">
        <v>26000</v>
      </c>
      <c r="C1275" s="60">
        <f t="shared" si="19"/>
        <v>23</v>
      </c>
    </row>
    <row r="1276" spans="1:3" ht="16.5" hidden="1" customHeight="1">
      <c r="A1276" s="725" t="s">
        <v>4582</v>
      </c>
      <c r="B1276" s="728">
        <v>26000</v>
      </c>
      <c r="C1276" s="60">
        <f t="shared" si="19"/>
        <v>24</v>
      </c>
    </row>
    <row r="1277" spans="1:3" ht="16.5" hidden="1" customHeight="1">
      <c r="A1277" s="725" t="s">
        <v>4583</v>
      </c>
      <c r="B1277" s="728">
        <v>26000</v>
      </c>
      <c r="C1277" s="60">
        <f t="shared" si="19"/>
        <v>25</v>
      </c>
    </row>
    <row r="1278" spans="1:3" ht="16.5" hidden="1" customHeight="1">
      <c r="A1278" s="725" t="s">
        <v>4584</v>
      </c>
      <c r="B1278" s="728">
        <v>26000</v>
      </c>
      <c r="C1278" s="60">
        <f t="shared" si="19"/>
        <v>26</v>
      </c>
    </row>
    <row r="1279" spans="1:3" ht="16.5" hidden="1" customHeight="1">
      <c r="A1279" s="725" t="s">
        <v>4585</v>
      </c>
      <c r="B1279" s="728">
        <v>26000</v>
      </c>
      <c r="C1279" s="60">
        <f t="shared" si="19"/>
        <v>27</v>
      </c>
    </row>
    <row r="1280" spans="1:3" ht="16.5" hidden="1" customHeight="1">
      <c r="A1280" s="725" t="s">
        <v>4586</v>
      </c>
      <c r="B1280" s="728">
        <v>26000</v>
      </c>
      <c r="C1280" s="60">
        <f t="shared" si="19"/>
        <v>28</v>
      </c>
    </row>
    <row r="1281" spans="1:3" ht="16.5" hidden="1" customHeight="1">
      <c r="A1281" s="725" t="s">
        <v>4587</v>
      </c>
      <c r="B1281" s="728">
        <v>26000</v>
      </c>
      <c r="C1281" s="60">
        <f t="shared" si="19"/>
        <v>29</v>
      </c>
    </row>
    <row r="1282" spans="1:3" ht="16.5" hidden="1" customHeight="1">
      <c r="A1282" s="725" t="s">
        <v>4588</v>
      </c>
      <c r="B1282" s="728">
        <v>26000</v>
      </c>
      <c r="C1282" s="60">
        <f t="shared" si="19"/>
        <v>30</v>
      </c>
    </row>
    <row r="1283" spans="1:3" ht="16.5" hidden="1" customHeight="1">
      <c r="A1283" s="725" t="s">
        <v>4589</v>
      </c>
      <c r="B1283" s="728">
        <v>26000</v>
      </c>
      <c r="C1283" s="60">
        <f t="shared" si="19"/>
        <v>31</v>
      </c>
    </row>
    <row r="1284" spans="1:3" ht="16.5" hidden="1" customHeight="1">
      <c r="A1284" s="725" t="s">
        <v>4590</v>
      </c>
      <c r="B1284" s="728">
        <v>26000</v>
      </c>
      <c r="C1284" s="60">
        <f t="shared" ref="C1284:C1347" si="20">MOD(ROW()-2,50)</f>
        <v>32</v>
      </c>
    </row>
    <row r="1285" spans="1:3" ht="16.5" hidden="1" customHeight="1">
      <c r="A1285" s="725" t="s">
        <v>4591</v>
      </c>
      <c r="B1285" s="728">
        <v>26000</v>
      </c>
      <c r="C1285" s="60">
        <f t="shared" si="20"/>
        <v>33</v>
      </c>
    </row>
    <row r="1286" spans="1:3" ht="16.5" hidden="1" customHeight="1">
      <c r="A1286" s="725" t="s">
        <v>4592</v>
      </c>
      <c r="B1286" s="728">
        <v>26000</v>
      </c>
      <c r="C1286" s="60">
        <f t="shared" si="20"/>
        <v>34</v>
      </c>
    </row>
    <row r="1287" spans="1:3" ht="16.5" hidden="1" customHeight="1">
      <c r="A1287" s="725" t="s">
        <v>4593</v>
      </c>
      <c r="B1287" s="728">
        <v>26000</v>
      </c>
      <c r="C1287" s="60">
        <f t="shared" si="20"/>
        <v>35</v>
      </c>
    </row>
    <row r="1288" spans="1:3" ht="16.5" hidden="1" customHeight="1">
      <c r="A1288" s="725" t="s">
        <v>4594</v>
      </c>
      <c r="B1288" s="728">
        <v>26000</v>
      </c>
      <c r="C1288" s="60">
        <f t="shared" si="20"/>
        <v>36</v>
      </c>
    </row>
    <row r="1289" spans="1:3" ht="16.5" hidden="1" customHeight="1">
      <c r="A1289" s="725" t="s">
        <v>4595</v>
      </c>
      <c r="B1289" s="728">
        <v>26000</v>
      </c>
      <c r="C1289" s="60">
        <f t="shared" si="20"/>
        <v>37</v>
      </c>
    </row>
    <row r="1290" spans="1:3" ht="16.5" hidden="1" customHeight="1">
      <c r="A1290" s="725" t="s">
        <v>4596</v>
      </c>
      <c r="B1290" s="728">
        <v>26000</v>
      </c>
      <c r="C1290" s="60">
        <f t="shared" si="20"/>
        <v>38</v>
      </c>
    </row>
    <row r="1291" spans="1:3" ht="16.5" hidden="1" customHeight="1">
      <c r="A1291" s="725" t="s">
        <v>4597</v>
      </c>
      <c r="B1291" s="728">
        <v>26000</v>
      </c>
      <c r="C1291" s="60">
        <f t="shared" si="20"/>
        <v>39</v>
      </c>
    </row>
    <row r="1292" spans="1:3" ht="16.5" hidden="1" customHeight="1">
      <c r="A1292" s="725" t="s">
        <v>4598</v>
      </c>
      <c r="B1292" s="728">
        <v>26000</v>
      </c>
      <c r="C1292" s="60">
        <f t="shared" si="20"/>
        <v>40</v>
      </c>
    </row>
    <row r="1293" spans="1:3" ht="16.5" hidden="1" customHeight="1">
      <c r="A1293" s="725" t="s">
        <v>4599</v>
      </c>
      <c r="B1293" s="728">
        <v>26000</v>
      </c>
      <c r="C1293" s="60">
        <f t="shared" si="20"/>
        <v>41</v>
      </c>
    </row>
    <row r="1294" spans="1:3" ht="16.5" hidden="1" customHeight="1">
      <c r="A1294" s="725" t="s">
        <v>4600</v>
      </c>
      <c r="B1294" s="728">
        <v>26000</v>
      </c>
      <c r="C1294" s="60">
        <f t="shared" si="20"/>
        <v>42</v>
      </c>
    </row>
    <row r="1295" spans="1:3" ht="16.5" hidden="1" customHeight="1">
      <c r="A1295" s="725" t="s">
        <v>4601</v>
      </c>
      <c r="B1295" s="728">
        <v>26000</v>
      </c>
      <c r="C1295" s="60">
        <f t="shared" si="20"/>
        <v>43</v>
      </c>
    </row>
    <row r="1296" spans="1:3" ht="16.5" hidden="1" customHeight="1">
      <c r="A1296" s="725" t="s">
        <v>4602</v>
      </c>
      <c r="B1296" s="728">
        <v>26000</v>
      </c>
      <c r="C1296" s="60">
        <f t="shared" si="20"/>
        <v>44</v>
      </c>
    </row>
    <row r="1297" spans="1:3" ht="16.5" hidden="1" customHeight="1">
      <c r="A1297" s="725" t="s">
        <v>4603</v>
      </c>
      <c r="B1297" s="728">
        <v>26000</v>
      </c>
      <c r="C1297" s="60">
        <f t="shared" si="20"/>
        <v>45</v>
      </c>
    </row>
    <row r="1298" spans="1:3" ht="16.5" hidden="1" customHeight="1">
      <c r="A1298" s="725" t="s">
        <v>4604</v>
      </c>
      <c r="B1298" s="728">
        <v>26000</v>
      </c>
      <c r="C1298" s="60">
        <f t="shared" si="20"/>
        <v>46</v>
      </c>
    </row>
    <row r="1299" spans="1:3" ht="16.5" hidden="1" customHeight="1">
      <c r="A1299" s="725" t="s">
        <v>4605</v>
      </c>
      <c r="B1299" s="728">
        <v>26000</v>
      </c>
      <c r="C1299" s="60">
        <f t="shared" si="20"/>
        <v>47</v>
      </c>
    </row>
    <row r="1300" spans="1:3" ht="16.5" hidden="1" customHeight="1">
      <c r="A1300" s="725" t="s">
        <v>4606</v>
      </c>
      <c r="B1300" s="728">
        <v>26000</v>
      </c>
      <c r="C1300" s="60">
        <f t="shared" si="20"/>
        <v>48</v>
      </c>
    </row>
    <row r="1301" spans="1:3" ht="16.5" hidden="1" customHeight="1">
      <c r="A1301" s="725" t="s">
        <v>4607</v>
      </c>
      <c r="B1301" s="728">
        <v>26000</v>
      </c>
      <c r="C1301" s="60">
        <f t="shared" si="20"/>
        <v>49</v>
      </c>
    </row>
    <row r="1302" spans="1:3" ht="16.5" customHeight="1">
      <c r="A1302" s="725" t="s">
        <v>4608</v>
      </c>
      <c r="B1302" s="731">
        <v>27000</v>
      </c>
      <c r="C1302" s="732">
        <f t="shared" si="20"/>
        <v>0</v>
      </c>
    </row>
    <row r="1303" spans="1:3" ht="16.5" hidden="1" customHeight="1">
      <c r="A1303" s="725" t="s">
        <v>4609</v>
      </c>
      <c r="B1303" s="728">
        <v>27000</v>
      </c>
      <c r="C1303" s="60">
        <f t="shared" si="20"/>
        <v>1</v>
      </c>
    </row>
    <row r="1304" spans="1:3" ht="16.5" hidden="1" customHeight="1">
      <c r="A1304" s="725" t="s">
        <v>4610</v>
      </c>
      <c r="B1304" s="728">
        <v>27000</v>
      </c>
      <c r="C1304" s="60">
        <f t="shared" si="20"/>
        <v>2</v>
      </c>
    </row>
    <row r="1305" spans="1:3" ht="16.5" hidden="1" customHeight="1">
      <c r="A1305" s="725" t="s">
        <v>4611</v>
      </c>
      <c r="B1305" s="728">
        <v>27000</v>
      </c>
      <c r="C1305" s="60">
        <f t="shared" si="20"/>
        <v>3</v>
      </c>
    </row>
    <row r="1306" spans="1:3" ht="16.5" hidden="1" customHeight="1">
      <c r="A1306" s="725" t="s">
        <v>4612</v>
      </c>
      <c r="B1306" s="728">
        <v>27000</v>
      </c>
      <c r="C1306" s="60">
        <f t="shared" si="20"/>
        <v>4</v>
      </c>
    </row>
    <row r="1307" spans="1:3" ht="16.5" hidden="1" customHeight="1">
      <c r="A1307" s="725" t="s">
        <v>4613</v>
      </c>
      <c r="B1307" s="728">
        <v>27000</v>
      </c>
      <c r="C1307" s="60">
        <f t="shared" si="20"/>
        <v>5</v>
      </c>
    </row>
    <row r="1308" spans="1:3" ht="16.5" hidden="1" customHeight="1">
      <c r="A1308" s="725" t="s">
        <v>4614</v>
      </c>
      <c r="B1308" s="728">
        <v>27000</v>
      </c>
      <c r="C1308" s="60">
        <f t="shared" si="20"/>
        <v>6</v>
      </c>
    </row>
    <row r="1309" spans="1:3" ht="16.5" hidden="1" customHeight="1">
      <c r="A1309" s="725" t="s">
        <v>4615</v>
      </c>
      <c r="B1309" s="728">
        <v>27000</v>
      </c>
      <c r="C1309" s="60">
        <f t="shared" si="20"/>
        <v>7</v>
      </c>
    </row>
    <row r="1310" spans="1:3" ht="16.5" hidden="1" customHeight="1">
      <c r="A1310" s="725" t="s">
        <v>4616</v>
      </c>
      <c r="B1310" s="728">
        <v>27000</v>
      </c>
      <c r="C1310" s="60">
        <f t="shared" si="20"/>
        <v>8</v>
      </c>
    </row>
    <row r="1311" spans="1:3" ht="16.5" hidden="1" customHeight="1">
      <c r="A1311" s="725" t="s">
        <v>4617</v>
      </c>
      <c r="B1311" s="728">
        <v>27000</v>
      </c>
      <c r="C1311" s="60">
        <f t="shared" si="20"/>
        <v>9</v>
      </c>
    </row>
    <row r="1312" spans="1:3" ht="16.5" hidden="1" customHeight="1">
      <c r="A1312" s="725" t="s">
        <v>4618</v>
      </c>
      <c r="B1312" s="728">
        <v>27000</v>
      </c>
      <c r="C1312" s="60">
        <f t="shared" si="20"/>
        <v>10</v>
      </c>
    </row>
    <row r="1313" spans="1:3" ht="16.5" hidden="1" customHeight="1">
      <c r="A1313" s="725" t="s">
        <v>4619</v>
      </c>
      <c r="B1313" s="728">
        <v>27000</v>
      </c>
      <c r="C1313" s="60">
        <f t="shared" si="20"/>
        <v>11</v>
      </c>
    </row>
    <row r="1314" spans="1:3" ht="16.5" hidden="1" customHeight="1">
      <c r="A1314" s="725" t="s">
        <v>4620</v>
      </c>
      <c r="B1314" s="728">
        <v>27000</v>
      </c>
      <c r="C1314" s="60">
        <f t="shared" si="20"/>
        <v>12</v>
      </c>
    </row>
    <row r="1315" spans="1:3" ht="16.5" hidden="1" customHeight="1">
      <c r="A1315" s="725" t="s">
        <v>4621</v>
      </c>
      <c r="B1315" s="728">
        <v>27000</v>
      </c>
      <c r="C1315" s="60">
        <f t="shared" si="20"/>
        <v>13</v>
      </c>
    </row>
    <row r="1316" spans="1:3" ht="16.5" hidden="1" customHeight="1">
      <c r="A1316" s="725" t="s">
        <v>4622</v>
      </c>
      <c r="B1316" s="728">
        <v>27000</v>
      </c>
      <c r="C1316" s="60">
        <f t="shared" si="20"/>
        <v>14</v>
      </c>
    </row>
    <row r="1317" spans="1:3" ht="16.5" hidden="1" customHeight="1">
      <c r="A1317" s="725" t="s">
        <v>4623</v>
      </c>
      <c r="B1317" s="728">
        <v>27000</v>
      </c>
      <c r="C1317" s="60">
        <f t="shared" si="20"/>
        <v>15</v>
      </c>
    </row>
    <row r="1318" spans="1:3" ht="16.5" hidden="1" customHeight="1">
      <c r="A1318" s="725" t="s">
        <v>4624</v>
      </c>
      <c r="B1318" s="728">
        <v>27000</v>
      </c>
      <c r="C1318" s="60">
        <f t="shared" si="20"/>
        <v>16</v>
      </c>
    </row>
    <row r="1319" spans="1:3" ht="16.5" hidden="1" customHeight="1">
      <c r="A1319" s="725" t="s">
        <v>4625</v>
      </c>
      <c r="B1319" s="728">
        <v>27000</v>
      </c>
      <c r="C1319" s="60">
        <f t="shared" si="20"/>
        <v>17</v>
      </c>
    </row>
    <row r="1320" spans="1:3" ht="16.5" hidden="1" customHeight="1">
      <c r="A1320" s="725" t="s">
        <v>4626</v>
      </c>
      <c r="B1320" s="728">
        <v>27000</v>
      </c>
      <c r="C1320" s="60">
        <f t="shared" si="20"/>
        <v>18</v>
      </c>
    </row>
    <row r="1321" spans="1:3" ht="16.5" hidden="1" customHeight="1">
      <c r="A1321" s="725" t="s">
        <v>4627</v>
      </c>
      <c r="B1321" s="728">
        <v>27000</v>
      </c>
      <c r="C1321" s="60">
        <f t="shared" si="20"/>
        <v>19</v>
      </c>
    </row>
    <row r="1322" spans="1:3" ht="16.5" hidden="1" customHeight="1">
      <c r="A1322" s="725" t="s">
        <v>4628</v>
      </c>
      <c r="B1322" s="728">
        <v>27000</v>
      </c>
      <c r="C1322" s="60">
        <f t="shared" si="20"/>
        <v>20</v>
      </c>
    </row>
    <row r="1323" spans="1:3" ht="16.5" hidden="1" customHeight="1">
      <c r="A1323" s="725" t="s">
        <v>4629</v>
      </c>
      <c r="B1323" s="728">
        <v>27000</v>
      </c>
      <c r="C1323" s="60">
        <f t="shared" si="20"/>
        <v>21</v>
      </c>
    </row>
    <row r="1324" spans="1:3" ht="16.5" hidden="1" customHeight="1">
      <c r="A1324" s="725" t="s">
        <v>4630</v>
      </c>
      <c r="B1324" s="728">
        <v>27000</v>
      </c>
      <c r="C1324" s="60">
        <f t="shared" si="20"/>
        <v>22</v>
      </c>
    </row>
    <row r="1325" spans="1:3" ht="16.5" hidden="1" customHeight="1">
      <c r="A1325" s="725" t="s">
        <v>4631</v>
      </c>
      <c r="B1325" s="728">
        <v>27000</v>
      </c>
      <c r="C1325" s="60">
        <f t="shared" si="20"/>
        <v>23</v>
      </c>
    </row>
    <row r="1326" spans="1:3" ht="16.5" hidden="1" customHeight="1">
      <c r="A1326" s="725" t="s">
        <v>4632</v>
      </c>
      <c r="B1326" s="728">
        <v>27000</v>
      </c>
      <c r="C1326" s="60">
        <f t="shared" si="20"/>
        <v>24</v>
      </c>
    </row>
    <row r="1327" spans="1:3" ht="16.5" hidden="1" customHeight="1">
      <c r="A1327" s="725" t="s">
        <v>4633</v>
      </c>
      <c r="B1327" s="728">
        <v>27000</v>
      </c>
      <c r="C1327" s="60">
        <f t="shared" si="20"/>
        <v>25</v>
      </c>
    </row>
    <row r="1328" spans="1:3" ht="16.5" hidden="1" customHeight="1">
      <c r="A1328" s="725" t="s">
        <v>4634</v>
      </c>
      <c r="B1328" s="728">
        <v>27000</v>
      </c>
      <c r="C1328" s="60">
        <f t="shared" si="20"/>
        <v>26</v>
      </c>
    </row>
    <row r="1329" spans="1:3" ht="16.5" hidden="1" customHeight="1">
      <c r="A1329" s="725" t="s">
        <v>4635</v>
      </c>
      <c r="B1329" s="728">
        <v>27000</v>
      </c>
      <c r="C1329" s="60">
        <f t="shared" si="20"/>
        <v>27</v>
      </c>
    </row>
    <row r="1330" spans="1:3" ht="16.5" hidden="1" customHeight="1">
      <c r="A1330" s="725" t="s">
        <v>4636</v>
      </c>
      <c r="B1330" s="728">
        <v>27000</v>
      </c>
      <c r="C1330" s="60">
        <f t="shared" si="20"/>
        <v>28</v>
      </c>
    </row>
    <row r="1331" spans="1:3" ht="16.5" hidden="1" customHeight="1">
      <c r="A1331" s="725" t="s">
        <v>4637</v>
      </c>
      <c r="B1331" s="728">
        <v>27000</v>
      </c>
      <c r="C1331" s="60">
        <f t="shared" si="20"/>
        <v>29</v>
      </c>
    </row>
    <row r="1332" spans="1:3" ht="16.5" hidden="1" customHeight="1">
      <c r="A1332" s="725" t="s">
        <v>4638</v>
      </c>
      <c r="B1332" s="728">
        <v>27000</v>
      </c>
      <c r="C1332" s="60">
        <f t="shared" si="20"/>
        <v>30</v>
      </c>
    </row>
    <row r="1333" spans="1:3" ht="16.5" hidden="1" customHeight="1">
      <c r="A1333" s="725" t="s">
        <v>4639</v>
      </c>
      <c r="B1333" s="728">
        <v>27000</v>
      </c>
      <c r="C1333" s="60">
        <f t="shared" si="20"/>
        <v>31</v>
      </c>
    </row>
    <row r="1334" spans="1:3" ht="16.5" hidden="1" customHeight="1">
      <c r="A1334" s="725" t="s">
        <v>4640</v>
      </c>
      <c r="B1334" s="728">
        <v>27000</v>
      </c>
      <c r="C1334" s="60">
        <f t="shared" si="20"/>
        <v>32</v>
      </c>
    </row>
    <row r="1335" spans="1:3" ht="16.5" hidden="1" customHeight="1">
      <c r="A1335" s="725" t="s">
        <v>4641</v>
      </c>
      <c r="B1335" s="728">
        <v>27000</v>
      </c>
      <c r="C1335" s="60">
        <f t="shared" si="20"/>
        <v>33</v>
      </c>
    </row>
    <row r="1336" spans="1:3" ht="16.5" hidden="1" customHeight="1">
      <c r="A1336" s="725" t="s">
        <v>4642</v>
      </c>
      <c r="B1336" s="728">
        <v>27000</v>
      </c>
      <c r="C1336" s="60">
        <f t="shared" si="20"/>
        <v>34</v>
      </c>
    </row>
    <row r="1337" spans="1:3" ht="16.5" hidden="1" customHeight="1">
      <c r="A1337" s="725" t="s">
        <v>4643</v>
      </c>
      <c r="B1337" s="728">
        <v>27000</v>
      </c>
      <c r="C1337" s="60">
        <f t="shared" si="20"/>
        <v>35</v>
      </c>
    </row>
    <row r="1338" spans="1:3" ht="16.5" hidden="1" customHeight="1">
      <c r="A1338" s="725" t="s">
        <v>4644</v>
      </c>
      <c r="B1338" s="728">
        <v>27000</v>
      </c>
      <c r="C1338" s="60">
        <f t="shared" si="20"/>
        <v>36</v>
      </c>
    </row>
    <row r="1339" spans="1:3" ht="16.5" hidden="1" customHeight="1">
      <c r="A1339" s="725" t="s">
        <v>4645</v>
      </c>
      <c r="B1339" s="728">
        <v>27000</v>
      </c>
      <c r="C1339" s="60">
        <f t="shared" si="20"/>
        <v>37</v>
      </c>
    </row>
    <row r="1340" spans="1:3" ht="16.5" hidden="1" customHeight="1">
      <c r="A1340" s="725" t="s">
        <v>4646</v>
      </c>
      <c r="B1340" s="728">
        <v>27000</v>
      </c>
      <c r="C1340" s="60">
        <f t="shared" si="20"/>
        <v>38</v>
      </c>
    </row>
    <row r="1341" spans="1:3" ht="16.5" hidden="1" customHeight="1">
      <c r="A1341" s="725" t="s">
        <v>4647</v>
      </c>
      <c r="B1341" s="728">
        <v>27000</v>
      </c>
      <c r="C1341" s="60">
        <f t="shared" si="20"/>
        <v>39</v>
      </c>
    </row>
    <row r="1342" spans="1:3" ht="16.5" hidden="1" customHeight="1">
      <c r="A1342" s="725" t="s">
        <v>4648</v>
      </c>
      <c r="B1342" s="728">
        <v>27000</v>
      </c>
      <c r="C1342" s="60">
        <f t="shared" si="20"/>
        <v>40</v>
      </c>
    </row>
    <row r="1343" spans="1:3" ht="16.5" hidden="1" customHeight="1">
      <c r="A1343" s="725" t="s">
        <v>4649</v>
      </c>
      <c r="B1343" s="728">
        <v>27000</v>
      </c>
      <c r="C1343" s="60">
        <f t="shared" si="20"/>
        <v>41</v>
      </c>
    </row>
    <row r="1344" spans="1:3" ht="16.5" hidden="1" customHeight="1">
      <c r="A1344" s="725" t="s">
        <v>4650</v>
      </c>
      <c r="B1344" s="728">
        <v>27000</v>
      </c>
      <c r="C1344" s="60">
        <f t="shared" si="20"/>
        <v>42</v>
      </c>
    </row>
    <row r="1345" spans="1:3" ht="16.5" hidden="1" customHeight="1">
      <c r="A1345" s="725" t="s">
        <v>4651</v>
      </c>
      <c r="B1345" s="728">
        <v>27000</v>
      </c>
      <c r="C1345" s="60">
        <f t="shared" si="20"/>
        <v>43</v>
      </c>
    </row>
    <row r="1346" spans="1:3" ht="16.5" hidden="1" customHeight="1">
      <c r="A1346" s="725" t="s">
        <v>4652</v>
      </c>
      <c r="B1346" s="728">
        <v>27000</v>
      </c>
      <c r="C1346" s="60">
        <f t="shared" si="20"/>
        <v>44</v>
      </c>
    </row>
    <row r="1347" spans="1:3" ht="16.5" hidden="1" customHeight="1">
      <c r="A1347" s="725" t="s">
        <v>4653</v>
      </c>
      <c r="B1347" s="728">
        <v>27000</v>
      </c>
      <c r="C1347" s="60">
        <f t="shared" si="20"/>
        <v>45</v>
      </c>
    </row>
    <row r="1348" spans="1:3" ht="16.5" hidden="1" customHeight="1">
      <c r="A1348" s="725" t="s">
        <v>4654</v>
      </c>
      <c r="B1348" s="728">
        <v>27000</v>
      </c>
      <c r="C1348" s="60">
        <f t="shared" ref="C1348:C1411" si="21">MOD(ROW()-2,50)</f>
        <v>46</v>
      </c>
    </row>
    <row r="1349" spans="1:3" ht="16.5" hidden="1" customHeight="1">
      <c r="A1349" s="725" t="s">
        <v>4655</v>
      </c>
      <c r="B1349" s="728">
        <v>27000</v>
      </c>
      <c r="C1349" s="60">
        <f t="shared" si="21"/>
        <v>47</v>
      </c>
    </row>
    <row r="1350" spans="1:3" ht="16.5" hidden="1" customHeight="1">
      <c r="A1350" s="725" t="s">
        <v>4656</v>
      </c>
      <c r="B1350" s="728">
        <v>27000</v>
      </c>
      <c r="C1350" s="60">
        <f t="shared" si="21"/>
        <v>48</v>
      </c>
    </row>
    <row r="1351" spans="1:3" ht="16.5" hidden="1" customHeight="1">
      <c r="A1351" s="725" t="s">
        <v>4657</v>
      </c>
      <c r="B1351" s="728">
        <v>27000</v>
      </c>
      <c r="C1351" s="60">
        <f t="shared" si="21"/>
        <v>49</v>
      </c>
    </row>
    <row r="1352" spans="1:3" ht="16.5" customHeight="1">
      <c r="A1352" s="725" t="s">
        <v>4658</v>
      </c>
      <c r="B1352" s="731">
        <v>28000</v>
      </c>
      <c r="C1352" s="732">
        <f t="shared" si="21"/>
        <v>0</v>
      </c>
    </row>
    <row r="1353" spans="1:3" ht="16.5" hidden="1" customHeight="1">
      <c r="A1353" s="725" t="s">
        <v>4659</v>
      </c>
      <c r="B1353" s="728">
        <v>28000</v>
      </c>
      <c r="C1353" s="60">
        <f t="shared" si="21"/>
        <v>1</v>
      </c>
    </row>
    <row r="1354" spans="1:3" ht="16.5" hidden="1" customHeight="1">
      <c r="A1354" s="725" t="s">
        <v>4660</v>
      </c>
      <c r="B1354" s="728">
        <v>28000</v>
      </c>
      <c r="C1354" s="60">
        <f t="shared" si="21"/>
        <v>2</v>
      </c>
    </row>
    <row r="1355" spans="1:3" ht="16.5" hidden="1" customHeight="1">
      <c r="A1355" s="725" t="s">
        <v>4661</v>
      </c>
      <c r="B1355" s="728">
        <v>28000</v>
      </c>
      <c r="C1355" s="60">
        <f t="shared" si="21"/>
        <v>3</v>
      </c>
    </row>
    <row r="1356" spans="1:3" ht="16.5" hidden="1" customHeight="1">
      <c r="A1356" s="725" t="s">
        <v>4662</v>
      </c>
      <c r="B1356" s="728">
        <v>28000</v>
      </c>
      <c r="C1356" s="60">
        <f t="shared" si="21"/>
        <v>4</v>
      </c>
    </row>
    <row r="1357" spans="1:3" ht="16.5" hidden="1" customHeight="1">
      <c r="A1357" s="725" t="s">
        <v>4663</v>
      </c>
      <c r="B1357" s="728">
        <v>28000</v>
      </c>
      <c r="C1357" s="60">
        <f t="shared" si="21"/>
        <v>5</v>
      </c>
    </row>
    <row r="1358" spans="1:3" ht="16.5" hidden="1" customHeight="1">
      <c r="A1358" s="725" t="s">
        <v>4664</v>
      </c>
      <c r="B1358" s="728">
        <v>28000</v>
      </c>
      <c r="C1358" s="60">
        <f t="shared" si="21"/>
        <v>6</v>
      </c>
    </row>
    <row r="1359" spans="1:3" ht="16.5" hidden="1" customHeight="1">
      <c r="A1359" s="725" t="s">
        <v>4665</v>
      </c>
      <c r="B1359" s="728">
        <v>28000</v>
      </c>
      <c r="C1359" s="60">
        <f t="shared" si="21"/>
        <v>7</v>
      </c>
    </row>
    <row r="1360" spans="1:3" ht="16.5" hidden="1" customHeight="1">
      <c r="A1360" s="725" t="s">
        <v>4666</v>
      </c>
      <c r="B1360" s="728">
        <v>28000</v>
      </c>
      <c r="C1360" s="60">
        <f t="shared" si="21"/>
        <v>8</v>
      </c>
    </row>
    <row r="1361" spans="1:3" ht="16.5" hidden="1" customHeight="1">
      <c r="A1361" s="725" t="s">
        <v>4667</v>
      </c>
      <c r="B1361" s="728">
        <v>28000</v>
      </c>
      <c r="C1361" s="60">
        <f t="shared" si="21"/>
        <v>9</v>
      </c>
    </row>
    <row r="1362" spans="1:3" ht="16.5" hidden="1" customHeight="1">
      <c r="A1362" s="725" t="s">
        <v>4668</v>
      </c>
      <c r="B1362" s="728">
        <v>28000</v>
      </c>
      <c r="C1362" s="60">
        <f t="shared" si="21"/>
        <v>10</v>
      </c>
    </row>
    <row r="1363" spans="1:3" ht="16.5" hidden="1" customHeight="1">
      <c r="A1363" s="725" t="s">
        <v>4669</v>
      </c>
      <c r="B1363" s="728">
        <v>28000</v>
      </c>
      <c r="C1363" s="60">
        <f t="shared" si="21"/>
        <v>11</v>
      </c>
    </row>
    <row r="1364" spans="1:3" ht="16.5" hidden="1" customHeight="1">
      <c r="A1364" s="725" t="s">
        <v>4670</v>
      </c>
      <c r="B1364" s="728">
        <v>28000</v>
      </c>
      <c r="C1364" s="60">
        <f t="shared" si="21"/>
        <v>12</v>
      </c>
    </row>
    <row r="1365" spans="1:3" ht="16.5" hidden="1" customHeight="1">
      <c r="A1365" s="725" t="s">
        <v>4671</v>
      </c>
      <c r="B1365" s="728">
        <v>28000</v>
      </c>
      <c r="C1365" s="60">
        <f t="shared" si="21"/>
        <v>13</v>
      </c>
    </row>
    <row r="1366" spans="1:3" ht="16.5" hidden="1" customHeight="1">
      <c r="A1366" s="725" t="s">
        <v>4672</v>
      </c>
      <c r="B1366" s="728">
        <v>28000</v>
      </c>
      <c r="C1366" s="60">
        <f t="shared" si="21"/>
        <v>14</v>
      </c>
    </row>
    <row r="1367" spans="1:3" ht="16.5" hidden="1" customHeight="1">
      <c r="A1367" s="725" t="s">
        <v>4673</v>
      </c>
      <c r="B1367" s="728">
        <v>28000</v>
      </c>
      <c r="C1367" s="60">
        <f t="shared" si="21"/>
        <v>15</v>
      </c>
    </row>
    <row r="1368" spans="1:3" ht="16.5" hidden="1" customHeight="1">
      <c r="A1368" s="725" t="s">
        <v>4674</v>
      </c>
      <c r="B1368" s="728">
        <v>28000</v>
      </c>
      <c r="C1368" s="60">
        <f t="shared" si="21"/>
        <v>16</v>
      </c>
    </row>
    <row r="1369" spans="1:3" ht="16.5" hidden="1" customHeight="1">
      <c r="A1369" s="725" t="s">
        <v>4675</v>
      </c>
      <c r="B1369" s="728">
        <v>28000</v>
      </c>
      <c r="C1369" s="60">
        <f t="shared" si="21"/>
        <v>17</v>
      </c>
    </row>
    <row r="1370" spans="1:3" ht="16.5" hidden="1" customHeight="1">
      <c r="A1370" s="725" t="s">
        <v>4676</v>
      </c>
      <c r="B1370" s="728">
        <v>28000</v>
      </c>
      <c r="C1370" s="60">
        <f t="shared" si="21"/>
        <v>18</v>
      </c>
    </row>
    <row r="1371" spans="1:3" ht="16.5" hidden="1" customHeight="1">
      <c r="A1371" s="725" t="s">
        <v>4677</v>
      </c>
      <c r="B1371" s="728">
        <v>28000</v>
      </c>
      <c r="C1371" s="60">
        <f t="shared" si="21"/>
        <v>19</v>
      </c>
    </row>
    <row r="1372" spans="1:3" ht="16.5" hidden="1" customHeight="1">
      <c r="A1372" s="725" t="s">
        <v>4678</v>
      </c>
      <c r="B1372" s="728">
        <v>28000</v>
      </c>
      <c r="C1372" s="60">
        <f t="shared" si="21"/>
        <v>20</v>
      </c>
    </row>
    <row r="1373" spans="1:3" ht="16.5" hidden="1" customHeight="1">
      <c r="A1373" s="725" t="s">
        <v>4679</v>
      </c>
      <c r="B1373" s="728">
        <v>28000</v>
      </c>
      <c r="C1373" s="60">
        <f t="shared" si="21"/>
        <v>21</v>
      </c>
    </row>
    <row r="1374" spans="1:3" ht="16.5" hidden="1" customHeight="1">
      <c r="A1374" s="725" t="s">
        <v>4680</v>
      </c>
      <c r="B1374" s="728">
        <v>28000</v>
      </c>
      <c r="C1374" s="60">
        <f t="shared" si="21"/>
        <v>22</v>
      </c>
    </row>
    <row r="1375" spans="1:3" ht="16.5" hidden="1" customHeight="1">
      <c r="A1375" s="725" t="s">
        <v>4681</v>
      </c>
      <c r="B1375" s="728">
        <v>28000</v>
      </c>
      <c r="C1375" s="60">
        <f t="shared" si="21"/>
        <v>23</v>
      </c>
    </row>
    <row r="1376" spans="1:3" ht="16.5" hidden="1" customHeight="1">
      <c r="A1376" s="725" t="s">
        <v>4682</v>
      </c>
      <c r="B1376" s="728">
        <v>28000</v>
      </c>
      <c r="C1376" s="60">
        <f t="shared" si="21"/>
        <v>24</v>
      </c>
    </row>
    <row r="1377" spans="1:3" ht="16.5" hidden="1" customHeight="1">
      <c r="A1377" s="725" t="s">
        <v>4683</v>
      </c>
      <c r="B1377" s="728">
        <v>28000</v>
      </c>
      <c r="C1377" s="60">
        <f t="shared" si="21"/>
        <v>25</v>
      </c>
    </row>
    <row r="1378" spans="1:3" ht="16.5" hidden="1" customHeight="1">
      <c r="A1378" s="725" t="s">
        <v>4684</v>
      </c>
      <c r="B1378" s="728">
        <v>28000</v>
      </c>
      <c r="C1378" s="60">
        <f t="shared" si="21"/>
        <v>26</v>
      </c>
    </row>
    <row r="1379" spans="1:3" ht="16.5" hidden="1" customHeight="1">
      <c r="A1379" s="725" t="s">
        <v>4685</v>
      </c>
      <c r="B1379" s="728">
        <v>28000</v>
      </c>
      <c r="C1379" s="60">
        <f t="shared" si="21"/>
        <v>27</v>
      </c>
    </row>
    <row r="1380" spans="1:3" ht="16.5" hidden="1" customHeight="1">
      <c r="A1380" s="725" t="s">
        <v>4686</v>
      </c>
      <c r="B1380" s="728">
        <v>28000</v>
      </c>
      <c r="C1380" s="60">
        <f t="shared" si="21"/>
        <v>28</v>
      </c>
    </row>
    <row r="1381" spans="1:3" ht="16.5" hidden="1" customHeight="1">
      <c r="A1381" s="725" t="s">
        <v>4687</v>
      </c>
      <c r="B1381" s="728">
        <v>28000</v>
      </c>
      <c r="C1381" s="60">
        <f t="shared" si="21"/>
        <v>29</v>
      </c>
    </row>
    <row r="1382" spans="1:3" ht="16.5" hidden="1" customHeight="1">
      <c r="A1382" s="725" t="s">
        <v>4688</v>
      </c>
      <c r="B1382" s="728">
        <v>28000</v>
      </c>
      <c r="C1382" s="60">
        <f t="shared" si="21"/>
        <v>30</v>
      </c>
    </row>
    <row r="1383" spans="1:3" ht="16.5" hidden="1" customHeight="1">
      <c r="A1383" s="725" t="s">
        <v>4689</v>
      </c>
      <c r="B1383" s="728">
        <v>28000</v>
      </c>
      <c r="C1383" s="60">
        <f t="shared" si="21"/>
        <v>31</v>
      </c>
    </row>
    <row r="1384" spans="1:3" ht="16.5" hidden="1" customHeight="1">
      <c r="A1384" s="725" t="s">
        <v>4690</v>
      </c>
      <c r="B1384" s="728">
        <v>28000</v>
      </c>
      <c r="C1384" s="60">
        <f t="shared" si="21"/>
        <v>32</v>
      </c>
    </row>
    <row r="1385" spans="1:3" ht="16.5" hidden="1" customHeight="1">
      <c r="A1385" s="725" t="s">
        <v>4691</v>
      </c>
      <c r="B1385" s="728">
        <v>28000</v>
      </c>
      <c r="C1385" s="60">
        <f t="shared" si="21"/>
        <v>33</v>
      </c>
    </row>
    <row r="1386" spans="1:3" ht="16.5" hidden="1" customHeight="1">
      <c r="A1386" s="725" t="s">
        <v>4692</v>
      </c>
      <c r="B1386" s="728">
        <v>28000</v>
      </c>
      <c r="C1386" s="60">
        <f t="shared" si="21"/>
        <v>34</v>
      </c>
    </row>
    <row r="1387" spans="1:3" ht="16.5" hidden="1" customHeight="1">
      <c r="A1387" s="725" t="s">
        <v>4693</v>
      </c>
      <c r="B1387" s="728">
        <v>28000</v>
      </c>
      <c r="C1387" s="60">
        <f t="shared" si="21"/>
        <v>35</v>
      </c>
    </row>
    <row r="1388" spans="1:3" ht="16.5" hidden="1" customHeight="1">
      <c r="A1388" s="725" t="s">
        <v>4694</v>
      </c>
      <c r="B1388" s="728">
        <v>28000</v>
      </c>
      <c r="C1388" s="60">
        <f t="shared" si="21"/>
        <v>36</v>
      </c>
    </row>
    <row r="1389" spans="1:3" ht="16.5" hidden="1" customHeight="1">
      <c r="A1389" s="725" t="s">
        <v>4695</v>
      </c>
      <c r="B1389" s="728">
        <v>28000</v>
      </c>
      <c r="C1389" s="60">
        <f t="shared" si="21"/>
        <v>37</v>
      </c>
    </row>
    <row r="1390" spans="1:3" ht="16.5" hidden="1" customHeight="1">
      <c r="A1390" s="725" t="s">
        <v>4696</v>
      </c>
      <c r="B1390" s="728">
        <v>28000</v>
      </c>
      <c r="C1390" s="60">
        <f t="shared" si="21"/>
        <v>38</v>
      </c>
    </row>
    <row r="1391" spans="1:3" ht="16.5" hidden="1" customHeight="1">
      <c r="A1391" s="725" t="s">
        <v>4697</v>
      </c>
      <c r="B1391" s="728">
        <v>28000</v>
      </c>
      <c r="C1391" s="60">
        <f t="shared" si="21"/>
        <v>39</v>
      </c>
    </row>
    <row r="1392" spans="1:3" ht="16.5" hidden="1" customHeight="1">
      <c r="A1392" s="725" t="s">
        <v>4698</v>
      </c>
      <c r="B1392" s="728">
        <v>28000</v>
      </c>
      <c r="C1392" s="60">
        <f t="shared" si="21"/>
        <v>40</v>
      </c>
    </row>
    <row r="1393" spans="1:3" ht="16.5" hidden="1" customHeight="1">
      <c r="A1393" s="725" t="s">
        <v>4699</v>
      </c>
      <c r="B1393" s="728">
        <v>28000</v>
      </c>
      <c r="C1393" s="60">
        <f t="shared" si="21"/>
        <v>41</v>
      </c>
    </row>
    <row r="1394" spans="1:3" ht="16.5" hidden="1" customHeight="1">
      <c r="A1394" s="725" t="s">
        <v>4700</v>
      </c>
      <c r="B1394" s="728">
        <v>28000</v>
      </c>
      <c r="C1394" s="60">
        <f t="shared" si="21"/>
        <v>42</v>
      </c>
    </row>
    <row r="1395" spans="1:3" ht="16.5" hidden="1" customHeight="1">
      <c r="A1395" s="725" t="s">
        <v>4701</v>
      </c>
      <c r="B1395" s="728">
        <v>28000</v>
      </c>
      <c r="C1395" s="60">
        <f t="shared" si="21"/>
        <v>43</v>
      </c>
    </row>
    <row r="1396" spans="1:3" ht="16.5" hidden="1" customHeight="1">
      <c r="A1396" s="725" t="s">
        <v>4702</v>
      </c>
      <c r="B1396" s="728">
        <v>28000</v>
      </c>
      <c r="C1396" s="60">
        <f t="shared" si="21"/>
        <v>44</v>
      </c>
    </row>
    <row r="1397" spans="1:3" ht="16.5" hidden="1" customHeight="1">
      <c r="A1397" s="725" t="s">
        <v>4703</v>
      </c>
      <c r="B1397" s="728">
        <v>28000</v>
      </c>
      <c r="C1397" s="60">
        <f t="shared" si="21"/>
        <v>45</v>
      </c>
    </row>
    <row r="1398" spans="1:3" ht="16.5" hidden="1" customHeight="1">
      <c r="A1398" s="725" t="s">
        <v>4704</v>
      </c>
      <c r="B1398" s="728">
        <v>28000</v>
      </c>
      <c r="C1398" s="60">
        <f t="shared" si="21"/>
        <v>46</v>
      </c>
    </row>
    <row r="1399" spans="1:3" ht="16.5" hidden="1" customHeight="1">
      <c r="A1399" s="725" t="s">
        <v>4705</v>
      </c>
      <c r="B1399" s="728">
        <v>28000</v>
      </c>
      <c r="C1399" s="60">
        <f t="shared" si="21"/>
        <v>47</v>
      </c>
    </row>
    <row r="1400" spans="1:3" ht="16.5" hidden="1" customHeight="1">
      <c r="A1400" s="725" t="s">
        <v>4706</v>
      </c>
      <c r="B1400" s="728">
        <v>28000</v>
      </c>
      <c r="C1400" s="60">
        <f t="shared" si="21"/>
        <v>48</v>
      </c>
    </row>
    <row r="1401" spans="1:3" ht="16.5" hidden="1" customHeight="1">
      <c r="A1401" s="725" t="s">
        <v>4707</v>
      </c>
      <c r="B1401" s="728">
        <v>28000</v>
      </c>
      <c r="C1401" s="60">
        <f t="shared" si="21"/>
        <v>49</v>
      </c>
    </row>
    <row r="1402" spans="1:3" ht="16.5" customHeight="1">
      <c r="A1402" s="725" t="s">
        <v>4708</v>
      </c>
      <c r="B1402" s="731">
        <v>29000</v>
      </c>
      <c r="C1402" s="732">
        <f t="shared" si="21"/>
        <v>0</v>
      </c>
    </row>
    <row r="1403" spans="1:3" ht="16.5" hidden="1" customHeight="1">
      <c r="A1403" s="725" t="s">
        <v>4709</v>
      </c>
      <c r="B1403" s="728">
        <v>29000</v>
      </c>
      <c r="C1403" s="60">
        <f t="shared" si="21"/>
        <v>1</v>
      </c>
    </row>
    <row r="1404" spans="1:3" ht="16.5" hidden="1" customHeight="1">
      <c r="A1404" s="725" t="s">
        <v>4710</v>
      </c>
      <c r="B1404" s="728">
        <v>29000</v>
      </c>
      <c r="C1404" s="60">
        <f t="shared" si="21"/>
        <v>2</v>
      </c>
    </row>
    <row r="1405" spans="1:3" ht="16.5" hidden="1" customHeight="1">
      <c r="A1405" s="725" t="s">
        <v>4711</v>
      </c>
      <c r="B1405" s="728">
        <v>29000</v>
      </c>
      <c r="C1405" s="60">
        <f t="shared" si="21"/>
        <v>3</v>
      </c>
    </row>
    <row r="1406" spans="1:3" ht="16.5" hidden="1" customHeight="1">
      <c r="A1406" s="725" t="s">
        <v>4712</v>
      </c>
      <c r="B1406" s="728">
        <v>29000</v>
      </c>
      <c r="C1406" s="60">
        <f t="shared" si="21"/>
        <v>4</v>
      </c>
    </row>
    <row r="1407" spans="1:3" ht="16.5" hidden="1" customHeight="1">
      <c r="A1407" s="725" t="s">
        <v>4713</v>
      </c>
      <c r="B1407" s="728">
        <v>29000</v>
      </c>
      <c r="C1407" s="60">
        <f t="shared" si="21"/>
        <v>5</v>
      </c>
    </row>
    <row r="1408" spans="1:3" ht="16.5" hidden="1" customHeight="1">
      <c r="A1408" s="725" t="s">
        <v>4714</v>
      </c>
      <c r="B1408" s="728">
        <v>29000</v>
      </c>
      <c r="C1408" s="60">
        <f t="shared" si="21"/>
        <v>6</v>
      </c>
    </row>
    <row r="1409" spans="1:3" ht="16.5" hidden="1" customHeight="1">
      <c r="A1409" s="725" t="s">
        <v>4715</v>
      </c>
      <c r="B1409" s="728">
        <v>29000</v>
      </c>
      <c r="C1409" s="60">
        <f t="shared" si="21"/>
        <v>7</v>
      </c>
    </row>
    <row r="1410" spans="1:3" ht="16.5" hidden="1" customHeight="1">
      <c r="A1410" s="725" t="s">
        <v>4716</v>
      </c>
      <c r="B1410" s="728">
        <v>29000</v>
      </c>
      <c r="C1410" s="60">
        <f t="shared" si="21"/>
        <v>8</v>
      </c>
    </row>
    <row r="1411" spans="1:3" ht="16.5" hidden="1" customHeight="1">
      <c r="A1411" s="725" t="s">
        <v>4717</v>
      </c>
      <c r="B1411" s="728">
        <v>29000</v>
      </c>
      <c r="C1411" s="60">
        <f t="shared" si="21"/>
        <v>9</v>
      </c>
    </row>
    <row r="1412" spans="1:3" ht="16.5" hidden="1" customHeight="1">
      <c r="A1412" s="725" t="s">
        <v>4718</v>
      </c>
      <c r="B1412" s="728">
        <v>29000</v>
      </c>
      <c r="C1412" s="60">
        <f t="shared" ref="C1412:C1475" si="22">MOD(ROW()-2,50)</f>
        <v>10</v>
      </c>
    </row>
    <row r="1413" spans="1:3" ht="16.5" hidden="1" customHeight="1">
      <c r="A1413" s="725" t="s">
        <v>4719</v>
      </c>
      <c r="B1413" s="728">
        <v>29000</v>
      </c>
      <c r="C1413" s="60">
        <f t="shared" si="22"/>
        <v>11</v>
      </c>
    </row>
    <row r="1414" spans="1:3" ht="16.5" hidden="1" customHeight="1">
      <c r="A1414" s="725" t="s">
        <v>4720</v>
      </c>
      <c r="B1414" s="728">
        <v>29000</v>
      </c>
      <c r="C1414" s="60">
        <f t="shared" si="22"/>
        <v>12</v>
      </c>
    </row>
    <row r="1415" spans="1:3" ht="16.5" hidden="1" customHeight="1">
      <c r="A1415" s="725" t="s">
        <v>4721</v>
      </c>
      <c r="B1415" s="728">
        <v>29000</v>
      </c>
      <c r="C1415" s="60">
        <f t="shared" si="22"/>
        <v>13</v>
      </c>
    </row>
    <row r="1416" spans="1:3" ht="16.5" hidden="1" customHeight="1">
      <c r="A1416" s="725" t="s">
        <v>4722</v>
      </c>
      <c r="B1416" s="728">
        <v>29000</v>
      </c>
      <c r="C1416" s="60">
        <f t="shared" si="22"/>
        <v>14</v>
      </c>
    </row>
    <row r="1417" spans="1:3" ht="16.5" hidden="1" customHeight="1">
      <c r="A1417" s="725" t="s">
        <v>4723</v>
      </c>
      <c r="B1417" s="728">
        <v>29000</v>
      </c>
      <c r="C1417" s="60">
        <f t="shared" si="22"/>
        <v>15</v>
      </c>
    </row>
    <row r="1418" spans="1:3" ht="16.5" hidden="1" customHeight="1">
      <c r="A1418" s="725" t="s">
        <v>4724</v>
      </c>
      <c r="B1418" s="728">
        <v>29000</v>
      </c>
      <c r="C1418" s="60">
        <f t="shared" si="22"/>
        <v>16</v>
      </c>
    </row>
    <row r="1419" spans="1:3" ht="16.5" hidden="1" customHeight="1">
      <c r="A1419" s="725" t="s">
        <v>4725</v>
      </c>
      <c r="B1419" s="728">
        <v>29000</v>
      </c>
      <c r="C1419" s="60">
        <f t="shared" si="22"/>
        <v>17</v>
      </c>
    </row>
    <row r="1420" spans="1:3" ht="16.5" hidden="1" customHeight="1">
      <c r="A1420" s="725" t="s">
        <v>4726</v>
      </c>
      <c r="B1420" s="728">
        <v>29000</v>
      </c>
      <c r="C1420" s="60">
        <f t="shared" si="22"/>
        <v>18</v>
      </c>
    </row>
    <row r="1421" spans="1:3" ht="16.5" hidden="1" customHeight="1">
      <c r="A1421" s="725" t="s">
        <v>4727</v>
      </c>
      <c r="B1421" s="728">
        <v>29000</v>
      </c>
      <c r="C1421" s="60">
        <f t="shared" si="22"/>
        <v>19</v>
      </c>
    </row>
    <row r="1422" spans="1:3" ht="16.5" hidden="1" customHeight="1">
      <c r="A1422" s="725" t="s">
        <v>4728</v>
      </c>
      <c r="B1422" s="728">
        <v>29000</v>
      </c>
      <c r="C1422" s="60">
        <f t="shared" si="22"/>
        <v>20</v>
      </c>
    </row>
    <row r="1423" spans="1:3" ht="16.5" hidden="1" customHeight="1">
      <c r="A1423" s="725" t="s">
        <v>4729</v>
      </c>
      <c r="B1423" s="728">
        <v>29000</v>
      </c>
      <c r="C1423" s="60">
        <f t="shared" si="22"/>
        <v>21</v>
      </c>
    </row>
    <row r="1424" spans="1:3" ht="16.5" hidden="1" customHeight="1">
      <c r="A1424" s="725" t="s">
        <v>4730</v>
      </c>
      <c r="B1424" s="728">
        <v>29000</v>
      </c>
      <c r="C1424" s="60">
        <f t="shared" si="22"/>
        <v>22</v>
      </c>
    </row>
    <row r="1425" spans="1:3" ht="16.5" hidden="1" customHeight="1">
      <c r="A1425" s="725" t="s">
        <v>4731</v>
      </c>
      <c r="B1425" s="728">
        <v>29000</v>
      </c>
      <c r="C1425" s="60">
        <f t="shared" si="22"/>
        <v>23</v>
      </c>
    </row>
    <row r="1426" spans="1:3" ht="16.5" hidden="1" customHeight="1">
      <c r="A1426" s="725" t="s">
        <v>4732</v>
      </c>
      <c r="B1426" s="728">
        <v>29000</v>
      </c>
      <c r="C1426" s="60">
        <f t="shared" si="22"/>
        <v>24</v>
      </c>
    </row>
    <row r="1427" spans="1:3" ht="16.5" hidden="1" customHeight="1">
      <c r="A1427" s="725" t="s">
        <v>4733</v>
      </c>
      <c r="B1427" s="728">
        <v>29000</v>
      </c>
      <c r="C1427" s="60">
        <f t="shared" si="22"/>
        <v>25</v>
      </c>
    </row>
    <row r="1428" spans="1:3" ht="16.5" hidden="1" customHeight="1">
      <c r="A1428" s="725" t="s">
        <v>4734</v>
      </c>
      <c r="B1428" s="728">
        <v>29000</v>
      </c>
      <c r="C1428" s="60">
        <f t="shared" si="22"/>
        <v>26</v>
      </c>
    </row>
    <row r="1429" spans="1:3" ht="16.5" hidden="1" customHeight="1">
      <c r="A1429" s="725" t="s">
        <v>4735</v>
      </c>
      <c r="B1429" s="728">
        <v>29000</v>
      </c>
      <c r="C1429" s="60">
        <f t="shared" si="22"/>
        <v>27</v>
      </c>
    </row>
    <row r="1430" spans="1:3" ht="16.5" hidden="1" customHeight="1">
      <c r="A1430" s="725" t="s">
        <v>4736</v>
      </c>
      <c r="B1430" s="728">
        <v>29000</v>
      </c>
      <c r="C1430" s="60">
        <f t="shared" si="22"/>
        <v>28</v>
      </c>
    </row>
    <row r="1431" spans="1:3" ht="16.5" hidden="1" customHeight="1">
      <c r="A1431" s="725" t="s">
        <v>4737</v>
      </c>
      <c r="B1431" s="728">
        <v>29000</v>
      </c>
      <c r="C1431" s="60">
        <f t="shared" si="22"/>
        <v>29</v>
      </c>
    </row>
    <row r="1432" spans="1:3" ht="16.5" hidden="1" customHeight="1">
      <c r="A1432" s="725" t="s">
        <v>4738</v>
      </c>
      <c r="B1432" s="728">
        <v>29000</v>
      </c>
      <c r="C1432" s="60">
        <f t="shared" si="22"/>
        <v>30</v>
      </c>
    </row>
    <row r="1433" spans="1:3" ht="16.5" hidden="1" customHeight="1">
      <c r="A1433" s="725" t="s">
        <v>4739</v>
      </c>
      <c r="B1433" s="728">
        <v>29000</v>
      </c>
      <c r="C1433" s="60">
        <f t="shared" si="22"/>
        <v>31</v>
      </c>
    </row>
    <row r="1434" spans="1:3" ht="16.5" hidden="1" customHeight="1">
      <c r="A1434" s="725" t="s">
        <v>4740</v>
      </c>
      <c r="B1434" s="728">
        <v>29000</v>
      </c>
      <c r="C1434" s="60">
        <f t="shared" si="22"/>
        <v>32</v>
      </c>
    </row>
    <row r="1435" spans="1:3" ht="16.5" hidden="1" customHeight="1">
      <c r="A1435" s="725" t="s">
        <v>4741</v>
      </c>
      <c r="B1435" s="728">
        <v>29000</v>
      </c>
      <c r="C1435" s="60">
        <f t="shared" si="22"/>
        <v>33</v>
      </c>
    </row>
    <row r="1436" spans="1:3" ht="16.5" hidden="1" customHeight="1">
      <c r="A1436" s="725" t="s">
        <v>4742</v>
      </c>
      <c r="B1436" s="728">
        <v>29000</v>
      </c>
      <c r="C1436" s="60">
        <f t="shared" si="22"/>
        <v>34</v>
      </c>
    </row>
    <row r="1437" spans="1:3" ht="16.5" hidden="1" customHeight="1">
      <c r="A1437" s="725" t="s">
        <v>4743</v>
      </c>
      <c r="B1437" s="728">
        <v>29000</v>
      </c>
      <c r="C1437" s="60">
        <f t="shared" si="22"/>
        <v>35</v>
      </c>
    </row>
    <row r="1438" spans="1:3" ht="16.5" hidden="1" customHeight="1">
      <c r="A1438" s="725" t="s">
        <v>4744</v>
      </c>
      <c r="B1438" s="728">
        <v>29000</v>
      </c>
      <c r="C1438" s="60">
        <f t="shared" si="22"/>
        <v>36</v>
      </c>
    </row>
    <row r="1439" spans="1:3" ht="16.5" hidden="1" customHeight="1">
      <c r="A1439" s="725" t="s">
        <v>4745</v>
      </c>
      <c r="B1439" s="728">
        <v>29000</v>
      </c>
      <c r="C1439" s="60">
        <f t="shared" si="22"/>
        <v>37</v>
      </c>
    </row>
    <row r="1440" spans="1:3" ht="16.5" hidden="1" customHeight="1">
      <c r="A1440" s="725" t="s">
        <v>4746</v>
      </c>
      <c r="B1440" s="728">
        <v>29000</v>
      </c>
      <c r="C1440" s="60">
        <f t="shared" si="22"/>
        <v>38</v>
      </c>
    </row>
    <row r="1441" spans="1:3" ht="16.5" hidden="1" customHeight="1">
      <c r="A1441" s="725" t="s">
        <v>4747</v>
      </c>
      <c r="B1441" s="728">
        <v>29000</v>
      </c>
      <c r="C1441" s="60">
        <f t="shared" si="22"/>
        <v>39</v>
      </c>
    </row>
    <row r="1442" spans="1:3" ht="16.5" hidden="1" customHeight="1">
      <c r="A1442" s="725" t="s">
        <v>4748</v>
      </c>
      <c r="B1442" s="728">
        <v>29000</v>
      </c>
      <c r="C1442" s="60">
        <f t="shared" si="22"/>
        <v>40</v>
      </c>
    </row>
    <row r="1443" spans="1:3" ht="16.5" hidden="1" customHeight="1">
      <c r="A1443" s="725" t="s">
        <v>4749</v>
      </c>
      <c r="B1443" s="728">
        <v>29000</v>
      </c>
      <c r="C1443" s="60">
        <f t="shared" si="22"/>
        <v>41</v>
      </c>
    </row>
    <row r="1444" spans="1:3" ht="16.5" hidden="1" customHeight="1">
      <c r="A1444" s="725" t="s">
        <v>4750</v>
      </c>
      <c r="B1444" s="728">
        <v>29000</v>
      </c>
      <c r="C1444" s="60">
        <f t="shared" si="22"/>
        <v>42</v>
      </c>
    </row>
    <row r="1445" spans="1:3" ht="16.5" hidden="1" customHeight="1">
      <c r="A1445" s="725" t="s">
        <v>4751</v>
      </c>
      <c r="B1445" s="728">
        <v>29000</v>
      </c>
      <c r="C1445" s="60">
        <f t="shared" si="22"/>
        <v>43</v>
      </c>
    </row>
    <row r="1446" spans="1:3" ht="16.5" hidden="1" customHeight="1">
      <c r="A1446" s="725" t="s">
        <v>4752</v>
      </c>
      <c r="B1446" s="728">
        <v>29000</v>
      </c>
      <c r="C1446" s="60">
        <f t="shared" si="22"/>
        <v>44</v>
      </c>
    </row>
    <row r="1447" spans="1:3" ht="16.5" hidden="1" customHeight="1">
      <c r="A1447" s="725" t="s">
        <v>4753</v>
      </c>
      <c r="B1447" s="728">
        <v>29000</v>
      </c>
      <c r="C1447" s="60">
        <f t="shared" si="22"/>
        <v>45</v>
      </c>
    </row>
    <row r="1448" spans="1:3" ht="16.5" hidden="1" customHeight="1">
      <c r="A1448" s="725" t="s">
        <v>4754</v>
      </c>
      <c r="B1448" s="728">
        <v>29000</v>
      </c>
      <c r="C1448" s="60">
        <f t="shared" si="22"/>
        <v>46</v>
      </c>
    </row>
    <row r="1449" spans="1:3" ht="16.5" hidden="1" customHeight="1">
      <c r="A1449" s="725" t="s">
        <v>4755</v>
      </c>
      <c r="B1449" s="728">
        <v>29000</v>
      </c>
      <c r="C1449" s="60">
        <f t="shared" si="22"/>
        <v>47</v>
      </c>
    </row>
    <row r="1450" spans="1:3" ht="16.5" hidden="1" customHeight="1">
      <c r="A1450" s="725" t="s">
        <v>4756</v>
      </c>
      <c r="B1450" s="728">
        <v>29000</v>
      </c>
      <c r="C1450" s="60">
        <f t="shared" si="22"/>
        <v>48</v>
      </c>
    </row>
    <row r="1451" spans="1:3" ht="16.5" hidden="1" customHeight="1">
      <c r="A1451" s="725" t="s">
        <v>4757</v>
      </c>
      <c r="B1451" s="728">
        <v>29000</v>
      </c>
      <c r="C1451" s="60">
        <f t="shared" si="22"/>
        <v>49</v>
      </c>
    </row>
    <row r="1452" spans="1:3" ht="16.5" customHeight="1">
      <c r="A1452" s="725" t="s">
        <v>4758</v>
      </c>
      <c r="B1452" s="731">
        <v>30000</v>
      </c>
      <c r="C1452" s="732">
        <f t="shared" si="22"/>
        <v>0</v>
      </c>
    </row>
    <row r="1453" spans="1:3" ht="16.5" hidden="1" customHeight="1">
      <c r="A1453" s="725" t="s">
        <v>4759</v>
      </c>
      <c r="B1453" s="728">
        <v>30000</v>
      </c>
      <c r="C1453" s="60">
        <f t="shared" si="22"/>
        <v>1</v>
      </c>
    </row>
    <row r="1454" spans="1:3" ht="16.5" hidden="1" customHeight="1">
      <c r="A1454" s="725" t="s">
        <v>4760</v>
      </c>
      <c r="B1454" s="728">
        <v>30000</v>
      </c>
      <c r="C1454" s="60">
        <f t="shared" si="22"/>
        <v>2</v>
      </c>
    </row>
    <row r="1455" spans="1:3" ht="16.5" hidden="1" customHeight="1">
      <c r="A1455" s="725" t="s">
        <v>4761</v>
      </c>
      <c r="B1455" s="728">
        <v>30000</v>
      </c>
      <c r="C1455" s="60">
        <f t="shared" si="22"/>
        <v>3</v>
      </c>
    </row>
    <row r="1456" spans="1:3" ht="16.5" hidden="1" customHeight="1">
      <c r="A1456" s="725" t="s">
        <v>4762</v>
      </c>
      <c r="B1456" s="728">
        <v>30000</v>
      </c>
      <c r="C1456" s="60">
        <f t="shared" si="22"/>
        <v>4</v>
      </c>
    </row>
    <row r="1457" spans="1:3" ht="16.5" hidden="1" customHeight="1">
      <c r="A1457" s="725" t="s">
        <v>4763</v>
      </c>
      <c r="B1457" s="728">
        <v>30000</v>
      </c>
      <c r="C1457" s="60">
        <f t="shared" si="22"/>
        <v>5</v>
      </c>
    </row>
    <row r="1458" spans="1:3" ht="16.5" hidden="1" customHeight="1">
      <c r="A1458" s="725" t="s">
        <v>4764</v>
      </c>
      <c r="B1458" s="728">
        <v>30000</v>
      </c>
      <c r="C1458" s="60">
        <f t="shared" si="22"/>
        <v>6</v>
      </c>
    </row>
    <row r="1459" spans="1:3" ht="16.5" hidden="1" customHeight="1">
      <c r="A1459" s="725" t="s">
        <v>4765</v>
      </c>
      <c r="B1459" s="728">
        <v>30000</v>
      </c>
      <c r="C1459" s="60">
        <f t="shared" si="22"/>
        <v>7</v>
      </c>
    </row>
    <row r="1460" spans="1:3" ht="16.5" hidden="1" customHeight="1">
      <c r="A1460" s="725" t="s">
        <v>4766</v>
      </c>
      <c r="B1460" s="728">
        <v>30000</v>
      </c>
      <c r="C1460" s="60">
        <f t="shared" si="22"/>
        <v>8</v>
      </c>
    </row>
    <row r="1461" spans="1:3" ht="16.5" hidden="1" customHeight="1">
      <c r="A1461" s="725" t="s">
        <v>4767</v>
      </c>
      <c r="B1461" s="728">
        <v>30000</v>
      </c>
      <c r="C1461" s="60">
        <f t="shared" si="22"/>
        <v>9</v>
      </c>
    </row>
    <row r="1462" spans="1:3" ht="16.5" hidden="1" customHeight="1">
      <c r="A1462" s="725" t="s">
        <v>4768</v>
      </c>
      <c r="B1462" s="728">
        <v>30000</v>
      </c>
      <c r="C1462" s="60">
        <f t="shared" si="22"/>
        <v>10</v>
      </c>
    </row>
    <row r="1463" spans="1:3" ht="16.5" hidden="1" customHeight="1">
      <c r="A1463" s="725" t="s">
        <v>4769</v>
      </c>
      <c r="B1463" s="728">
        <v>30000</v>
      </c>
      <c r="C1463" s="60">
        <f t="shared" si="22"/>
        <v>11</v>
      </c>
    </row>
    <row r="1464" spans="1:3" ht="16.5" hidden="1" customHeight="1">
      <c r="A1464" s="725" t="s">
        <v>4770</v>
      </c>
      <c r="B1464" s="728">
        <v>30000</v>
      </c>
      <c r="C1464" s="60">
        <f t="shared" si="22"/>
        <v>12</v>
      </c>
    </row>
    <row r="1465" spans="1:3" ht="16.5" hidden="1" customHeight="1">
      <c r="A1465" s="725" t="s">
        <v>4771</v>
      </c>
      <c r="B1465" s="728">
        <v>30000</v>
      </c>
      <c r="C1465" s="60">
        <f t="shared" si="22"/>
        <v>13</v>
      </c>
    </row>
    <row r="1466" spans="1:3" ht="16.5" hidden="1" customHeight="1">
      <c r="A1466" s="725" t="s">
        <v>4772</v>
      </c>
      <c r="B1466" s="728">
        <v>30000</v>
      </c>
      <c r="C1466" s="60">
        <f t="shared" si="22"/>
        <v>14</v>
      </c>
    </row>
    <row r="1467" spans="1:3" ht="16.5" hidden="1" customHeight="1">
      <c r="A1467" s="725" t="s">
        <v>4773</v>
      </c>
      <c r="B1467" s="728">
        <v>30000</v>
      </c>
      <c r="C1467" s="60">
        <f t="shared" si="22"/>
        <v>15</v>
      </c>
    </row>
    <row r="1468" spans="1:3" ht="16.5" hidden="1" customHeight="1">
      <c r="A1468" s="725" t="s">
        <v>4774</v>
      </c>
      <c r="B1468" s="728">
        <v>30000</v>
      </c>
      <c r="C1468" s="60">
        <f t="shared" si="22"/>
        <v>16</v>
      </c>
    </row>
    <row r="1469" spans="1:3" ht="16.5" hidden="1" customHeight="1">
      <c r="A1469" s="725" t="s">
        <v>4775</v>
      </c>
      <c r="B1469" s="728">
        <v>30000</v>
      </c>
      <c r="C1469" s="60">
        <f t="shared" si="22"/>
        <v>17</v>
      </c>
    </row>
    <row r="1470" spans="1:3" ht="16.5" hidden="1" customHeight="1">
      <c r="A1470" s="725" t="s">
        <v>4776</v>
      </c>
      <c r="B1470" s="728">
        <v>30000</v>
      </c>
      <c r="C1470" s="60">
        <f t="shared" si="22"/>
        <v>18</v>
      </c>
    </row>
    <row r="1471" spans="1:3" ht="16.5" hidden="1" customHeight="1">
      <c r="A1471" s="725" t="s">
        <v>4777</v>
      </c>
      <c r="B1471" s="728">
        <v>30000</v>
      </c>
      <c r="C1471" s="60">
        <f t="shared" si="22"/>
        <v>19</v>
      </c>
    </row>
    <row r="1472" spans="1:3" ht="16.5" hidden="1" customHeight="1">
      <c r="A1472" s="725" t="s">
        <v>4778</v>
      </c>
      <c r="B1472" s="728">
        <v>30000</v>
      </c>
      <c r="C1472" s="60">
        <f t="shared" si="22"/>
        <v>20</v>
      </c>
    </row>
    <row r="1473" spans="1:3" ht="16.5" hidden="1" customHeight="1">
      <c r="A1473" s="725" t="s">
        <v>4779</v>
      </c>
      <c r="B1473" s="728">
        <v>30000</v>
      </c>
      <c r="C1473" s="60">
        <f t="shared" si="22"/>
        <v>21</v>
      </c>
    </row>
    <row r="1474" spans="1:3" ht="16.5" hidden="1" customHeight="1">
      <c r="A1474" s="725" t="s">
        <v>4780</v>
      </c>
      <c r="B1474" s="728">
        <v>30000</v>
      </c>
      <c r="C1474" s="60">
        <f t="shared" si="22"/>
        <v>22</v>
      </c>
    </row>
    <row r="1475" spans="1:3" ht="16.5" hidden="1" customHeight="1">
      <c r="A1475" s="725" t="s">
        <v>4781</v>
      </c>
      <c r="B1475" s="728">
        <v>30000</v>
      </c>
      <c r="C1475" s="60">
        <f t="shared" si="22"/>
        <v>23</v>
      </c>
    </row>
    <row r="1476" spans="1:3" ht="16.5" hidden="1" customHeight="1">
      <c r="A1476" s="725" t="s">
        <v>4782</v>
      </c>
      <c r="B1476" s="728">
        <v>30000</v>
      </c>
      <c r="C1476" s="60">
        <f t="shared" ref="C1476:C1539" si="23">MOD(ROW()-2,50)</f>
        <v>24</v>
      </c>
    </row>
    <row r="1477" spans="1:3" ht="16.5" hidden="1" customHeight="1">
      <c r="A1477" s="725" t="s">
        <v>4783</v>
      </c>
      <c r="B1477" s="728">
        <v>30000</v>
      </c>
      <c r="C1477" s="60">
        <f t="shared" si="23"/>
        <v>25</v>
      </c>
    </row>
    <row r="1478" spans="1:3" ht="16.5" hidden="1" customHeight="1">
      <c r="A1478" s="725" t="s">
        <v>4784</v>
      </c>
      <c r="B1478" s="728">
        <v>30000</v>
      </c>
      <c r="C1478" s="60">
        <f t="shared" si="23"/>
        <v>26</v>
      </c>
    </row>
    <row r="1479" spans="1:3" ht="16.5" hidden="1" customHeight="1">
      <c r="A1479" s="725" t="s">
        <v>4785</v>
      </c>
      <c r="B1479" s="728">
        <v>30000</v>
      </c>
      <c r="C1479" s="60">
        <f t="shared" si="23"/>
        <v>27</v>
      </c>
    </row>
    <row r="1480" spans="1:3" ht="16.5" hidden="1" customHeight="1">
      <c r="A1480" s="725" t="s">
        <v>4786</v>
      </c>
      <c r="B1480" s="728">
        <v>30000</v>
      </c>
      <c r="C1480" s="60">
        <f t="shared" si="23"/>
        <v>28</v>
      </c>
    </row>
    <row r="1481" spans="1:3" ht="16.5" hidden="1" customHeight="1">
      <c r="A1481" s="725" t="s">
        <v>4787</v>
      </c>
      <c r="B1481" s="728">
        <v>30000</v>
      </c>
      <c r="C1481" s="60">
        <f t="shared" si="23"/>
        <v>29</v>
      </c>
    </row>
    <row r="1482" spans="1:3" ht="16.5" hidden="1" customHeight="1">
      <c r="A1482" s="725" t="s">
        <v>4788</v>
      </c>
      <c r="B1482" s="728">
        <v>30000</v>
      </c>
      <c r="C1482" s="60">
        <f t="shared" si="23"/>
        <v>30</v>
      </c>
    </row>
    <row r="1483" spans="1:3" ht="16.5" hidden="1" customHeight="1">
      <c r="A1483" s="725" t="s">
        <v>4789</v>
      </c>
      <c r="B1483" s="728">
        <v>30000</v>
      </c>
      <c r="C1483" s="60">
        <f t="shared" si="23"/>
        <v>31</v>
      </c>
    </row>
    <row r="1484" spans="1:3" ht="16.5" hidden="1" customHeight="1">
      <c r="A1484" s="725" t="s">
        <v>4790</v>
      </c>
      <c r="B1484" s="728">
        <v>30000</v>
      </c>
      <c r="C1484" s="60">
        <f t="shared" si="23"/>
        <v>32</v>
      </c>
    </row>
    <row r="1485" spans="1:3" ht="16.5" hidden="1" customHeight="1">
      <c r="A1485" s="725" t="s">
        <v>4791</v>
      </c>
      <c r="B1485" s="728">
        <v>30000</v>
      </c>
      <c r="C1485" s="60">
        <f t="shared" si="23"/>
        <v>33</v>
      </c>
    </row>
    <row r="1486" spans="1:3" ht="16.5" hidden="1" customHeight="1">
      <c r="A1486" s="725" t="s">
        <v>4792</v>
      </c>
      <c r="B1486" s="728">
        <v>30000</v>
      </c>
      <c r="C1486" s="60">
        <f t="shared" si="23"/>
        <v>34</v>
      </c>
    </row>
    <row r="1487" spans="1:3" ht="16.5" hidden="1" customHeight="1">
      <c r="A1487" s="725" t="s">
        <v>4793</v>
      </c>
      <c r="B1487" s="728">
        <v>30000</v>
      </c>
      <c r="C1487" s="60">
        <f t="shared" si="23"/>
        <v>35</v>
      </c>
    </row>
    <row r="1488" spans="1:3" ht="16.5" hidden="1" customHeight="1">
      <c r="A1488" s="725" t="s">
        <v>4794</v>
      </c>
      <c r="B1488" s="728">
        <v>30000</v>
      </c>
      <c r="C1488" s="60">
        <f t="shared" si="23"/>
        <v>36</v>
      </c>
    </row>
    <row r="1489" spans="1:3" ht="16.5" hidden="1" customHeight="1">
      <c r="A1489" s="725" t="s">
        <v>4795</v>
      </c>
      <c r="B1489" s="728">
        <v>30000</v>
      </c>
      <c r="C1489" s="60">
        <f t="shared" si="23"/>
        <v>37</v>
      </c>
    </row>
    <row r="1490" spans="1:3" ht="16.5" hidden="1" customHeight="1">
      <c r="A1490" s="725" t="s">
        <v>4796</v>
      </c>
      <c r="B1490" s="728">
        <v>30000</v>
      </c>
      <c r="C1490" s="60">
        <f t="shared" si="23"/>
        <v>38</v>
      </c>
    </row>
    <row r="1491" spans="1:3" ht="16.5" hidden="1" customHeight="1">
      <c r="A1491" s="725" t="s">
        <v>4797</v>
      </c>
      <c r="B1491" s="728">
        <v>30000</v>
      </c>
      <c r="C1491" s="60">
        <f t="shared" si="23"/>
        <v>39</v>
      </c>
    </row>
    <row r="1492" spans="1:3" ht="16.5" hidden="1" customHeight="1">
      <c r="A1492" s="725" t="s">
        <v>4798</v>
      </c>
      <c r="B1492" s="728">
        <v>30000</v>
      </c>
      <c r="C1492" s="60">
        <f t="shared" si="23"/>
        <v>40</v>
      </c>
    </row>
    <row r="1493" spans="1:3" ht="16.5" hidden="1" customHeight="1">
      <c r="A1493" s="725" t="s">
        <v>4799</v>
      </c>
      <c r="B1493" s="728">
        <v>30000</v>
      </c>
      <c r="C1493" s="60">
        <f t="shared" si="23"/>
        <v>41</v>
      </c>
    </row>
    <row r="1494" spans="1:3" ht="16.5" hidden="1" customHeight="1">
      <c r="A1494" s="725" t="s">
        <v>4800</v>
      </c>
      <c r="B1494" s="728">
        <v>30000</v>
      </c>
      <c r="C1494" s="60">
        <f t="shared" si="23"/>
        <v>42</v>
      </c>
    </row>
    <row r="1495" spans="1:3" ht="16.5" hidden="1" customHeight="1">
      <c r="A1495" s="725" t="s">
        <v>4801</v>
      </c>
      <c r="B1495" s="728">
        <v>30000</v>
      </c>
      <c r="C1495" s="60">
        <f t="shared" si="23"/>
        <v>43</v>
      </c>
    </row>
    <row r="1496" spans="1:3" ht="16.5" hidden="1" customHeight="1">
      <c r="A1496" s="725" t="s">
        <v>4802</v>
      </c>
      <c r="B1496" s="728">
        <v>30000</v>
      </c>
      <c r="C1496" s="60">
        <f t="shared" si="23"/>
        <v>44</v>
      </c>
    </row>
    <row r="1497" spans="1:3" ht="16.5" hidden="1" customHeight="1">
      <c r="A1497" s="725" t="s">
        <v>4803</v>
      </c>
      <c r="B1497" s="728">
        <v>30000</v>
      </c>
      <c r="C1497" s="60">
        <f t="shared" si="23"/>
        <v>45</v>
      </c>
    </row>
    <row r="1498" spans="1:3" ht="16.5" hidden="1" customHeight="1">
      <c r="A1498" s="725" t="s">
        <v>4804</v>
      </c>
      <c r="B1498" s="728">
        <v>30000</v>
      </c>
      <c r="C1498" s="60">
        <f t="shared" si="23"/>
        <v>46</v>
      </c>
    </row>
    <row r="1499" spans="1:3" ht="16.5" hidden="1" customHeight="1">
      <c r="A1499" s="725" t="s">
        <v>4805</v>
      </c>
      <c r="B1499" s="728">
        <v>30000</v>
      </c>
      <c r="C1499" s="60">
        <f t="shared" si="23"/>
        <v>47</v>
      </c>
    </row>
    <row r="1500" spans="1:3" ht="16.5" hidden="1" customHeight="1">
      <c r="A1500" s="725" t="s">
        <v>4806</v>
      </c>
      <c r="B1500" s="728">
        <v>30000</v>
      </c>
      <c r="C1500" s="60">
        <f t="shared" si="23"/>
        <v>48</v>
      </c>
    </row>
    <row r="1501" spans="1:3" ht="16.5" hidden="1" customHeight="1">
      <c r="A1501" s="725" t="s">
        <v>4807</v>
      </c>
      <c r="B1501" s="728">
        <v>30000</v>
      </c>
      <c r="C1501" s="60">
        <f t="shared" si="23"/>
        <v>49</v>
      </c>
    </row>
    <row r="1502" spans="1:3" ht="16.5" customHeight="1">
      <c r="A1502" s="725" t="s">
        <v>4808</v>
      </c>
      <c r="B1502" s="731">
        <v>31000</v>
      </c>
      <c r="C1502" s="732">
        <f t="shared" si="23"/>
        <v>0</v>
      </c>
    </row>
    <row r="1503" spans="1:3" ht="16.5" hidden="1" customHeight="1">
      <c r="A1503" s="725" t="s">
        <v>4809</v>
      </c>
      <c r="B1503" s="728">
        <v>31000</v>
      </c>
      <c r="C1503" s="60">
        <f t="shared" si="23"/>
        <v>1</v>
      </c>
    </row>
    <row r="1504" spans="1:3" ht="16.5" hidden="1" customHeight="1">
      <c r="A1504" s="725" t="s">
        <v>4810</v>
      </c>
      <c r="B1504" s="728">
        <v>31000</v>
      </c>
      <c r="C1504" s="60">
        <f t="shared" si="23"/>
        <v>2</v>
      </c>
    </row>
    <row r="1505" spans="1:3" ht="16.5" hidden="1" customHeight="1">
      <c r="A1505" s="725" t="s">
        <v>4811</v>
      </c>
      <c r="B1505" s="728">
        <v>31000</v>
      </c>
      <c r="C1505" s="60">
        <f t="shared" si="23"/>
        <v>3</v>
      </c>
    </row>
    <row r="1506" spans="1:3" ht="16.5" hidden="1" customHeight="1">
      <c r="A1506" s="725" t="s">
        <v>4812</v>
      </c>
      <c r="B1506" s="728">
        <v>31000</v>
      </c>
      <c r="C1506" s="60">
        <f t="shared" si="23"/>
        <v>4</v>
      </c>
    </row>
    <row r="1507" spans="1:3" ht="16.5" hidden="1" customHeight="1">
      <c r="A1507" s="725" t="s">
        <v>4813</v>
      </c>
      <c r="B1507" s="728">
        <v>31000</v>
      </c>
      <c r="C1507" s="60">
        <f t="shared" si="23"/>
        <v>5</v>
      </c>
    </row>
    <row r="1508" spans="1:3" ht="16.5" hidden="1" customHeight="1">
      <c r="A1508" s="725" t="s">
        <v>4814</v>
      </c>
      <c r="B1508" s="728">
        <v>31000</v>
      </c>
      <c r="C1508" s="60">
        <f t="shared" si="23"/>
        <v>6</v>
      </c>
    </row>
    <row r="1509" spans="1:3" ht="16.5" hidden="1" customHeight="1">
      <c r="A1509" s="725" t="s">
        <v>4815</v>
      </c>
      <c r="B1509" s="728">
        <v>31000</v>
      </c>
      <c r="C1509" s="60">
        <f t="shared" si="23"/>
        <v>7</v>
      </c>
    </row>
    <row r="1510" spans="1:3" ht="16.5" hidden="1" customHeight="1">
      <c r="A1510" s="725" t="s">
        <v>4816</v>
      </c>
      <c r="B1510" s="728">
        <v>31000</v>
      </c>
      <c r="C1510" s="60">
        <f t="shared" si="23"/>
        <v>8</v>
      </c>
    </row>
    <row r="1511" spans="1:3" ht="16.5" hidden="1" customHeight="1">
      <c r="A1511" s="725" t="s">
        <v>4817</v>
      </c>
      <c r="B1511" s="728">
        <v>31000</v>
      </c>
      <c r="C1511" s="60">
        <f t="shared" si="23"/>
        <v>9</v>
      </c>
    </row>
    <row r="1512" spans="1:3" ht="16.5" hidden="1" customHeight="1">
      <c r="A1512" s="725" t="s">
        <v>4818</v>
      </c>
      <c r="B1512" s="728">
        <v>31000</v>
      </c>
      <c r="C1512" s="60">
        <f t="shared" si="23"/>
        <v>10</v>
      </c>
    </row>
    <row r="1513" spans="1:3" ht="16.5" hidden="1" customHeight="1">
      <c r="A1513" s="725" t="s">
        <v>4819</v>
      </c>
      <c r="B1513" s="728">
        <v>31000</v>
      </c>
      <c r="C1513" s="60">
        <f t="shared" si="23"/>
        <v>11</v>
      </c>
    </row>
    <row r="1514" spans="1:3" ht="16.5" hidden="1" customHeight="1">
      <c r="A1514" s="725" t="s">
        <v>4820</v>
      </c>
      <c r="B1514" s="728">
        <v>31000</v>
      </c>
      <c r="C1514" s="60">
        <f t="shared" si="23"/>
        <v>12</v>
      </c>
    </row>
    <row r="1515" spans="1:3" ht="16.5" hidden="1" customHeight="1">
      <c r="A1515" s="725" t="s">
        <v>4821</v>
      </c>
      <c r="B1515" s="728">
        <v>31000</v>
      </c>
      <c r="C1515" s="60">
        <f t="shared" si="23"/>
        <v>13</v>
      </c>
    </row>
    <row r="1516" spans="1:3" ht="16.5" hidden="1" customHeight="1">
      <c r="A1516" s="725" t="s">
        <v>4822</v>
      </c>
      <c r="B1516" s="728">
        <v>31000</v>
      </c>
      <c r="C1516" s="60">
        <f t="shared" si="23"/>
        <v>14</v>
      </c>
    </row>
    <row r="1517" spans="1:3" ht="16.5" hidden="1" customHeight="1">
      <c r="A1517" s="725" t="s">
        <v>4823</v>
      </c>
      <c r="B1517" s="728">
        <v>31000</v>
      </c>
      <c r="C1517" s="60">
        <f t="shared" si="23"/>
        <v>15</v>
      </c>
    </row>
    <row r="1518" spans="1:3" ht="16.5" hidden="1" customHeight="1">
      <c r="A1518" s="725" t="s">
        <v>4824</v>
      </c>
      <c r="B1518" s="728">
        <v>31000</v>
      </c>
      <c r="C1518" s="60">
        <f t="shared" si="23"/>
        <v>16</v>
      </c>
    </row>
    <row r="1519" spans="1:3" ht="16.5" hidden="1" customHeight="1">
      <c r="A1519" s="725" t="s">
        <v>4825</v>
      </c>
      <c r="B1519" s="728">
        <v>31000</v>
      </c>
      <c r="C1519" s="60">
        <f t="shared" si="23"/>
        <v>17</v>
      </c>
    </row>
    <row r="1520" spans="1:3" ht="16.5" hidden="1" customHeight="1">
      <c r="A1520" s="725" t="s">
        <v>4826</v>
      </c>
      <c r="B1520" s="728">
        <v>31000</v>
      </c>
      <c r="C1520" s="60">
        <f t="shared" si="23"/>
        <v>18</v>
      </c>
    </row>
    <row r="1521" spans="1:3" ht="16.5" hidden="1" customHeight="1">
      <c r="A1521" s="725" t="s">
        <v>4827</v>
      </c>
      <c r="B1521" s="728">
        <v>31000</v>
      </c>
      <c r="C1521" s="60">
        <f t="shared" si="23"/>
        <v>19</v>
      </c>
    </row>
    <row r="1522" spans="1:3" ht="16.5" hidden="1" customHeight="1">
      <c r="A1522" s="725" t="s">
        <v>4828</v>
      </c>
      <c r="B1522" s="728">
        <v>31000</v>
      </c>
      <c r="C1522" s="60">
        <f t="shared" si="23"/>
        <v>20</v>
      </c>
    </row>
    <row r="1523" spans="1:3" ht="16.5" hidden="1" customHeight="1">
      <c r="A1523" s="725" t="s">
        <v>4829</v>
      </c>
      <c r="B1523" s="728">
        <v>31000</v>
      </c>
      <c r="C1523" s="60">
        <f t="shared" si="23"/>
        <v>21</v>
      </c>
    </row>
    <row r="1524" spans="1:3" ht="16.5" hidden="1" customHeight="1">
      <c r="A1524" s="725" t="s">
        <v>4830</v>
      </c>
      <c r="B1524" s="728">
        <v>31000</v>
      </c>
      <c r="C1524" s="60">
        <f t="shared" si="23"/>
        <v>22</v>
      </c>
    </row>
    <row r="1525" spans="1:3" ht="16.5" hidden="1" customHeight="1">
      <c r="A1525" s="725" t="s">
        <v>4831</v>
      </c>
      <c r="B1525" s="728">
        <v>31000</v>
      </c>
      <c r="C1525" s="60">
        <f t="shared" si="23"/>
        <v>23</v>
      </c>
    </row>
    <row r="1526" spans="1:3" ht="16.5" hidden="1" customHeight="1">
      <c r="A1526" s="725" t="s">
        <v>4832</v>
      </c>
      <c r="B1526" s="728">
        <v>31000</v>
      </c>
      <c r="C1526" s="60">
        <f t="shared" si="23"/>
        <v>24</v>
      </c>
    </row>
    <row r="1527" spans="1:3" ht="16.5" hidden="1" customHeight="1">
      <c r="A1527" s="725" t="s">
        <v>4833</v>
      </c>
      <c r="B1527" s="728">
        <v>31000</v>
      </c>
      <c r="C1527" s="60">
        <f t="shared" si="23"/>
        <v>25</v>
      </c>
    </row>
    <row r="1528" spans="1:3" ht="16.5" hidden="1" customHeight="1">
      <c r="A1528" s="725" t="s">
        <v>4834</v>
      </c>
      <c r="B1528" s="728">
        <v>31000</v>
      </c>
      <c r="C1528" s="60">
        <f t="shared" si="23"/>
        <v>26</v>
      </c>
    </row>
    <row r="1529" spans="1:3" ht="16.5" hidden="1" customHeight="1">
      <c r="A1529" s="725" t="s">
        <v>4835</v>
      </c>
      <c r="B1529" s="728">
        <v>31000</v>
      </c>
      <c r="C1529" s="60">
        <f t="shared" si="23"/>
        <v>27</v>
      </c>
    </row>
    <row r="1530" spans="1:3" ht="16.5" hidden="1" customHeight="1">
      <c r="A1530" s="725" t="s">
        <v>4836</v>
      </c>
      <c r="B1530" s="728">
        <v>31000</v>
      </c>
      <c r="C1530" s="60">
        <f t="shared" si="23"/>
        <v>28</v>
      </c>
    </row>
    <row r="1531" spans="1:3" ht="16.5" hidden="1" customHeight="1">
      <c r="A1531" s="725" t="s">
        <v>4837</v>
      </c>
      <c r="B1531" s="728">
        <v>31000</v>
      </c>
      <c r="C1531" s="60">
        <f t="shared" si="23"/>
        <v>29</v>
      </c>
    </row>
    <row r="1532" spans="1:3" ht="16.5" hidden="1" customHeight="1">
      <c r="A1532" s="725" t="s">
        <v>4838</v>
      </c>
      <c r="B1532" s="728">
        <v>31000</v>
      </c>
      <c r="C1532" s="60">
        <f t="shared" si="23"/>
        <v>30</v>
      </c>
    </row>
    <row r="1533" spans="1:3" ht="16.5" hidden="1" customHeight="1">
      <c r="A1533" s="725" t="s">
        <v>4839</v>
      </c>
      <c r="B1533" s="728">
        <v>31000</v>
      </c>
      <c r="C1533" s="60">
        <f t="shared" si="23"/>
        <v>31</v>
      </c>
    </row>
    <row r="1534" spans="1:3" ht="16.5" hidden="1" customHeight="1">
      <c r="A1534" s="725" t="s">
        <v>4840</v>
      </c>
      <c r="B1534" s="728">
        <v>31000</v>
      </c>
      <c r="C1534" s="60">
        <f t="shared" si="23"/>
        <v>32</v>
      </c>
    </row>
    <row r="1535" spans="1:3" ht="16.5" hidden="1" customHeight="1">
      <c r="A1535" s="725" t="s">
        <v>4841</v>
      </c>
      <c r="B1535" s="728">
        <v>31000</v>
      </c>
      <c r="C1535" s="60">
        <f t="shared" si="23"/>
        <v>33</v>
      </c>
    </row>
    <row r="1536" spans="1:3" ht="16.5" hidden="1" customHeight="1">
      <c r="A1536" s="725" t="s">
        <v>4842</v>
      </c>
      <c r="B1536" s="728">
        <v>31000</v>
      </c>
      <c r="C1536" s="60">
        <f t="shared" si="23"/>
        <v>34</v>
      </c>
    </row>
    <row r="1537" spans="1:3" ht="16.5" hidden="1" customHeight="1">
      <c r="A1537" s="725" t="s">
        <v>4843</v>
      </c>
      <c r="B1537" s="728">
        <v>31000</v>
      </c>
      <c r="C1537" s="60">
        <f t="shared" si="23"/>
        <v>35</v>
      </c>
    </row>
    <row r="1538" spans="1:3" ht="16.5" hidden="1" customHeight="1">
      <c r="A1538" s="725" t="s">
        <v>4844</v>
      </c>
      <c r="B1538" s="728">
        <v>31000</v>
      </c>
      <c r="C1538" s="60">
        <f t="shared" si="23"/>
        <v>36</v>
      </c>
    </row>
    <row r="1539" spans="1:3" ht="16.5" hidden="1" customHeight="1">
      <c r="A1539" s="725" t="s">
        <v>4845</v>
      </c>
      <c r="B1539" s="728">
        <v>31000</v>
      </c>
      <c r="C1539" s="60">
        <f t="shared" si="23"/>
        <v>37</v>
      </c>
    </row>
    <row r="1540" spans="1:3" ht="16.5" hidden="1" customHeight="1">
      <c r="A1540" s="725" t="s">
        <v>4846</v>
      </c>
      <c r="B1540" s="728">
        <v>31000</v>
      </c>
      <c r="C1540" s="60">
        <f t="shared" ref="C1540:C1603" si="24">MOD(ROW()-2,50)</f>
        <v>38</v>
      </c>
    </row>
    <row r="1541" spans="1:3" ht="16.5" hidden="1" customHeight="1">
      <c r="A1541" s="725" t="s">
        <v>4847</v>
      </c>
      <c r="B1541" s="728">
        <v>31000</v>
      </c>
      <c r="C1541" s="60">
        <f t="shared" si="24"/>
        <v>39</v>
      </c>
    </row>
    <row r="1542" spans="1:3" ht="16.5" hidden="1" customHeight="1">
      <c r="A1542" s="725" t="s">
        <v>4848</v>
      </c>
      <c r="B1542" s="728">
        <v>31000</v>
      </c>
      <c r="C1542" s="60">
        <f t="shared" si="24"/>
        <v>40</v>
      </c>
    </row>
    <row r="1543" spans="1:3" ht="16.5" hidden="1" customHeight="1">
      <c r="A1543" s="725" t="s">
        <v>4849</v>
      </c>
      <c r="B1543" s="728">
        <v>31000</v>
      </c>
      <c r="C1543" s="60">
        <f t="shared" si="24"/>
        <v>41</v>
      </c>
    </row>
    <row r="1544" spans="1:3" ht="16.5" hidden="1" customHeight="1">
      <c r="A1544" s="725" t="s">
        <v>4850</v>
      </c>
      <c r="B1544" s="728">
        <v>31000</v>
      </c>
      <c r="C1544" s="60">
        <f t="shared" si="24"/>
        <v>42</v>
      </c>
    </row>
    <row r="1545" spans="1:3" ht="16.5" hidden="1" customHeight="1">
      <c r="A1545" s="725" t="s">
        <v>4851</v>
      </c>
      <c r="B1545" s="728">
        <v>31000</v>
      </c>
      <c r="C1545" s="60">
        <f t="shared" si="24"/>
        <v>43</v>
      </c>
    </row>
    <row r="1546" spans="1:3" ht="16.5" hidden="1" customHeight="1">
      <c r="A1546" s="725" t="s">
        <v>4852</v>
      </c>
      <c r="B1546" s="728">
        <v>31000</v>
      </c>
      <c r="C1546" s="60">
        <f t="shared" si="24"/>
        <v>44</v>
      </c>
    </row>
    <row r="1547" spans="1:3" ht="16.5" hidden="1" customHeight="1">
      <c r="A1547" s="725" t="s">
        <v>4853</v>
      </c>
      <c r="B1547" s="728">
        <v>31000</v>
      </c>
      <c r="C1547" s="60">
        <f t="shared" si="24"/>
        <v>45</v>
      </c>
    </row>
    <row r="1548" spans="1:3" ht="16.5" hidden="1" customHeight="1">
      <c r="A1548" s="725" t="s">
        <v>4854</v>
      </c>
      <c r="B1548" s="728">
        <v>31000</v>
      </c>
      <c r="C1548" s="60">
        <f t="shared" si="24"/>
        <v>46</v>
      </c>
    </row>
    <row r="1549" spans="1:3" ht="16.5" hidden="1" customHeight="1">
      <c r="A1549" s="725" t="s">
        <v>4855</v>
      </c>
      <c r="B1549" s="728">
        <v>31000</v>
      </c>
      <c r="C1549" s="60">
        <f t="shared" si="24"/>
        <v>47</v>
      </c>
    </row>
    <row r="1550" spans="1:3" ht="16.5" hidden="1" customHeight="1">
      <c r="A1550" s="725" t="s">
        <v>4856</v>
      </c>
      <c r="B1550" s="728">
        <v>31000</v>
      </c>
      <c r="C1550" s="60">
        <f t="shared" si="24"/>
        <v>48</v>
      </c>
    </row>
    <row r="1551" spans="1:3" ht="16.5" hidden="1" customHeight="1">
      <c r="A1551" s="725" t="s">
        <v>4857</v>
      </c>
      <c r="B1551" s="728">
        <v>31000</v>
      </c>
      <c r="C1551" s="60">
        <f t="shared" si="24"/>
        <v>49</v>
      </c>
    </row>
    <row r="1552" spans="1:3" ht="16.5" customHeight="1">
      <c r="A1552" s="725" t="s">
        <v>4858</v>
      </c>
      <c r="B1552" s="731">
        <v>32000</v>
      </c>
      <c r="C1552" s="732">
        <f t="shared" si="24"/>
        <v>0</v>
      </c>
    </row>
    <row r="1553" spans="1:3" ht="16.5" hidden="1" customHeight="1">
      <c r="A1553" s="725" t="s">
        <v>4859</v>
      </c>
      <c r="B1553" s="728">
        <v>32000</v>
      </c>
      <c r="C1553" s="60">
        <f t="shared" si="24"/>
        <v>1</v>
      </c>
    </row>
    <row r="1554" spans="1:3" ht="16.5" hidden="1" customHeight="1">
      <c r="A1554" s="725" t="s">
        <v>4860</v>
      </c>
      <c r="B1554" s="728">
        <v>32000</v>
      </c>
      <c r="C1554" s="60">
        <f t="shared" si="24"/>
        <v>2</v>
      </c>
    </row>
    <row r="1555" spans="1:3" ht="16.5" hidden="1" customHeight="1">
      <c r="A1555" s="725" t="s">
        <v>4861</v>
      </c>
      <c r="B1555" s="728">
        <v>32000</v>
      </c>
      <c r="C1555" s="60">
        <f t="shared" si="24"/>
        <v>3</v>
      </c>
    </row>
    <row r="1556" spans="1:3" ht="16.5" hidden="1" customHeight="1">
      <c r="A1556" s="725" t="s">
        <v>4862</v>
      </c>
      <c r="B1556" s="728">
        <v>32000</v>
      </c>
      <c r="C1556" s="60">
        <f t="shared" si="24"/>
        <v>4</v>
      </c>
    </row>
    <row r="1557" spans="1:3" ht="16.5" hidden="1" customHeight="1">
      <c r="A1557" s="725" t="s">
        <v>4863</v>
      </c>
      <c r="B1557" s="728">
        <v>32000</v>
      </c>
      <c r="C1557" s="60">
        <f t="shared" si="24"/>
        <v>5</v>
      </c>
    </row>
    <row r="1558" spans="1:3" ht="16.5" hidden="1" customHeight="1">
      <c r="A1558" s="725" t="s">
        <v>4864</v>
      </c>
      <c r="B1558" s="728">
        <v>32000</v>
      </c>
      <c r="C1558" s="60">
        <f t="shared" si="24"/>
        <v>6</v>
      </c>
    </row>
    <row r="1559" spans="1:3" ht="16.5" hidden="1" customHeight="1">
      <c r="A1559" s="725" t="s">
        <v>4865</v>
      </c>
      <c r="B1559" s="728">
        <v>32000</v>
      </c>
      <c r="C1559" s="60">
        <f t="shared" si="24"/>
        <v>7</v>
      </c>
    </row>
    <row r="1560" spans="1:3" ht="16.5" hidden="1" customHeight="1">
      <c r="A1560" s="725" t="s">
        <v>4866</v>
      </c>
      <c r="B1560" s="728">
        <v>32000</v>
      </c>
      <c r="C1560" s="60">
        <f t="shared" si="24"/>
        <v>8</v>
      </c>
    </row>
    <row r="1561" spans="1:3" ht="16.5" hidden="1" customHeight="1">
      <c r="A1561" s="725" t="s">
        <v>4867</v>
      </c>
      <c r="B1561" s="728">
        <v>32000</v>
      </c>
      <c r="C1561" s="60">
        <f t="shared" si="24"/>
        <v>9</v>
      </c>
    </row>
    <row r="1562" spans="1:3" ht="16.5" hidden="1" customHeight="1">
      <c r="A1562" s="725" t="s">
        <v>4868</v>
      </c>
      <c r="B1562" s="728">
        <v>32000</v>
      </c>
      <c r="C1562" s="60">
        <f t="shared" si="24"/>
        <v>10</v>
      </c>
    </row>
    <row r="1563" spans="1:3" ht="16.5" hidden="1" customHeight="1">
      <c r="A1563" s="725" t="s">
        <v>4869</v>
      </c>
      <c r="B1563" s="728">
        <v>32000</v>
      </c>
      <c r="C1563" s="60">
        <f t="shared" si="24"/>
        <v>11</v>
      </c>
    </row>
    <row r="1564" spans="1:3" ht="16.5" hidden="1" customHeight="1">
      <c r="A1564" s="725" t="s">
        <v>4870</v>
      </c>
      <c r="B1564" s="728">
        <v>32000</v>
      </c>
      <c r="C1564" s="60">
        <f t="shared" si="24"/>
        <v>12</v>
      </c>
    </row>
    <row r="1565" spans="1:3" ht="16.5" hidden="1" customHeight="1">
      <c r="A1565" s="725" t="s">
        <v>4871</v>
      </c>
      <c r="B1565" s="728">
        <v>32000</v>
      </c>
      <c r="C1565" s="60">
        <f t="shared" si="24"/>
        <v>13</v>
      </c>
    </row>
    <row r="1566" spans="1:3" ht="16.5" hidden="1" customHeight="1">
      <c r="A1566" s="725" t="s">
        <v>4872</v>
      </c>
      <c r="B1566" s="728">
        <v>32000</v>
      </c>
      <c r="C1566" s="60">
        <f t="shared" si="24"/>
        <v>14</v>
      </c>
    </row>
    <row r="1567" spans="1:3" ht="16.5" hidden="1" customHeight="1">
      <c r="A1567" s="725" t="s">
        <v>4873</v>
      </c>
      <c r="B1567" s="728">
        <v>32000</v>
      </c>
      <c r="C1567" s="60">
        <f t="shared" si="24"/>
        <v>15</v>
      </c>
    </row>
    <row r="1568" spans="1:3" ht="16.5" hidden="1" customHeight="1">
      <c r="A1568" s="725" t="s">
        <v>4874</v>
      </c>
      <c r="B1568" s="728">
        <v>32000</v>
      </c>
      <c r="C1568" s="60">
        <f t="shared" si="24"/>
        <v>16</v>
      </c>
    </row>
    <row r="1569" spans="1:3" ht="16.5" hidden="1" customHeight="1">
      <c r="A1569" s="725" t="s">
        <v>4875</v>
      </c>
      <c r="B1569" s="728">
        <v>32000</v>
      </c>
      <c r="C1569" s="60">
        <f t="shared" si="24"/>
        <v>17</v>
      </c>
    </row>
    <row r="1570" spans="1:3" ht="16.5" hidden="1" customHeight="1">
      <c r="A1570" s="725" t="s">
        <v>4876</v>
      </c>
      <c r="B1570" s="728">
        <v>32000</v>
      </c>
      <c r="C1570" s="60">
        <f t="shared" si="24"/>
        <v>18</v>
      </c>
    </row>
    <row r="1571" spans="1:3" ht="16.5" hidden="1" customHeight="1">
      <c r="A1571" s="725" t="s">
        <v>4877</v>
      </c>
      <c r="B1571" s="728">
        <v>32000</v>
      </c>
      <c r="C1571" s="60">
        <f t="shared" si="24"/>
        <v>19</v>
      </c>
    </row>
    <row r="1572" spans="1:3" ht="16.5" hidden="1" customHeight="1">
      <c r="A1572" s="725" t="s">
        <v>4878</v>
      </c>
      <c r="B1572" s="728">
        <v>32000</v>
      </c>
      <c r="C1572" s="60">
        <f t="shared" si="24"/>
        <v>20</v>
      </c>
    </row>
    <row r="1573" spans="1:3" ht="16.5" hidden="1" customHeight="1">
      <c r="A1573" s="725" t="s">
        <v>4879</v>
      </c>
      <c r="B1573" s="728">
        <v>32000</v>
      </c>
      <c r="C1573" s="60">
        <f t="shared" si="24"/>
        <v>21</v>
      </c>
    </row>
    <row r="1574" spans="1:3" ht="16.5" hidden="1" customHeight="1">
      <c r="A1574" s="725" t="s">
        <v>4880</v>
      </c>
      <c r="B1574" s="728">
        <v>32000</v>
      </c>
      <c r="C1574" s="60">
        <f t="shared" si="24"/>
        <v>22</v>
      </c>
    </row>
    <row r="1575" spans="1:3" ht="16.5" hidden="1" customHeight="1">
      <c r="A1575" s="725" t="s">
        <v>4881</v>
      </c>
      <c r="B1575" s="728">
        <v>32000</v>
      </c>
      <c r="C1575" s="60">
        <f t="shared" si="24"/>
        <v>23</v>
      </c>
    </row>
    <row r="1576" spans="1:3" ht="16.5" hidden="1" customHeight="1">
      <c r="A1576" s="725" t="s">
        <v>4882</v>
      </c>
      <c r="B1576" s="728">
        <v>32000</v>
      </c>
      <c r="C1576" s="60">
        <f t="shared" si="24"/>
        <v>24</v>
      </c>
    </row>
    <row r="1577" spans="1:3" ht="16.5" hidden="1" customHeight="1">
      <c r="A1577" s="725" t="s">
        <v>4883</v>
      </c>
      <c r="B1577" s="728">
        <v>32000</v>
      </c>
      <c r="C1577" s="60">
        <f t="shared" si="24"/>
        <v>25</v>
      </c>
    </row>
    <row r="1578" spans="1:3" ht="16.5" hidden="1" customHeight="1">
      <c r="A1578" s="725" t="s">
        <v>4884</v>
      </c>
      <c r="B1578" s="728">
        <v>32000</v>
      </c>
      <c r="C1578" s="60">
        <f t="shared" si="24"/>
        <v>26</v>
      </c>
    </row>
    <row r="1579" spans="1:3" ht="16.5" hidden="1" customHeight="1">
      <c r="A1579" s="725" t="s">
        <v>4885</v>
      </c>
      <c r="B1579" s="728">
        <v>32000</v>
      </c>
      <c r="C1579" s="60">
        <f t="shared" si="24"/>
        <v>27</v>
      </c>
    </row>
    <row r="1580" spans="1:3" ht="16.5" hidden="1" customHeight="1">
      <c r="A1580" s="725" t="s">
        <v>4886</v>
      </c>
      <c r="B1580" s="728">
        <v>32000</v>
      </c>
      <c r="C1580" s="60">
        <f t="shared" si="24"/>
        <v>28</v>
      </c>
    </row>
    <row r="1581" spans="1:3" ht="16.5" hidden="1" customHeight="1">
      <c r="A1581" s="725" t="s">
        <v>4887</v>
      </c>
      <c r="B1581" s="728">
        <v>32000</v>
      </c>
      <c r="C1581" s="60">
        <f t="shared" si="24"/>
        <v>29</v>
      </c>
    </row>
    <row r="1582" spans="1:3" ht="16.5" hidden="1" customHeight="1">
      <c r="A1582" s="725" t="s">
        <v>4888</v>
      </c>
      <c r="B1582" s="728">
        <v>32000</v>
      </c>
      <c r="C1582" s="60">
        <f t="shared" si="24"/>
        <v>30</v>
      </c>
    </row>
    <row r="1583" spans="1:3" ht="16.5" hidden="1" customHeight="1">
      <c r="A1583" s="725" t="s">
        <v>4889</v>
      </c>
      <c r="B1583" s="728">
        <v>32000</v>
      </c>
      <c r="C1583" s="60">
        <f t="shared" si="24"/>
        <v>31</v>
      </c>
    </row>
    <row r="1584" spans="1:3" ht="16.5" hidden="1" customHeight="1">
      <c r="A1584" s="725" t="s">
        <v>4890</v>
      </c>
      <c r="B1584" s="728">
        <v>32000</v>
      </c>
      <c r="C1584" s="60">
        <f t="shared" si="24"/>
        <v>32</v>
      </c>
    </row>
    <row r="1585" spans="1:3" ht="16.5" hidden="1" customHeight="1">
      <c r="A1585" s="725" t="s">
        <v>4891</v>
      </c>
      <c r="B1585" s="728">
        <v>32000</v>
      </c>
      <c r="C1585" s="60">
        <f t="shared" si="24"/>
        <v>33</v>
      </c>
    </row>
    <row r="1586" spans="1:3" ht="16.5" hidden="1" customHeight="1">
      <c r="A1586" s="725" t="s">
        <v>4892</v>
      </c>
      <c r="B1586" s="728">
        <v>32000</v>
      </c>
      <c r="C1586" s="60">
        <f t="shared" si="24"/>
        <v>34</v>
      </c>
    </row>
    <row r="1587" spans="1:3" ht="16.5" hidden="1" customHeight="1">
      <c r="A1587" s="725" t="s">
        <v>4893</v>
      </c>
      <c r="B1587" s="728">
        <v>32000</v>
      </c>
      <c r="C1587" s="60">
        <f t="shared" si="24"/>
        <v>35</v>
      </c>
    </row>
    <row r="1588" spans="1:3" ht="16.5" hidden="1" customHeight="1">
      <c r="A1588" s="725" t="s">
        <v>4894</v>
      </c>
      <c r="B1588" s="728">
        <v>32000</v>
      </c>
      <c r="C1588" s="60">
        <f t="shared" si="24"/>
        <v>36</v>
      </c>
    </row>
    <row r="1589" spans="1:3" ht="16.5" hidden="1" customHeight="1">
      <c r="A1589" s="725" t="s">
        <v>4895</v>
      </c>
      <c r="B1589" s="728">
        <v>32000</v>
      </c>
      <c r="C1589" s="60">
        <f t="shared" si="24"/>
        <v>37</v>
      </c>
    </row>
    <row r="1590" spans="1:3" ht="16.5" hidden="1" customHeight="1">
      <c r="A1590" s="725" t="s">
        <v>4896</v>
      </c>
      <c r="B1590" s="728">
        <v>32000</v>
      </c>
      <c r="C1590" s="60">
        <f t="shared" si="24"/>
        <v>38</v>
      </c>
    </row>
    <row r="1591" spans="1:3" ht="16.5" hidden="1" customHeight="1">
      <c r="A1591" s="725" t="s">
        <v>4897</v>
      </c>
      <c r="B1591" s="728">
        <v>32000</v>
      </c>
      <c r="C1591" s="60">
        <f t="shared" si="24"/>
        <v>39</v>
      </c>
    </row>
    <row r="1592" spans="1:3" ht="16.5" hidden="1" customHeight="1">
      <c r="A1592" s="725" t="s">
        <v>4898</v>
      </c>
      <c r="B1592" s="728">
        <v>32000</v>
      </c>
      <c r="C1592" s="60">
        <f t="shared" si="24"/>
        <v>40</v>
      </c>
    </row>
    <row r="1593" spans="1:3" ht="16.5" hidden="1" customHeight="1">
      <c r="A1593" s="725" t="s">
        <v>4899</v>
      </c>
      <c r="B1593" s="728">
        <v>32000</v>
      </c>
      <c r="C1593" s="60">
        <f t="shared" si="24"/>
        <v>41</v>
      </c>
    </row>
    <row r="1594" spans="1:3" ht="16.5" hidden="1" customHeight="1">
      <c r="A1594" s="725" t="s">
        <v>4900</v>
      </c>
      <c r="B1594" s="728">
        <v>32000</v>
      </c>
      <c r="C1594" s="60">
        <f t="shared" si="24"/>
        <v>42</v>
      </c>
    </row>
    <row r="1595" spans="1:3" ht="16.5" hidden="1" customHeight="1">
      <c r="A1595" s="725" t="s">
        <v>4901</v>
      </c>
      <c r="B1595" s="728">
        <v>32000</v>
      </c>
      <c r="C1595" s="60">
        <f t="shared" si="24"/>
        <v>43</v>
      </c>
    </row>
    <row r="1596" spans="1:3" ht="16.5" hidden="1" customHeight="1">
      <c r="A1596" s="725" t="s">
        <v>4902</v>
      </c>
      <c r="B1596" s="728">
        <v>32000</v>
      </c>
      <c r="C1596" s="60">
        <f t="shared" si="24"/>
        <v>44</v>
      </c>
    </row>
    <row r="1597" spans="1:3" ht="16.5" hidden="1" customHeight="1">
      <c r="A1597" s="725" t="s">
        <v>4903</v>
      </c>
      <c r="B1597" s="728">
        <v>32000</v>
      </c>
      <c r="C1597" s="60">
        <f t="shared" si="24"/>
        <v>45</v>
      </c>
    </row>
    <row r="1598" spans="1:3" ht="16.5" hidden="1" customHeight="1">
      <c r="A1598" s="725" t="s">
        <v>4904</v>
      </c>
      <c r="B1598" s="728">
        <v>32000</v>
      </c>
      <c r="C1598" s="60">
        <f t="shared" si="24"/>
        <v>46</v>
      </c>
    </row>
    <row r="1599" spans="1:3" ht="16.5" hidden="1" customHeight="1">
      <c r="A1599" s="725" t="s">
        <v>4905</v>
      </c>
      <c r="B1599" s="728">
        <v>32000</v>
      </c>
      <c r="C1599" s="60">
        <f t="shared" si="24"/>
        <v>47</v>
      </c>
    </row>
    <row r="1600" spans="1:3" ht="16.5" hidden="1" customHeight="1">
      <c r="A1600" s="725" t="s">
        <v>4906</v>
      </c>
      <c r="B1600" s="728">
        <v>32000</v>
      </c>
      <c r="C1600" s="60">
        <f t="shared" si="24"/>
        <v>48</v>
      </c>
    </row>
    <row r="1601" spans="1:3" ht="16.5" hidden="1" customHeight="1">
      <c r="A1601" s="725" t="s">
        <v>4907</v>
      </c>
      <c r="B1601" s="728">
        <v>32000</v>
      </c>
      <c r="C1601" s="60">
        <f t="shared" si="24"/>
        <v>49</v>
      </c>
    </row>
    <row r="1602" spans="1:3" ht="16.5" customHeight="1">
      <c r="A1602" s="725" t="s">
        <v>4908</v>
      </c>
      <c r="B1602" s="731">
        <v>33000</v>
      </c>
      <c r="C1602" s="732">
        <f t="shared" si="24"/>
        <v>0</v>
      </c>
    </row>
    <row r="1603" spans="1:3" ht="16.5" hidden="1" customHeight="1">
      <c r="A1603" s="725" t="s">
        <v>4909</v>
      </c>
      <c r="B1603" s="728">
        <v>33000</v>
      </c>
      <c r="C1603" s="60">
        <f t="shared" si="24"/>
        <v>1</v>
      </c>
    </row>
    <row r="1604" spans="1:3" ht="16.5" hidden="1" customHeight="1">
      <c r="A1604" s="725" t="s">
        <v>4910</v>
      </c>
      <c r="B1604" s="728">
        <v>33000</v>
      </c>
      <c r="C1604" s="60">
        <f t="shared" ref="C1604:C1667" si="25">MOD(ROW()-2,50)</f>
        <v>2</v>
      </c>
    </row>
    <row r="1605" spans="1:3" ht="16.5" hidden="1" customHeight="1">
      <c r="A1605" s="725" t="s">
        <v>4911</v>
      </c>
      <c r="B1605" s="728">
        <v>33000</v>
      </c>
      <c r="C1605" s="60">
        <f t="shared" si="25"/>
        <v>3</v>
      </c>
    </row>
    <row r="1606" spans="1:3" ht="16.5" hidden="1" customHeight="1">
      <c r="A1606" s="725" t="s">
        <v>4912</v>
      </c>
      <c r="B1606" s="728">
        <v>33000</v>
      </c>
      <c r="C1606" s="60">
        <f t="shared" si="25"/>
        <v>4</v>
      </c>
    </row>
    <row r="1607" spans="1:3" ht="16.5" hidden="1" customHeight="1">
      <c r="A1607" s="725" t="s">
        <v>4913</v>
      </c>
      <c r="B1607" s="728">
        <v>33000</v>
      </c>
      <c r="C1607" s="60">
        <f t="shared" si="25"/>
        <v>5</v>
      </c>
    </row>
    <row r="1608" spans="1:3" ht="16.5" hidden="1" customHeight="1">
      <c r="A1608" s="725" t="s">
        <v>4914</v>
      </c>
      <c r="B1608" s="728">
        <v>33000</v>
      </c>
      <c r="C1608" s="60">
        <f t="shared" si="25"/>
        <v>6</v>
      </c>
    </row>
    <row r="1609" spans="1:3" ht="16.5" hidden="1" customHeight="1">
      <c r="A1609" s="725" t="s">
        <v>4915</v>
      </c>
      <c r="B1609" s="728">
        <v>33000</v>
      </c>
      <c r="C1609" s="60">
        <f t="shared" si="25"/>
        <v>7</v>
      </c>
    </row>
    <row r="1610" spans="1:3" ht="16.5" hidden="1" customHeight="1">
      <c r="A1610" s="725" t="s">
        <v>4916</v>
      </c>
      <c r="B1610" s="728">
        <v>33000</v>
      </c>
      <c r="C1610" s="60">
        <f t="shared" si="25"/>
        <v>8</v>
      </c>
    </row>
    <row r="1611" spans="1:3" ht="16.5" hidden="1" customHeight="1">
      <c r="A1611" s="725" t="s">
        <v>4917</v>
      </c>
      <c r="B1611" s="728">
        <v>33000</v>
      </c>
      <c r="C1611" s="60">
        <f t="shared" si="25"/>
        <v>9</v>
      </c>
    </row>
    <row r="1612" spans="1:3" ht="16.5" hidden="1" customHeight="1">
      <c r="A1612" s="725" t="s">
        <v>4918</v>
      </c>
      <c r="B1612" s="728">
        <v>33000</v>
      </c>
      <c r="C1612" s="60">
        <f t="shared" si="25"/>
        <v>10</v>
      </c>
    </row>
    <row r="1613" spans="1:3" ht="16.5" hidden="1" customHeight="1">
      <c r="A1613" s="725" t="s">
        <v>4919</v>
      </c>
      <c r="B1613" s="728">
        <v>33000</v>
      </c>
      <c r="C1613" s="60">
        <f t="shared" si="25"/>
        <v>11</v>
      </c>
    </row>
    <row r="1614" spans="1:3" ht="16.5" hidden="1" customHeight="1">
      <c r="A1614" s="725" t="s">
        <v>4920</v>
      </c>
      <c r="B1614" s="728">
        <v>33000</v>
      </c>
      <c r="C1614" s="60">
        <f t="shared" si="25"/>
        <v>12</v>
      </c>
    </row>
    <row r="1615" spans="1:3" ht="16.5" hidden="1" customHeight="1">
      <c r="A1615" s="725" t="s">
        <v>4921</v>
      </c>
      <c r="B1615" s="728">
        <v>33000</v>
      </c>
      <c r="C1615" s="60">
        <f t="shared" si="25"/>
        <v>13</v>
      </c>
    </row>
    <row r="1616" spans="1:3" ht="16.5" hidden="1" customHeight="1">
      <c r="A1616" s="725" t="s">
        <v>4922</v>
      </c>
      <c r="B1616" s="728">
        <v>33000</v>
      </c>
      <c r="C1616" s="60">
        <f t="shared" si="25"/>
        <v>14</v>
      </c>
    </row>
    <row r="1617" spans="1:3" ht="16.5" hidden="1" customHeight="1">
      <c r="A1617" s="725" t="s">
        <v>4923</v>
      </c>
      <c r="B1617" s="728">
        <v>33000</v>
      </c>
      <c r="C1617" s="60">
        <f t="shared" si="25"/>
        <v>15</v>
      </c>
    </row>
    <row r="1618" spans="1:3" ht="16.5" hidden="1" customHeight="1">
      <c r="A1618" s="725" t="s">
        <v>4924</v>
      </c>
      <c r="B1618" s="728">
        <v>33000</v>
      </c>
      <c r="C1618" s="60">
        <f t="shared" si="25"/>
        <v>16</v>
      </c>
    </row>
    <row r="1619" spans="1:3" ht="16.5" hidden="1" customHeight="1">
      <c r="A1619" s="725" t="s">
        <v>4925</v>
      </c>
      <c r="B1619" s="728">
        <v>33000</v>
      </c>
      <c r="C1619" s="60">
        <f t="shared" si="25"/>
        <v>17</v>
      </c>
    </row>
    <row r="1620" spans="1:3" ht="16.5" hidden="1" customHeight="1">
      <c r="A1620" s="725" t="s">
        <v>4926</v>
      </c>
      <c r="B1620" s="728">
        <v>33000</v>
      </c>
      <c r="C1620" s="60">
        <f t="shared" si="25"/>
        <v>18</v>
      </c>
    </row>
    <row r="1621" spans="1:3" ht="16.5" hidden="1" customHeight="1">
      <c r="A1621" s="725" t="s">
        <v>4927</v>
      </c>
      <c r="B1621" s="728">
        <v>33000</v>
      </c>
      <c r="C1621" s="60">
        <f t="shared" si="25"/>
        <v>19</v>
      </c>
    </row>
    <row r="1622" spans="1:3" ht="16.5" hidden="1" customHeight="1">
      <c r="A1622" s="725" t="s">
        <v>4928</v>
      </c>
      <c r="B1622" s="728">
        <v>33000</v>
      </c>
      <c r="C1622" s="60">
        <f t="shared" si="25"/>
        <v>20</v>
      </c>
    </row>
    <row r="1623" spans="1:3" ht="16.5" hidden="1" customHeight="1">
      <c r="A1623" s="725" t="s">
        <v>4929</v>
      </c>
      <c r="B1623" s="728">
        <v>33000</v>
      </c>
      <c r="C1623" s="60">
        <f t="shared" si="25"/>
        <v>21</v>
      </c>
    </row>
    <row r="1624" spans="1:3" ht="16.5" hidden="1" customHeight="1">
      <c r="A1624" s="725" t="s">
        <v>4930</v>
      </c>
      <c r="B1624" s="728">
        <v>33000</v>
      </c>
      <c r="C1624" s="60">
        <f t="shared" si="25"/>
        <v>22</v>
      </c>
    </row>
    <row r="1625" spans="1:3" ht="16.5" hidden="1" customHeight="1">
      <c r="A1625" s="725" t="s">
        <v>4931</v>
      </c>
      <c r="B1625" s="728">
        <v>33000</v>
      </c>
      <c r="C1625" s="60">
        <f t="shared" si="25"/>
        <v>23</v>
      </c>
    </row>
    <row r="1626" spans="1:3" ht="16.5" hidden="1" customHeight="1">
      <c r="A1626" s="725" t="s">
        <v>4932</v>
      </c>
      <c r="B1626" s="728">
        <v>33000</v>
      </c>
      <c r="C1626" s="60">
        <f t="shared" si="25"/>
        <v>24</v>
      </c>
    </row>
    <row r="1627" spans="1:3" ht="16.5" hidden="1" customHeight="1">
      <c r="A1627" s="725" t="s">
        <v>4933</v>
      </c>
      <c r="B1627" s="728">
        <v>33000</v>
      </c>
      <c r="C1627" s="60">
        <f t="shared" si="25"/>
        <v>25</v>
      </c>
    </row>
    <row r="1628" spans="1:3" ht="16.5" hidden="1" customHeight="1">
      <c r="A1628" s="725" t="s">
        <v>4934</v>
      </c>
      <c r="B1628" s="728">
        <v>33000</v>
      </c>
      <c r="C1628" s="60">
        <f t="shared" si="25"/>
        <v>26</v>
      </c>
    </row>
    <row r="1629" spans="1:3" ht="16.5" hidden="1" customHeight="1">
      <c r="A1629" s="725" t="s">
        <v>4935</v>
      </c>
      <c r="B1629" s="728">
        <v>33000</v>
      </c>
      <c r="C1629" s="60">
        <f t="shared" si="25"/>
        <v>27</v>
      </c>
    </row>
    <row r="1630" spans="1:3" ht="16.5" hidden="1" customHeight="1">
      <c r="A1630" s="725" t="s">
        <v>4936</v>
      </c>
      <c r="B1630" s="728">
        <v>33000</v>
      </c>
      <c r="C1630" s="60">
        <f t="shared" si="25"/>
        <v>28</v>
      </c>
    </row>
    <row r="1631" spans="1:3" ht="16.5" hidden="1" customHeight="1">
      <c r="A1631" s="725" t="s">
        <v>4937</v>
      </c>
      <c r="B1631" s="728">
        <v>33000</v>
      </c>
      <c r="C1631" s="60">
        <f t="shared" si="25"/>
        <v>29</v>
      </c>
    </row>
    <row r="1632" spans="1:3" ht="16.5" hidden="1" customHeight="1">
      <c r="A1632" s="725" t="s">
        <v>4938</v>
      </c>
      <c r="B1632" s="728">
        <v>33000</v>
      </c>
      <c r="C1632" s="60">
        <f t="shared" si="25"/>
        <v>30</v>
      </c>
    </row>
    <row r="1633" spans="1:3" ht="16.5" hidden="1" customHeight="1">
      <c r="A1633" s="725" t="s">
        <v>4939</v>
      </c>
      <c r="B1633" s="728">
        <v>33000</v>
      </c>
      <c r="C1633" s="60">
        <f t="shared" si="25"/>
        <v>31</v>
      </c>
    </row>
    <row r="1634" spans="1:3" ht="16.5" hidden="1" customHeight="1">
      <c r="A1634" s="725" t="s">
        <v>4940</v>
      </c>
      <c r="B1634" s="728">
        <v>33000</v>
      </c>
      <c r="C1634" s="60">
        <f t="shared" si="25"/>
        <v>32</v>
      </c>
    </row>
    <row r="1635" spans="1:3" ht="16.5" hidden="1" customHeight="1">
      <c r="A1635" s="725" t="s">
        <v>4941</v>
      </c>
      <c r="B1635" s="728">
        <v>33000</v>
      </c>
      <c r="C1635" s="60">
        <f t="shared" si="25"/>
        <v>33</v>
      </c>
    </row>
    <row r="1636" spans="1:3" ht="16.5" hidden="1" customHeight="1">
      <c r="A1636" s="725" t="s">
        <v>4942</v>
      </c>
      <c r="B1636" s="728">
        <v>33000</v>
      </c>
      <c r="C1636" s="60">
        <f t="shared" si="25"/>
        <v>34</v>
      </c>
    </row>
    <row r="1637" spans="1:3" ht="16.5" hidden="1" customHeight="1">
      <c r="A1637" s="725" t="s">
        <v>4943</v>
      </c>
      <c r="B1637" s="728">
        <v>33000</v>
      </c>
      <c r="C1637" s="60">
        <f t="shared" si="25"/>
        <v>35</v>
      </c>
    </row>
    <row r="1638" spans="1:3" ht="16.5" hidden="1" customHeight="1">
      <c r="A1638" s="725" t="s">
        <v>4944</v>
      </c>
      <c r="B1638" s="728">
        <v>33000</v>
      </c>
      <c r="C1638" s="60">
        <f t="shared" si="25"/>
        <v>36</v>
      </c>
    </row>
    <row r="1639" spans="1:3" ht="16.5" hidden="1" customHeight="1">
      <c r="A1639" s="725" t="s">
        <v>4945</v>
      </c>
      <c r="B1639" s="728">
        <v>33000</v>
      </c>
      <c r="C1639" s="60">
        <f t="shared" si="25"/>
        <v>37</v>
      </c>
    </row>
    <row r="1640" spans="1:3" ht="16.5" hidden="1" customHeight="1">
      <c r="A1640" s="725" t="s">
        <v>4946</v>
      </c>
      <c r="B1640" s="728">
        <v>33000</v>
      </c>
      <c r="C1640" s="60">
        <f t="shared" si="25"/>
        <v>38</v>
      </c>
    </row>
    <row r="1641" spans="1:3" ht="16.5" hidden="1" customHeight="1">
      <c r="A1641" s="725" t="s">
        <v>4947</v>
      </c>
      <c r="B1641" s="728">
        <v>33000</v>
      </c>
      <c r="C1641" s="60">
        <f t="shared" si="25"/>
        <v>39</v>
      </c>
    </row>
    <row r="1642" spans="1:3" ht="16.5" hidden="1" customHeight="1">
      <c r="A1642" s="725" t="s">
        <v>4948</v>
      </c>
      <c r="B1642" s="728">
        <v>33000</v>
      </c>
      <c r="C1642" s="60">
        <f t="shared" si="25"/>
        <v>40</v>
      </c>
    </row>
    <row r="1643" spans="1:3" ht="16.5" hidden="1" customHeight="1">
      <c r="A1643" s="725" t="s">
        <v>4949</v>
      </c>
      <c r="B1643" s="728">
        <v>33000</v>
      </c>
      <c r="C1643" s="60">
        <f t="shared" si="25"/>
        <v>41</v>
      </c>
    </row>
    <row r="1644" spans="1:3" ht="16.5" hidden="1" customHeight="1">
      <c r="A1644" s="725" t="s">
        <v>4950</v>
      </c>
      <c r="B1644" s="728">
        <v>33000</v>
      </c>
      <c r="C1644" s="60">
        <f t="shared" si="25"/>
        <v>42</v>
      </c>
    </row>
    <row r="1645" spans="1:3" ht="16.5" hidden="1" customHeight="1">
      <c r="A1645" s="725" t="s">
        <v>4951</v>
      </c>
      <c r="B1645" s="728">
        <v>33000</v>
      </c>
      <c r="C1645" s="60">
        <f t="shared" si="25"/>
        <v>43</v>
      </c>
    </row>
    <row r="1646" spans="1:3" ht="16.5" hidden="1" customHeight="1">
      <c r="A1646" s="725" t="s">
        <v>4952</v>
      </c>
      <c r="B1646" s="728">
        <v>33000</v>
      </c>
      <c r="C1646" s="60">
        <f t="shared" si="25"/>
        <v>44</v>
      </c>
    </row>
    <row r="1647" spans="1:3" ht="16.5" hidden="1" customHeight="1">
      <c r="A1647" s="725" t="s">
        <v>4953</v>
      </c>
      <c r="B1647" s="728">
        <v>33000</v>
      </c>
      <c r="C1647" s="60">
        <f t="shared" si="25"/>
        <v>45</v>
      </c>
    </row>
    <row r="1648" spans="1:3" ht="16.5" hidden="1" customHeight="1">
      <c r="A1648" s="725" t="s">
        <v>4954</v>
      </c>
      <c r="B1648" s="728">
        <v>33000</v>
      </c>
      <c r="C1648" s="60">
        <f t="shared" si="25"/>
        <v>46</v>
      </c>
    </row>
    <row r="1649" spans="1:3" ht="16.5" hidden="1" customHeight="1">
      <c r="A1649" s="725" t="s">
        <v>4955</v>
      </c>
      <c r="B1649" s="728">
        <v>33000</v>
      </c>
      <c r="C1649" s="60">
        <f t="shared" si="25"/>
        <v>47</v>
      </c>
    </row>
    <row r="1650" spans="1:3" ht="16.5" hidden="1" customHeight="1">
      <c r="A1650" s="725" t="s">
        <v>4956</v>
      </c>
      <c r="B1650" s="728">
        <v>33000</v>
      </c>
      <c r="C1650" s="60">
        <f t="shared" si="25"/>
        <v>48</v>
      </c>
    </row>
    <row r="1651" spans="1:3" ht="16.5" hidden="1" customHeight="1">
      <c r="A1651" s="725" t="s">
        <v>4957</v>
      </c>
      <c r="B1651" s="728">
        <v>33000</v>
      </c>
      <c r="C1651" s="60">
        <f t="shared" si="25"/>
        <v>49</v>
      </c>
    </row>
    <row r="1652" spans="1:3" ht="16.5" customHeight="1">
      <c r="A1652" s="727" t="s">
        <v>851</v>
      </c>
      <c r="B1652" s="731">
        <v>34000</v>
      </c>
      <c r="C1652" s="732">
        <f t="shared" si="25"/>
        <v>0</v>
      </c>
    </row>
    <row r="1653" spans="1:3" ht="16.5" hidden="1" customHeight="1">
      <c r="A1653" s="725" t="s">
        <v>852</v>
      </c>
      <c r="B1653" s="728">
        <v>34000</v>
      </c>
      <c r="C1653" s="60">
        <f t="shared" si="25"/>
        <v>1</v>
      </c>
    </row>
    <row r="1654" spans="1:3" ht="16.5" hidden="1" customHeight="1">
      <c r="A1654" s="725" t="s">
        <v>853</v>
      </c>
      <c r="B1654" s="728">
        <v>34000</v>
      </c>
      <c r="C1654" s="60">
        <f t="shared" si="25"/>
        <v>2</v>
      </c>
    </row>
    <row r="1655" spans="1:3" ht="16.5" hidden="1" customHeight="1">
      <c r="A1655" s="725" t="s">
        <v>854</v>
      </c>
      <c r="B1655" s="728">
        <v>34000</v>
      </c>
      <c r="C1655" s="60">
        <f t="shared" si="25"/>
        <v>3</v>
      </c>
    </row>
    <row r="1656" spans="1:3" ht="16.5" hidden="1" customHeight="1">
      <c r="A1656" s="725" t="s">
        <v>855</v>
      </c>
      <c r="B1656" s="728">
        <v>34000</v>
      </c>
      <c r="C1656" s="60">
        <f t="shared" si="25"/>
        <v>4</v>
      </c>
    </row>
    <row r="1657" spans="1:3" ht="16.5" hidden="1" customHeight="1">
      <c r="A1657" s="725" t="s">
        <v>856</v>
      </c>
      <c r="B1657" s="728">
        <v>34000</v>
      </c>
      <c r="C1657" s="60">
        <f t="shared" si="25"/>
        <v>5</v>
      </c>
    </row>
    <row r="1658" spans="1:3" ht="16.5" hidden="1" customHeight="1">
      <c r="A1658" s="725" t="s">
        <v>857</v>
      </c>
      <c r="B1658" s="728">
        <v>34000</v>
      </c>
      <c r="C1658" s="60">
        <f t="shared" si="25"/>
        <v>6</v>
      </c>
    </row>
    <row r="1659" spans="1:3" ht="16.5" hidden="1" customHeight="1">
      <c r="A1659" s="725" t="s">
        <v>858</v>
      </c>
      <c r="B1659" s="728">
        <v>34000</v>
      </c>
      <c r="C1659" s="60">
        <f t="shared" si="25"/>
        <v>7</v>
      </c>
    </row>
    <row r="1660" spans="1:3" ht="16.5" hidden="1" customHeight="1">
      <c r="A1660" s="725" t="s">
        <v>859</v>
      </c>
      <c r="B1660" s="728">
        <v>34000</v>
      </c>
      <c r="C1660" s="60">
        <f t="shared" si="25"/>
        <v>8</v>
      </c>
    </row>
    <row r="1661" spans="1:3" ht="16.5" hidden="1" customHeight="1">
      <c r="A1661" s="725" t="s">
        <v>860</v>
      </c>
      <c r="B1661" s="728">
        <v>34000</v>
      </c>
      <c r="C1661" s="60">
        <f t="shared" si="25"/>
        <v>9</v>
      </c>
    </row>
    <row r="1662" spans="1:3" ht="16.5" hidden="1" customHeight="1">
      <c r="A1662" s="725" t="s">
        <v>861</v>
      </c>
      <c r="B1662" s="728">
        <v>34000</v>
      </c>
      <c r="C1662" s="60">
        <f t="shared" si="25"/>
        <v>10</v>
      </c>
    </row>
    <row r="1663" spans="1:3" ht="16.5" hidden="1" customHeight="1">
      <c r="A1663" s="725" t="s">
        <v>862</v>
      </c>
      <c r="B1663" s="728">
        <v>34000</v>
      </c>
      <c r="C1663" s="60">
        <f t="shared" si="25"/>
        <v>11</v>
      </c>
    </row>
    <row r="1664" spans="1:3" ht="16.5" hidden="1" customHeight="1">
      <c r="A1664" s="725" t="s">
        <v>863</v>
      </c>
      <c r="B1664" s="728">
        <v>34000</v>
      </c>
      <c r="C1664" s="60">
        <f t="shared" si="25"/>
        <v>12</v>
      </c>
    </row>
    <row r="1665" spans="1:3" ht="16.5" hidden="1" customHeight="1">
      <c r="A1665" s="725" t="s">
        <v>864</v>
      </c>
      <c r="B1665" s="728">
        <v>34000</v>
      </c>
      <c r="C1665" s="60">
        <f t="shared" si="25"/>
        <v>13</v>
      </c>
    </row>
    <row r="1666" spans="1:3" ht="16.5" hidden="1" customHeight="1">
      <c r="A1666" s="725" t="s">
        <v>865</v>
      </c>
      <c r="B1666" s="728">
        <v>34000</v>
      </c>
      <c r="C1666" s="60">
        <f t="shared" si="25"/>
        <v>14</v>
      </c>
    </row>
    <row r="1667" spans="1:3" ht="16.5" hidden="1" customHeight="1">
      <c r="A1667" s="725" t="s">
        <v>866</v>
      </c>
      <c r="B1667" s="728">
        <v>34000</v>
      </c>
      <c r="C1667" s="60">
        <f t="shared" si="25"/>
        <v>15</v>
      </c>
    </row>
    <row r="1668" spans="1:3" ht="16.5" hidden="1" customHeight="1">
      <c r="A1668" s="725" t="s">
        <v>867</v>
      </c>
      <c r="B1668" s="728">
        <v>34000</v>
      </c>
      <c r="C1668" s="60">
        <f t="shared" ref="C1668:C1731" si="26">MOD(ROW()-2,50)</f>
        <v>16</v>
      </c>
    </row>
    <row r="1669" spans="1:3" ht="16.5" hidden="1" customHeight="1">
      <c r="A1669" s="725" t="s">
        <v>868</v>
      </c>
      <c r="B1669" s="728">
        <v>34000</v>
      </c>
      <c r="C1669" s="60">
        <f t="shared" si="26"/>
        <v>17</v>
      </c>
    </row>
    <row r="1670" spans="1:3" ht="16.5" hidden="1" customHeight="1">
      <c r="A1670" s="725" t="s">
        <v>869</v>
      </c>
      <c r="B1670" s="728">
        <v>34000</v>
      </c>
      <c r="C1670" s="60">
        <f t="shared" si="26"/>
        <v>18</v>
      </c>
    </row>
    <row r="1671" spans="1:3" ht="16.5" hidden="1" customHeight="1">
      <c r="A1671" s="725" t="s">
        <v>870</v>
      </c>
      <c r="B1671" s="728">
        <v>34000</v>
      </c>
      <c r="C1671" s="60">
        <f t="shared" si="26"/>
        <v>19</v>
      </c>
    </row>
    <row r="1672" spans="1:3" ht="16.5" hidden="1" customHeight="1">
      <c r="A1672" s="725" t="s">
        <v>871</v>
      </c>
      <c r="B1672" s="728">
        <v>34000</v>
      </c>
      <c r="C1672" s="60">
        <f t="shared" si="26"/>
        <v>20</v>
      </c>
    </row>
    <row r="1673" spans="1:3" ht="16.5" hidden="1" customHeight="1">
      <c r="A1673" s="725" t="s">
        <v>872</v>
      </c>
      <c r="B1673" s="728">
        <v>34000</v>
      </c>
      <c r="C1673" s="60">
        <f t="shared" si="26"/>
        <v>21</v>
      </c>
    </row>
    <row r="1674" spans="1:3" ht="16.5" hidden="1" customHeight="1">
      <c r="A1674" s="725" t="s">
        <v>873</v>
      </c>
      <c r="B1674" s="728">
        <v>34000</v>
      </c>
      <c r="C1674" s="60">
        <f t="shared" si="26"/>
        <v>22</v>
      </c>
    </row>
    <row r="1675" spans="1:3" ht="16.5" hidden="1" customHeight="1">
      <c r="A1675" s="725" t="s">
        <v>874</v>
      </c>
      <c r="B1675" s="728">
        <v>34000</v>
      </c>
      <c r="C1675" s="60">
        <f t="shared" si="26"/>
        <v>23</v>
      </c>
    </row>
    <row r="1676" spans="1:3" ht="16.5" hidden="1" customHeight="1">
      <c r="A1676" s="725" t="s">
        <v>875</v>
      </c>
      <c r="B1676" s="728">
        <v>34000</v>
      </c>
      <c r="C1676" s="60">
        <f t="shared" si="26"/>
        <v>24</v>
      </c>
    </row>
    <row r="1677" spans="1:3" ht="16.5" hidden="1" customHeight="1">
      <c r="A1677" s="725" t="s">
        <v>876</v>
      </c>
      <c r="B1677" s="728">
        <v>34000</v>
      </c>
      <c r="C1677" s="60">
        <f t="shared" si="26"/>
        <v>25</v>
      </c>
    </row>
    <row r="1678" spans="1:3" ht="16.5" hidden="1" customHeight="1">
      <c r="A1678" s="725" t="s">
        <v>877</v>
      </c>
      <c r="B1678" s="728">
        <v>34000</v>
      </c>
      <c r="C1678" s="60">
        <f t="shared" si="26"/>
        <v>26</v>
      </c>
    </row>
    <row r="1679" spans="1:3" ht="16.5" hidden="1" customHeight="1">
      <c r="A1679" s="725" t="s">
        <v>878</v>
      </c>
      <c r="B1679" s="728">
        <v>34000</v>
      </c>
      <c r="C1679" s="60">
        <f t="shared" si="26"/>
        <v>27</v>
      </c>
    </row>
    <row r="1680" spans="1:3" ht="16.5" hidden="1" customHeight="1">
      <c r="A1680" s="725" t="s">
        <v>879</v>
      </c>
      <c r="B1680" s="728">
        <v>34000</v>
      </c>
      <c r="C1680" s="60">
        <f t="shared" si="26"/>
        <v>28</v>
      </c>
    </row>
    <row r="1681" spans="1:3" ht="16.5" hidden="1" customHeight="1">
      <c r="A1681" s="725" t="s">
        <v>880</v>
      </c>
      <c r="B1681" s="728">
        <v>34000</v>
      </c>
      <c r="C1681" s="60">
        <f t="shared" si="26"/>
        <v>29</v>
      </c>
    </row>
    <row r="1682" spans="1:3" ht="16.5" hidden="1" customHeight="1">
      <c r="A1682" s="725" t="s">
        <v>881</v>
      </c>
      <c r="B1682" s="728">
        <v>34000</v>
      </c>
      <c r="C1682" s="60">
        <f t="shared" si="26"/>
        <v>30</v>
      </c>
    </row>
    <row r="1683" spans="1:3" ht="16.5" hidden="1" customHeight="1">
      <c r="A1683" s="725" t="s">
        <v>882</v>
      </c>
      <c r="B1683" s="728">
        <v>34000</v>
      </c>
      <c r="C1683" s="60">
        <f t="shared" si="26"/>
        <v>31</v>
      </c>
    </row>
    <row r="1684" spans="1:3" ht="16.5" hidden="1" customHeight="1">
      <c r="A1684" s="725" t="s">
        <v>883</v>
      </c>
      <c r="B1684" s="728">
        <v>34000</v>
      </c>
      <c r="C1684" s="60">
        <f t="shared" si="26"/>
        <v>32</v>
      </c>
    </row>
    <row r="1685" spans="1:3" ht="16.5" hidden="1" customHeight="1">
      <c r="A1685" s="725" t="s">
        <v>884</v>
      </c>
      <c r="B1685" s="728">
        <v>34000</v>
      </c>
      <c r="C1685" s="60">
        <f t="shared" si="26"/>
        <v>33</v>
      </c>
    </row>
    <row r="1686" spans="1:3" ht="16.5" hidden="1" customHeight="1">
      <c r="A1686" s="725" t="s">
        <v>885</v>
      </c>
      <c r="B1686" s="728">
        <v>34000</v>
      </c>
      <c r="C1686" s="60">
        <f t="shared" si="26"/>
        <v>34</v>
      </c>
    </row>
    <row r="1687" spans="1:3" ht="16.5" hidden="1" customHeight="1">
      <c r="A1687" s="725" t="s">
        <v>886</v>
      </c>
      <c r="B1687" s="728">
        <v>34000</v>
      </c>
      <c r="C1687" s="60">
        <f t="shared" si="26"/>
        <v>35</v>
      </c>
    </row>
    <row r="1688" spans="1:3" ht="16.5" hidden="1" customHeight="1">
      <c r="A1688" s="725" t="s">
        <v>887</v>
      </c>
      <c r="B1688" s="728">
        <v>34000</v>
      </c>
      <c r="C1688" s="60">
        <f t="shared" si="26"/>
        <v>36</v>
      </c>
    </row>
    <row r="1689" spans="1:3" ht="16.5" hidden="1" customHeight="1">
      <c r="A1689" s="725" t="s">
        <v>888</v>
      </c>
      <c r="B1689" s="728">
        <v>34000</v>
      </c>
      <c r="C1689" s="60">
        <f t="shared" si="26"/>
        <v>37</v>
      </c>
    </row>
    <row r="1690" spans="1:3" ht="16.5" hidden="1" customHeight="1">
      <c r="A1690" s="725" t="s">
        <v>889</v>
      </c>
      <c r="B1690" s="728">
        <v>34000</v>
      </c>
      <c r="C1690" s="60">
        <f t="shared" si="26"/>
        <v>38</v>
      </c>
    </row>
    <row r="1691" spans="1:3" ht="16.5" hidden="1" customHeight="1">
      <c r="A1691" s="725" t="s">
        <v>890</v>
      </c>
      <c r="B1691" s="728">
        <v>34000</v>
      </c>
      <c r="C1691" s="60">
        <f t="shared" si="26"/>
        <v>39</v>
      </c>
    </row>
    <row r="1692" spans="1:3" ht="16.5" hidden="1" customHeight="1">
      <c r="A1692" s="725" t="s">
        <v>891</v>
      </c>
      <c r="B1692" s="728">
        <v>34000</v>
      </c>
      <c r="C1692" s="60">
        <f t="shared" si="26"/>
        <v>40</v>
      </c>
    </row>
    <row r="1693" spans="1:3" ht="16.5" hidden="1" customHeight="1">
      <c r="A1693" s="725" t="s">
        <v>892</v>
      </c>
      <c r="B1693" s="728">
        <v>34000</v>
      </c>
      <c r="C1693" s="60">
        <f t="shared" si="26"/>
        <v>41</v>
      </c>
    </row>
    <row r="1694" spans="1:3" ht="16.5" hidden="1" customHeight="1">
      <c r="A1694" s="725" t="s">
        <v>893</v>
      </c>
      <c r="B1694" s="728">
        <v>34000</v>
      </c>
      <c r="C1694" s="60">
        <f t="shared" si="26"/>
        <v>42</v>
      </c>
    </row>
    <row r="1695" spans="1:3" ht="16.5" hidden="1" customHeight="1">
      <c r="A1695" s="725" t="s">
        <v>894</v>
      </c>
      <c r="B1695" s="728">
        <v>34000</v>
      </c>
      <c r="C1695" s="60">
        <f t="shared" si="26"/>
        <v>43</v>
      </c>
    </row>
    <row r="1696" spans="1:3" ht="16.5" hidden="1" customHeight="1">
      <c r="A1696" s="725" t="s">
        <v>895</v>
      </c>
      <c r="B1696" s="728">
        <v>34000</v>
      </c>
      <c r="C1696" s="60">
        <f t="shared" si="26"/>
        <v>44</v>
      </c>
    </row>
    <row r="1697" spans="1:3" ht="16.5" hidden="1" customHeight="1">
      <c r="A1697" s="725" t="s">
        <v>896</v>
      </c>
      <c r="B1697" s="728">
        <v>34000</v>
      </c>
      <c r="C1697" s="60">
        <f t="shared" si="26"/>
        <v>45</v>
      </c>
    </row>
    <row r="1698" spans="1:3" ht="16.5" hidden="1" customHeight="1">
      <c r="A1698" s="725" t="s">
        <v>897</v>
      </c>
      <c r="B1698" s="728">
        <v>34000</v>
      </c>
      <c r="C1698" s="60">
        <f t="shared" si="26"/>
        <v>46</v>
      </c>
    </row>
    <row r="1699" spans="1:3" ht="16.5" hidden="1" customHeight="1">
      <c r="A1699" s="725" t="s">
        <v>898</v>
      </c>
      <c r="B1699" s="728">
        <v>34000</v>
      </c>
      <c r="C1699" s="60">
        <f t="shared" si="26"/>
        <v>47</v>
      </c>
    </row>
    <row r="1700" spans="1:3" ht="16.5" hidden="1" customHeight="1">
      <c r="A1700" s="725" t="s">
        <v>899</v>
      </c>
      <c r="B1700" s="728">
        <v>34000</v>
      </c>
      <c r="C1700" s="60">
        <f t="shared" si="26"/>
        <v>48</v>
      </c>
    </row>
    <row r="1701" spans="1:3" ht="16.5" hidden="1" customHeight="1">
      <c r="A1701" s="725" t="s">
        <v>900</v>
      </c>
      <c r="B1701" s="728">
        <v>34000</v>
      </c>
      <c r="C1701" s="60">
        <f t="shared" si="26"/>
        <v>49</v>
      </c>
    </row>
    <row r="1702" spans="1:3" ht="16.5" customHeight="1">
      <c r="A1702" s="727" t="s">
        <v>901</v>
      </c>
      <c r="B1702" s="731">
        <v>35000</v>
      </c>
      <c r="C1702" s="732">
        <f t="shared" si="26"/>
        <v>0</v>
      </c>
    </row>
    <row r="1703" spans="1:3" ht="16.5" hidden="1" customHeight="1">
      <c r="A1703" s="725" t="s">
        <v>902</v>
      </c>
      <c r="B1703" s="728">
        <v>35000</v>
      </c>
      <c r="C1703" s="60">
        <f t="shared" si="26"/>
        <v>1</v>
      </c>
    </row>
    <row r="1704" spans="1:3" ht="16.5" hidden="1" customHeight="1">
      <c r="A1704" s="725" t="s">
        <v>903</v>
      </c>
      <c r="B1704" s="728">
        <v>35000</v>
      </c>
      <c r="C1704" s="60">
        <f t="shared" si="26"/>
        <v>2</v>
      </c>
    </row>
    <row r="1705" spans="1:3" ht="16.5" hidden="1" customHeight="1">
      <c r="A1705" s="725" t="s">
        <v>904</v>
      </c>
      <c r="B1705" s="728">
        <v>35000</v>
      </c>
      <c r="C1705" s="60">
        <f t="shared" si="26"/>
        <v>3</v>
      </c>
    </row>
    <row r="1706" spans="1:3" ht="16.5" hidden="1" customHeight="1">
      <c r="A1706" s="725" t="s">
        <v>905</v>
      </c>
      <c r="B1706" s="728">
        <v>35000</v>
      </c>
      <c r="C1706" s="60">
        <f t="shared" si="26"/>
        <v>4</v>
      </c>
    </row>
    <row r="1707" spans="1:3" ht="16.5" hidden="1" customHeight="1">
      <c r="A1707" s="725" t="s">
        <v>906</v>
      </c>
      <c r="B1707" s="728">
        <v>35000</v>
      </c>
      <c r="C1707" s="60">
        <f t="shared" si="26"/>
        <v>5</v>
      </c>
    </row>
    <row r="1708" spans="1:3" ht="16.5" hidden="1" customHeight="1">
      <c r="A1708" s="725" t="s">
        <v>907</v>
      </c>
      <c r="B1708" s="728">
        <v>35000</v>
      </c>
      <c r="C1708" s="60">
        <f t="shared" si="26"/>
        <v>6</v>
      </c>
    </row>
    <row r="1709" spans="1:3" ht="16.5" hidden="1" customHeight="1">
      <c r="A1709" s="725" t="s">
        <v>908</v>
      </c>
      <c r="B1709" s="728">
        <v>35000</v>
      </c>
      <c r="C1709" s="60">
        <f t="shared" si="26"/>
        <v>7</v>
      </c>
    </row>
    <row r="1710" spans="1:3" ht="16.5" hidden="1" customHeight="1">
      <c r="A1710" s="725" t="s">
        <v>909</v>
      </c>
      <c r="B1710" s="728">
        <v>35000</v>
      </c>
      <c r="C1710" s="60">
        <f t="shared" si="26"/>
        <v>8</v>
      </c>
    </row>
    <row r="1711" spans="1:3" ht="16.5" hidden="1" customHeight="1">
      <c r="A1711" s="725" t="s">
        <v>910</v>
      </c>
      <c r="B1711" s="728">
        <v>35000</v>
      </c>
      <c r="C1711" s="60">
        <f t="shared" si="26"/>
        <v>9</v>
      </c>
    </row>
    <row r="1712" spans="1:3" ht="16.5" hidden="1" customHeight="1">
      <c r="A1712" s="725" t="s">
        <v>911</v>
      </c>
      <c r="B1712" s="728">
        <v>35000</v>
      </c>
      <c r="C1712" s="60">
        <f t="shared" si="26"/>
        <v>10</v>
      </c>
    </row>
    <row r="1713" spans="1:3" ht="16.5" hidden="1" customHeight="1">
      <c r="A1713" s="725" t="s">
        <v>912</v>
      </c>
      <c r="B1713" s="728">
        <v>35000</v>
      </c>
      <c r="C1713" s="60">
        <f t="shared" si="26"/>
        <v>11</v>
      </c>
    </row>
    <row r="1714" spans="1:3" ht="16.5" hidden="1" customHeight="1">
      <c r="A1714" s="725" t="s">
        <v>913</v>
      </c>
      <c r="B1714" s="728">
        <v>35000</v>
      </c>
      <c r="C1714" s="60">
        <f t="shared" si="26"/>
        <v>12</v>
      </c>
    </row>
    <row r="1715" spans="1:3" ht="16.5" hidden="1" customHeight="1">
      <c r="A1715" s="725" t="s">
        <v>914</v>
      </c>
      <c r="B1715" s="728">
        <v>35000</v>
      </c>
      <c r="C1715" s="60">
        <f t="shared" si="26"/>
        <v>13</v>
      </c>
    </row>
    <row r="1716" spans="1:3" ht="16.5" hidden="1" customHeight="1">
      <c r="A1716" s="725" t="s">
        <v>915</v>
      </c>
      <c r="B1716" s="728">
        <v>35000</v>
      </c>
      <c r="C1716" s="60">
        <f t="shared" si="26"/>
        <v>14</v>
      </c>
    </row>
    <row r="1717" spans="1:3" ht="16.5" hidden="1" customHeight="1">
      <c r="A1717" s="725" t="s">
        <v>916</v>
      </c>
      <c r="B1717" s="728">
        <v>35000</v>
      </c>
      <c r="C1717" s="60">
        <f t="shared" si="26"/>
        <v>15</v>
      </c>
    </row>
    <row r="1718" spans="1:3" ht="16.5" hidden="1" customHeight="1">
      <c r="A1718" s="725" t="s">
        <v>917</v>
      </c>
      <c r="B1718" s="728">
        <v>35000</v>
      </c>
      <c r="C1718" s="60">
        <f t="shared" si="26"/>
        <v>16</v>
      </c>
    </row>
    <row r="1719" spans="1:3" ht="16.5" hidden="1" customHeight="1">
      <c r="A1719" s="725" t="s">
        <v>918</v>
      </c>
      <c r="B1719" s="728">
        <v>35000</v>
      </c>
      <c r="C1719" s="60">
        <f t="shared" si="26"/>
        <v>17</v>
      </c>
    </row>
    <row r="1720" spans="1:3" ht="16.5" hidden="1" customHeight="1">
      <c r="A1720" s="725" t="s">
        <v>919</v>
      </c>
      <c r="B1720" s="728">
        <v>35000</v>
      </c>
      <c r="C1720" s="60">
        <f t="shared" si="26"/>
        <v>18</v>
      </c>
    </row>
    <row r="1721" spans="1:3" ht="16.5" hidden="1" customHeight="1">
      <c r="A1721" s="725" t="s">
        <v>920</v>
      </c>
      <c r="B1721" s="728">
        <v>35000</v>
      </c>
      <c r="C1721" s="60">
        <f t="shared" si="26"/>
        <v>19</v>
      </c>
    </row>
    <row r="1722" spans="1:3" ht="16.5" hidden="1" customHeight="1">
      <c r="A1722" s="725" t="s">
        <v>921</v>
      </c>
      <c r="B1722" s="728">
        <v>35000</v>
      </c>
      <c r="C1722" s="60">
        <f t="shared" si="26"/>
        <v>20</v>
      </c>
    </row>
    <row r="1723" spans="1:3" ht="16.5" hidden="1" customHeight="1">
      <c r="A1723" s="725" t="s">
        <v>922</v>
      </c>
      <c r="B1723" s="728">
        <v>35000</v>
      </c>
      <c r="C1723" s="60">
        <f t="shared" si="26"/>
        <v>21</v>
      </c>
    </row>
    <row r="1724" spans="1:3" ht="16.5" hidden="1" customHeight="1">
      <c r="A1724" s="725" t="s">
        <v>923</v>
      </c>
      <c r="B1724" s="728">
        <v>35000</v>
      </c>
      <c r="C1724" s="60">
        <f t="shared" si="26"/>
        <v>22</v>
      </c>
    </row>
    <row r="1725" spans="1:3" ht="16.5" hidden="1" customHeight="1">
      <c r="A1725" s="725" t="s">
        <v>924</v>
      </c>
      <c r="B1725" s="728">
        <v>35000</v>
      </c>
      <c r="C1725" s="60">
        <f t="shared" si="26"/>
        <v>23</v>
      </c>
    </row>
    <row r="1726" spans="1:3" ht="16.5" hidden="1" customHeight="1">
      <c r="A1726" s="725" t="s">
        <v>925</v>
      </c>
      <c r="B1726" s="728">
        <v>35000</v>
      </c>
      <c r="C1726" s="60">
        <f t="shared" si="26"/>
        <v>24</v>
      </c>
    </row>
    <row r="1727" spans="1:3" ht="16.5" hidden="1" customHeight="1">
      <c r="A1727" s="725" t="s">
        <v>926</v>
      </c>
      <c r="B1727" s="728">
        <v>35000</v>
      </c>
      <c r="C1727" s="60">
        <f t="shared" si="26"/>
        <v>25</v>
      </c>
    </row>
    <row r="1728" spans="1:3" ht="16.5" hidden="1" customHeight="1">
      <c r="A1728" s="725" t="s">
        <v>927</v>
      </c>
      <c r="B1728" s="728">
        <v>35000</v>
      </c>
      <c r="C1728" s="60">
        <f t="shared" si="26"/>
        <v>26</v>
      </c>
    </row>
    <row r="1729" spans="1:3" ht="16.5" hidden="1" customHeight="1">
      <c r="A1729" s="725" t="s">
        <v>928</v>
      </c>
      <c r="B1729" s="728">
        <v>35000</v>
      </c>
      <c r="C1729" s="60">
        <f t="shared" si="26"/>
        <v>27</v>
      </c>
    </row>
    <row r="1730" spans="1:3" ht="16.5" hidden="1" customHeight="1">
      <c r="A1730" s="725" t="s">
        <v>929</v>
      </c>
      <c r="B1730" s="728">
        <v>35000</v>
      </c>
      <c r="C1730" s="60">
        <f t="shared" si="26"/>
        <v>28</v>
      </c>
    </row>
    <row r="1731" spans="1:3" ht="16.5" hidden="1" customHeight="1">
      <c r="A1731" s="725" t="s">
        <v>930</v>
      </c>
      <c r="B1731" s="728">
        <v>35000</v>
      </c>
      <c r="C1731" s="60">
        <f t="shared" si="26"/>
        <v>29</v>
      </c>
    </row>
    <row r="1732" spans="1:3" ht="16.5" hidden="1" customHeight="1">
      <c r="A1732" s="725" t="s">
        <v>931</v>
      </c>
      <c r="B1732" s="728">
        <v>35000</v>
      </c>
      <c r="C1732" s="60">
        <f t="shared" ref="C1732:C1795" si="27">MOD(ROW()-2,50)</f>
        <v>30</v>
      </c>
    </row>
    <row r="1733" spans="1:3" ht="16.5" hidden="1" customHeight="1">
      <c r="A1733" s="725" t="s">
        <v>932</v>
      </c>
      <c r="B1733" s="728">
        <v>35000</v>
      </c>
      <c r="C1733" s="60">
        <f t="shared" si="27"/>
        <v>31</v>
      </c>
    </row>
    <row r="1734" spans="1:3" ht="16.5" hidden="1" customHeight="1">
      <c r="A1734" s="725" t="s">
        <v>933</v>
      </c>
      <c r="B1734" s="728">
        <v>35000</v>
      </c>
      <c r="C1734" s="60">
        <f t="shared" si="27"/>
        <v>32</v>
      </c>
    </row>
    <row r="1735" spans="1:3" ht="16.5" hidden="1" customHeight="1">
      <c r="A1735" s="725" t="s">
        <v>934</v>
      </c>
      <c r="B1735" s="728">
        <v>35000</v>
      </c>
      <c r="C1735" s="60">
        <f t="shared" si="27"/>
        <v>33</v>
      </c>
    </row>
    <row r="1736" spans="1:3" ht="16.5" hidden="1" customHeight="1">
      <c r="A1736" s="725" t="s">
        <v>935</v>
      </c>
      <c r="B1736" s="728">
        <v>35000</v>
      </c>
      <c r="C1736" s="60">
        <f t="shared" si="27"/>
        <v>34</v>
      </c>
    </row>
    <row r="1737" spans="1:3" ht="16.5" hidden="1" customHeight="1">
      <c r="A1737" s="725" t="s">
        <v>936</v>
      </c>
      <c r="B1737" s="728">
        <v>35000</v>
      </c>
      <c r="C1737" s="60">
        <f t="shared" si="27"/>
        <v>35</v>
      </c>
    </row>
    <row r="1738" spans="1:3" ht="16.5" hidden="1" customHeight="1">
      <c r="A1738" s="725" t="s">
        <v>937</v>
      </c>
      <c r="B1738" s="728">
        <v>35000</v>
      </c>
      <c r="C1738" s="60">
        <f t="shared" si="27"/>
        <v>36</v>
      </c>
    </row>
    <row r="1739" spans="1:3" ht="16.5" hidden="1" customHeight="1">
      <c r="A1739" s="725" t="s">
        <v>938</v>
      </c>
      <c r="B1739" s="728">
        <v>35000</v>
      </c>
      <c r="C1739" s="60">
        <f t="shared" si="27"/>
        <v>37</v>
      </c>
    </row>
    <row r="1740" spans="1:3" ht="16.5" hidden="1" customHeight="1">
      <c r="A1740" s="725" t="s">
        <v>939</v>
      </c>
      <c r="B1740" s="728">
        <v>35000</v>
      </c>
      <c r="C1740" s="60">
        <f t="shared" si="27"/>
        <v>38</v>
      </c>
    </row>
    <row r="1741" spans="1:3" ht="16.5" hidden="1" customHeight="1">
      <c r="A1741" s="725" t="s">
        <v>940</v>
      </c>
      <c r="B1741" s="728">
        <v>35000</v>
      </c>
      <c r="C1741" s="60">
        <f t="shared" si="27"/>
        <v>39</v>
      </c>
    </row>
    <row r="1742" spans="1:3" ht="16.5" hidden="1" customHeight="1">
      <c r="A1742" s="725" t="s">
        <v>941</v>
      </c>
      <c r="B1742" s="728">
        <v>35000</v>
      </c>
      <c r="C1742" s="60">
        <f t="shared" si="27"/>
        <v>40</v>
      </c>
    </row>
    <row r="1743" spans="1:3" ht="16.5" hidden="1" customHeight="1">
      <c r="A1743" s="725" t="s">
        <v>942</v>
      </c>
      <c r="B1743" s="728">
        <v>35000</v>
      </c>
      <c r="C1743" s="60">
        <f t="shared" si="27"/>
        <v>41</v>
      </c>
    </row>
    <row r="1744" spans="1:3" ht="16.5" hidden="1" customHeight="1">
      <c r="A1744" s="725" t="s">
        <v>943</v>
      </c>
      <c r="B1744" s="728">
        <v>35000</v>
      </c>
      <c r="C1744" s="60">
        <f t="shared" si="27"/>
        <v>42</v>
      </c>
    </row>
    <row r="1745" spans="1:3" ht="16.5" hidden="1" customHeight="1">
      <c r="A1745" s="725" t="s">
        <v>944</v>
      </c>
      <c r="B1745" s="728">
        <v>35000</v>
      </c>
      <c r="C1745" s="60">
        <f t="shared" si="27"/>
        <v>43</v>
      </c>
    </row>
    <row r="1746" spans="1:3" ht="16.5" hidden="1" customHeight="1">
      <c r="A1746" s="725" t="s">
        <v>945</v>
      </c>
      <c r="B1746" s="728">
        <v>35000</v>
      </c>
      <c r="C1746" s="60">
        <f t="shared" si="27"/>
        <v>44</v>
      </c>
    </row>
    <row r="1747" spans="1:3" ht="16.5" hidden="1" customHeight="1">
      <c r="A1747" s="725" t="s">
        <v>946</v>
      </c>
      <c r="B1747" s="728">
        <v>35000</v>
      </c>
      <c r="C1747" s="60">
        <f t="shared" si="27"/>
        <v>45</v>
      </c>
    </row>
    <row r="1748" spans="1:3" ht="16.5" hidden="1" customHeight="1">
      <c r="A1748" s="725" t="s">
        <v>947</v>
      </c>
      <c r="B1748" s="728">
        <v>35000</v>
      </c>
      <c r="C1748" s="60">
        <f t="shared" si="27"/>
        <v>46</v>
      </c>
    </row>
    <row r="1749" spans="1:3" ht="16.5" hidden="1" customHeight="1">
      <c r="A1749" s="725" t="s">
        <v>948</v>
      </c>
      <c r="B1749" s="728">
        <v>35000</v>
      </c>
      <c r="C1749" s="60">
        <f t="shared" si="27"/>
        <v>47</v>
      </c>
    </row>
    <row r="1750" spans="1:3" ht="16.5" hidden="1" customHeight="1">
      <c r="A1750" s="725" t="s">
        <v>949</v>
      </c>
      <c r="B1750" s="728">
        <v>35000</v>
      </c>
      <c r="C1750" s="60">
        <f t="shared" si="27"/>
        <v>48</v>
      </c>
    </row>
    <row r="1751" spans="1:3" ht="16.5" hidden="1" customHeight="1">
      <c r="A1751" s="725" t="s">
        <v>950</v>
      </c>
      <c r="B1751" s="728">
        <v>35000</v>
      </c>
      <c r="C1751" s="60">
        <f t="shared" si="27"/>
        <v>49</v>
      </c>
    </row>
    <row r="1752" spans="1:3" ht="16.5" customHeight="1">
      <c r="A1752" s="727" t="s">
        <v>951</v>
      </c>
      <c r="B1752" s="731">
        <v>36000</v>
      </c>
      <c r="C1752" s="732">
        <f t="shared" si="27"/>
        <v>0</v>
      </c>
    </row>
    <row r="1753" spans="1:3" ht="16.5" hidden="1" customHeight="1">
      <c r="A1753" s="725" t="s">
        <v>952</v>
      </c>
      <c r="B1753" s="728">
        <v>36000</v>
      </c>
      <c r="C1753" s="60">
        <f t="shared" si="27"/>
        <v>1</v>
      </c>
    </row>
    <row r="1754" spans="1:3" ht="16.5" hidden="1" customHeight="1">
      <c r="A1754" s="725" t="s">
        <v>953</v>
      </c>
      <c r="B1754" s="728">
        <v>36000</v>
      </c>
      <c r="C1754" s="60">
        <f t="shared" si="27"/>
        <v>2</v>
      </c>
    </row>
    <row r="1755" spans="1:3" ht="16.5" hidden="1" customHeight="1">
      <c r="A1755" s="725" t="s">
        <v>954</v>
      </c>
      <c r="B1755" s="728">
        <v>36000</v>
      </c>
      <c r="C1755" s="60">
        <f t="shared" si="27"/>
        <v>3</v>
      </c>
    </row>
    <row r="1756" spans="1:3" ht="16.5" hidden="1" customHeight="1">
      <c r="A1756" s="725" t="s">
        <v>955</v>
      </c>
      <c r="B1756" s="728">
        <v>36000</v>
      </c>
      <c r="C1756" s="60">
        <f t="shared" si="27"/>
        <v>4</v>
      </c>
    </row>
    <row r="1757" spans="1:3" ht="16.5" hidden="1" customHeight="1">
      <c r="A1757" s="725" t="s">
        <v>956</v>
      </c>
      <c r="B1757" s="728">
        <v>36000</v>
      </c>
      <c r="C1757" s="60">
        <f t="shared" si="27"/>
        <v>5</v>
      </c>
    </row>
    <row r="1758" spans="1:3" ht="16.5" hidden="1" customHeight="1">
      <c r="A1758" s="725" t="s">
        <v>957</v>
      </c>
      <c r="B1758" s="728">
        <v>36000</v>
      </c>
      <c r="C1758" s="60">
        <f t="shared" si="27"/>
        <v>6</v>
      </c>
    </row>
    <row r="1759" spans="1:3" ht="16.5" hidden="1" customHeight="1">
      <c r="A1759" s="725" t="s">
        <v>958</v>
      </c>
      <c r="B1759" s="728">
        <v>36000</v>
      </c>
      <c r="C1759" s="60">
        <f t="shared" si="27"/>
        <v>7</v>
      </c>
    </row>
    <row r="1760" spans="1:3" ht="16.5" hidden="1" customHeight="1">
      <c r="A1760" s="725" t="s">
        <v>959</v>
      </c>
      <c r="B1760" s="728">
        <v>36000</v>
      </c>
      <c r="C1760" s="60">
        <f t="shared" si="27"/>
        <v>8</v>
      </c>
    </row>
    <row r="1761" spans="1:3" ht="16.5" hidden="1" customHeight="1">
      <c r="A1761" s="725" t="s">
        <v>960</v>
      </c>
      <c r="B1761" s="728">
        <v>36000</v>
      </c>
      <c r="C1761" s="60">
        <f t="shared" si="27"/>
        <v>9</v>
      </c>
    </row>
    <row r="1762" spans="1:3" ht="16.5" hidden="1" customHeight="1">
      <c r="A1762" s="725" t="s">
        <v>961</v>
      </c>
      <c r="B1762" s="728">
        <v>36000</v>
      </c>
      <c r="C1762" s="60">
        <f t="shared" si="27"/>
        <v>10</v>
      </c>
    </row>
    <row r="1763" spans="1:3" ht="16.5" hidden="1" customHeight="1">
      <c r="A1763" s="725" t="s">
        <v>962</v>
      </c>
      <c r="B1763" s="728">
        <v>36000</v>
      </c>
      <c r="C1763" s="60">
        <f t="shared" si="27"/>
        <v>11</v>
      </c>
    </row>
    <row r="1764" spans="1:3" ht="16.5" hidden="1" customHeight="1">
      <c r="A1764" s="725" t="s">
        <v>963</v>
      </c>
      <c r="B1764" s="728">
        <v>36000</v>
      </c>
      <c r="C1764" s="60">
        <f t="shared" si="27"/>
        <v>12</v>
      </c>
    </row>
    <row r="1765" spans="1:3" ht="16.5" hidden="1" customHeight="1">
      <c r="A1765" s="725" t="s">
        <v>964</v>
      </c>
      <c r="B1765" s="728">
        <v>36000</v>
      </c>
      <c r="C1765" s="60">
        <f t="shared" si="27"/>
        <v>13</v>
      </c>
    </row>
    <row r="1766" spans="1:3" ht="16.5" hidden="1" customHeight="1">
      <c r="A1766" s="725" t="s">
        <v>965</v>
      </c>
      <c r="B1766" s="728">
        <v>36000</v>
      </c>
      <c r="C1766" s="60">
        <f t="shared" si="27"/>
        <v>14</v>
      </c>
    </row>
    <row r="1767" spans="1:3" ht="16.5" hidden="1" customHeight="1">
      <c r="A1767" s="725" t="s">
        <v>966</v>
      </c>
      <c r="B1767" s="728">
        <v>36000</v>
      </c>
      <c r="C1767" s="60">
        <f t="shared" si="27"/>
        <v>15</v>
      </c>
    </row>
    <row r="1768" spans="1:3" ht="16.5" hidden="1" customHeight="1">
      <c r="A1768" s="725" t="s">
        <v>967</v>
      </c>
      <c r="B1768" s="728">
        <v>36000</v>
      </c>
      <c r="C1768" s="60">
        <f t="shared" si="27"/>
        <v>16</v>
      </c>
    </row>
    <row r="1769" spans="1:3" ht="16.5" hidden="1" customHeight="1">
      <c r="A1769" s="725" t="s">
        <v>968</v>
      </c>
      <c r="B1769" s="728">
        <v>36000</v>
      </c>
      <c r="C1769" s="60">
        <f t="shared" si="27"/>
        <v>17</v>
      </c>
    </row>
    <row r="1770" spans="1:3" ht="16.5" hidden="1" customHeight="1">
      <c r="A1770" s="725" t="s">
        <v>969</v>
      </c>
      <c r="B1770" s="728">
        <v>36000</v>
      </c>
      <c r="C1770" s="60">
        <f t="shared" si="27"/>
        <v>18</v>
      </c>
    </row>
    <row r="1771" spans="1:3" ht="16.5" hidden="1" customHeight="1">
      <c r="A1771" s="725" t="s">
        <v>970</v>
      </c>
      <c r="B1771" s="728">
        <v>36000</v>
      </c>
      <c r="C1771" s="60">
        <f t="shared" si="27"/>
        <v>19</v>
      </c>
    </row>
    <row r="1772" spans="1:3" ht="16.5" hidden="1" customHeight="1">
      <c r="A1772" s="725" t="s">
        <v>971</v>
      </c>
      <c r="B1772" s="728">
        <v>36000</v>
      </c>
      <c r="C1772" s="60">
        <f t="shared" si="27"/>
        <v>20</v>
      </c>
    </row>
    <row r="1773" spans="1:3" ht="16.5" hidden="1" customHeight="1">
      <c r="A1773" s="725" t="s">
        <v>972</v>
      </c>
      <c r="B1773" s="728">
        <v>36000</v>
      </c>
      <c r="C1773" s="60">
        <f t="shared" si="27"/>
        <v>21</v>
      </c>
    </row>
    <row r="1774" spans="1:3" ht="16.5" hidden="1" customHeight="1">
      <c r="A1774" s="725" t="s">
        <v>973</v>
      </c>
      <c r="B1774" s="728">
        <v>36000</v>
      </c>
      <c r="C1774" s="60">
        <f t="shared" si="27"/>
        <v>22</v>
      </c>
    </row>
    <row r="1775" spans="1:3" ht="16.5" hidden="1" customHeight="1">
      <c r="A1775" s="725" t="s">
        <v>974</v>
      </c>
      <c r="B1775" s="728">
        <v>36000</v>
      </c>
      <c r="C1775" s="60">
        <f t="shared" si="27"/>
        <v>23</v>
      </c>
    </row>
    <row r="1776" spans="1:3" ht="16.5" hidden="1" customHeight="1">
      <c r="A1776" s="725" t="s">
        <v>975</v>
      </c>
      <c r="B1776" s="728">
        <v>36000</v>
      </c>
      <c r="C1776" s="60">
        <f t="shared" si="27"/>
        <v>24</v>
      </c>
    </row>
    <row r="1777" spans="1:3" ht="16.5" hidden="1" customHeight="1">
      <c r="A1777" s="725" t="s">
        <v>976</v>
      </c>
      <c r="B1777" s="728">
        <v>36000</v>
      </c>
      <c r="C1777" s="60">
        <f t="shared" si="27"/>
        <v>25</v>
      </c>
    </row>
    <row r="1778" spans="1:3" ht="16.5" hidden="1" customHeight="1">
      <c r="A1778" s="725" t="s">
        <v>977</v>
      </c>
      <c r="B1778" s="728">
        <v>36000</v>
      </c>
      <c r="C1778" s="60">
        <f t="shared" si="27"/>
        <v>26</v>
      </c>
    </row>
    <row r="1779" spans="1:3" ht="16.5" hidden="1" customHeight="1">
      <c r="A1779" s="725" t="s">
        <v>978</v>
      </c>
      <c r="B1779" s="728">
        <v>36000</v>
      </c>
      <c r="C1779" s="60">
        <f t="shared" si="27"/>
        <v>27</v>
      </c>
    </row>
    <row r="1780" spans="1:3" ht="16.5" hidden="1" customHeight="1">
      <c r="A1780" s="725" t="s">
        <v>979</v>
      </c>
      <c r="B1780" s="728">
        <v>36000</v>
      </c>
      <c r="C1780" s="60">
        <f t="shared" si="27"/>
        <v>28</v>
      </c>
    </row>
    <row r="1781" spans="1:3" ht="16.5" hidden="1" customHeight="1">
      <c r="A1781" s="725" t="s">
        <v>980</v>
      </c>
      <c r="B1781" s="728">
        <v>36000</v>
      </c>
      <c r="C1781" s="60">
        <f t="shared" si="27"/>
        <v>29</v>
      </c>
    </row>
    <row r="1782" spans="1:3" ht="16.5" hidden="1" customHeight="1">
      <c r="A1782" s="725" t="s">
        <v>981</v>
      </c>
      <c r="B1782" s="728">
        <v>36000</v>
      </c>
      <c r="C1782" s="60">
        <f t="shared" si="27"/>
        <v>30</v>
      </c>
    </row>
    <row r="1783" spans="1:3" ht="16.5" hidden="1" customHeight="1">
      <c r="A1783" s="725" t="s">
        <v>982</v>
      </c>
      <c r="B1783" s="728">
        <v>36000</v>
      </c>
      <c r="C1783" s="60">
        <f t="shared" si="27"/>
        <v>31</v>
      </c>
    </row>
    <row r="1784" spans="1:3" ht="16.5" hidden="1" customHeight="1">
      <c r="A1784" s="725" t="s">
        <v>983</v>
      </c>
      <c r="B1784" s="728">
        <v>36000</v>
      </c>
      <c r="C1784" s="60">
        <f t="shared" si="27"/>
        <v>32</v>
      </c>
    </row>
    <row r="1785" spans="1:3" ht="16.5" hidden="1" customHeight="1">
      <c r="A1785" s="725" t="s">
        <v>984</v>
      </c>
      <c r="B1785" s="728">
        <v>36000</v>
      </c>
      <c r="C1785" s="60">
        <f t="shared" si="27"/>
        <v>33</v>
      </c>
    </row>
    <row r="1786" spans="1:3" ht="16.5" hidden="1" customHeight="1">
      <c r="A1786" s="725" t="s">
        <v>985</v>
      </c>
      <c r="B1786" s="728">
        <v>36000</v>
      </c>
      <c r="C1786" s="60">
        <f t="shared" si="27"/>
        <v>34</v>
      </c>
    </row>
    <row r="1787" spans="1:3" ht="16.5" hidden="1" customHeight="1">
      <c r="A1787" s="725" t="s">
        <v>986</v>
      </c>
      <c r="B1787" s="728">
        <v>36000</v>
      </c>
      <c r="C1787" s="60">
        <f t="shared" si="27"/>
        <v>35</v>
      </c>
    </row>
    <row r="1788" spans="1:3" ht="16.5" hidden="1" customHeight="1">
      <c r="A1788" s="725" t="s">
        <v>987</v>
      </c>
      <c r="B1788" s="728">
        <v>36000</v>
      </c>
      <c r="C1788" s="60">
        <f t="shared" si="27"/>
        <v>36</v>
      </c>
    </row>
    <row r="1789" spans="1:3" ht="16.5" hidden="1" customHeight="1">
      <c r="A1789" s="725" t="s">
        <v>988</v>
      </c>
      <c r="B1789" s="728">
        <v>36000</v>
      </c>
      <c r="C1789" s="60">
        <f t="shared" si="27"/>
        <v>37</v>
      </c>
    </row>
    <row r="1790" spans="1:3" ht="16.5" hidden="1" customHeight="1">
      <c r="A1790" s="725" t="s">
        <v>989</v>
      </c>
      <c r="B1790" s="728">
        <v>36000</v>
      </c>
      <c r="C1790" s="60">
        <f t="shared" si="27"/>
        <v>38</v>
      </c>
    </row>
    <row r="1791" spans="1:3" ht="16.5" hidden="1" customHeight="1">
      <c r="A1791" s="725" t="s">
        <v>990</v>
      </c>
      <c r="B1791" s="728">
        <v>36000</v>
      </c>
      <c r="C1791" s="60">
        <f t="shared" si="27"/>
        <v>39</v>
      </c>
    </row>
    <row r="1792" spans="1:3" ht="16.5" hidden="1" customHeight="1">
      <c r="A1792" s="725" t="s">
        <v>991</v>
      </c>
      <c r="B1792" s="728">
        <v>36000</v>
      </c>
      <c r="C1792" s="60">
        <f t="shared" si="27"/>
        <v>40</v>
      </c>
    </row>
    <row r="1793" spans="1:3" ht="16.5" hidden="1" customHeight="1">
      <c r="A1793" s="725" t="s">
        <v>992</v>
      </c>
      <c r="B1793" s="728">
        <v>36000</v>
      </c>
      <c r="C1793" s="60">
        <f t="shared" si="27"/>
        <v>41</v>
      </c>
    </row>
    <row r="1794" spans="1:3" ht="16.5" hidden="1" customHeight="1">
      <c r="A1794" s="725" t="s">
        <v>993</v>
      </c>
      <c r="B1794" s="728">
        <v>36000</v>
      </c>
      <c r="C1794" s="60">
        <f t="shared" si="27"/>
        <v>42</v>
      </c>
    </row>
    <row r="1795" spans="1:3" ht="16.5" hidden="1" customHeight="1">
      <c r="A1795" s="725" t="s">
        <v>994</v>
      </c>
      <c r="B1795" s="728">
        <v>36000</v>
      </c>
      <c r="C1795" s="60">
        <f t="shared" si="27"/>
        <v>43</v>
      </c>
    </row>
    <row r="1796" spans="1:3" ht="16.5" hidden="1" customHeight="1">
      <c r="A1796" s="725" t="s">
        <v>995</v>
      </c>
      <c r="B1796" s="728">
        <v>36000</v>
      </c>
      <c r="C1796" s="60">
        <f t="shared" ref="C1796:C1859" si="28">MOD(ROW()-2,50)</f>
        <v>44</v>
      </c>
    </row>
    <row r="1797" spans="1:3" ht="16.5" hidden="1" customHeight="1">
      <c r="A1797" s="725" t="s">
        <v>996</v>
      </c>
      <c r="B1797" s="728">
        <v>36000</v>
      </c>
      <c r="C1797" s="60">
        <f t="shared" si="28"/>
        <v>45</v>
      </c>
    </row>
    <row r="1798" spans="1:3" ht="16.5" hidden="1" customHeight="1">
      <c r="A1798" s="725" t="s">
        <v>997</v>
      </c>
      <c r="B1798" s="728">
        <v>36000</v>
      </c>
      <c r="C1798" s="60">
        <f t="shared" si="28"/>
        <v>46</v>
      </c>
    </row>
    <row r="1799" spans="1:3" ht="16.5" hidden="1" customHeight="1">
      <c r="A1799" s="725" t="s">
        <v>998</v>
      </c>
      <c r="B1799" s="728">
        <v>36000</v>
      </c>
      <c r="C1799" s="60">
        <f t="shared" si="28"/>
        <v>47</v>
      </c>
    </row>
    <row r="1800" spans="1:3" ht="16.5" hidden="1" customHeight="1">
      <c r="A1800" s="725" t="s">
        <v>999</v>
      </c>
      <c r="B1800" s="728">
        <v>36000</v>
      </c>
      <c r="C1800" s="60">
        <f t="shared" si="28"/>
        <v>48</v>
      </c>
    </row>
    <row r="1801" spans="1:3" ht="16.5" hidden="1" customHeight="1">
      <c r="A1801" s="725" t="s">
        <v>1000</v>
      </c>
      <c r="B1801" s="728">
        <v>36000</v>
      </c>
      <c r="C1801" s="60">
        <f t="shared" si="28"/>
        <v>49</v>
      </c>
    </row>
    <row r="1802" spans="1:3" ht="16.5" customHeight="1">
      <c r="A1802" s="727" t="s">
        <v>1001</v>
      </c>
      <c r="B1802" s="731">
        <v>37000</v>
      </c>
      <c r="C1802" s="732">
        <f t="shared" si="28"/>
        <v>0</v>
      </c>
    </row>
    <row r="1803" spans="1:3" ht="16.5" hidden="1" customHeight="1">
      <c r="A1803" s="725" t="s">
        <v>1002</v>
      </c>
      <c r="B1803" s="728">
        <v>37000</v>
      </c>
      <c r="C1803" s="60">
        <f t="shared" si="28"/>
        <v>1</v>
      </c>
    </row>
    <row r="1804" spans="1:3" ht="16.5" hidden="1" customHeight="1">
      <c r="A1804" s="725" t="s">
        <v>1003</v>
      </c>
      <c r="B1804" s="728">
        <v>37000</v>
      </c>
      <c r="C1804" s="60">
        <f t="shared" si="28"/>
        <v>2</v>
      </c>
    </row>
    <row r="1805" spans="1:3" ht="16.5" hidden="1" customHeight="1">
      <c r="A1805" s="725" t="s">
        <v>1004</v>
      </c>
      <c r="B1805" s="728">
        <v>37000</v>
      </c>
      <c r="C1805" s="60">
        <f t="shared" si="28"/>
        <v>3</v>
      </c>
    </row>
    <row r="1806" spans="1:3" ht="16.5" hidden="1" customHeight="1">
      <c r="A1806" s="725" t="s">
        <v>1005</v>
      </c>
      <c r="B1806" s="728">
        <v>37000</v>
      </c>
      <c r="C1806" s="60">
        <f t="shared" si="28"/>
        <v>4</v>
      </c>
    </row>
    <row r="1807" spans="1:3" ht="16.5" hidden="1" customHeight="1">
      <c r="A1807" s="725" t="s">
        <v>1006</v>
      </c>
      <c r="B1807" s="728">
        <v>37000</v>
      </c>
      <c r="C1807" s="60">
        <f t="shared" si="28"/>
        <v>5</v>
      </c>
    </row>
    <row r="1808" spans="1:3" ht="16.5" hidden="1" customHeight="1">
      <c r="A1808" s="725" t="s">
        <v>1007</v>
      </c>
      <c r="B1808" s="728">
        <v>37000</v>
      </c>
      <c r="C1808" s="60">
        <f t="shared" si="28"/>
        <v>6</v>
      </c>
    </row>
    <row r="1809" spans="1:3" ht="16.5" hidden="1" customHeight="1">
      <c r="A1809" s="725" t="s">
        <v>1008</v>
      </c>
      <c r="B1809" s="728">
        <v>37000</v>
      </c>
      <c r="C1809" s="60">
        <f t="shared" si="28"/>
        <v>7</v>
      </c>
    </row>
    <row r="1810" spans="1:3" ht="16.5" hidden="1" customHeight="1">
      <c r="A1810" s="725" t="s">
        <v>1009</v>
      </c>
      <c r="B1810" s="728">
        <v>37000</v>
      </c>
      <c r="C1810" s="60">
        <f t="shared" si="28"/>
        <v>8</v>
      </c>
    </row>
    <row r="1811" spans="1:3" ht="16.5" hidden="1" customHeight="1">
      <c r="A1811" s="725" t="s">
        <v>1010</v>
      </c>
      <c r="B1811" s="728">
        <v>37000</v>
      </c>
      <c r="C1811" s="60">
        <f t="shared" si="28"/>
        <v>9</v>
      </c>
    </row>
    <row r="1812" spans="1:3" ht="16.5" hidden="1" customHeight="1">
      <c r="A1812" s="725" t="s">
        <v>1011</v>
      </c>
      <c r="B1812" s="728">
        <v>37000</v>
      </c>
      <c r="C1812" s="60">
        <f t="shared" si="28"/>
        <v>10</v>
      </c>
    </row>
    <row r="1813" spans="1:3" ht="16.5" hidden="1" customHeight="1">
      <c r="A1813" s="725" t="s">
        <v>1012</v>
      </c>
      <c r="B1813" s="728">
        <v>37000</v>
      </c>
      <c r="C1813" s="60">
        <f t="shared" si="28"/>
        <v>11</v>
      </c>
    </row>
    <row r="1814" spans="1:3" ht="16.5" hidden="1" customHeight="1">
      <c r="A1814" s="725" t="s">
        <v>1013</v>
      </c>
      <c r="B1814" s="728">
        <v>37000</v>
      </c>
      <c r="C1814" s="60">
        <f t="shared" si="28"/>
        <v>12</v>
      </c>
    </row>
    <row r="1815" spans="1:3" ht="16.5" hidden="1" customHeight="1">
      <c r="A1815" s="725" t="s">
        <v>1014</v>
      </c>
      <c r="B1815" s="728">
        <v>37000</v>
      </c>
      <c r="C1815" s="60">
        <f t="shared" si="28"/>
        <v>13</v>
      </c>
    </row>
    <row r="1816" spans="1:3" ht="16.5" hidden="1" customHeight="1">
      <c r="A1816" s="725" t="s">
        <v>1015</v>
      </c>
      <c r="B1816" s="728">
        <v>37000</v>
      </c>
      <c r="C1816" s="60">
        <f t="shared" si="28"/>
        <v>14</v>
      </c>
    </row>
    <row r="1817" spans="1:3" ht="16.5" hidden="1" customHeight="1">
      <c r="A1817" s="725" t="s">
        <v>1016</v>
      </c>
      <c r="B1817" s="728">
        <v>37000</v>
      </c>
      <c r="C1817" s="60">
        <f t="shared" si="28"/>
        <v>15</v>
      </c>
    </row>
    <row r="1818" spans="1:3" ht="16.5" hidden="1" customHeight="1">
      <c r="A1818" s="725" t="s">
        <v>1017</v>
      </c>
      <c r="B1818" s="728">
        <v>37000</v>
      </c>
      <c r="C1818" s="60">
        <f t="shared" si="28"/>
        <v>16</v>
      </c>
    </row>
    <row r="1819" spans="1:3" ht="16.5" hidden="1" customHeight="1">
      <c r="A1819" s="725" t="s">
        <v>1018</v>
      </c>
      <c r="B1819" s="728">
        <v>37000</v>
      </c>
      <c r="C1819" s="60">
        <f t="shared" si="28"/>
        <v>17</v>
      </c>
    </row>
    <row r="1820" spans="1:3" ht="16.5" hidden="1" customHeight="1">
      <c r="A1820" s="725" t="s">
        <v>1019</v>
      </c>
      <c r="B1820" s="728">
        <v>37000</v>
      </c>
      <c r="C1820" s="60">
        <f t="shared" si="28"/>
        <v>18</v>
      </c>
    </row>
    <row r="1821" spans="1:3" ht="16.5" hidden="1" customHeight="1">
      <c r="A1821" s="725" t="s">
        <v>1020</v>
      </c>
      <c r="B1821" s="728">
        <v>37000</v>
      </c>
      <c r="C1821" s="60">
        <f t="shared" si="28"/>
        <v>19</v>
      </c>
    </row>
    <row r="1822" spans="1:3" ht="16.5" hidden="1" customHeight="1">
      <c r="A1822" s="725" t="s">
        <v>1021</v>
      </c>
      <c r="B1822" s="728">
        <v>37000</v>
      </c>
      <c r="C1822" s="60">
        <f t="shared" si="28"/>
        <v>20</v>
      </c>
    </row>
    <row r="1823" spans="1:3" ht="16.5" hidden="1" customHeight="1">
      <c r="A1823" s="725" t="s">
        <v>1022</v>
      </c>
      <c r="B1823" s="728">
        <v>37000</v>
      </c>
      <c r="C1823" s="60">
        <f t="shared" si="28"/>
        <v>21</v>
      </c>
    </row>
    <row r="1824" spans="1:3" ht="16.5" hidden="1" customHeight="1">
      <c r="A1824" s="725" t="s">
        <v>1023</v>
      </c>
      <c r="B1824" s="728">
        <v>37000</v>
      </c>
      <c r="C1824" s="60">
        <f t="shared" si="28"/>
        <v>22</v>
      </c>
    </row>
    <row r="1825" spans="1:3" ht="16.5" hidden="1" customHeight="1">
      <c r="A1825" s="725" t="s">
        <v>1024</v>
      </c>
      <c r="B1825" s="728">
        <v>37000</v>
      </c>
      <c r="C1825" s="60">
        <f t="shared" si="28"/>
        <v>23</v>
      </c>
    </row>
    <row r="1826" spans="1:3" ht="16.5" hidden="1" customHeight="1">
      <c r="A1826" s="725" t="s">
        <v>1025</v>
      </c>
      <c r="B1826" s="728">
        <v>37000</v>
      </c>
      <c r="C1826" s="60">
        <f t="shared" si="28"/>
        <v>24</v>
      </c>
    </row>
    <row r="1827" spans="1:3" ht="16.5" hidden="1" customHeight="1">
      <c r="A1827" s="725" t="s">
        <v>1026</v>
      </c>
      <c r="B1827" s="728">
        <v>37000</v>
      </c>
      <c r="C1827" s="60">
        <f t="shared" si="28"/>
        <v>25</v>
      </c>
    </row>
    <row r="1828" spans="1:3" ht="16.5" hidden="1" customHeight="1">
      <c r="A1828" s="725" t="s">
        <v>1027</v>
      </c>
      <c r="B1828" s="728">
        <v>37000</v>
      </c>
      <c r="C1828" s="60">
        <f t="shared" si="28"/>
        <v>26</v>
      </c>
    </row>
    <row r="1829" spans="1:3" ht="16.5" hidden="1" customHeight="1">
      <c r="A1829" s="725" t="s">
        <v>1028</v>
      </c>
      <c r="B1829" s="728">
        <v>37000</v>
      </c>
      <c r="C1829" s="60">
        <f t="shared" si="28"/>
        <v>27</v>
      </c>
    </row>
    <row r="1830" spans="1:3" ht="16.5" hidden="1" customHeight="1">
      <c r="A1830" s="725" t="s">
        <v>1029</v>
      </c>
      <c r="B1830" s="728">
        <v>37000</v>
      </c>
      <c r="C1830" s="60">
        <f t="shared" si="28"/>
        <v>28</v>
      </c>
    </row>
    <row r="1831" spans="1:3" ht="16.5" hidden="1" customHeight="1">
      <c r="A1831" s="725" t="s">
        <v>1030</v>
      </c>
      <c r="B1831" s="728">
        <v>37000</v>
      </c>
      <c r="C1831" s="60">
        <f t="shared" si="28"/>
        <v>29</v>
      </c>
    </row>
    <row r="1832" spans="1:3" ht="16.5" hidden="1" customHeight="1">
      <c r="A1832" s="725" t="s">
        <v>1031</v>
      </c>
      <c r="B1832" s="728">
        <v>37000</v>
      </c>
      <c r="C1832" s="60">
        <f t="shared" si="28"/>
        <v>30</v>
      </c>
    </row>
    <row r="1833" spans="1:3" ht="16.5" hidden="1" customHeight="1">
      <c r="A1833" s="725" t="s">
        <v>1032</v>
      </c>
      <c r="B1833" s="728">
        <v>37000</v>
      </c>
      <c r="C1833" s="60">
        <f t="shared" si="28"/>
        <v>31</v>
      </c>
    </row>
    <row r="1834" spans="1:3" ht="16.5" hidden="1" customHeight="1">
      <c r="A1834" s="725" t="s">
        <v>1033</v>
      </c>
      <c r="B1834" s="728">
        <v>37000</v>
      </c>
      <c r="C1834" s="60">
        <f t="shared" si="28"/>
        <v>32</v>
      </c>
    </row>
    <row r="1835" spans="1:3" ht="16.5" hidden="1" customHeight="1">
      <c r="A1835" s="725" t="s">
        <v>1034</v>
      </c>
      <c r="B1835" s="728">
        <v>37000</v>
      </c>
      <c r="C1835" s="60">
        <f t="shared" si="28"/>
        <v>33</v>
      </c>
    </row>
    <row r="1836" spans="1:3" ht="16.5" hidden="1" customHeight="1">
      <c r="A1836" s="725" t="s">
        <v>1035</v>
      </c>
      <c r="B1836" s="728">
        <v>37000</v>
      </c>
      <c r="C1836" s="60">
        <f t="shared" si="28"/>
        <v>34</v>
      </c>
    </row>
    <row r="1837" spans="1:3" ht="16.5" hidden="1" customHeight="1">
      <c r="A1837" s="725" t="s">
        <v>1036</v>
      </c>
      <c r="B1837" s="728">
        <v>37000</v>
      </c>
      <c r="C1837" s="60">
        <f t="shared" si="28"/>
        <v>35</v>
      </c>
    </row>
    <row r="1838" spans="1:3" ht="16.5" hidden="1" customHeight="1">
      <c r="A1838" s="725" t="s">
        <v>1037</v>
      </c>
      <c r="B1838" s="728">
        <v>37000</v>
      </c>
      <c r="C1838" s="60">
        <f t="shared" si="28"/>
        <v>36</v>
      </c>
    </row>
    <row r="1839" spans="1:3" ht="16.5" hidden="1" customHeight="1">
      <c r="A1839" s="725" t="s">
        <v>1038</v>
      </c>
      <c r="B1839" s="728">
        <v>37000</v>
      </c>
      <c r="C1839" s="60">
        <f t="shared" si="28"/>
        <v>37</v>
      </c>
    </row>
    <row r="1840" spans="1:3" ht="16.5" hidden="1" customHeight="1">
      <c r="A1840" s="725" t="s">
        <v>1039</v>
      </c>
      <c r="B1840" s="728">
        <v>37000</v>
      </c>
      <c r="C1840" s="60">
        <f t="shared" si="28"/>
        <v>38</v>
      </c>
    </row>
    <row r="1841" spans="1:3" ht="16.5" hidden="1" customHeight="1">
      <c r="A1841" s="725" t="s">
        <v>1040</v>
      </c>
      <c r="B1841" s="728">
        <v>37000</v>
      </c>
      <c r="C1841" s="60">
        <f t="shared" si="28"/>
        <v>39</v>
      </c>
    </row>
    <row r="1842" spans="1:3" ht="16.5" hidden="1" customHeight="1">
      <c r="A1842" s="725" t="s">
        <v>1041</v>
      </c>
      <c r="B1842" s="728">
        <v>37000</v>
      </c>
      <c r="C1842" s="60">
        <f t="shared" si="28"/>
        <v>40</v>
      </c>
    </row>
    <row r="1843" spans="1:3" ht="16.5" hidden="1" customHeight="1">
      <c r="A1843" s="725" t="s">
        <v>1042</v>
      </c>
      <c r="B1843" s="728">
        <v>37000</v>
      </c>
      <c r="C1843" s="60">
        <f t="shared" si="28"/>
        <v>41</v>
      </c>
    </row>
    <row r="1844" spans="1:3" ht="16.5" hidden="1" customHeight="1">
      <c r="A1844" s="725" t="s">
        <v>1043</v>
      </c>
      <c r="B1844" s="728">
        <v>37000</v>
      </c>
      <c r="C1844" s="60">
        <f t="shared" si="28"/>
        <v>42</v>
      </c>
    </row>
    <row r="1845" spans="1:3" ht="16.5" hidden="1" customHeight="1">
      <c r="A1845" s="725" t="s">
        <v>1044</v>
      </c>
      <c r="B1845" s="728">
        <v>37000</v>
      </c>
      <c r="C1845" s="60">
        <f t="shared" si="28"/>
        <v>43</v>
      </c>
    </row>
    <row r="1846" spans="1:3" ht="16.5" hidden="1" customHeight="1">
      <c r="A1846" s="725" t="s">
        <v>1045</v>
      </c>
      <c r="B1846" s="728">
        <v>37000</v>
      </c>
      <c r="C1846" s="60">
        <f t="shared" si="28"/>
        <v>44</v>
      </c>
    </row>
    <row r="1847" spans="1:3" ht="16.5" hidden="1" customHeight="1">
      <c r="A1847" s="725" t="s">
        <v>1046</v>
      </c>
      <c r="B1847" s="728">
        <v>37000</v>
      </c>
      <c r="C1847" s="60">
        <f t="shared" si="28"/>
        <v>45</v>
      </c>
    </row>
    <row r="1848" spans="1:3" ht="16.5" hidden="1" customHeight="1">
      <c r="A1848" s="725" t="s">
        <v>1047</v>
      </c>
      <c r="B1848" s="728">
        <v>37000</v>
      </c>
      <c r="C1848" s="60">
        <f t="shared" si="28"/>
        <v>46</v>
      </c>
    </row>
    <row r="1849" spans="1:3" ht="16.5" hidden="1" customHeight="1">
      <c r="A1849" s="725" t="s">
        <v>1048</v>
      </c>
      <c r="B1849" s="728">
        <v>37000</v>
      </c>
      <c r="C1849" s="60">
        <f t="shared" si="28"/>
        <v>47</v>
      </c>
    </row>
    <row r="1850" spans="1:3" ht="16.5" hidden="1" customHeight="1">
      <c r="A1850" s="725" t="s">
        <v>1049</v>
      </c>
      <c r="B1850" s="728">
        <v>37000</v>
      </c>
      <c r="C1850" s="60">
        <f t="shared" si="28"/>
        <v>48</v>
      </c>
    </row>
    <row r="1851" spans="1:3" ht="16.5" hidden="1" customHeight="1">
      <c r="A1851" s="725" t="s">
        <v>1050</v>
      </c>
      <c r="B1851" s="728">
        <v>37000</v>
      </c>
      <c r="C1851" s="60">
        <f t="shared" si="28"/>
        <v>49</v>
      </c>
    </row>
    <row r="1852" spans="1:3" ht="16.5" customHeight="1">
      <c r="A1852" s="727" t="s">
        <v>1051</v>
      </c>
      <c r="B1852" s="731">
        <v>38000</v>
      </c>
      <c r="C1852" s="732">
        <f t="shared" si="28"/>
        <v>0</v>
      </c>
    </row>
    <row r="1853" spans="1:3" ht="16.5" hidden="1" customHeight="1">
      <c r="A1853" s="725" t="s">
        <v>1052</v>
      </c>
      <c r="B1853" s="728">
        <v>38000</v>
      </c>
      <c r="C1853" s="60">
        <f t="shared" si="28"/>
        <v>1</v>
      </c>
    </row>
    <row r="1854" spans="1:3" ht="16.5" hidden="1" customHeight="1">
      <c r="A1854" s="725" t="s">
        <v>1053</v>
      </c>
      <c r="B1854" s="728">
        <v>38000</v>
      </c>
      <c r="C1854" s="60">
        <f t="shared" si="28"/>
        <v>2</v>
      </c>
    </row>
    <row r="1855" spans="1:3" ht="16.5" hidden="1" customHeight="1">
      <c r="A1855" s="725" t="s">
        <v>1054</v>
      </c>
      <c r="B1855" s="728">
        <v>38000</v>
      </c>
      <c r="C1855" s="60">
        <f t="shared" si="28"/>
        <v>3</v>
      </c>
    </row>
    <row r="1856" spans="1:3" ht="16.5" hidden="1" customHeight="1">
      <c r="A1856" s="725" t="s">
        <v>1055</v>
      </c>
      <c r="B1856" s="728">
        <v>38000</v>
      </c>
      <c r="C1856" s="60">
        <f t="shared" si="28"/>
        <v>4</v>
      </c>
    </row>
    <row r="1857" spans="1:3" ht="16.5" hidden="1" customHeight="1">
      <c r="A1857" s="725" t="s">
        <v>1056</v>
      </c>
      <c r="B1857" s="728">
        <v>38000</v>
      </c>
      <c r="C1857" s="60">
        <f t="shared" si="28"/>
        <v>5</v>
      </c>
    </row>
    <row r="1858" spans="1:3" ht="16.5" hidden="1" customHeight="1">
      <c r="A1858" s="725" t="s">
        <v>1057</v>
      </c>
      <c r="B1858" s="728">
        <v>38000</v>
      </c>
      <c r="C1858" s="60">
        <f t="shared" si="28"/>
        <v>6</v>
      </c>
    </row>
    <row r="1859" spans="1:3" ht="16.5" hidden="1" customHeight="1">
      <c r="A1859" s="725" t="s">
        <v>1058</v>
      </c>
      <c r="B1859" s="728">
        <v>38000</v>
      </c>
      <c r="C1859" s="60">
        <f t="shared" si="28"/>
        <v>7</v>
      </c>
    </row>
    <row r="1860" spans="1:3" ht="16.5" hidden="1" customHeight="1">
      <c r="A1860" s="725" t="s">
        <v>1059</v>
      </c>
      <c r="B1860" s="728">
        <v>38000</v>
      </c>
      <c r="C1860" s="60">
        <f t="shared" ref="C1860:C1923" si="29">MOD(ROW()-2,50)</f>
        <v>8</v>
      </c>
    </row>
    <row r="1861" spans="1:3" ht="16.5" hidden="1" customHeight="1">
      <c r="A1861" s="725" t="s">
        <v>1060</v>
      </c>
      <c r="B1861" s="728">
        <v>38000</v>
      </c>
      <c r="C1861" s="60">
        <f t="shared" si="29"/>
        <v>9</v>
      </c>
    </row>
    <row r="1862" spans="1:3" ht="16.5" hidden="1" customHeight="1">
      <c r="A1862" s="725" t="s">
        <v>1061</v>
      </c>
      <c r="B1862" s="728">
        <v>38000</v>
      </c>
      <c r="C1862" s="60">
        <f t="shared" si="29"/>
        <v>10</v>
      </c>
    </row>
    <row r="1863" spans="1:3" ht="16.5" hidden="1" customHeight="1">
      <c r="A1863" s="725" t="s">
        <v>1062</v>
      </c>
      <c r="B1863" s="728">
        <v>38000</v>
      </c>
      <c r="C1863" s="60">
        <f t="shared" si="29"/>
        <v>11</v>
      </c>
    </row>
    <row r="1864" spans="1:3" ht="16.5" hidden="1" customHeight="1">
      <c r="A1864" s="725" t="s">
        <v>1063</v>
      </c>
      <c r="B1864" s="728">
        <v>38000</v>
      </c>
      <c r="C1864" s="60">
        <f t="shared" si="29"/>
        <v>12</v>
      </c>
    </row>
    <row r="1865" spans="1:3" ht="16.5" hidden="1" customHeight="1">
      <c r="A1865" s="725" t="s">
        <v>1064</v>
      </c>
      <c r="B1865" s="728">
        <v>38000</v>
      </c>
      <c r="C1865" s="60">
        <f t="shared" si="29"/>
        <v>13</v>
      </c>
    </row>
    <row r="1866" spans="1:3" ht="16.5" hidden="1" customHeight="1">
      <c r="A1866" s="725" t="s">
        <v>1065</v>
      </c>
      <c r="B1866" s="728">
        <v>38000</v>
      </c>
      <c r="C1866" s="60">
        <f t="shared" si="29"/>
        <v>14</v>
      </c>
    </row>
    <row r="1867" spans="1:3" ht="16.5" hidden="1" customHeight="1">
      <c r="A1867" s="725" t="s">
        <v>1066</v>
      </c>
      <c r="B1867" s="728">
        <v>38000</v>
      </c>
      <c r="C1867" s="60">
        <f t="shared" si="29"/>
        <v>15</v>
      </c>
    </row>
    <row r="1868" spans="1:3" ht="16.5" hidden="1" customHeight="1">
      <c r="A1868" s="725" t="s">
        <v>1067</v>
      </c>
      <c r="B1868" s="728">
        <v>38000</v>
      </c>
      <c r="C1868" s="60">
        <f t="shared" si="29"/>
        <v>16</v>
      </c>
    </row>
    <row r="1869" spans="1:3" ht="16.5" hidden="1" customHeight="1">
      <c r="A1869" s="725" t="s">
        <v>1068</v>
      </c>
      <c r="B1869" s="728">
        <v>38000</v>
      </c>
      <c r="C1869" s="60">
        <f t="shared" si="29"/>
        <v>17</v>
      </c>
    </row>
    <row r="1870" spans="1:3" ht="16.5" hidden="1" customHeight="1">
      <c r="A1870" s="725" t="s">
        <v>1069</v>
      </c>
      <c r="B1870" s="728">
        <v>38000</v>
      </c>
      <c r="C1870" s="60">
        <f t="shared" si="29"/>
        <v>18</v>
      </c>
    </row>
    <row r="1871" spans="1:3" ht="16.5" hidden="1" customHeight="1">
      <c r="A1871" s="725" t="s">
        <v>1070</v>
      </c>
      <c r="B1871" s="728">
        <v>38000</v>
      </c>
      <c r="C1871" s="60">
        <f t="shared" si="29"/>
        <v>19</v>
      </c>
    </row>
    <row r="1872" spans="1:3" ht="16.5" hidden="1" customHeight="1">
      <c r="A1872" s="725" t="s">
        <v>1071</v>
      </c>
      <c r="B1872" s="728">
        <v>38000</v>
      </c>
      <c r="C1872" s="60">
        <f t="shared" si="29"/>
        <v>20</v>
      </c>
    </row>
    <row r="1873" spans="1:3" ht="16.5" hidden="1" customHeight="1">
      <c r="A1873" s="725" t="s">
        <v>1072</v>
      </c>
      <c r="B1873" s="728">
        <v>38000</v>
      </c>
      <c r="C1873" s="60">
        <f t="shared" si="29"/>
        <v>21</v>
      </c>
    </row>
    <row r="1874" spans="1:3" ht="16.5" hidden="1" customHeight="1">
      <c r="A1874" s="725" t="s">
        <v>1073</v>
      </c>
      <c r="B1874" s="728">
        <v>38000</v>
      </c>
      <c r="C1874" s="60">
        <f t="shared" si="29"/>
        <v>22</v>
      </c>
    </row>
    <row r="1875" spans="1:3" ht="16.5" hidden="1" customHeight="1">
      <c r="A1875" s="725" t="s">
        <v>1074</v>
      </c>
      <c r="B1875" s="728">
        <v>38000</v>
      </c>
      <c r="C1875" s="60">
        <f t="shared" si="29"/>
        <v>23</v>
      </c>
    </row>
    <row r="1876" spans="1:3" ht="16.5" hidden="1" customHeight="1">
      <c r="A1876" s="725" t="s">
        <v>1075</v>
      </c>
      <c r="B1876" s="728">
        <v>38000</v>
      </c>
      <c r="C1876" s="60">
        <f t="shared" si="29"/>
        <v>24</v>
      </c>
    </row>
    <row r="1877" spans="1:3" ht="16.5" hidden="1" customHeight="1">
      <c r="A1877" s="725" t="s">
        <v>1076</v>
      </c>
      <c r="B1877" s="728">
        <v>38000</v>
      </c>
      <c r="C1877" s="60">
        <f t="shared" si="29"/>
        <v>25</v>
      </c>
    </row>
    <row r="1878" spans="1:3" ht="16.5" hidden="1" customHeight="1">
      <c r="A1878" s="725" t="s">
        <v>1077</v>
      </c>
      <c r="B1878" s="728">
        <v>38000</v>
      </c>
      <c r="C1878" s="60">
        <f t="shared" si="29"/>
        <v>26</v>
      </c>
    </row>
    <row r="1879" spans="1:3" ht="16.5" hidden="1" customHeight="1">
      <c r="A1879" s="725" t="s">
        <v>1078</v>
      </c>
      <c r="B1879" s="728">
        <v>38000</v>
      </c>
      <c r="C1879" s="60">
        <f t="shared" si="29"/>
        <v>27</v>
      </c>
    </row>
    <row r="1880" spans="1:3" ht="16.5" hidden="1" customHeight="1">
      <c r="A1880" s="725" t="s">
        <v>1079</v>
      </c>
      <c r="B1880" s="728">
        <v>38000</v>
      </c>
      <c r="C1880" s="60">
        <f t="shared" si="29"/>
        <v>28</v>
      </c>
    </row>
    <row r="1881" spans="1:3" ht="16.5" hidden="1" customHeight="1">
      <c r="A1881" s="725" t="s">
        <v>1080</v>
      </c>
      <c r="B1881" s="728">
        <v>38000</v>
      </c>
      <c r="C1881" s="60">
        <f t="shared" si="29"/>
        <v>29</v>
      </c>
    </row>
    <row r="1882" spans="1:3" ht="16.5" hidden="1" customHeight="1">
      <c r="A1882" s="725" t="s">
        <v>1081</v>
      </c>
      <c r="B1882" s="728">
        <v>38000</v>
      </c>
      <c r="C1882" s="60">
        <f t="shared" si="29"/>
        <v>30</v>
      </c>
    </row>
    <row r="1883" spans="1:3" ht="16.5" hidden="1" customHeight="1">
      <c r="A1883" s="725" t="s">
        <v>1082</v>
      </c>
      <c r="B1883" s="728">
        <v>38000</v>
      </c>
      <c r="C1883" s="60">
        <f t="shared" si="29"/>
        <v>31</v>
      </c>
    </row>
    <row r="1884" spans="1:3" ht="16.5" hidden="1" customHeight="1">
      <c r="A1884" s="725" t="s">
        <v>1083</v>
      </c>
      <c r="B1884" s="728">
        <v>38000</v>
      </c>
      <c r="C1884" s="60">
        <f t="shared" si="29"/>
        <v>32</v>
      </c>
    </row>
    <row r="1885" spans="1:3" ht="16.5" hidden="1" customHeight="1">
      <c r="A1885" s="725" t="s">
        <v>1084</v>
      </c>
      <c r="B1885" s="728">
        <v>38000</v>
      </c>
      <c r="C1885" s="60">
        <f t="shared" si="29"/>
        <v>33</v>
      </c>
    </row>
    <row r="1886" spans="1:3" ht="16.5" hidden="1" customHeight="1">
      <c r="A1886" s="725" t="s">
        <v>1085</v>
      </c>
      <c r="B1886" s="728">
        <v>38000</v>
      </c>
      <c r="C1886" s="60">
        <f t="shared" si="29"/>
        <v>34</v>
      </c>
    </row>
    <row r="1887" spans="1:3" ht="16.5" hidden="1" customHeight="1">
      <c r="A1887" s="725" t="s">
        <v>1086</v>
      </c>
      <c r="B1887" s="728">
        <v>38000</v>
      </c>
      <c r="C1887" s="60">
        <f t="shared" si="29"/>
        <v>35</v>
      </c>
    </row>
    <row r="1888" spans="1:3" ht="16.5" hidden="1" customHeight="1">
      <c r="A1888" s="725" t="s">
        <v>1087</v>
      </c>
      <c r="B1888" s="728">
        <v>38000</v>
      </c>
      <c r="C1888" s="60">
        <f t="shared" si="29"/>
        <v>36</v>
      </c>
    </row>
    <row r="1889" spans="1:3" ht="16.5" hidden="1" customHeight="1">
      <c r="A1889" s="725" t="s">
        <v>1088</v>
      </c>
      <c r="B1889" s="728">
        <v>38000</v>
      </c>
      <c r="C1889" s="60">
        <f t="shared" si="29"/>
        <v>37</v>
      </c>
    </row>
    <row r="1890" spans="1:3" ht="16.5" hidden="1" customHeight="1">
      <c r="A1890" s="725" t="s">
        <v>1089</v>
      </c>
      <c r="B1890" s="728">
        <v>38000</v>
      </c>
      <c r="C1890" s="60">
        <f t="shared" si="29"/>
        <v>38</v>
      </c>
    </row>
    <row r="1891" spans="1:3" ht="16.5" hidden="1" customHeight="1">
      <c r="A1891" s="725" t="s">
        <v>1090</v>
      </c>
      <c r="B1891" s="728">
        <v>38000</v>
      </c>
      <c r="C1891" s="60">
        <f t="shared" si="29"/>
        <v>39</v>
      </c>
    </row>
    <row r="1892" spans="1:3" ht="16.5" hidden="1" customHeight="1">
      <c r="A1892" s="725" t="s">
        <v>1091</v>
      </c>
      <c r="B1892" s="728">
        <v>38000</v>
      </c>
      <c r="C1892" s="60">
        <f t="shared" si="29"/>
        <v>40</v>
      </c>
    </row>
    <row r="1893" spans="1:3" ht="16.5" hidden="1" customHeight="1">
      <c r="A1893" s="725" t="s">
        <v>1092</v>
      </c>
      <c r="B1893" s="728">
        <v>38000</v>
      </c>
      <c r="C1893" s="60">
        <f t="shared" si="29"/>
        <v>41</v>
      </c>
    </row>
    <row r="1894" spans="1:3" ht="16.5" hidden="1" customHeight="1">
      <c r="A1894" s="725" t="s">
        <v>1093</v>
      </c>
      <c r="B1894" s="728">
        <v>38000</v>
      </c>
      <c r="C1894" s="60">
        <f t="shared" si="29"/>
        <v>42</v>
      </c>
    </row>
    <row r="1895" spans="1:3" ht="16.5" hidden="1" customHeight="1">
      <c r="A1895" s="725" t="s">
        <v>1094</v>
      </c>
      <c r="B1895" s="728">
        <v>38000</v>
      </c>
      <c r="C1895" s="60">
        <f t="shared" si="29"/>
        <v>43</v>
      </c>
    </row>
    <row r="1896" spans="1:3" ht="16.5" hidden="1" customHeight="1">
      <c r="A1896" s="725" t="s">
        <v>1095</v>
      </c>
      <c r="B1896" s="728">
        <v>38000</v>
      </c>
      <c r="C1896" s="60">
        <f t="shared" si="29"/>
        <v>44</v>
      </c>
    </row>
    <row r="1897" spans="1:3" ht="16.5" hidden="1" customHeight="1">
      <c r="A1897" s="725" t="s">
        <v>1096</v>
      </c>
      <c r="B1897" s="728">
        <v>38000</v>
      </c>
      <c r="C1897" s="60">
        <f t="shared" si="29"/>
        <v>45</v>
      </c>
    </row>
    <row r="1898" spans="1:3" ht="16.5" hidden="1" customHeight="1">
      <c r="A1898" s="725" t="s">
        <v>1097</v>
      </c>
      <c r="B1898" s="728">
        <v>38000</v>
      </c>
      <c r="C1898" s="60">
        <f t="shared" si="29"/>
        <v>46</v>
      </c>
    </row>
    <row r="1899" spans="1:3" ht="16.5" hidden="1" customHeight="1">
      <c r="A1899" s="725" t="s">
        <v>1098</v>
      </c>
      <c r="B1899" s="728">
        <v>38000</v>
      </c>
      <c r="C1899" s="60">
        <f t="shared" si="29"/>
        <v>47</v>
      </c>
    </row>
    <row r="1900" spans="1:3" ht="16.5" hidden="1" customHeight="1">
      <c r="A1900" s="725" t="s">
        <v>1099</v>
      </c>
      <c r="B1900" s="728">
        <v>38000</v>
      </c>
      <c r="C1900" s="60">
        <f t="shared" si="29"/>
        <v>48</v>
      </c>
    </row>
    <row r="1901" spans="1:3" ht="16.5" hidden="1" customHeight="1">
      <c r="A1901" s="725" t="s">
        <v>1100</v>
      </c>
      <c r="B1901" s="728">
        <v>38000</v>
      </c>
      <c r="C1901" s="60">
        <f t="shared" si="29"/>
        <v>49</v>
      </c>
    </row>
    <row r="1902" spans="1:3" ht="16.5" customHeight="1">
      <c r="A1902" s="727" t="s">
        <v>1101</v>
      </c>
      <c r="B1902" s="731">
        <v>39000</v>
      </c>
      <c r="C1902" s="732">
        <f t="shared" si="29"/>
        <v>0</v>
      </c>
    </row>
    <row r="1903" spans="1:3" ht="16.5" hidden="1" customHeight="1">
      <c r="A1903" s="725" t="s">
        <v>1102</v>
      </c>
      <c r="B1903" s="728">
        <v>39000</v>
      </c>
      <c r="C1903" s="60">
        <f t="shared" si="29"/>
        <v>1</v>
      </c>
    </row>
    <row r="1904" spans="1:3" ht="16.5" hidden="1" customHeight="1">
      <c r="A1904" s="725" t="s">
        <v>1103</v>
      </c>
      <c r="B1904" s="728">
        <v>39000</v>
      </c>
      <c r="C1904" s="60">
        <f t="shared" si="29"/>
        <v>2</v>
      </c>
    </row>
    <row r="1905" spans="1:3" ht="16.5" hidden="1" customHeight="1">
      <c r="A1905" s="725" t="s">
        <v>1104</v>
      </c>
      <c r="B1905" s="728">
        <v>39000</v>
      </c>
      <c r="C1905" s="60">
        <f t="shared" si="29"/>
        <v>3</v>
      </c>
    </row>
    <row r="1906" spans="1:3" ht="16.5" hidden="1" customHeight="1">
      <c r="A1906" s="725" t="s">
        <v>1105</v>
      </c>
      <c r="B1906" s="728">
        <v>39000</v>
      </c>
      <c r="C1906" s="60">
        <f t="shared" si="29"/>
        <v>4</v>
      </c>
    </row>
    <row r="1907" spans="1:3" ht="16.5" hidden="1" customHeight="1">
      <c r="A1907" s="725" t="s">
        <v>1106</v>
      </c>
      <c r="B1907" s="728">
        <v>39000</v>
      </c>
      <c r="C1907" s="60">
        <f t="shared" si="29"/>
        <v>5</v>
      </c>
    </row>
    <row r="1908" spans="1:3" ht="16.5" hidden="1" customHeight="1">
      <c r="A1908" s="725" t="s">
        <v>1107</v>
      </c>
      <c r="B1908" s="728">
        <v>39000</v>
      </c>
      <c r="C1908" s="60">
        <f t="shared" si="29"/>
        <v>6</v>
      </c>
    </row>
    <row r="1909" spans="1:3" ht="16.5" hidden="1" customHeight="1">
      <c r="A1909" s="725" t="s">
        <v>1108</v>
      </c>
      <c r="B1909" s="728">
        <v>39000</v>
      </c>
      <c r="C1909" s="60">
        <f t="shared" si="29"/>
        <v>7</v>
      </c>
    </row>
    <row r="1910" spans="1:3" ht="16.5" hidden="1" customHeight="1">
      <c r="A1910" s="725" t="s">
        <v>1109</v>
      </c>
      <c r="B1910" s="728">
        <v>39000</v>
      </c>
      <c r="C1910" s="60">
        <f t="shared" si="29"/>
        <v>8</v>
      </c>
    </row>
    <row r="1911" spans="1:3" ht="16.5" hidden="1" customHeight="1">
      <c r="A1911" s="725" t="s">
        <v>1110</v>
      </c>
      <c r="B1911" s="728">
        <v>39000</v>
      </c>
      <c r="C1911" s="60">
        <f t="shared" si="29"/>
        <v>9</v>
      </c>
    </row>
    <row r="1912" spans="1:3" ht="16.5" hidden="1" customHeight="1">
      <c r="A1912" s="725" t="s">
        <v>1111</v>
      </c>
      <c r="B1912" s="728">
        <v>39000</v>
      </c>
      <c r="C1912" s="60">
        <f t="shared" si="29"/>
        <v>10</v>
      </c>
    </row>
    <row r="1913" spans="1:3" ht="16.5" hidden="1" customHeight="1">
      <c r="A1913" s="725" t="s">
        <v>1112</v>
      </c>
      <c r="B1913" s="728">
        <v>39000</v>
      </c>
      <c r="C1913" s="60">
        <f t="shared" si="29"/>
        <v>11</v>
      </c>
    </row>
    <row r="1914" spans="1:3" ht="16.5" hidden="1" customHeight="1">
      <c r="A1914" s="725" t="s">
        <v>1113</v>
      </c>
      <c r="B1914" s="728">
        <v>39000</v>
      </c>
      <c r="C1914" s="60">
        <f t="shared" si="29"/>
        <v>12</v>
      </c>
    </row>
    <row r="1915" spans="1:3" ht="16.5" hidden="1" customHeight="1">
      <c r="A1915" s="725" t="s">
        <v>1114</v>
      </c>
      <c r="B1915" s="728">
        <v>39000</v>
      </c>
      <c r="C1915" s="60">
        <f t="shared" si="29"/>
        <v>13</v>
      </c>
    </row>
    <row r="1916" spans="1:3" ht="16.5" hidden="1" customHeight="1">
      <c r="A1916" s="725" t="s">
        <v>1115</v>
      </c>
      <c r="B1916" s="728">
        <v>39000</v>
      </c>
      <c r="C1916" s="60">
        <f t="shared" si="29"/>
        <v>14</v>
      </c>
    </row>
    <row r="1917" spans="1:3" ht="16.5" hidden="1" customHeight="1">
      <c r="A1917" s="725" t="s">
        <v>1116</v>
      </c>
      <c r="B1917" s="728">
        <v>39000</v>
      </c>
      <c r="C1917" s="60">
        <f t="shared" si="29"/>
        <v>15</v>
      </c>
    </row>
    <row r="1918" spans="1:3" ht="16.5" hidden="1" customHeight="1">
      <c r="A1918" s="725" t="s">
        <v>1117</v>
      </c>
      <c r="B1918" s="728">
        <v>39000</v>
      </c>
      <c r="C1918" s="60">
        <f t="shared" si="29"/>
        <v>16</v>
      </c>
    </row>
    <row r="1919" spans="1:3" ht="16.5" hidden="1" customHeight="1">
      <c r="A1919" s="725" t="s">
        <v>1118</v>
      </c>
      <c r="B1919" s="728">
        <v>39000</v>
      </c>
      <c r="C1919" s="60">
        <f t="shared" si="29"/>
        <v>17</v>
      </c>
    </row>
    <row r="1920" spans="1:3" ht="16.5" hidden="1" customHeight="1">
      <c r="A1920" s="725" t="s">
        <v>1119</v>
      </c>
      <c r="B1920" s="728">
        <v>39000</v>
      </c>
      <c r="C1920" s="60">
        <f t="shared" si="29"/>
        <v>18</v>
      </c>
    </row>
    <row r="1921" spans="1:3" ht="16.5" hidden="1" customHeight="1">
      <c r="A1921" s="725" t="s">
        <v>1120</v>
      </c>
      <c r="B1921" s="728">
        <v>39000</v>
      </c>
      <c r="C1921" s="60">
        <f t="shared" si="29"/>
        <v>19</v>
      </c>
    </row>
    <row r="1922" spans="1:3" ht="16.5" hidden="1" customHeight="1">
      <c r="A1922" s="725" t="s">
        <v>1121</v>
      </c>
      <c r="B1922" s="728">
        <v>39000</v>
      </c>
      <c r="C1922" s="60">
        <f t="shared" si="29"/>
        <v>20</v>
      </c>
    </row>
    <row r="1923" spans="1:3" ht="16.5" hidden="1" customHeight="1">
      <c r="A1923" s="725" t="s">
        <v>1122</v>
      </c>
      <c r="B1923" s="728">
        <v>39000</v>
      </c>
      <c r="C1923" s="60">
        <f t="shared" si="29"/>
        <v>21</v>
      </c>
    </row>
    <row r="1924" spans="1:3" ht="16.5" hidden="1" customHeight="1">
      <c r="A1924" s="725" t="s">
        <v>1123</v>
      </c>
      <c r="B1924" s="728">
        <v>39000</v>
      </c>
      <c r="C1924" s="60">
        <f t="shared" ref="C1924:C1987" si="30">MOD(ROW()-2,50)</f>
        <v>22</v>
      </c>
    </row>
    <row r="1925" spans="1:3" ht="16.5" hidden="1" customHeight="1">
      <c r="A1925" s="725" t="s">
        <v>1124</v>
      </c>
      <c r="B1925" s="728">
        <v>39000</v>
      </c>
      <c r="C1925" s="60">
        <f t="shared" si="30"/>
        <v>23</v>
      </c>
    </row>
    <row r="1926" spans="1:3" ht="16.5" hidden="1" customHeight="1">
      <c r="A1926" s="725" t="s">
        <v>1125</v>
      </c>
      <c r="B1926" s="728">
        <v>39000</v>
      </c>
      <c r="C1926" s="60">
        <f t="shared" si="30"/>
        <v>24</v>
      </c>
    </row>
    <row r="1927" spans="1:3" ht="16.5" hidden="1" customHeight="1">
      <c r="A1927" s="725" t="s">
        <v>1126</v>
      </c>
      <c r="B1927" s="728">
        <v>39000</v>
      </c>
      <c r="C1927" s="60">
        <f t="shared" si="30"/>
        <v>25</v>
      </c>
    </row>
    <row r="1928" spans="1:3" ht="16.5" hidden="1" customHeight="1">
      <c r="A1928" s="725" t="s">
        <v>1127</v>
      </c>
      <c r="B1928" s="728">
        <v>39000</v>
      </c>
      <c r="C1928" s="60">
        <f t="shared" si="30"/>
        <v>26</v>
      </c>
    </row>
    <row r="1929" spans="1:3" ht="16.5" hidden="1" customHeight="1">
      <c r="A1929" s="725" t="s">
        <v>1128</v>
      </c>
      <c r="B1929" s="728">
        <v>39000</v>
      </c>
      <c r="C1929" s="60">
        <f t="shared" si="30"/>
        <v>27</v>
      </c>
    </row>
    <row r="1930" spans="1:3" ht="16.5" hidden="1" customHeight="1">
      <c r="A1930" s="725" t="s">
        <v>1129</v>
      </c>
      <c r="B1930" s="728">
        <v>39000</v>
      </c>
      <c r="C1930" s="60">
        <f t="shared" si="30"/>
        <v>28</v>
      </c>
    </row>
    <row r="1931" spans="1:3" ht="16.5" hidden="1" customHeight="1">
      <c r="A1931" s="725" t="s">
        <v>1130</v>
      </c>
      <c r="B1931" s="728">
        <v>39000</v>
      </c>
      <c r="C1931" s="60">
        <f t="shared" si="30"/>
        <v>29</v>
      </c>
    </row>
    <row r="1932" spans="1:3" ht="16.5" hidden="1" customHeight="1">
      <c r="A1932" s="725" t="s">
        <v>1131</v>
      </c>
      <c r="B1932" s="728">
        <v>39000</v>
      </c>
      <c r="C1932" s="60">
        <f t="shared" si="30"/>
        <v>30</v>
      </c>
    </row>
    <row r="1933" spans="1:3" ht="16.5" hidden="1" customHeight="1">
      <c r="A1933" s="725" t="s">
        <v>1132</v>
      </c>
      <c r="B1933" s="728">
        <v>39000</v>
      </c>
      <c r="C1933" s="60">
        <f t="shared" si="30"/>
        <v>31</v>
      </c>
    </row>
    <row r="1934" spans="1:3" ht="16.5" hidden="1" customHeight="1">
      <c r="A1934" s="725" t="s">
        <v>1133</v>
      </c>
      <c r="B1934" s="728">
        <v>39000</v>
      </c>
      <c r="C1934" s="60">
        <f t="shared" si="30"/>
        <v>32</v>
      </c>
    </row>
    <row r="1935" spans="1:3" ht="16.5" hidden="1" customHeight="1">
      <c r="A1935" s="725" t="s">
        <v>1134</v>
      </c>
      <c r="B1935" s="728">
        <v>39000</v>
      </c>
      <c r="C1935" s="60">
        <f t="shared" si="30"/>
        <v>33</v>
      </c>
    </row>
    <row r="1936" spans="1:3" ht="16.5" hidden="1" customHeight="1">
      <c r="A1936" s="725" t="s">
        <v>1135</v>
      </c>
      <c r="B1936" s="728">
        <v>39000</v>
      </c>
      <c r="C1936" s="60">
        <f t="shared" si="30"/>
        <v>34</v>
      </c>
    </row>
    <row r="1937" spans="1:3" ht="16.5" hidden="1" customHeight="1">
      <c r="A1937" s="725" t="s">
        <v>1136</v>
      </c>
      <c r="B1937" s="728">
        <v>39000</v>
      </c>
      <c r="C1937" s="60">
        <f t="shared" si="30"/>
        <v>35</v>
      </c>
    </row>
    <row r="1938" spans="1:3" ht="16.5" hidden="1" customHeight="1">
      <c r="A1938" s="725" t="s">
        <v>1137</v>
      </c>
      <c r="B1938" s="728">
        <v>39000</v>
      </c>
      <c r="C1938" s="60">
        <f t="shared" si="30"/>
        <v>36</v>
      </c>
    </row>
    <row r="1939" spans="1:3" ht="16.5" hidden="1" customHeight="1">
      <c r="A1939" s="725" t="s">
        <v>1138</v>
      </c>
      <c r="B1939" s="728">
        <v>39000</v>
      </c>
      <c r="C1939" s="60">
        <f t="shared" si="30"/>
        <v>37</v>
      </c>
    </row>
    <row r="1940" spans="1:3" ht="16.5" hidden="1" customHeight="1">
      <c r="A1940" s="725" t="s">
        <v>1139</v>
      </c>
      <c r="B1940" s="728">
        <v>39000</v>
      </c>
      <c r="C1940" s="60">
        <f t="shared" si="30"/>
        <v>38</v>
      </c>
    </row>
    <row r="1941" spans="1:3" ht="16.5" hidden="1" customHeight="1">
      <c r="A1941" s="725" t="s">
        <v>1140</v>
      </c>
      <c r="B1941" s="728">
        <v>39000</v>
      </c>
      <c r="C1941" s="60">
        <f t="shared" si="30"/>
        <v>39</v>
      </c>
    </row>
    <row r="1942" spans="1:3" ht="16.5" hidden="1" customHeight="1">
      <c r="A1942" s="725" t="s">
        <v>1141</v>
      </c>
      <c r="B1942" s="728">
        <v>39000</v>
      </c>
      <c r="C1942" s="60">
        <f t="shared" si="30"/>
        <v>40</v>
      </c>
    </row>
    <row r="1943" spans="1:3" ht="16.5" hidden="1" customHeight="1">
      <c r="A1943" s="725" t="s">
        <v>1142</v>
      </c>
      <c r="B1943" s="728">
        <v>39000</v>
      </c>
      <c r="C1943" s="60">
        <f t="shared" si="30"/>
        <v>41</v>
      </c>
    </row>
    <row r="1944" spans="1:3" ht="16.5" hidden="1" customHeight="1">
      <c r="A1944" s="725" t="s">
        <v>1143</v>
      </c>
      <c r="B1944" s="728">
        <v>39000</v>
      </c>
      <c r="C1944" s="60">
        <f t="shared" si="30"/>
        <v>42</v>
      </c>
    </row>
    <row r="1945" spans="1:3" ht="16.5" hidden="1" customHeight="1">
      <c r="A1945" s="725" t="s">
        <v>1144</v>
      </c>
      <c r="B1945" s="728">
        <v>39000</v>
      </c>
      <c r="C1945" s="60">
        <f t="shared" si="30"/>
        <v>43</v>
      </c>
    </row>
    <row r="1946" spans="1:3" ht="16.5" hidden="1" customHeight="1">
      <c r="A1946" s="725" t="s">
        <v>1145</v>
      </c>
      <c r="B1946" s="728">
        <v>39000</v>
      </c>
      <c r="C1946" s="60">
        <f t="shared" si="30"/>
        <v>44</v>
      </c>
    </row>
    <row r="1947" spans="1:3" ht="16.5" hidden="1" customHeight="1">
      <c r="A1947" s="725" t="s">
        <v>1146</v>
      </c>
      <c r="B1947" s="728">
        <v>39000</v>
      </c>
      <c r="C1947" s="60">
        <f t="shared" si="30"/>
        <v>45</v>
      </c>
    </row>
    <row r="1948" spans="1:3" ht="16.5" hidden="1" customHeight="1">
      <c r="A1948" s="725" t="s">
        <v>1147</v>
      </c>
      <c r="B1948" s="728">
        <v>39000</v>
      </c>
      <c r="C1948" s="60">
        <f t="shared" si="30"/>
        <v>46</v>
      </c>
    </row>
    <row r="1949" spans="1:3" ht="16.5" hidden="1" customHeight="1">
      <c r="A1949" s="725" t="s">
        <v>1148</v>
      </c>
      <c r="B1949" s="728">
        <v>39000</v>
      </c>
      <c r="C1949" s="60">
        <f t="shared" si="30"/>
        <v>47</v>
      </c>
    </row>
    <row r="1950" spans="1:3" ht="16.5" hidden="1" customHeight="1">
      <c r="A1950" s="725" t="s">
        <v>1149</v>
      </c>
      <c r="B1950" s="728">
        <v>39000</v>
      </c>
      <c r="C1950" s="60">
        <f t="shared" si="30"/>
        <v>48</v>
      </c>
    </row>
    <row r="1951" spans="1:3" ht="16.5" hidden="1" customHeight="1">
      <c r="A1951" s="725" t="s">
        <v>1150</v>
      </c>
      <c r="B1951" s="728">
        <v>39000</v>
      </c>
      <c r="C1951" s="60">
        <f t="shared" si="30"/>
        <v>49</v>
      </c>
    </row>
    <row r="1952" spans="1:3" ht="16.5" customHeight="1">
      <c r="A1952" s="727" t="s">
        <v>1151</v>
      </c>
      <c r="B1952" s="731">
        <v>40000</v>
      </c>
      <c r="C1952" s="732">
        <f t="shared" si="30"/>
        <v>0</v>
      </c>
    </row>
    <row r="1953" spans="1:3" ht="16.5" hidden="1" customHeight="1">
      <c r="A1953" s="725" t="s">
        <v>1152</v>
      </c>
      <c r="B1953" s="728">
        <v>40000</v>
      </c>
      <c r="C1953" s="60">
        <f t="shared" si="30"/>
        <v>1</v>
      </c>
    </row>
    <row r="1954" spans="1:3" ht="16.5" hidden="1" customHeight="1">
      <c r="A1954" s="725" t="s">
        <v>1153</v>
      </c>
      <c r="B1954" s="728">
        <v>40000</v>
      </c>
      <c r="C1954" s="60">
        <f t="shared" si="30"/>
        <v>2</v>
      </c>
    </row>
    <row r="1955" spans="1:3" ht="16.5" hidden="1" customHeight="1">
      <c r="A1955" s="725" t="s">
        <v>1154</v>
      </c>
      <c r="B1955" s="728">
        <v>40000</v>
      </c>
      <c r="C1955" s="60">
        <f t="shared" si="30"/>
        <v>3</v>
      </c>
    </row>
    <row r="1956" spans="1:3" ht="16.5" hidden="1" customHeight="1">
      <c r="A1956" s="725" t="s">
        <v>1155</v>
      </c>
      <c r="B1956" s="728">
        <v>40000</v>
      </c>
      <c r="C1956" s="60">
        <f t="shared" si="30"/>
        <v>4</v>
      </c>
    </row>
    <row r="1957" spans="1:3" ht="16.5" hidden="1" customHeight="1">
      <c r="A1957" s="725" t="s">
        <v>1156</v>
      </c>
      <c r="B1957" s="728">
        <v>40000</v>
      </c>
      <c r="C1957" s="60">
        <f t="shared" si="30"/>
        <v>5</v>
      </c>
    </row>
    <row r="1958" spans="1:3" ht="16.5" hidden="1" customHeight="1">
      <c r="A1958" s="725" t="s">
        <v>1157</v>
      </c>
      <c r="B1958" s="728">
        <v>40000</v>
      </c>
      <c r="C1958" s="60">
        <f t="shared" si="30"/>
        <v>6</v>
      </c>
    </row>
    <row r="1959" spans="1:3" ht="16.5" hidden="1" customHeight="1">
      <c r="A1959" s="725" t="s">
        <v>1158</v>
      </c>
      <c r="B1959" s="728">
        <v>40000</v>
      </c>
      <c r="C1959" s="60">
        <f t="shared" si="30"/>
        <v>7</v>
      </c>
    </row>
    <row r="1960" spans="1:3" ht="16.5" hidden="1" customHeight="1">
      <c r="A1960" s="725" t="s">
        <v>1159</v>
      </c>
      <c r="B1960" s="728">
        <v>40000</v>
      </c>
      <c r="C1960" s="60">
        <f t="shared" si="30"/>
        <v>8</v>
      </c>
    </row>
    <row r="1961" spans="1:3" ht="16.5" hidden="1" customHeight="1">
      <c r="A1961" s="725" t="s">
        <v>1160</v>
      </c>
      <c r="B1961" s="728">
        <v>40000</v>
      </c>
      <c r="C1961" s="60">
        <f t="shared" si="30"/>
        <v>9</v>
      </c>
    </row>
    <row r="1962" spans="1:3" ht="16.5" hidden="1" customHeight="1">
      <c r="A1962" s="725" t="s">
        <v>1161</v>
      </c>
      <c r="B1962" s="728">
        <v>40000</v>
      </c>
      <c r="C1962" s="60">
        <f t="shared" si="30"/>
        <v>10</v>
      </c>
    </row>
    <row r="1963" spans="1:3" ht="16.5" hidden="1" customHeight="1">
      <c r="A1963" s="725" t="s">
        <v>1162</v>
      </c>
      <c r="B1963" s="728">
        <v>40000</v>
      </c>
      <c r="C1963" s="60">
        <f t="shared" si="30"/>
        <v>11</v>
      </c>
    </row>
    <row r="1964" spans="1:3" ht="16.5" hidden="1" customHeight="1">
      <c r="A1964" s="725" t="s">
        <v>1163</v>
      </c>
      <c r="B1964" s="728">
        <v>40000</v>
      </c>
      <c r="C1964" s="60">
        <f t="shared" si="30"/>
        <v>12</v>
      </c>
    </row>
    <row r="1965" spans="1:3" ht="16.5" hidden="1" customHeight="1">
      <c r="A1965" s="725" t="s">
        <v>1164</v>
      </c>
      <c r="B1965" s="728">
        <v>40000</v>
      </c>
      <c r="C1965" s="60">
        <f t="shared" si="30"/>
        <v>13</v>
      </c>
    </row>
    <row r="1966" spans="1:3" ht="16.5" hidden="1" customHeight="1">
      <c r="A1966" s="725" t="s">
        <v>1165</v>
      </c>
      <c r="B1966" s="728">
        <v>40000</v>
      </c>
      <c r="C1966" s="60">
        <f t="shared" si="30"/>
        <v>14</v>
      </c>
    </row>
    <row r="1967" spans="1:3" ht="16.5" hidden="1" customHeight="1">
      <c r="A1967" s="725" t="s">
        <v>1166</v>
      </c>
      <c r="B1967" s="728">
        <v>40000</v>
      </c>
      <c r="C1967" s="60">
        <f t="shared" si="30"/>
        <v>15</v>
      </c>
    </row>
    <row r="1968" spans="1:3" ht="16.5" hidden="1" customHeight="1">
      <c r="A1968" s="725" t="s">
        <v>1167</v>
      </c>
      <c r="B1968" s="728">
        <v>40000</v>
      </c>
      <c r="C1968" s="60">
        <f t="shared" si="30"/>
        <v>16</v>
      </c>
    </row>
    <row r="1969" spans="1:3" ht="16.5" hidden="1" customHeight="1">
      <c r="A1969" s="725" t="s">
        <v>1168</v>
      </c>
      <c r="B1969" s="728">
        <v>40000</v>
      </c>
      <c r="C1969" s="60">
        <f t="shared" si="30"/>
        <v>17</v>
      </c>
    </row>
    <row r="1970" spans="1:3" ht="16.5" hidden="1" customHeight="1">
      <c r="A1970" s="725" t="s">
        <v>1169</v>
      </c>
      <c r="B1970" s="728">
        <v>40000</v>
      </c>
      <c r="C1970" s="60">
        <f t="shared" si="30"/>
        <v>18</v>
      </c>
    </row>
    <row r="1971" spans="1:3" ht="16.5" hidden="1" customHeight="1">
      <c r="A1971" s="725" t="s">
        <v>1170</v>
      </c>
      <c r="B1971" s="728">
        <v>40000</v>
      </c>
      <c r="C1971" s="60">
        <f t="shared" si="30"/>
        <v>19</v>
      </c>
    </row>
    <row r="1972" spans="1:3" ht="16.5" hidden="1" customHeight="1">
      <c r="A1972" s="725" t="s">
        <v>1171</v>
      </c>
      <c r="B1972" s="728">
        <v>40000</v>
      </c>
      <c r="C1972" s="60">
        <f t="shared" si="30"/>
        <v>20</v>
      </c>
    </row>
    <row r="1973" spans="1:3" ht="16.5" hidden="1" customHeight="1">
      <c r="A1973" s="725" t="s">
        <v>1172</v>
      </c>
      <c r="B1973" s="728">
        <v>40000</v>
      </c>
      <c r="C1973" s="60">
        <f t="shared" si="30"/>
        <v>21</v>
      </c>
    </row>
    <row r="1974" spans="1:3" ht="16.5" hidden="1" customHeight="1">
      <c r="A1974" s="725" t="s">
        <v>1173</v>
      </c>
      <c r="B1974" s="728">
        <v>40000</v>
      </c>
      <c r="C1974" s="60">
        <f t="shared" si="30"/>
        <v>22</v>
      </c>
    </row>
    <row r="1975" spans="1:3" ht="16.5" hidden="1" customHeight="1">
      <c r="A1975" s="725" t="s">
        <v>1174</v>
      </c>
      <c r="B1975" s="728">
        <v>40000</v>
      </c>
      <c r="C1975" s="60">
        <f t="shared" si="30"/>
        <v>23</v>
      </c>
    </row>
    <row r="1976" spans="1:3" ht="16.5" hidden="1" customHeight="1">
      <c r="A1976" s="725" t="s">
        <v>1175</v>
      </c>
      <c r="B1976" s="728">
        <v>40000</v>
      </c>
      <c r="C1976" s="60">
        <f t="shared" si="30"/>
        <v>24</v>
      </c>
    </row>
    <row r="1977" spans="1:3" ht="16.5" hidden="1" customHeight="1">
      <c r="A1977" s="725" t="s">
        <v>1176</v>
      </c>
      <c r="B1977" s="728">
        <v>40000</v>
      </c>
      <c r="C1977" s="60">
        <f t="shared" si="30"/>
        <v>25</v>
      </c>
    </row>
    <row r="1978" spans="1:3" ht="16.5" hidden="1" customHeight="1">
      <c r="A1978" s="725" t="s">
        <v>1177</v>
      </c>
      <c r="B1978" s="728">
        <v>40000</v>
      </c>
      <c r="C1978" s="60">
        <f t="shared" si="30"/>
        <v>26</v>
      </c>
    </row>
    <row r="1979" spans="1:3" ht="16.5" hidden="1" customHeight="1">
      <c r="A1979" s="725" t="s">
        <v>1178</v>
      </c>
      <c r="B1979" s="728">
        <v>40000</v>
      </c>
      <c r="C1979" s="60">
        <f t="shared" si="30"/>
        <v>27</v>
      </c>
    </row>
    <row r="1980" spans="1:3" ht="16.5" hidden="1" customHeight="1">
      <c r="A1980" s="725" t="s">
        <v>1179</v>
      </c>
      <c r="B1980" s="728">
        <v>40000</v>
      </c>
      <c r="C1980" s="60">
        <f t="shared" si="30"/>
        <v>28</v>
      </c>
    </row>
    <row r="1981" spans="1:3" ht="16.5" hidden="1" customHeight="1">
      <c r="A1981" s="725" t="s">
        <v>1180</v>
      </c>
      <c r="B1981" s="728">
        <v>40000</v>
      </c>
      <c r="C1981" s="60">
        <f t="shared" si="30"/>
        <v>29</v>
      </c>
    </row>
    <row r="1982" spans="1:3" ht="16.5" hidden="1" customHeight="1">
      <c r="A1982" s="725" t="s">
        <v>1181</v>
      </c>
      <c r="B1982" s="728">
        <v>40000</v>
      </c>
      <c r="C1982" s="60">
        <f t="shared" si="30"/>
        <v>30</v>
      </c>
    </row>
    <row r="1983" spans="1:3" ht="16.5" hidden="1" customHeight="1">
      <c r="A1983" s="725" t="s">
        <v>1182</v>
      </c>
      <c r="B1983" s="728">
        <v>40000</v>
      </c>
      <c r="C1983" s="60">
        <f t="shared" si="30"/>
        <v>31</v>
      </c>
    </row>
    <row r="1984" spans="1:3" ht="16.5" hidden="1" customHeight="1">
      <c r="A1984" s="725" t="s">
        <v>1183</v>
      </c>
      <c r="B1984" s="728">
        <v>40000</v>
      </c>
      <c r="C1984" s="60">
        <f t="shared" si="30"/>
        <v>32</v>
      </c>
    </row>
    <row r="1985" spans="1:3" ht="16.5" hidden="1" customHeight="1">
      <c r="A1985" s="725" t="s">
        <v>1184</v>
      </c>
      <c r="B1985" s="728">
        <v>40000</v>
      </c>
      <c r="C1985" s="60">
        <f t="shared" si="30"/>
        <v>33</v>
      </c>
    </row>
    <row r="1986" spans="1:3" ht="16.5" hidden="1" customHeight="1">
      <c r="A1986" s="725" t="s">
        <v>1185</v>
      </c>
      <c r="B1986" s="728">
        <v>40000</v>
      </c>
      <c r="C1986" s="60">
        <f t="shared" si="30"/>
        <v>34</v>
      </c>
    </row>
    <row r="1987" spans="1:3" ht="16.5" hidden="1" customHeight="1">
      <c r="A1987" s="725" t="s">
        <v>1186</v>
      </c>
      <c r="B1987" s="728">
        <v>40000</v>
      </c>
      <c r="C1987" s="60">
        <f t="shared" si="30"/>
        <v>35</v>
      </c>
    </row>
    <row r="1988" spans="1:3" ht="16.5" hidden="1" customHeight="1">
      <c r="A1988" s="725" t="s">
        <v>1187</v>
      </c>
      <c r="B1988" s="728">
        <v>40000</v>
      </c>
      <c r="C1988" s="60">
        <f t="shared" ref="C1988:C2002" si="31">MOD(ROW()-2,50)</f>
        <v>36</v>
      </c>
    </row>
    <row r="1989" spans="1:3" ht="16.5" hidden="1" customHeight="1">
      <c r="A1989" s="725" t="s">
        <v>1188</v>
      </c>
      <c r="B1989" s="728">
        <v>40000</v>
      </c>
      <c r="C1989" s="60">
        <f t="shared" si="31"/>
        <v>37</v>
      </c>
    </row>
    <row r="1990" spans="1:3" ht="16.5" hidden="1" customHeight="1">
      <c r="A1990" s="725" t="s">
        <v>1189</v>
      </c>
      <c r="B1990" s="728">
        <v>40000</v>
      </c>
      <c r="C1990" s="60">
        <f t="shared" si="31"/>
        <v>38</v>
      </c>
    </row>
    <row r="1991" spans="1:3" ht="16.5" hidden="1" customHeight="1">
      <c r="A1991" s="725" t="s">
        <v>1190</v>
      </c>
      <c r="B1991" s="728">
        <v>40000</v>
      </c>
      <c r="C1991" s="60">
        <f t="shared" si="31"/>
        <v>39</v>
      </c>
    </row>
    <row r="1992" spans="1:3" ht="16.5" hidden="1" customHeight="1">
      <c r="A1992" s="725" t="s">
        <v>1191</v>
      </c>
      <c r="B1992" s="728">
        <v>40000</v>
      </c>
      <c r="C1992" s="60">
        <f t="shared" si="31"/>
        <v>40</v>
      </c>
    </row>
    <row r="1993" spans="1:3" ht="16.5" hidden="1" customHeight="1">
      <c r="A1993" s="725" t="s">
        <v>1192</v>
      </c>
      <c r="B1993" s="728">
        <v>40000</v>
      </c>
      <c r="C1993" s="60">
        <f t="shared" si="31"/>
        <v>41</v>
      </c>
    </row>
    <row r="1994" spans="1:3" ht="16.5" hidden="1" customHeight="1">
      <c r="A1994" s="725" t="s">
        <v>1193</v>
      </c>
      <c r="B1994" s="728">
        <v>40000</v>
      </c>
      <c r="C1994" s="60">
        <f t="shared" si="31"/>
        <v>42</v>
      </c>
    </row>
    <row r="1995" spans="1:3" ht="16.5" hidden="1" customHeight="1">
      <c r="A1995" s="725" t="s">
        <v>1194</v>
      </c>
      <c r="B1995" s="728">
        <v>40000</v>
      </c>
      <c r="C1995" s="60">
        <f t="shared" si="31"/>
        <v>43</v>
      </c>
    </row>
    <row r="1996" spans="1:3" ht="16.5" hidden="1" customHeight="1">
      <c r="A1996" s="725" t="s">
        <v>1195</v>
      </c>
      <c r="B1996" s="728">
        <v>40000</v>
      </c>
      <c r="C1996" s="60">
        <f t="shared" si="31"/>
        <v>44</v>
      </c>
    </row>
    <row r="1997" spans="1:3" ht="16.5" hidden="1" customHeight="1">
      <c r="A1997" s="725" t="s">
        <v>1196</v>
      </c>
      <c r="B1997" s="728">
        <v>40000</v>
      </c>
      <c r="C1997" s="60">
        <f t="shared" si="31"/>
        <v>45</v>
      </c>
    </row>
    <row r="1998" spans="1:3" ht="16.5" hidden="1" customHeight="1">
      <c r="A1998" s="725" t="s">
        <v>1197</v>
      </c>
      <c r="B1998" s="728">
        <v>40000</v>
      </c>
      <c r="C1998" s="60">
        <f t="shared" si="31"/>
        <v>46</v>
      </c>
    </row>
    <row r="1999" spans="1:3" ht="16.5" hidden="1" customHeight="1">
      <c r="A1999" s="725" t="s">
        <v>1198</v>
      </c>
      <c r="B1999" s="728">
        <v>40000</v>
      </c>
      <c r="C1999" s="60">
        <f t="shared" si="31"/>
        <v>47</v>
      </c>
    </row>
    <row r="2000" spans="1:3" ht="16.5" hidden="1" customHeight="1">
      <c r="A2000" s="725" t="s">
        <v>1199</v>
      </c>
      <c r="B2000" s="728">
        <v>40000</v>
      </c>
      <c r="C2000" s="60">
        <f t="shared" si="31"/>
        <v>48</v>
      </c>
    </row>
    <row r="2001" spans="1:3" ht="16.5" hidden="1" customHeight="1">
      <c r="A2001" s="725" t="s">
        <v>1200</v>
      </c>
      <c r="B2001" s="728">
        <v>40000</v>
      </c>
      <c r="C2001" s="60">
        <f t="shared" si="31"/>
        <v>49</v>
      </c>
    </row>
    <row r="2002" spans="1:3" ht="16.5" customHeight="1">
      <c r="A2002" s="727" t="s">
        <v>1201</v>
      </c>
      <c r="B2002" s="731">
        <v>50000</v>
      </c>
      <c r="C2002" s="732">
        <f t="shared" si="31"/>
        <v>0</v>
      </c>
    </row>
  </sheetData>
  <autoFilter ref="A2:C2002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workbookViewId="0">
      <selection activeCell="M43" sqref="M43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639" t="s">
        <v>3127</v>
      </c>
    </row>
    <row r="21" spans="1:1">
      <c r="A21" s="509" t="s">
        <v>3128</v>
      </c>
    </row>
    <row r="22" spans="1:1">
      <c r="A22" s="510"/>
    </row>
    <row r="23" spans="1:1">
      <c r="A23" s="509" t="s">
        <v>2958</v>
      </c>
    </row>
    <row r="24" spans="1:1">
      <c r="A24" s="640" t="s">
        <v>3129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workbookViewId="0">
      <selection activeCell="M43" sqref="M43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7" width="15.625" style="60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7" ht="16.5" customHeight="1">
      <c r="A1" s="500" t="s">
        <v>3134</v>
      </c>
    </row>
    <row r="2" spans="1:7" ht="16.5" customHeight="1">
      <c r="A2" s="641"/>
      <c r="B2" s="644" t="s">
        <v>3135</v>
      </c>
      <c r="C2" s="645">
        <v>1</v>
      </c>
      <c r="D2" s="644">
        <v>120</v>
      </c>
      <c r="E2" s="644">
        <v>145</v>
      </c>
      <c r="F2" s="644">
        <v>175</v>
      </c>
      <c r="G2" s="644">
        <v>200</v>
      </c>
    </row>
    <row r="3" spans="1:7" ht="16.5" customHeight="1">
      <c r="A3" s="641"/>
      <c r="B3" s="658" t="s">
        <v>3136</v>
      </c>
      <c r="C3" s="648">
        <v>7</v>
      </c>
      <c r="D3" s="649">
        <f>7+(D$2/3)</f>
        <v>47</v>
      </c>
      <c r="E3" s="649">
        <f t="shared" ref="E3:G3" si="0">7+(E$2/3)</f>
        <v>55.333333333333336</v>
      </c>
      <c r="F3" s="649">
        <f t="shared" si="0"/>
        <v>65.333333333333343</v>
      </c>
      <c r="G3" s="649">
        <f t="shared" si="0"/>
        <v>73.666666666666671</v>
      </c>
    </row>
    <row r="4" spans="1:7" ht="16.5" customHeight="1">
      <c r="A4" s="641"/>
      <c r="B4" s="658" t="s">
        <v>3137</v>
      </c>
      <c r="C4" s="650">
        <f>C$3*1.4</f>
        <v>9.7999999999999989</v>
      </c>
      <c r="D4" s="649">
        <f t="shared" ref="D4:G4" si="1">D$3*1.4</f>
        <v>65.8</v>
      </c>
      <c r="E4" s="649">
        <f t="shared" si="1"/>
        <v>77.466666666666669</v>
      </c>
      <c r="F4" s="649">
        <f t="shared" si="1"/>
        <v>91.466666666666669</v>
      </c>
      <c r="G4" s="649">
        <f t="shared" si="1"/>
        <v>103.13333333333334</v>
      </c>
    </row>
    <row r="5" spans="1:7" ht="16.5" customHeight="1">
      <c r="A5" s="642">
        <v>5</v>
      </c>
      <c r="B5" s="643"/>
      <c r="C5" s="7"/>
      <c r="D5" s="7"/>
      <c r="E5" s="7"/>
      <c r="F5" s="7"/>
      <c r="G5" s="7"/>
    </row>
    <row r="6" spans="1:7" ht="16.5" customHeight="1">
      <c r="A6" s="642">
        <v>1.4</v>
      </c>
      <c r="B6" s="659" t="s">
        <v>3138</v>
      </c>
      <c r="C6" s="646">
        <f>$A5+(C$2*$A7)</f>
        <v>5.4</v>
      </c>
      <c r="D6" s="652">
        <f t="shared" ref="D6:G7" si="2">$A5+(D$2*$A7)</f>
        <v>53</v>
      </c>
      <c r="E6" s="652">
        <f t="shared" si="2"/>
        <v>63</v>
      </c>
      <c r="F6" s="652">
        <f t="shared" si="2"/>
        <v>75</v>
      </c>
      <c r="G6" s="652">
        <f t="shared" si="2"/>
        <v>85</v>
      </c>
    </row>
    <row r="7" spans="1:7" ht="16.5" customHeight="1">
      <c r="A7" s="642">
        <v>0.4</v>
      </c>
      <c r="B7" s="659" t="s">
        <v>3139</v>
      </c>
      <c r="C7" s="647">
        <f>$A6+(C$2*$A8)</f>
        <v>2</v>
      </c>
      <c r="D7" s="651">
        <f t="shared" si="2"/>
        <v>73.400000000000006</v>
      </c>
      <c r="E7" s="651">
        <f t="shared" si="2"/>
        <v>88.4</v>
      </c>
      <c r="F7" s="651">
        <f t="shared" si="2"/>
        <v>106.4</v>
      </c>
      <c r="G7" s="651">
        <f t="shared" si="2"/>
        <v>121.4</v>
      </c>
    </row>
    <row r="8" spans="1:7" ht="16.5" customHeight="1">
      <c r="A8" s="642">
        <v>0.6</v>
      </c>
      <c r="B8" s="659" t="s">
        <v>3140</v>
      </c>
      <c r="C8" s="653">
        <f>C4-C7</f>
        <v>7.7999999999999989</v>
      </c>
      <c r="D8" s="654">
        <f>D4-D7</f>
        <v>-7.6000000000000085</v>
      </c>
      <c r="E8" s="654">
        <f>E4-E7</f>
        <v>-10.933333333333337</v>
      </c>
      <c r="F8" s="654">
        <f>F4-F7</f>
        <v>-14.933333333333337</v>
      </c>
      <c r="G8" s="654">
        <f>G4-G7</f>
        <v>-18.266666666666666</v>
      </c>
    </row>
    <row r="9" spans="1:7" ht="16.5" customHeight="1">
      <c r="A9" s="641"/>
      <c r="B9" s="889" t="s">
        <v>3141</v>
      </c>
      <c r="C9" s="655" t="s">
        <v>3142</v>
      </c>
      <c r="D9" s="656">
        <f>40000*0.2</f>
        <v>8000</v>
      </c>
      <c r="E9" s="657" t="s">
        <v>3143</v>
      </c>
      <c r="F9" s="892">
        <f>40000*500%</f>
        <v>200000</v>
      </c>
      <c r="G9" s="893"/>
    </row>
    <row r="10" spans="1:7" ht="76.5" customHeight="1">
      <c r="A10" s="641"/>
      <c r="B10" s="889"/>
      <c r="C10" s="890" t="s">
        <v>3144</v>
      </c>
      <c r="D10" s="891"/>
      <c r="E10" s="891"/>
      <c r="F10" s="891"/>
      <c r="G10" s="891"/>
    </row>
  </sheetData>
  <mergeCells count="3">
    <mergeCell ref="B9:B10"/>
    <mergeCell ref="C10:G10"/>
    <mergeCell ref="F9:G9"/>
  </mergeCells>
  <phoneticPr fontId="6" type="noConversion"/>
  <pageMargins left="0.7" right="0.7" top="0.75" bottom="0.75" header="0.3" footer="0.3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M43" sqref="M43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894" t="s">
        <v>1912</v>
      </c>
      <c r="B2" s="894" t="s">
        <v>2905</v>
      </c>
      <c r="C2" s="896" t="s">
        <v>2900</v>
      </c>
      <c r="D2" s="629" t="s">
        <v>2170</v>
      </c>
      <c r="E2" s="630" t="s">
        <v>250</v>
      </c>
      <c r="F2" s="897" t="s">
        <v>2170</v>
      </c>
      <c r="G2" s="897"/>
      <c r="H2" s="898" t="s">
        <v>250</v>
      </c>
      <c r="I2" s="898"/>
      <c r="J2" s="629" t="s">
        <v>2170</v>
      </c>
      <c r="K2" s="630" t="s">
        <v>250</v>
      </c>
    </row>
    <row r="3" spans="1:11" ht="27">
      <c r="A3" s="895"/>
      <c r="B3" s="895"/>
      <c r="C3" s="896"/>
      <c r="D3" s="629" t="s">
        <v>2935</v>
      </c>
      <c r="E3" s="630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629" t="s">
        <v>2938</v>
      </c>
      <c r="K3" s="630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/>
      <c r="F4" s="491">
        <f>$C4+($D4*1)</f>
        <v>-5.9</v>
      </c>
      <c r="G4" s="491">
        <f>$C4+($D4*50)</f>
        <v>-50</v>
      </c>
      <c r="H4" s="493"/>
      <c r="I4" s="493"/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3126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A2:A3"/>
    <mergeCell ref="B2:B3"/>
    <mergeCell ref="C2:C3"/>
    <mergeCell ref="F2:G2"/>
    <mergeCell ref="H2:I2"/>
  </mergeCells>
  <phoneticPr fontId="6" type="noConversion"/>
  <pageMargins left="0.7" right="0.7" top="0.75" bottom="0.75" header="0.3" footer="0.3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71"/>
  <sheetViews>
    <sheetView workbookViewId="0">
      <selection activeCell="M43" sqref="M43"/>
    </sheetView>
  </sheetViews>
  <sheetFormatPr defaultRowHeight="16.5"/>
  <cols>
    <col min="1" max="1" width="1" style="450" customWidth="1"/>
    <col min="2" max="2" width="19.75" style="450" customWidth="1"/>
    <col min="3" max="3" width="11.25" style="450" bestFit="1" customWidth="1"/>
    <col min="4" max="4" width="26.375" style="450" customWidth="1"/>
    <col min="5" max="5" width="13.125" style="450" bestFit="1" customWidth="1"/>
    <col min="6" max="6" width="16.375" style="450" bestFit="1" customWidth="1"/>
    <col min="7" max="7" width="47.75" style="450" customWidth="1"/>
    <col min="8" max="8" width="10" style="450" bestFit="1" customWidth="1"/>
    <col min="9" max="16384" width="9" style="450"/>
  </cols>
  <sheetData>
    <row r="1" spans="1:7">
      <c r="A1" s="17" t="s">
        <v>3153</v>
      </c>
    </row>
    <row r="2" spans="1:7" ht="6" customHeight="1"/>
    <row r="3" spans="1:7">
      <c r="B3" s="17" t="s">
        <v>3154</v>
      </c>
      <c r="F3" s="662"/>
    </row>
    <row r="4" spans="1:7">
      <c r="B4" s="663" t="s">
        <v>3155</v>
      </c>
      <c r="C4" s="663" t="s">
        <v>3156</v>
      </c>
      <c r="D4" s="663" t="s">
        <v>3157</v>
      </c>
      <c r="E4" s="663" t="s">
        <v>3158</v>
      </c>
      <c r="F4" s="663" t="s">
        <v>3159</v>
      </c>
    </row>
    <row r="5" spans="1:7">
      <c r="B5" s="663" t="s">
        <v>3160</v>
      </c>
      <c r="C5" s="663" t="s">
        <v>3161</v>
      </c>
      <c r="D5" s="663"/>
      <c r="E5" s="664">
        <v>0</v>
      </c>
      <c r="F5" s="665" t="s">
        <v>3162</v>
      </c>
      <c r="G5" s="666"/>
    </row>
    <row r="6" spans="1:7">
      <c r="B6" s="663" t="s">
        <v>3163</v>
      </c>
      <c r="C6" s="663" t="s">
        <v>3164</v>
      </c>
      <c r="D6" s="663"/>
      <c r="E6" s="664">
        <v>0</v>
      </c>
      <c r="F6" s="667">
        <f>550/20</f>
        <v>27.5</v>
      </c>
      <c r="G6" s="668"/>
    </row>
    <row r="7" spans="1:7">
      <c r="B7" s="663" t="s">
        <v>3166</v>
      </c>
      <c r="C7" s="663" t="s">
        <v>3167</v>
      </c>
      <c r="D7" s="663"/>
      <c r="E7" s="664">
        <v>0</v>
      </c>
      <c r="F7" s="669">
        <f>1100/50</f>
        <v>22</v>
      </c>
      <c r="G7" s="670"/>
    </row>
    <row r="8" spans="1:7">
      <c r="B8" s="663" t="s">
        <v>3168</v>
      </c>
      <c r="C8" s="663" t="s">
        <v>3169</v>
      </c>
      <c r="D8" s="663" t="s">
        <v>3170</v>
      </c>
      <c r="E8" s="664">
        <v>0.3</v>
      </c>
      <c r="F8" s="669">
        <f>250/130*11</f>
        <v>21.153846153846153</v>
      </c>
      <c r="G8" s="899" t="s">
        <v>3171</v>
      </c>
    </row>
    <row r="9" spans="1:7">
      <c r="B9" s="663" t="s">
        <v>3172</v>
      </c>
      <c r="C9" s="663" t="s">
        <v>3173</v>
      </c>
      <c r="D9" s="663" t="s">
        <v>3174</v>
      </c>
      <c r="E9" s="664">
        <v>0.3</v>
      </c>
      <c r="F9" s="669">
        <f>500*11/260</f>
        <v>21.153846153846153</v>
      </c>
      <c r="G9" s="899"/>
    </row>
    <row r="10" spans="1:7">
      <c r="B10" s="663" t="s">
        <v>3175</v>
      </c>
      <c r="C10" s="663" t="s">
        <v>3176</v>
      </c>
      <c r="D10" s="663" t="s">
        <v>3177</v>
      </c>
      <c r="E10" s="671">
        <v>0.375</v>
      </c>
      <c r="F10" s="672">
        <f>1000*11/550</f>
        <v>20</v>
      </c>
      <c r="G10" s="670"/>
    </row>
    <row r="11" spans="1:7">
      <c r="F11" s="670"/>
      <c r="G11" s="670"/>
    </row>
    <row r="12" spans="1:7">
      <c r="B12" s="17" t="s">
        <v>3178</v>
      </c>
      <c r="F12" s="670"/>
      <c r="G12" s="670"/>
    </row>
    <row r="13" spans="1:7">
      <c r="B13" s="663" t="s">
        <v>3155</v>
      </c>
      <c r="C13" s="663" t="s">
        <v>3156</v>
      </c>
      <c r="D13" s="663" t="s">
        <v>3157</v>
      </c>
      <c r="E13" s="663" t="s">
        <v>3158</v>
      </c>
      <c r="F13" s="663" t="s">
        <v>3159</v>
      </c>
    </row>
    <row r="14" spans="1:7">
      <c r="B14" s="663" t="s">
        <v>3160</v>
      </c>
      <c r="C14" s="663" t="s">
        <v>3161</v>
      </c>
      <c r="D14" s="673" t="s">
        <v>3180</v>
      </c>
      <c r="E14" s="664">
        <v>0</v>
      </c>
      <c r="F14" s="667" t="s">
        <v>629</v>
      </c>
    </row>
    <row r="15" spans="1:7">
      <c r="B15" s="663" t="s">
        <v>3163</v>
      </c>
      <c r="C15" s="663" t="s">
        <v>3164</v>
      </c>
      <c r="D15" s="673" t="s">
        <v>3180</v>
      </c>
      <c r="E15" s="664">
        <v>0</v>
      </c>
      <c r="F15" s="667">
        <f>550/20</f>
        <v>27.5</v>
      </c>
    </row>
    <row r="16" spans="1:7">
      <c r="B16" s="663" t="s">
        <v>3165</v>
      </c>
      <c r="C16" s="663" t="s">
        <v>2683</v>
      </c>
      <c r="D16" s="673" t="s">
        <v>3179</v>
      </c>
      <c r="E16" s="664">
        <v>0</v>
      </c>
      <c r="F16" s="669">
        <f>1100/50</f>
        <v>22</v>
      </c>
    </row>
    <row r="17" spans="2:8">
      <c r="B17" s="674" t="s">
        <v>3168</v>
      </c>
      <c r="C17" s="674" t="s">
        <v>3169</v>
      </c>
      <c r="D17" s="663" t="s">
        <v>3181</v>
      </c>
      <c r="E17" s="675">
        <v>0.3</v>
      </c>
      <c r="F17" s="676">
        <f>250/130*11</f>
        <v>21.153846153846153</v>
      </c>
    </row>
    <row r="18" spans="2:8">
      <c r="B18" s="674" t="s">
        <v>3172</v>
      </c>
      <c r="C18" s="674" t="s">
        <v>3173</v>
      </c>
      <c r="D18" s="663" t="s">
        <v>3181</v>
      </c>
      <c r="E18" s="675">
        <v>0.3</v>
      </c>
      <c r="F18" s="676">
        <f>500*11/260</f>
        <v>21.153846153846153</v>
      </c>
    </row>
    <row r="19" spans="2:8">
      <c r="B19" s="674" t="s">
        <v>3175</v>
      </c>
      <c r="C19" s="674" t="s">
        <v>3176</v>
      </c>
      <c r="D19" s="663" t="s">
        <v>3181</v>
      </c>
      <c r="E19" s="677">
        <v>0.375</v>
      </c>
      <c r="F19" s="676">
        <f>1000*11/550</f>
        <v>20</v>
      </c>
    </row>
    <row r="20" spans="2:8">
      <c r="B20" s="663" t="s">
        <v>3182</v>
      </c>
      <c r="C20" s="663" t="s">
        <v>3183</v>
      </c>
      <c r="D20" s="678" t="s">
        <v>3184</v>
      </c>
      <c r="E20" s="664">
        <v>0.5</v>
      </c>
      <c r="F20" s="669">
        <f>300*11/225</f>
        <v>14.666666666666666</v>
      </c>
    </row>
    <row r="21" spans="2:8">
      <c r="B21" s="663" t="s">
        <v>3185</v>
      </c>
      <c r="C21" s="663" t="s">
        <v>3186</v>
      </c>
      <c r="D21" s="678" t="s">
        <v>3187</v>
      </c>
      <c r="E21" s="664">
        <v>0.75</v>
      </c>
      <c r="F21" s="669">
        <f>600*11/525</f>
        <v>12.571428571428571</v>
      </c>
    </row>
    <row r="22" spans="2:8">
      <c r="B22" s="663" t="s">
        <v>3188</v>
      </c>
      <c r="C22" s="663" t="s">
        <v>3189</v>
      </c>
      <c r="D22" s="678" t="s">
        <v>3190</v>
      </c>
      <c r="E22" s="664">
        <v>1</v>
      </c>
      <c r="F22" s="679">
        <f>900*11/900</f>
        <v>11</v>
      </c>
    </row>
    <row r="24" spans="2:8">
      <c r="B24" s="17" t="s">
        <v>3191</v>
      </c>
    </row>
    <row r="25" spans="2:8">
      <c r="B25" s="450" t="s">
        <v>3192</v>
      </c>
    </row>
    <row r="26" spans="2:8">
      <c r="B26" s="450" t="s">
        <v>3193</v>
      </c>
    </row>
    <row r="27" spans="2:8">
      <c r="B27" s="450" t="s">
        <v>3194</v>
      </c>
    </row>
    <row r="28" spans="2:8">
      <c r="B28" s="450" t="s">
        <v>3195</v>
      </c>
    </row>
    <row r="30" spans="2:8">
      <c r="B30" s="17" t="s">
        <v>3196</v>
      </c>
      <c r="H30" s="680"/>
    </row>
    <row r="31" spans="2:8">
      <c r="B31" s="450" t="s">
        <v>3197</v>
      </c>
      <c r="H31" s="681"/>
    </row>
    <row r="32" spans="2:8">
      <c r="B32" s="450" t="s">
        <v>3198</v>
      </c>
      <c r="H32" s="682"/>
    </row>
    <row r="33" spans="2:8">
      <c r="B33" s="450" t="s">
        <v>3199</v>
      </c>
      <c r="C33" s="450">
        <v>0</v>
      </c>
      <c r="H33" s="682"/>
    </row>
    <row r="34" spans="2:8">
      <c r="B34" s="450" t="s">
        <v>3200</v>
      </c>
      <c r="H34" s="682"/>
    </row>
    <row r="35" spans="2:8">
      <c r="B35" s="450" t="s">
        <v>3201</v>
      </c>
      <c r="H35" s="682"/>
    </row>
    <row r="36" spans="2:8">
      <c r="H36" s="682"/>
    </row>
    <row r="37" spans="2:8">
      <c r="B37" s="17" t="s">
        <v>3202</v>
      </c>
      <c r="H37" s="682"/>
    </row>
    <row r="38" spans="2:8">
      <c r="B38" s="663" t="s">
        <v>3155</v>
      </c>
      <c r="C38" s="663" t="s">
        <v>3156</v>
      </c>
      <c r="D38" s="663" t="s">
        <v>3157</v>
      </c>
      <c r="E38" s="663" t="s">
        <v>3203</v>
      </c>
      <c r="H38" s="682"/>
    </row>
    <row r="39" spans="2:8">
      <c r="B39" s="683" t="s">
        <v>3204</v>
      </c>
      <c r="C39" s="684">
        <v>1100</v>
      </c>
      <c r="D39" s="685" t="s">
        <v>3205</v>
      </c>
      <c r="E39" s="686">
        <f>(1-5500/8500)*100</f>
        <v>35.294117647058819</v>
      </c>
      <c r="F39" s="336"/>
      <c r="H39" s="687"/>
    </row>
    <row r="40" spans="2:8">
      <c r="B40" s="683" t="s">
        <v>3206</v>
      </c>
      <c r="C40" s="684">
        <v>3300</v>
      </c>
      <c r="D40" s="685" t="s">
        <v>3207</v>
      </c>
      <c r="E40" s="686">
        <f>(1-3300/8500)*100</f>
        <v>61.176470588235297</v>
      </c>
      <c r="F40" s="336" t="s">
        <v>3208</v>
      </c>
      <c r="H40" s="680"/>
    </row>
    <row r="41" spans="2:8">
      <c r="B41" s="683" t="s">
        <v>3209</v>
      </c>
      <c r="C41" s="684">
        <v>5500</v>
      </c>
      <c r="D41" s="685" t="s">
        <v>3210</v>
      </c>
      <c r="E41" s="686">
        <f>(1-5500/17000)*100</f>
        <v>67.64705882352942</v>
      </c>
      <c r="H41" s="682"/>
    </row>
    <row r="42" spans="2:8">
      <c r="H42" s="680"/>
    </row>
    <row r="43" spans="2:8">
      <c r="H43" s="682"/>
    </row>
    <row r="44" spans="2:8">
      <c r="H44" s="680"/>
    </row>
    <row r="45" spans="2:8">
      <c r="H45" s="682"/>
    </row>
    <row r="46" spans="2:8">
      <c r="H46" s="680"/>
    </row>
    <row r="47" spans="2:8">
      <c r="H47" s="682"/>
    </row>
    <row r="48" spans="2:8">
      <c r="H48" s="680"/>
    </row>
    <row r="49" spans="8:8">
      <c r="H49" s="682"/>
    </row>
    <row r="50" spans="8:8">
      <c r="H50" s="680"/>
    </row>
    <row r="51" spans="8:8">
      <c r="H51" s="687"/>
    </row>
    <row r="52" spans="8:8">
      <c r="H52" s="680"/>
    </row>
    <row r="53" spans="8:8">
      <c r="H53" s="682"/>
    </row>
    <row r="54" spans="8:8">
      <c r="H54" s="680"/>
    </row>
    <row r="55" spans="8:8">
      <c r="H55" s="682"/>
    </row>
    <row r="56" spans="8:8">
      <c r="H56" s="680"/>
    </row>
    <row r="57" spans="8:8">
      <c r="H57" s="267"/>
    </row>
    <row r="71" spans="7:8">
      <c r="G71" s="688">
        <v>6067775</v>
      </c>
      <c r="H71" s="450">
        <f>13*G71</f>
        <v>78881075</v>
      </c>
    </row>
  </sheetData>
  <mergeCells count="1">
    <mergeCell ref="G8:G9"/>
  </mergeCells>
  <phoneticPr fontId="6" type="noConversion"/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zoomScaleNormal="100" workbookViewId="0">
      <selection activeCell="M43" sqref="M43"/>
    </sheetView>
  </sheetViews>
  <sheetFormatPr defaultRowHeight="16.5"/>
  <cols>
    <col min="1" max="1" width="9" style="450"/>
    <col min="2" max="2" width="28.875" style="450" bestFit="1" customWidth="1"/>
    <col min="3" max="3" width="23.75" style="450" bestFit="1" customWidth="1"/>
    <col min="4" max="4" width="11.5" style="450" customWidth="1"/>
    <col min="5" max="5" width="12.75" style="450" bestFit="1" customWidth="1"/>
    <col min="6" max="6" width="18.875" style="450" bestFit="1" customWidth="1"/>
    <col min="7" max="7" width="16.75" style="450" bestFit="1" customWidth="1"/>
    <col min="8" max="8" width="15.25" style="450" bestFit="1" customWidth="1"/>
    <col min="9" max="9" width="16.75" style="450" bestFit="1" customWidth="1"/>
    <col min="10" max="10" width="15.25" style="450" bestFit="1" customWidth="1"/>
    <col min="11" max="11" width="16.75" style="450" bestFit="1" customWidth="1"/>
    <col min="12" max="12" width="15.25" style="450" bestFit="1" customWidth="1"/>
    <col min="13" max="13" width="16.75" style="450" bestFit="1" customWidth="1"/>
    <col min="14" max="14" width="15.25" style="450" bestFit="1" customWidth="1"/>
    <col min="15" max="15" width="10.125" style="450" bestFit="1" customWidth="1"/>
    <col min="16" max="16" width="15.25" style="450" bestFit="1" customWidth="1"/>
    <col min="17" max="17" width="10.125" style="450" bestFit="1" customWidth="1"/>
    <col min="18" max="18" width="15.25" style="450" bestFit="1" customWidth="1"/>
    <col min="19" max="16384" width="9" style="450"/>
  </cols>
  <sheetData>
    <row r="1" spans="1:18" s="689" customFormat="1" ht="16.5" customHeight="1">
      <c r="A1" s="634" t="s">
        <v>3211</v>
      </c>
      <c r="B1" s="634" t="s">
        <v>2</v>
      </c>
      <c r="C1" s="634" t="s">
        <v>3212</v>
      </c>
      <c r="D1" s="634" t="s">
        <v>3213</v>
      </c>
      <c r="E1" s="634" t="s">
        <v>3214</v>
      </c>
      <c r="F1" s="634" t="s">
        <v>3215</v>
      </c>
      <c r="G1" s="634" t="s">
        <v>3216</v>
      </c>
      <c r="H1" s="634" t="s">
        <v>3217</v>
      </c>
      <c r="I1" s="634" t="s">
        <v>3218</v>
      </c>
      <c r="J1" s="634" t="s">
        <v>3219</v>
      </c>
      <c r="K1" s="634" t="s">
        <v>3220</v>
      </c>
      <c r="L1" s="634" t="s">
        <v>3221</v>
      </c>
      <c r="M1" s="634" t="s">
        <v>3222</v>
      </c>
      <c r="N1" s="634" t="s">
        <v>3223</v>
      </c>
      <c r="O1" s="634" t="s">
        <v>3224</v>
      </c>
      <c r="P1" s="634" t="s">
        <v>3225</v>
      </c>
      <c r="Q1" s="634" t="s">
        <v>3226</v>
      </c>
      <c r="R1" s="634" t="s">
        <v>3227</v>
      </c>
    </row>
    <row r="2" spans="1:18" s="689" customFormat="1" ht="16.5" customHeight="1">
      <c r="A2" s="690" t="b">
        <v>1</v>
      </c>
      <c r="B2" s="691" t="s">
        <v>3228</v>
      </c>
      <c r="C2" s="692" t="s">
        <v>3229</v>
      </c>
      <c r="D2" s="693" t="s">
        <v>3230</v>
      </c>
      <c r="E2" s="693" t="s">
        <v>3231</v>
      </c>
      <c r="F2" s="694" t="s">
        <v>3232</v>
      </c>
      <c r="G2" s="694" t="s">
        <v>3233</v>
      </c>
      <c r="H2" s="694" t="s">
        <v>3234</v>
      </c>
      <c r="I2" s="694" t="s">
        <v>239</v>
      </c>
      <c r="J2" s="694" t="s">
        <v>3235</v>
      </c>
      <c r="K2" s="695">
        <v>156104010</v>
      </c>
      <c r="L2" s="694" t="s">
        <v>2987</v>
      </c>
      <c r="M2" s="695">
        <v>160000602</v>
      </c>
      <c r="N2" s="693" t="s">
        <v>3236</v>
      </c>
      <c r="O2" s="695">
        <v>156102012</v>
      </c>
      <c r="P2" s="693" t="s">
        <v>3231</v>
      </c>
      <c r="Q2" s="696">
        <v>0</v>
      </c>
      <c r="R2" s="696">
        <v>0</v>
      </c>
    </row>
    <row r="3" spans="1:18" s="689" customFormat="1" ht="16.5" customHeight="1">
      <c r="A3" s="697" t="b">
        <v>1</v>
      </c>
      <c r="B3" s="698" t="s">
        <v>3294</v>
      </c>
      <c r="C3" s="723" t="s">
        <v>3298</v>
      </c>
      <c r="D3" s="700" t="s">
        <v>3238</v>
      </c>
      <c r="E3" s="700" t="s">
        <v>3237</v>
      </c>
      <c r="F3" s="701" t="s">
        <v>2986</v>
      </c>
      <c r="G3" s="699">
        <v>0</v>
      </c>
      <c r="H3" s="699">
        <v>0</v>
      </c>
      <c r="I3" s="696">
        <v>160001001</v>
      </c>
      <c r="J3" s="696">
        <v>100000</v>
      </c>
      <c r="K3" s="702">
        <v>530431000</v>
      </c>
      <c r="L3" s="701" t="s">
        <v>3239</v>
      </c>
      <c r="M3" s="699">
        <v>0</v>
      </c>
      <c r="N3" s="699">
        <v>0</v>
      </c>
      <c r="O3" s="699">
        <v>0</v>
      </c>
      <c r="P3" s="699">
        <v>0</v>
      </c>
      <c r="Q3" s="699">
        <v>0</v>
      </c>
      <c r="R3" s="699">
        <v>0</v>
      </c>
    </row>
    <row r="4" spans="1:18" s="689" customFormat="1" ht="16.5" customHeight="1">
      <c r="A4" s="697" t="b">
        <v>1</v>
      </c>
      <c r="B4" s="698" t="s">
        <v>3295</v>
      </c>
      <c r="C4" s="723" t="s">
        <v>3299</v>
      </c>
      <c r="D4" s="700" t="s">
        <v>3240</v>
      </c>
      <c r="E4" s="700" t="s">
        <v>3237</v>
      </c>
      <c r="F4" s="701" t="s">
        <v>2987</v>
      </c>
      <c r="G4" s="699">
        <v>0</v>
      </c>
      <c r="H4" s="699">
        <v>0</v>
      </c>
      <c r="I4" s="696">
        <v>160001001</v>
      </c>
      <c r="J4" s="696">
        <v>300000</v>
      </c>
      <c r="K4" s="702">
        <v>530431000</v>
      </c>
      <c r="L4" s="701" t="s">
        <v>3232</v>
      </c>
      <c r="M4" s="699">
        <v>0</v>
      </c>
      <c r="N4" s="699">
        <v>0</v>
      </c>
      <c r="O4" s="699">
        <v>0</v>
      </c>
      <c r="P4" s="699">
        <v>0</v>
      </c>
      <c r="Q4" s="699">
        <v>0</v>
      </c>
      <c r="R4" s="699">
        <v>0</v>
      </c>
    </row>
    <row r="5" spans="1:18" s="689" customFormat="1" ht="16.5" customHeight="1">
      <c r="A5" s="690" t="b">
        <v>1</v>
      </c>
      <c r="B5" s="692" t="s">
        <v>3241</v>
      </c>
      <c r="C5" s="703" t="s">
        <v>3242</v>
      </c>
      <c r="D5" s="696">
        <v>11000</v>
      </c>
      <c r="E5" s="696">
        <v>3</v>
      </c>
      <c r="F5" s="696">
        <v>10</v>
      </c>
      <c r="G5" s="704" t="s">
        <v>3233</v>
      </c>
      <c r="H5" s="696">
        <v>1000</v>
      </c>
      <c r="I5" s="696">
        <v>160001001</v>
      </c>
      <c r="J5" s="696">
        <v>300000</v>
      </c>
      <c r="K5" s="704" t="s">
        <v>3243</v>
      </c>
      <c r="L5" s="696">
        <v>1000</v>
      </c>
      <c r="M5" s="695">
        <v>156113023</v>
      </c>
      <c r="N5" s="696">
        <v>3</v>
      </c>
      <c r="O5" s="696">
        <v>0</v>
      </c>
      <c r="P5" s="696">
        <v>0</v>
      </c>
      <c r="Q5" s="696">
        <v>0</v>
      </c>
      <c r="R5" s="696">
        <v>0</v>
      </c>
    </row>
    <row r="6" spans="1:18" s="689" customFormat="1" ht="16.5" customHeight="1">
      <c r="A6" s="690" t="b">
        <v>1</v>
      </c>
      <c r="B6" s="692" t="s">
        <v>3244</v>
      </c>
      <c r="C6" s="696" t="s">
        <v>2681</v>
      </c>
      <c r="D6" s="696">
        <v>110000</v>
      </c>
      <c r="E6" s="696">
        <v>1</v>
      </c>
      <c r="F6" s="696">
        <v>100</v>
      </c>
      <c r="G6" s="704" t="s">
        <v>3233</v>
      </c>
      <c r="H6" s="696">
        <v>10000</v>
      </c>
      <c r="I6" s="696">
        <v>160001001</v>
      </c>
      <c r="J6" s="696">
        <v>2000000</v>
      </c>
      <c r="K6" s="695">
        <v>160003951</v>
      </c>
      <c r="L6" s="696">
        <v>30</v>
      </c>
      <c r="M6" s="704" t="s">
        <v>3243</v>
      </c>
      <c r="N6" s="696">
        <v>10000</v>
      </c>
      <c r="O6" s="695">
        <v>156113019</v>
      </c>
      <c r="P6" s="696">
        <v>3</v>
      </c>
      <c r="Q6" s="696">
        <v>0</v>
      </c>
      <c r="R6" s="696">
        <v>0</v>
      </c>
    </row>
    <row r="7" spans="1:18" s="689" customFormat="1" ht="16.5" customHeight="1">
      <c r="A7" s="690" t="b">
        <v>1</v>
      </c>
      <c r="B7" s="705" t="s">
        <v>3245</v>
      </c>
      <c r="C7" s="696" t="s">
        <v>3246</v>
      </c>
      <c r="D7" s="696">
        <v>44000</v>
      </c>
      <c r="E7" s="696">
        <v>10</v>
      </c>
      <c r="F7" s="696">
        <v>40</v>
      </c>
      <c r="G7" s="696">
        <v>0</v>
      </c>
      <c r="H7" s="696">
        <v>0</v>
      </c>
      <c r="I7" s="696">
        <v>0</v>
      </c>
      <c r="J7" s="696">
        <v>0</v>
      </c>
      <c r="K7" s="696">
        <v>160000601</v>
      </c>
      <c r="L7" s="696">
        <v>50</v>
      </c>
      <c r="M7" s="696">
        <v>160000602</v>
      </c>
      <c r="N7" s="696">
        <v>50</v>
      </c>
      <c r="O7" s="696">
        <v>160000603</v>
      </c>
      <c r="P7" s="696">
        <v>50</v>
      </c>
      <c r="Q7" s="696">
        <v>0</v>
      </c>
      <c r="R7" s="696">
        <v>0</v>
      </c>
    </row>
    <row r="8" spans="1:18" s="689" customFormat="1" ht="16.5" customHeight="1">
      <c r="A8" s="690" t="b">
        <v>1</v>
      </c>
      <c r="B8" s="705" t="s">
        <v>3247</v>
      </c>
      <c r="C8" s="696" t="s">
        <v>3248</v>
      </c>
      <c r="D8" s="696">
        <v>22000</v>
      </c>
      <c r="E8" s="696">
        <v>10</v>
      </c>
      <c r="F8" s="696">
        <v>20</v>
      </c>
      <c r="G8" s="696">
        <v>0</v>
      </c>
      <c r="H8" s="696">
        <v>0</v>
      </c>
      <c r="I8" s="696">
        <v>160001001</v>
      </c>
      <c r="J8" s="696">
        <v>300000</v>
      </c>
      <c r="K8" s="696">
        <v>150000101</v>
      </c>
      <c r="L8" s="696">
        <v>5000</v>
      </c>
      <c r="M8" s="696">
        <v>0</v>
      </c>
      <c r="N8" s="696">
        <v>0</v>
      </c>
      <c r="O8" s="696">
        <v>0</v>
      </c>
      <c r="P8" s="696">
        <v>0</v>
      </c>
      <c r="Q8" s="696">
        <v>0</v>
      </c>
      <c r="R8" s="696">
        <v>0</v>
      </c>
    </row>
    <row r="9" spans="1:18" s="689" customFormat="1" ht="16.5" customHeight="1">
      <c r="A9" s="690" t="b">
        <v>1</v>
      </c>
      <c r="B9" s="705" t="s">
        <v>3249</v>
      </c>
      <c r="C9" s="696" t="s">
        <v>3250</v>
      </c>
      <c r="D9" s="696">
        <v>33000</v>
      </c>
      <c r="E9" s="696">
        <v>10</v>
      </c>
      <c r="F9" s="696">
        <v>30</v>
      </c>
      <c r="G9" s="696">
        <v>0</v>
      </c>
      <c r="H9" s="696">
        <v>0</v>
      </c>
      <c r="I9" s="696">
        <v>0</v>
      </c>
      <c r="J9" s="696">
        <v>0</v>
      </c>
      <c r="K9" s="696">
        <v>156112001</v>
      </c>
      <c r="L9" s="696">
        <v>1</v>
      </c>
      <c r="M9" s="696">
        <v>160001304</v>
      </c>
      <c r="N9" s="696">
        <v>50</v>
      </c>
      <c r="O9" s="696">
        <v>160004004</v>
      </c>
      <c r="P9" s="696">
        <v>50</v>
      </c>
      <c r="Q9" s="696">
        <v>0</v>
      </c>
      <c r="R9" s="696">
        <v>0</v>
      </c>
    </row>
    <row r="10" spans="1:18" s="689" customFormat="1" ht="16.5" customHeight="1">
      <c r="A10" s="690" t="b">
        <v>1</v>
      </c>
      <c r="B10" s="705" t="s">
        <v>3251</v>
      </c>
      <c r="C10" s="696" t="s">
        <v>3252</v>
      </c>
      <c r="D10" s="696">
        <v>22000</v>
      </c>
      <c r="E10" s="696">
        <v>10</v>
      </c>
      <c r="F10" s="696">
        <v>20</v>
      </c>
      <c r="G10" s="696">
        <v>0</v>
      </c>
      <c r="H10" s="696">
        <v>0</v>
      </c>
      <c r="I10" s="696">
        <v>160001001</v>
      </c>
      <c r="J10" s="696">
        <v>300000</v>
      </c>
      <c r="K10" s="696">
        <v>160000601</v>
      </c>
      <c r="L10" s="696">
        <v>30</v>
      </c>
      <c r="M10" s="696">
        <v>0</v>
      </c>
      <c r="N10" s="696">
        <v>0</v>
      </c>
      <c r="O10" s="696">
        <v>0</v>
      </c>
      <c r="P10" s="696">
        <v>0</v>
      </c>
      <c r="Q10" s="696">
        <v>0</v>
      </c>
      <c r="R10" s="696">
        <v>0</v>
      </c>
    </row>
    <row r="11" spans="1:18" s="689" customFormat="1" ht="16.5" customHeight="1">
      <c r="A11" s="690" t="b">
        <v>1</v>
      </c>
      <c r="B11" s="705" t="s">
        <v>3253</v>
      </c>
      <c r="C11" s="696" t="s">
        <v>3254</v>
      </c>
      <c r="D11" s="696">
        <v>22000</v>
      </c>
      <c r="E11" s="696">
        <v>10</v>
      </c>
      <c r="F11" s="696">
        <v>20</v>
      </c>
      <c r="G11" s="696">
        <v>0</v>
      </c>
      <c r="H11" s="696">
        <v>0</v>
      </c>
      <c r="I11" s="696">
        <v>160001001</v>
      </c>
      <c r="J11" s="696">
        <v>300000</v>
      </c>
      <c r="K11" s="696">
        <v>160000602</v>
      </c>
      <c r="L11" s="696">
        <v>30</v>
      </c>
      <c r="M11" s="696">
        <v>0</v>
      </c>
      <c r="N11" s="696">
        <v>0</v>
      </c>
      <c r="O11" s="696">
        <v>0</v>
      </c>
      <c r="P11" s="696">
        <v>0</v>
      </c>
      <c r="Q11" s="696">
        <v>0</v>
      </c>
      <c r="R11" s="696">
        <v>0</v>
      </c>
    </row>
    <row r="12" spans="1:18" s="689" customFormat="1" ht="16.5" customHeight="1">
      <c r="A12" s="690" t="b">
        <v>1</v>
      </c>
      <c r="B12" s="705" t="s">
        <v>3255</v>
      </c>
      <c r="C12" s="696" t="s">
        <v>3256</v>
      </c>
      <c r="D12" s="696">
        <v>22000</v>
      </c>
      <c r="E12" s="696">
        <v>10</v>
      </c>
      <c r="F12" s="696">
        <v>20</v>
      </c>
      <c r="G12" s="696">
        <v>0</v>
      </c>
      <c r="H12" s="696">
        <v>0</v>
      </c>
      <c r="I12" s="696">
        <v>160001001</v>
      </c>
      <c r="J12" s="696">
        <v>300000</v>
      </c>
      <c r="K12" s="696">
        <v>160000603</v>
      </c>
      <c r="L12" s="696">
        <v>30</v>
      </c>
      <c r="M12" s="696">
        <v>0</v>
      </c>
      <c r="N12" s="696">
        <v>0</v>
      </c>
      <c r="O12" s="696">
        <v>0</v>
      </c>
      <c r="P12" s="696">
        <v>0</v>
      </c>
      <c r="Q12" s="696">
        <v>0</v>
      </c>
      <c r="R12" s="696">
        <v>0</v>
      </c>
    </row>
    <row r="13" spans="1:18" s="689" customFormat="1" ht="16.5" customHeight="1">
      <c r="A13" s="690" t="b">
        <v>1</v>
      </c>
      <c r="B13" s="705" t="s">
        <v>3257</v>
      </c>
      <c r="C13" s="696" t="s">
        <v>2676</v>
      </c>
      <c r="D13" s="696">
        <v>5500</v>
      </c>
      <c r="E13" s="696">
        <v>3</v>
      </c>
      <c r="F13" s="696">
        <v>5</v>
      </c>
      <c r="G13" s="704" t="s">
        <v>3233</v>
      </c>
      <c r="H13" s="696">
        <v>500</v>
      </c>
      <c r="I13" s="696">
        <v>0</v>
      </c>
      <c r="J13" s="696">
        <v>0</v>
      </c>
      <c r="K13" s="695">
        <v>156101018</v>
      </c>
      <c r="L13" s="696">
        <v>2</v>
      </c>
      <c r="M13" s="704">
        <v>160002003</v>
      </c>
      <c r="N13" s="696">
        <v>500</v>
      </c>
      <c r="O13" s="696">
        <v>0</v>
      </c>
      <c r="P13" s="696">
        <v>0</v>
      </c>
      <c r="Q13" s="696">
        <v>0</v>
      </c>
      <c r="R13" s="696">
        <v>0</v>
      </c>
    </row>
    <row r="14" spans="1:18" s="689" customFormat="1" ht="16.5" customHeight="1">
      <c r="A14" s="690" t="b">
        <v>1</v>
      </c>
      <c r="B14" s="705" t="s">
        <v>3258</v>
      </c>
      <c r="C14" s="696" t="s">
        <v>2679</v>
      </c>
      <c r="D14" s="696">
        <v>5500</v>
      </c>
      <c r="E14" s="696">
        <v>10</v>
      </c>
      <c r="F14" s="696">
        <v>5</v>
      </c>
      <c r="G14" s="704" t="s">
        <v>3233</v>
      </c>
      <c r="H14" s="696">
        <v>500</v>
      </c>
      <c r="I14" s="696">
        <v>160001001</v>
      </c>
      <c r="J14" s="696">
        <v>1000000</v>
      </c>
      <c r="K14" s="696">
        <v>0</v>
      </c>
      <c r="L14" s="696">
        <v>0</v>
      </c>
      <c r="M14" s="696">
        <v>0</v>
      </c>
      <c r="N14" s="696">
        <v>0</v>
      </c>
      <c r="O14" s="696">
        <v>0</v>
      </c>
      <c r="P14" s="696">
        <v>0</v>
      </c>
      <c r="Q14" s="696">
        <v>0</v>
      </c>
      <c r="R14" s="696">
        <v>0</v>
      </c>
    </row>
    <row r="15" spans="1:18" s="689" customFormat="1" ht="16.5" customHeight="1">
      <c r="A15" s="690" t="b">
        <v>1</v>
      </c>
      <c r="B15" s="692" t="s">
        <v>3259</v>
      </c>
      <c r="C15" s="696" t="s">
        <v>3260</v>
      </c>
      <c r="D15" s="696">
        <v>5500</v>
      </c>
      <c r="E15" s="696">
        <v>10</v>
      </c>
      <c r="F15" s="696">
        <v>5</v>
      </c>
      <c r="G15" s="696">
        <v>160001002</v>
      </c>
      <c r="H15" s="696">
        <v>500</v>
      </c>
      <c r="I15" s="696">
        <v>0</v>
      </c>
      <c r="J15" s="696">
        <v>0</v>
      </c>
      <c r="K15" s="695">
        <v>160002005</v>
      </c>
      <c r="L15" s="696">
        <v>30</v>
      </c>
      <c r="M15" s="696">
        <v>0</v>
      </c>
      <c r="N15" s="696">
        <v>0</v>
      </c>
      <c r="O15" s="696">
        <v>0</v>
      </c>
      <c r="P15" s="696">
        <v>0</v>
      </c>
      <c r="Q15" s="696">
        <v>0</v>
      </c>
      <c r="R15" s="696">
        <v>0</v>
      </c>
    </row>
    <row r="16" spans="1:18" s="689" customFormat="1" ht="16.5" customHeight="1">
      <c r="A16" s="690" t="b">
        <v>1</v>
      </c>
      <c r="B16" s="692" t="s">
        <v>3261</v>
      </c>
      <c r="C16" s="696" t="s">
        <v>3262</v>
      </c>
      <c r="D16" s="696">
        <v>5500</v>
      </c>
      <c r="E16" s="696">
        <v>10</v>
      </c>
      <c r="F16" s="696">
        <v>5</v>
      </c>
      <c r="G16" s="696">
        <v>160001002</v>
      </c>
      <c r="H16" s="696">
        <v>500</v>
      </c>
      <c r="I16" s="696">
        <v>0</v>
      </c>
      <c r="J16" s="696">
        <v>0</v>
      </c>
      <c r="K16" s="704">
        <v>160004004</v>
      </c>
      <c r="L16" s="696">
        <v>50</v>
      </c>
      <c r="M16" s="696">
        <v>0</v>
      </c>
      <c r="N16" s="696">
        <v>0</v>
      </c>
      <c r="O16" s="696">
        <v>0</v>
      </c>
      <c r="P16" s="696">
        <v>0</v>
      </c>
      <c r="Q16" s="696">
        <v>0</v>
      </c>
      <c r="R16" s="696">
        <v>0</v>
      </c>
    </row>
    <row r="17" spans="1:18" s="689" customFormat="1" ht="16.5" customHeight="1">
      <c r="A17" s="706" t="b">
        <v>0</v>
      </c>
      <c r="B17" s="692" t="s">
        <v>3263</v>
      </c>
      <c r="C17" s="696" t="s">
        <v>3264</v>
      </c>
      <c r="D17" s="696">
        <v>5500</v>
      </c>
      <c r="E17" s="696">
        <v>10</v>
      </c>
      <c r="F17" s="696">
        <v>5</v>
      </c>
      <c r="G17" s="696">
        <v>160001002</v>
      </c>
      <c r="H17" s="696">
        <v>500</v>
      </c>
      <c r="I17" s="696">
        <v>0</v>
      </c>
      <c r="J17" s="696">
        <v>0</v>
      </c>
      <c r="K17" s="704">
        <v>160002003</v>
      </c>
      <c r="L17" s="696">
        <v>500</v>
      </c>
      <c r="M17" s="696">
        <v>0</v>
      </c>
      <c r="N17" s="696">
        <v>0</v>
      </c>
      <c r="O17" s="696">
        <v>0</v>
      </c>
      <c r="P17" s="696">
        <v>0</v>
      </c>
      <c r="Q17" s="696">
        <v>0</v>
      </c>
      <c r="R17" s="696">
        <v>0</v>
      </c>
    </row>
    <row r="18" spans="1:18" s="689" customFormat="1" ht="16.5" customHeight="1" thickBot="1">
      <c r="A18" s="707" t="b">
        <v>1</v>
      </c>
      <c r="B18" s="708" t="s">
        <v>3265</v>
      </c>
      <c r="C18" s="709" t="s">
        <v>2673</v>
      </c>
      <c r="D18" s="710">
        <v>3300</v>
      </c>
      <c r="E18" s="710">
        <v>30</v>
      </c>
      <c r="F18" s="710">
        <v>3</v>
      </c>
      <c r="G18" s="710">
        <v>0</v>
      </c>
      <c r="H18" s="710">
        <v>0</v>
      </c>
      <c r="I18" s="710">
        <v>0</v>
      </c>
      <c r="J18" s="710">
        <v>0</v>
      </c>
      <c r="K18" s="711">
        <v>160003954</v>
      </c>
      <c r="L18" s="710">
        <v>134</v>
      </c>
      <c r="M18" s="711">
        <v>160003955</v>
      </c>
      <c r="N18" s="710">
        <v>67</v>
      </c>
      <c r="O18" s="711">
        <v>160003956</v>
      </c>
      <c r="P18" s="710">
        <v>27</v>
      </c>
      <c r="Q18" s="711">
        <v>160003957</v>
      </c>
      <c r="R18" s="710">
        <v>14</v>
      </c>
    </row>
    <row r="19" spans="1:18" s="689" customFormat="1" ht="16.5" customHeight="1">
      <c r="A19" s="712" t="b">
        <v>1</v>
      </c>
      <c r="B19" s="713" t="s">
        <v>3266</v>
      </c>
      <c r="C19" s="714">
        <v>910084048</v>
      </c>
      <c r="D19" s="715" t="s">
        <v>3230</v>
      </c>
      <c r="E19" s="715" t="s">
        <v>3231</v>
      </c>
      <c r="F19" s="716" t="s">
        <v>3232</v>
      </c>
      <c r="G19" s="716" t="s">
        <v>3233</v>
      </c>
      <c r="H19" s="716" t="s">
        <v>3234</v>
      </c>
      <c r="I19" s="716" t="s">
        <v>239</v>
      </c>
      <c r="J19" s="716" t="s">
        <v>3235</v>
      </c>
      <c r="K19" s="717">
        <v>156104010</v>
      </c>
      <c r="L19" s="716" t="s">
        <v>2987</v>
      </c>
      <c r="M19" s="717">
        <v>160000602</v>
      </c>
      <c r="N19" s="715" t="s">
        <v>3236</v>
      </c>
      <c r="O19" s="717">
        <v>156102012</v>
      </c>
      <c r="P19" s="715" t="s">
        <v>3231</v>
      </c>
      <c r="Q19" s="718">
        <v>0</v>
      </c>
      <c r="R19" s="718">
        <v>0</v>
      </c>
    </row>
    <row r="20" spans="1:18" s="689" customFormat="1" ht="16.5" customHeight="1">
      <c r="A20" s="697" t="b">
        <v>1</v>
      </c>
      <c r="B20" s="698" t="s">
        <v>3296</v>
      </c>
      <c r="C20" s="724" t="s">
        <v>3300</v>
      </c>
      <c r="D20" s="700" t="s">
        <v>3238</v>
      </c>
      <c r="E20" s="700" t="s">
        <v>3237</v>
      </c>
      <c r="F20" s="701" t="s">
        <v>2986</v>
      </c>
      <c r="G20" s="699">
        <v>0</v>
      </c>
      <c r="H20" s="699">
        <v>0</v>
      </c>
      <c r="I20" s="696">
        <v>160001001</v>
      </c>
      <c r="J20" s="696">
        <v>100000</v>
      </c>
      <c r="K20" s="702">
        <v>530431000</v>
      </c>
      <c r="L20" s="701" t="s">
        <v>3239</v>
      </c>
      <c r="M20" s="699">
        <v>0</v>
      </c>
      <c r="N20" s="699">
        <v>0</v>
      </c>
      <c r="O20" s="699">
        <v>0</v>
      </c>
      <c r="P20" s="699">
        <v>0</v>
      </c>
      <c r="Q20" s="699">
        <v>0</v>
      </c>
      <c r="R20" s="699">
        <v>0</v>
      </c>
    </row>
    <row r="21" spans="1:18" s="689" customFormat="1" ht="16.5" customHeight="1">
      <c r="A21" s="697" t="b">
        <v>1</v>
      </c>
      <c r="B21" s="698" t="s">
        <v>3297</v>
      </c>
      <c r="C21" s="724" t="s">
        <v>3301</v>
      </c>
      <c r="D21" s="700" t="s">
        <v>3240</v>
      </c>
      <c r="E21" s="700" t="s">
        <v>3237</v>
      </c>
      <c r="F21" s="701" t="s">
        <v>2987</v>
      </c>
      <c r="G21" s="699">
        <v>0</v>
      </c>
      <c r="H21" s="699">
        <v>0</v>
      </c>
      <c r="I21" s="696">
        <v>160001001</v>
      </c>
      <c r="J21" s="696">
        <v>300000</v>
      </c>
      <c r="K21" s="702">
        <v>530431000</v>
      </c>
      <c r="L21" s="701" t="s">
        <v>3232</v>
      </c>
      <c r="M21" s="699">
        <v>0</v>
      </c>
      <c r="N21" s="699">
        <v>0</v>
      </c>
      <c r="O21" s="699">
        <v>0</v>
      </c>
      <c r="P21" s="699">
        <v>0</v>
      </c>
      <c r="Q21" s="699">
        <v>0</v>
      </c>
      <c r="R21" s="699">
        <v>0</v>
      </c>
    </row>
    <row r="22" spans="1:18" s="689" customFormat="1" ht="16.5" customHeight="1">
      <c r="A22" s="690" t="b">
        <v>1</v>
      </c>
      <c r="B22" s="692" t="s">
        <v>3267</v>
      </c>
      <c r="C22" s="719">
        <v>910081532</v>
      </c>
      <c r="D22" s="696">
        <v>11000</v>
      </c>
      <c r="E22" s="696">
        <v>3</v>
      </c>
      <c r="F22" s="696">
        <v>10</v>
      </c>
      <c r="G22" s="704" t="s">
        <v>3233</v>
      </c>
      <c r="H22" s="696">
        <v>1000</v>
      </c>
      <c r="I22" s="696">
        <v>160001001</v>
      </c>
      <c r="J22" s="696">
        <v>300000</v>
      </c>
      <c r="K22" s="704" t="s">
        <v>3243</v>
      </c>
      <c r="L22" s="696">
        <v>1000</v>
      </c>
      <c r="M22" s="695">
        <v>156113023</v>
      </c>
      <c r="N22" s="696">
        <v>3</v>
      </c>
      <c r="O22" s="696">
        <v>0</v>
      </c>
      <c r="P22" s="696">
        <v>0</v>
      </c>
      <c r="Q22" s="696">
        <v>0</v>
      </c>
      <c r="R22" s="696">
        <v>0</v>
      </c>
    </row>
    <row r="23" spans="1:18" s="689" customFormat="1" ht="16.5" customHeight="1">
      <c r="A23" s="690" t="b">
        <v>1</v>
      </c>
      <c r="B23" s="692" t="s">
        <v>3268</v>
      </c>
      <c r="C23" s="720" t="s">
        <v>3269</v>
      </c>
      <c r="D23" s="696">
        <v>110000</v>
      </c>
      <c r="E23" s="696">
        <v>1</v>
      </c>
      <c r="F23" s="696">
        <v>100</v>
      </c>
      <c r="G23" s="704" t="s">
        <v>3233</v>
      </c>
      <c r="H23" s="696">
        <v>10000</v>
      </c>
      <c r="I23" s="696">
        <v>160001001</v>
      </c>
      <c r="J23" s="696">
        <v>2000000</v>
      </c>
      <c r="K23" s="695">
        <v>160003951</v>
      </c>
      <c r="L23" s="696">
        <v>30</v>
      </c>
      <c r="M23" s="704" t="s">
        <v>3243</v>
      </c>
      <c r="N23" s="696">
        <v>10000</v>
      </c>
      <c r="O23" s="695">
        <v>156113019</v>
      </c>
      <c r="P23" s="696">
        <v>3</v>
      </c>
      <c r="Q23" s="696">
        <v>0</v>
      </c>
      <c r="R23" s="696">
        <v>0</v>
      </c>
    </row>
    <row r="24" spans="1:18" s="689" customFormat="1" ht="16.5" customHeight="1">
      <c r="A24" s="690" t="b">
        <v>1</v>
      </c>
      <c r="B24" s="696" t="s">
        <v>3270</v>
      </c>
      <c r="C24" s="720" t="s">
        <v>3271</v>
      </c>
      <c r="D24" s="696">
        <v>44000</v>
      </c>
      <c r="E24" s="696">
        <v>10</v>
      </c>
      <c r="F24" s="696">
        <v>40</v>
      </c>
      <c r="G24" s="696">
        <v>0</v>
      </c>
      <c r="H24" s="696">
        <v>0</v>
      </c>
      <c r="I24" s="696">
        <v>0</v>
      </c>
      <c r="J24" s="696">
        <v>0</v>
      </c>
      <c r="K24" s="696">
        <v>160000601</v>
      </c>
      <c r="L24" s="696">
        <v>50</v>
      </c>
      <c r="M24" s="696">
        <v>160000602</v>
      </c>
      <c r="N24" s="696">
        <v>50</v>
      </c>
      <c r="O24" s="696">
        <v>160000603</v>
      </c>
      <c r="P24" s="696">
        <v>50</v>
      </c>
      <c r="Q24" s="696">
        <v>0</v>
      </c>
      <c r="R24" s="696">
        <v>0</v>
      </c>
    </row>
    <row r="25" spans="1:18" s="689" customFormat="1" ht="16.5" customHeight="1">
      <c r="A25" s="690" t="b">
        <v>1</v>
      </c>
      <c r="B25" s="696" t="s">
        <v>3272</v>
      </c>
      <c r="C25" s="720" t="s">
        <v>3273</v>
      </c>
      <c r="D25" s="696">
        <v>22000</v>
      </c>
      <c r="E25" s="696">
        <v>10</v>
      </c>
      <c r="F25" s="696">
        <v>20</v>
      </c>
      <c r="G25" s="696">
        <v>0</v>
      </c>
      <c r="H25" s="696">
        <v>0</v>
      </c>
      <c r="I25" s="696">
        <v>160001001</v>
      </c>
      <c r="J25" s="696">
        <v>300000</v>
      </c>
      <c r="K25" s="696">
        <v>150000101</v>
      </c>
      <c r="L25" s="696">
        <v>5000</v>
      </c>
      <c r="M25" s="696">
        <v>0</v>
      </c>
      <c r="N25" s="696">
        <v>0</v>
      </c>
      <c r="O25" s="696">
        <v>0</v>
      </c>
      <c r="P25" s="696">
        <v>0</v>
      </c>
      <c r="Q25" s="696">
        <v>0</v>
      </c>
      <c r="R25" s="696">
        <v>0</v>
      </c>
    </row>
    <row r="26" spans="1:18" s="689" customFormat="1" ht="16.5" customHeight="1">
      <c r="A26" s="690" t="b">
        <v>1</v>
      </c>
      <c r="B26" s="696" t="s">
        <v>3274</v>
      </c>
      <c r="C26" s="720" t="s">
        <v>3275</v>
      </c>
      <c r="D26" s="696">
        <v>33000</v>
      </c>
      <c r="E26" s="696">
        <v>10</v>
      </c>
      <c r="F26" s="696">
        <v>30</v>
      </c>
      <c r="G26" s="696">
        <v>0</v>
      </c>
      <c r="H26" s="696">
        <v>0</v>
      </c>
      <c r="I26" s="696">
        <v>0</v>
      </c>
      <c r="J26" s="696">
        <v>0</v>
      </c>
      <c r="K26" s="696">
        <v>156112001</v>
      </c>
      <c r="L26" s="696">
        <v>1</v>
      </c>
      <c r="M26" s="696">
        <v>160001304</v>
      </c>
      <c r="N26" s="696">
        <v>50</v>
      </c>
      <c r="O26" s="696">
        <v>160004004</v>
      </c>
      <c r="P26" s="696">
        <v>50</v>
      </c>
      <c r="Q26" s="696">
        <v>0</v>
      </c>
      <c r="R26" s="696">
        <v>0</v>
      </c>
    </row>
    <row r="27" spans="1:18" s="689" customFormat="1" ht="16.5" customHeight="1">
      <c r="A27" s="690" t="b">
        <v>1</v>
      </c>
      <c r="B27" s="696" t="s">
        <v>3276</v>
      </c>
      <c r="C27" s="720" t="s">
        <v>3277</v>
      </c>
      <c r="D27" s="696">
        <v>22000</v>
      </c>
      <c r="E27" s="696">
        <v>10</v>
      </c>
      <c r="F27" s="696">
        <v>20</v>
      </c>
      <c r="G27" s="696">
        <v>0</v>
      </c>
      <c r="H27" s="696">
        <v>0</v>
      </c>
      <c r="I27" s="696">
        <v>160001001</v>
      </c>
      <c r="J27" s="696">
        <v>300000</v>
      </c>
      <c r="K27" s="696">
        <v>160000601</v>
      </c>
      <c r="L27" s="696">
        <v>30</v>
      </c>
      <c r="M27" s="696">
        <v>0</v>
      </c>
      <c r="N27" s="696">
        <v>0</v>
      </c>
      <c r="O27" s="696">
        <v>0</v>
      </c>
      <c r="P27" s="696">
        <v>0</v>
      </c>
      <c r="Q27" s="696">
        <v>0</v>
      </c>
      <c r="R27" s="696">
        <v>0</v>
      </c>
    </row>
    <row r="28" spans="1:18" s="689" customFormat="1" ht="16.5" customHeight="1">
      <c r="A28" s="690" t="b">
        <v>1</v>
      </c>
      <c r="B28" s="696" t="s">
        <v>3278</v>
      </c>
      <c r="C28" s="720" t="s">
        <v>3279</v>
      </c>
      <c r="D28" s="696">
        <v>22000</v>
      </c>
      <c r="E28" s="696">
        <v>10</v>
      </c>
      <c r="F28" s="696">
        <v>20</v>
      </c>
      <c r="G28" s="696">
        <v>0</v>
      </c>
      <c r="H28" s="696">
        <v>0</v>
      </c>
      <c r="I28" s="696">
        <v>160001001</v>
      </c>
      <c r="J28" s="696">
        <v>300000</v>
      </c>
      <c r="K28" s="696">
        <v>160000602</v>
      </c>
      <c r="L28" s="696">
        <v>30</v>
      </c>
      <c r="M28" s="696">
        <v>0</v>
      </c>
      <c r="N28" s="696">
        <v>0</v>
      </c>
      <c r="O28" s="696">
        <v>0</v>
      </c>
      <c r="P28" s="696">
        <v>0</v>
      </c>
      <c r="Q28" s="696">
        <v>0</v>
      </c>
      <c r="R28" s="696">
        <v>0</v>
      </c>
    </row>
    <row r="29" spans="1:18" s="689" customFormat="1" ht="16.5" customHeight="1">
      <c r="A29" s="690" t="b">
        <v>1</v>
      </c>
      <c r="B29" s="696" t="s">
        <v>3280</v>
      </c>
      <c r="C29" s="720" t="s">
        <v>3281</v>
      </c>
      <c r="D29" s="696">
        <v>22000</v>
      </c>
      <c r="E29" s="696">
        <v>10</v>
      </c>
      <c r="F29" s="696">
        <v>20</v>
      </c>
      <c r="G29" s="696">
        <v>0</v>
      </c>
      <c r="H29" s="696">
        <v>0</v>
      </c>
      <c r="I29" s="696">
        <v>160001001</v>
      </c>
      <c r="J29" s="696">
        <v>300000</v>
      </c>
      <c r="K29" s="696">
        <v>160000603</v>
      </c>
      <c r="L29" s="696">
        <v>30</v>
      </c>
      <c r="M29" s="696">
        <v>0</v>
      </c>
      <c r="N29" s="696">
        <v>0</v>
      </c>
      <c r="O29" s="696">
        <v>0</v>
      </c>
      <c r="P29" s="696">
        <v>0</v>
      </c>
      <c r="Q29" s="696">
        <v>0</v>
      </c>
      <c r="R29" s="696">
        <v>0</v>
      </c>
    </row>
    <row r="30" spans="1:18" s="689" customFormat="1" ht="16.5" customHeight="1">
      <c r="A30" s="690" t="b">
        <v>1</v>
      </c>
      <c r="B30" s="705" t="s">
        <v>3282</v>
      </c>
      <c r="C30" s="720" t="s">
        <v>3283</v>
      </c>
      <c r="D30" s="696">
        <v>5500</v>
      </c>
      <c r="E30" s="696">
        <v>3</v>
      </c>
      <c r="F30" s="696">
        <v>5</v>
      </c>
      <c r="G30" s="704" t="s">
        <v>3233</v>
      </c>
      <c r="H30" s="696">
        <v>500</v>
      </c>
      <c r="I30" s="696">
        <v>0</v>
      </c>
      <c r="J30" s="696">
        <v>0</v>
      </c>
      <c r="K30" s="695">
        <v>156101018</v>
      </c>
      <c r="L30" s="696">
        <v>2</v>
      </c>
      <c r="M30" s="704">
        <v>160002003</v>
      </c>
      <c r="N30" s="696">
        <v>500</v>
      </c>
      <c r="O30" s="696">
        <v>0</v>
      </c>
      <c r="P30" s="696">
        <v>0</v>
      </c>
      <c r="Q30" s="696">
        <v>0</v>
      </c>
      <c r="R30" s="696">
        <v>0</v>
      </c>
    </row>
    <row r="31" spans="1:18" s="689" customFormat="1" ht="16.5" customHeight="1">
      <c r="A31" s="690" t="b">
        <v>1</v>
      </c>
      <c r="B31" s="705" t="s">
        <v>3284</v>
      </c>
      <c r="C31" s="720" t="s">
        <v>3285</v>
      </c>
      <c r="D31" s="696">
        <v>5500</v>
      </c>
      <c r="E31" s="696">
        <v>10</v>
      </c>
      <c r="F31" s="696">
        <v>5</v>
      </c>
      <c r="G31" s="704" t="s">
        <v>3233</v>
      </c>
      <c r="H31" s="696">
        <v>500</v>
      </c>
      <c r="I31" s="696">
        <v>160001001</v>
      </c>
      <c r="J31" s="696">
        <v>1000000</v>
      </c>
      <c r="K31" s="696">
        <v>0</v>
      </c>
      <c r="L31" s="696">
        <v>0</v>
      </c>
      <c r="M31" s="696">
        <v>0</v>
      </c>
      <c r="N31" s="696">
        <v>0</v>
      </c>
      <c r="O31" s="696">
        <v>0</v>
      </c>
      <c r="P31" s="696">
        <v>0</v>
      </c>
      <c r="Q31" s="696">
        <v>0</v>
      </c>
      <c r="R31" s="696">
        <v>0</v>
      </c>
    </row>
    <row r="32" spans="1:18" s="689" customFormat="1" ht="16.5" customHeight="1">
      <c r="A32" s="690" t="b">
        <v>1</v>
      </c>
      <c r="B32" s="696" t="s">
        <v>3286</v>
      </c>
      <c r="C32" s="720" t="s">
        <v>3287</v>
      </c>
      <c r="D32" s="696">
        <v>5500</v>
      </c>
      <c r="E32" s="696">
        <v>10</v>
      </c>
      <c r="F32" s="696">
        <v>5</v>
      </c>
      <c r="G32" s="696">
        <v>160001002</v>
      </c>
      <c r="H32" s="696">
        <v>500</v>
      </c>
      <c r="I32" s="696">
        <v>0</v>
      </c>
      <c r="J32" s="696">
        <v>0</v>
      </c>
      <c r="K32" s="695">
        <v>160002005</v>
      </c>
      <c r="L32" s="696">
        <v>30</v>
      </c>
      <c r="M32" s="696">
        <v>0</v>
      </c>
      <c r="N32" s="696">
        <v>0</v>
      </c>
      <c r="O32" s="696">
        <v>0</v>
      </c>
      <c r="P32" s="696">
        <v>0</v>
      </c>
      <c r="Q32" s="696">
        <v>0</v>
      </c>
      <c r="R32" s="696">
        <v>0</v>
      </c>
    </row>
    <row r="33" spans="1:18" s="689" customFormat="1" ht="16.5" customHeight="1">
      <c r="A33" s="690" t="b">
        <v>1</v>
      </c>
      <c r="B33" s="696" t="s">
        <v>3288</v>
      </c>
      <c r="C33" s="720" t="s">
        <v>3289</v>
      </c>
      <c r="D33" s="696">
        <v>5500</v>
      </c>
      <c r="E33" s="696">
        <v>10</v>
      </c>
      <c r="F33" s="696">
        <v>5</v>
      </c>
      <c r="G33" s="696">
        <v>160001002</v>
      </c>
      <c r="H33" s="696">
        <v>500</v>
      </c>
      <c r="I33" s="696">
        <v>0</v>
      </c>
      <c r="J33" s="696">
        <v>0</v>
      </c>
      <c r="K33" s="704">
        <v>160004004</v>
      </c>
      <c r="L33" s="696">
        <v>50</v>
      </c>
      <c r="M33" s="696">
        <v>0</v>
      </c>
      <c r="N33" s="696">
        <v>0</v>
      </c>
      <c r="O33" s="696">
        <v>0</v>
      </c>
      <c r="P33" s="696">
        <v>0</v>
      </c>
      <c r="Q33" s="696">
        <v>0</v>
      </c>
      <c r="R33" s="696">
        <v>0</v>
      </c>
    </row>
    <row r="34" spans="1:18" s="689" customFormat="1" ht="16.5" customHeight="1">
      <c r="A34" s="706" t="b">
        <v>0</v>
      </c>
      <c r="B34" s="696" t="s">
        <v>3290</v>
      </c>
      <c r="C34" s="720" t="s">
        <v>3291</v>
      </c>
      <c r="D34" s="696">
        <v>5500</v>
      </c>
      <c r="E34" s="696">
        <v>10</v>
      </c>
      <c r="F34" s="696">
        <v>5</v>
      </c>
      <c r="G34" s="696">
        <v>160001002</v>
      </c>
      <c r="H34" s="696">
        <v>500</v>
      </c>
      <c r="I34" s="696">
        <v>0</v>
      </c>
      <c r="J34" s="696">
        <v>0</v>
      </c>
      <c r="K34" s="704">
        <v>160002003</v>
      </c>
      <c r="L34" s="696">
        <v>500</v>
      </c>
      <c r="M34" s="696">
        <v>0</v>
      </c>
      <c r="N34" s="696">
        <v>0</v>
      </c>
      <c r="O34" s="696">
        <v>0</v>
      </c>
      <c r="P34" s="696">
        <v>0</v>
      </c>
      <c r="Q34" s="696">
        <v>0</v>
      </c>
      <c r="R34" s="696">
        <v>0</v>
      </c>
    </row>
    <row r="35" spans="1:18" s="689" customFormat="1" ht="16.5" customHeight="1">
      <c r="A35" s="690" t="b">
        <v>1</v>
      </c>
      <c r="B35" s="696" t="s">
        <v>3292</v>
      </c>
      <c r="C35" s="721" t="s">
        <v>3293</v>
      </c>
      <c r="D35" s="696">
        <v>3300</v>
      </c>
      <c r="E35" s="696">
        <v>30</v>
      </c>
      <c r="F35" s="696">
        <v>3</v>
      </c>
      <c r="G35" s="696">
        <v>0</v>
      </c>
      <c r="H35" s="696">
        <v>0</v>
      </c>
      <c r="I35" s="696">
        <v>0</v>
      </c>
      <c r="J35" s="696">
        <v>0</v>
      </c>
      <c r="K35" s="722">
        <v>160003954</v>
      </c>
      <c r="L35" s="696">
        <v>134</v>
      </c>
      <c r="M35" s="722">
        <v>160003955</v>
      </c>
      <c r="N35" s="696">
        <v>67</v>
      </c>
      <c r="O35" s="722">
        <v>160003956</v>
      </c>
      <c r="P35" s="696">
        <v>27</v>
      </c>
      <c r="Q35" s="722">
        <v>160003957</v>
      </c>
      <c r="R35" s="696">
        <v>14</v>
      </c>
    </row>
  </sheetData>
  <phoneticPr fontId="6" type="noConversion"/>
  <conditionalFormatting sqref="G7:R12 L15:R17 O5:R5 G15:J17 P6:R6 H13:R14 H5:J6 L5:L6 N5:N6 H22:J23 L22:L23 N23 Q2:R2 M3:R4 Q19:R19 M20:R21 G3:J4 G20:J21">
    <cfRule type="cellIs" dxfId="4" priority="3" operator="lessThan">
      <formula>1</formula>
    </cfRule>
  </conditionalFormatting>
  <conditionalFormatting sqref="G24:R29 L32:R34 N22:R22 G32:J35 L35 N35 P35 R35 P23:R23 H30:R31">
    <cfRule type="cellIs" dxfId="3" priority="2" operator="lessThan">
      <formula>1</formula>
    </cfRule>
  </conditionalFormatting>
  <conditionalFormatting sqref="G18:J18 L18 N18 P18 R18">
    <cfRule type="cellIs" dxfId="2" priority="1" operator="lessThan">
      <formula>1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0"/>
  <sheetViews>
    <sheetView workbookViewId="0">
      <selection activeCell="D44" sqref="D44:E44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3062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17" t="s">
        <v>2763</v>
      </c>
      <c r="E6" s="5"/>
      <c r="F6" s="608"/>
    </row>
    <row r="7" spans="2:8">
      <c r="B7" s="271"/>
      <c r="C7" s="61"/>
      <c r="D7" s="17"/>
      <c r="E7" s="591" t="s">
        <v>3063</v>
      </c>
      <c r="F7" s="608"/>
    </row>
    <row r="8" spans="2:8">
      <c r="B8" s="271"/>
      <c r="C8" s="61"/>
      <c r="D8" s="469"/>
      <c r="E8" s="611" t="s">
        <v>2764</v>
      </c>
      <c r="F8" s="608" t="s">
        <v>3110</v>
      </c>
    </row>
    <row r="9" spans="2:8">
      <c r="B9" s="271"/>
      <c r="C9" s="61"/>
      <c r="E9" s="612" t="s">
        <v>2766</v>
      </c>
      <c r="F9" s="608" t="s">
        <v>3110</v>
      </c>
    </row>
    <row r="10" spans="2:8">
      <c r="B10" s="271"/>
      <c r="C10" s="61"/>
      <c r="E10" s="612" t="s">
        <v>2999</v>
      </c>
      <c r="F10" s="608" t="s">
        <v>3110</v>
      </c>
    </row>
    <row r="11" spans="2:8">
      <c r="B11" s="271"/>
      <c r="C11" s="61"/>
      <c r="E11" s="469" t="s">
        <v>3000</v>
      </c>
      <c r="F11" s="608" t="s">
        <v>3110</v>
      </c>
    </row>
    <row r="12" spans="2:8">
      <c r="B12" s="271"/>
      <c r="C12" s="61"/>
      <c r="E12" s="469" t="s">
        <v>3107</v>
      </c>
      <c r="F12" s="608" t="s">
        <v>3106</v>
      </c>
    </row>
    <row r="13" spans="2:8">
      <c r="B13" s="271"/>
      <c r="C13" s="61"/>
      <c r="D13" s="17"/>
      <c r="E13" s="5"/>
      <c r="F13" s="608"/>
    </row>
    <row r="14" spans="2:8">
      <c r="B14" s="50"/>
      <c r="C14" s="61"/>
      <c r="D14" s="216" t="s">
        <v>1985</v>
      </c>
      <c r="F14" s="608"/>
    </row>
    <row r="15" spans="2:8" s="7" customFormat="1" ht="13.5">
      <c r="B15" s="310"/>
      <c r="C15" s="311"/>
      <c r="D15" s="471"/>
      <c r="E15" s="471" t="s">
        <v>2892</v>
      </c>
      <c r="F15" s="608" t="s">
        <v>3110</v>
      </c>
    </row>
    <row r="16" spans="2:8">
      <c r="B16" s="271"/>
      <c r="C16" s="61"/>
      <c r="D16" s="218"/>
      <c r="E16" s="43" t="s">
        <v>2767</v>
      </c>
      <c r="F16" s="608" t="s">
        <v>3110</v>
      </c>
    </row>
    <row r="17" spans="2:6">
      <c r="B17" s="271"/>
      <c r="C17" s="61"/>
      <c r="D17" s="218"/>
      <c r="E17" s="43" t="s">
        <v>2768</v>
      </c>
      <c r="F17" s="608" t="s">
        <v>3110</v>
      </c>
    </row>
    <row r="18" spans="2:6">
      <c r="B18" s="271"/>
      <c r="C18" s="61"/>
      <c r="D18" s="218"/>
      <c r="E18" s="611" t="s">
        <v>2770</v>
      </c>
      <c r="F18" s="608" t="s">
        <v>3110</v>
      </c>
    </row>
    <row r="19" spans="2:6">
      <c r="B19" s="271"/>
      <c r="C19" s="61"/>
      <c r="D19" s="218"/>
      <c r="E19" s="43"/>
      <c r="F19" s="608"/>
    </row>
    <row r="20" spans="2:6">
      <c r="B20" s="271"/>
      <c r="C20" s="61"/>
      <c r="D20" s="216" t="s">
        <v>2769</v>
      </c>
      <c r="F20" s="608"/>
    </row>
    <row r="21" spans="2:6">
      <c r="B21" s="271"/>
      <c r="C21" s="61"/>
      <c r="D21" s="216"/>
      <c r="E21" s="7" t="s">
        <v>2998</v>
      </c>
      <c r="F21" s="608"/>
    </row>
    <row r="22" spans="2:6">
      <c r="B22" s="271"/>
      <c r="C22" s="61"/>
      <c r="D22" s="216"/>
      <c r="E22" s="7" t="s">
        <v>2885</v>
      </c>
      <c r="F22" s="608" t="s">
        <v>3099</v>
      </c>
    </row>
    <row r="23" spans="2:6">
      <c r="B23" s="271"/>
      <c r="C23" s="61"/>
      <c r="D23" s="216"/>
      <c r="E23" s="7" t="s">
        <v>2886</v>
      </c>
      <c r="F23" s="608" t="s">
        <v>3099</v>
      </c>
    </row>
    <row r="24" spans="2:6">
      <c r="B24" s="271"/>
      <c r="C24" s="61"/>
      <c r="D24" s="216"/>
      <c r="E24" s="7" t="s">
        <v>2887</v>
      </c>
      <c r="F24" s="608" t="s">
        <v>3099</v>
      </c>
    </row>
    <row r="25" spans="2:6">
      <c r="B25" s="271"/>
      <c r="C25" s="61"/>
      <c r="D25" s="216"/>
      <c r="E25" s="7" t="s">
        <v>2888</v>
      </c>
      <c r="F25" s="608" t="s">
        <v>3099</v>
      </c>
    </row>
    <row r="26" spans="2:6">
      <c r="B26" s="271"/>
      <c r="C26" s="61"/>
      <c r="D26" s="216"/>
      <c r="E26" s="7" t="s">
        <v>2890</v>
      </c>
      <c r="F26" s="608" t="s">
        <v>3099</v>
      </c>
    </row>
    <row r="27" spans="2:6">
      <c r="B27" s="271"/>
      <c r="C27" s="61"/>
      <c r="D27" s="216"/>
      <c r="E27" s="7" t="s">
        <v>2889</v>
      </c>
      <c r="F27" s="608" t="s">
        <v>3099</v>
      </c>
    </row>
    <row r="28" spans="2:6">
      <c r="B28" s="271"/>
      <c r="C28" s="61"/>
      <c r="D28" s="216"/>
      <c r="F28" s="608"/>
    </row>
    <row r="29" spans="2:6">
      <c r="B29" s="271"/>
      <c r="C29" s="61"/>
      <c r="D29" s="216"/>
      <c r="E29" s="7" t="s">
        <v>3098</v>
      </c>
      <c r="F29" s="608" t="s">
        <v>3109</v>
      </c>
    </row>
    <row r="30" spans="2:6">
      <c r="B30" s="271"/>
      <c r="C30" s="61"/>
      <c r="D30" s="216"/>
      <c r="F30" s="608"/>
    </row>
    <row r="31" spans="2:6">
      <c r="B31" s="271"/>
      <c r="C31" s="61"/>
      <c r="D31" s="216" t="s">
        <v>2891</v>
      </c>
      <c r="E31" s="41"/>
      <c r="F31" s="608"/>
    </row>
    <row r="32" spans="2:6">
      <c r="B32" s="50"/>
      <c r="C32" s="61"/>
      <c r="D32" s="217"/>
      <c r="E32" s="503" t="s">
        <v>2893</v>
      </c>
      <c r="F32" s="608" t="s">
        <v>3111</v>
      </c>
    </row>
    <row r="33" spans="2:6">
      <c r="B33" s="271"/>
      <c r="C33" s="61"/>
      <c r="D33" s="217"/>
      <c r="E33" s="487" t="s">
        <v>2894</v>
      </c>
      <c r="F33" s="608"/>
    </row>
    <row r="34" spans="2:6">
      <c r="B34" s="271"/>
      <c r="C34" s="61"/>
      <c r="D34" s="217"/>
      <c r="E34" s="487" t="s">
        <v>2895</v>
      </c>
      <c r="F34" s="608"/>
    </row>
    <row r="35" spans="2:6">
      <c r="B35" s="271"/>
      <c r="C35" s="61"/>
      <c r="D35" s="217"/>
      <c r="E35" s="487" t="s">
        <v>2968</v>
      </c>
      <c r="F35" s="608"/>
    </row>
    <row r="36" spans="2:6">
      <c r="B36" s="271"/>
      <c r="C36" s="61"/>
      <c r="D36" s="217"/>
      <c r="E36" s="487"/>
      <c r="F36" s="608"/>
    </row>
    <row r="37" spans="2:6">
      <c r="B37" s="271"/>
      <c r="C37" s="61"/>
      <c r="D37" s="216" t="s">
        <v>2898</v>
      </c>
      <c r="E37" s="487"/>
      <c r="F37" s="608"/>
    </row>
    <row r="38" spans="2:6">
      <c r="B38" s="271"/>
      <c r="C38" s="61"/>
      <c r="D38" s="217"/>
      <c r="E38" s="503" t="s">
        <v>2899</v>
      </c>
      <c r="F38" s="608" t="s">
        <v>3106</v>
      </c>
    </row>
    <row r="39" spans="2:6">
      <c r="B39" s="271"/>
      <c r="C39" s="61"/>
      <c r="D39" s="217"/>
      <c r="E39" s="503"/>
      <c r="F39" s="608"/>
    </row>
    <row r="40" spans="2:6">
      <c r="B40" s="271"/>
      <c r="C40" s="61"/>
      <c r="D40" s="216" t="s">
        <v>3034</v>
      </c>
      <c r="E40" s="503"/>
      <c r="F40" s="608"/>
    </row>
    <row r="41" spans="2:6">
      <c r="B41" s="271"/>
      <c r="C41" s="61"/>
      <c r="D41" s="217"/>
      <c r="E41" s="583" t="s">
        <v>3035</v>
      </c>
      <c r="F41" s="608" t="s">
        <v>3105</v>
      </c>
    </row>
    <row r="42" spans="2:6">
      <c r="B42" s="271"/>
      <c r="C42" s="61"/>
      <c r="D42" s="217"/>
      <c r="E42" s="583" t="s">
        <v>3036</v>
      </c>
      <c r="F42" s="608" t="s">
        <v>3106</v>
      </c>
    </row>
    <row r="43" spans="2:6">
      <c r="B43" s="271"/>
      <c r="C43" s="61"/>
      <c r="D43" s="217"/>
      <c r="E43" s="503" t="s">
        <v>3037</v>
      </c>
      <c r="F43" s="608"/>
    </row>
    <row r="44" spans="2:6">
      <c r="B44" s="271"/>
      <c r="C44" s="61"/>
      <c r="D44" s="217"/>
      <c r="E44" s="503"/>
      <c r="F44" s="608"/>
    </row>
    <row r="45" spans="2:6">
      <c r="B45" s="271"/>
      <c r="C45" s="61"/>
      <c r="D45" s="601" t="s">
        <v>3077</v>
      </c>
      <c r="E45" s="503"/>
      <c r="F45" s="608"/>
    </row>
    <row r="46" spans="2:6">
      <c r="B46" s="271"/>
      <c r="C46" s="61"/>
      <c r="D46" s="217"/>
      <c r="E46" s="503" t="s">
        <v>3078</v>
      </c>
      <c r="F46" s="608"/>
    </row>
    <row r="47" spans="2:6">
      <c r="B47" s="271"/>
      <c r="C47" s="61"/>
      <c r="D47" s="217"/>
      <c r="E47" s="583" t="s">
        <v>3079</v>
      </c>
      <c r="F47" s="608" t="s">
        <v>3101</v>
      </c>
    </row>
    <row r="48" spans="2:6">
      <c r="B48" s="271"/>
      <c r="C48" s="61"/>
      <c r="D48" s="217"/>
      <c r="E48" s="583" t="s">
        <v>3093</v>
      </c>
      <c r="F48" s="608" t="s">
        <v>3101</v>
      </c>
    </row>
    <row r="49" spans="2:6">
      <c r="B49" s="271"/>
      <c r="C49" s="61"/>
      <c r="D49" s="217"/>
      <c r="E49" s="583" t="s">
        <v>3094</v>
      </c>
      <c r="F49" s="608" t="s">
        <v>3101</v>
      </c>
    </row>
    <row r="50" spans="2:6">
      <c r="B50" s="271"/>
      <c r="C50" s="61"/>
      <c r="D50" s="217"/>
      <c r="E50" s="606" t="s">
        <v>3095</v>
      </c>
      <c r="F50" s="608" t="s">
        <v>3101</v>
      </c>
    </row>
    <row r="51" spans="2:6">
      <c r="B51" s="271"/>
      <c r="C51" s="61"/>
      <c r="D51" s="7"/>
      <c r="E51" s="607" t="s">
        <v>3096</v>
      </c>
      <c r="F51" s="608" t="s">
        <v>3101</v>
      </c>
    </row>
    <row r="52" spans="2:6">
      <c r="B52" s="271"/>
      <c r="C52" s="61"/>
      <c r="D52" s="7"/>
      <c r="E52" s="215"/>
      <c r="F52" s="608"/>
    </row>
    <row r="53" spans="2:6">
      <c r="B53" s="271"/>
      <c r="C53" s="61"/>
      <c r="D53" s="17" t="s">
        <v>1210</v>
      </c>
      <c r="F53" s="608"/>
    </row>
    <row r="54" spans="2:6">
      <c r="B54" s="50"/>
      <c r="C54" s="16"/>
      <c r="E54" s="528"/>
      <c r="F54" s="608"/>
    </row>
    <row r="55" spans="2:6">
      <c r="B55" s="34"/>
      <c r="C55" s="32"/>
      <c r="D55" s="21" t="s">
        <v>317</v>
      </c>
      <c r="F55" s="608"/>
    </row>
    <row r="56" spans="2:6">
      <c r="B56" s="292"/>
      <c r="C56" s="32"/>
      <c r="D56" s="21"/>
      <c r="E56" s="7" t="s">
        <v>3103</v>
      </c>
      <c r="F56" s="608" t="s">
        <v>3104</v>
      </c>
    </row>
    <row r="57" spans="2:6">
      <c r="B57" s="292"/>
      <c r="C57" s="32"/>
      <c r="D57" s="21"/>
      <c r="E57" s="7" t="s">
        <v>2897</v>
      </c>
      <c r="F57" s="608"/>
    </row>
    <row r="58" spans="2:6">
      <c r="B58" s="292"/>
      <c r="C58" s="32"/>
      <c r="D58" s="21"/>
      <c r="F58" s="608"/>
    </row>
    <row r="59" spans="2:6">
      <c r="B59" s="292"/>
      <c r="C59" s="32"/>
      <c r="D59" s="21"/>
      <c r="E59" s="36" t="s">
        <v>3102</v>
      </c>
      <c r="F59" s="608" t="s">
        <v>3100</v>
      </c>
    </row>
    <row r="60" spans="2:6">
      <c r="B60" s="292"/>
      <c r="C60" s="32"/>
      <c r="D60" s="21"/>
      <c r="E60" s="36" t="s">
        <v>3112</v>
      </c>
      <c r="F60" s="608"/>
    </row>
    <row r="61" spans="2:6">
      <c r="B61" s="292"/>
      <c r="C61" s="32"/>
      <c r="D61" s="21"/>
      <c r="E61" s="36" t="s">
        <v>3108</v>
      </c>
      <c r="F61" s="608"/>
    </row>
    <row r="62" spans="2:6">
      <c r="B62" s="292"/>
      <c r="C62" s="32"/>
      <c r="D62" s="21"/>
      <c r="E62" s="36"/>
      <c r="F62" s="608"/>
    </row>
    <row r="63" spans="2:6">
      <c r="B63" s="292"/>
      <c r="C63" s="32"/>
      <c r="D63" s="21" t="s">
        <v>207</v>
      </c>
      <c r="F63" s="608"/>
    </row>
    <row r="64" spans="2:6">
      <c r="B64" s="292"/>
      <c r="C64" s="32"/>
      <c r="F64" s="608"/>
    </row>
    <row r="65" spans="2:6">
      <c r="B65" s="292"/>
      <c r="C65" s="32"/>
      <c r="D65" s="14"/>
      <c r="F65" s="608"/>
    </row>
    <row r="66" spans="2:6">
      <c r="B66" s="292"/>
      <c r="C66" s="32"/>
      <c r="D66" s="21" t="s">
        <v>1209</v>
      </c>
      <c r="F66" s="608"/>
    </row>
    <row r="67" spans="2:6">
      <c r="B67" s="292"/>
      <c r="C67" s="32"/>
      <c r="D67" s="21"/>
      <c r="E67" s="419" t="s">
        <v>2762</v>
      </c>
      <c r="F67" s="608"/>
    </row>
    <row r="68" spans="2:6">
      <c r="B68" s="292"/>
      <c r="C68" s="32"/>
      <c r="D68" s="21"/>
      <c r="E68" s="58"/>
      <c r="F68" s="608"/>
    </row>
    <row r="69" spans="2:6">
      <c r="B69" s="292"/>
      <c r="C69" s="32"/>
      <c r="D69" s="21"/>
      <c r="F69" s="608"/>
    </row>
    <row r="70" spans="2:6">
      <c r="B70" s="35"/>
      <c r="C70" s="33"/>
      <c r="D70" s="22"/>
      <c r="E70" s="6"/>
      <c r="F70" s="610"/>
    </row>
  </sheetData>
  <phoneticPr fontId="6" type="noConversion"/>
  <hyperlinks>
    <hyperlink ref="E38" location="'20170707_SuccessionSkill'!A1" display="1) 쇠약, 활기, 약화, 절개, 압도, 축복 스킬 상향 조정"/>
    <hyperlink ref="E32" location="'20170707_AvatarAppearanceChange'!A1" display="1) 아바타 장착을 2가지 방법으로 나뉘도록 수정."/>
    <hyperlink ref="E43" location="'20170710_AttendanceEvent'!A1" display="(3) 상품 내용 : 링크 참고"/>
    <hyperlink ref="E7" location="'20170710_WestArea'!A1" display="서부지역 정보"/>
    <hyperlink ref="E15" location="'20170710_MonsterAtk'!A1" display="(1) 101~200단계 몬스터 공격력 하향"/>
    <hyperlink ref="E46" location="'20170710_GuildSystem'!A1" display="(1) 새로운 길드 체계 : 부길드장 (링크 참고)"/>
    <hyperlink ref="E18" location="'20170710_Achievement'!A1" display="(4) 131단 이상 업적 추가"/>
    <hyperlink ref="E8" location="'20170710_WestAreaStage'!A1" display="(1) 신규 스테이지 10개 추가"/>
    <hyperlink ref="E9" location="'20170710_WestAreaStageReward'!A1" display="(2) 신규 스테이지 보상 설정"/>
    <hyperlink ref="E10" location="'20170710_WestAreaAddReward'!A1" display="(3) 신규 스테이지 재료 드랍 설정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F19"/>
  <sheetViews>
    <sheetView workbookViewId="0"/>
  </sheetViews>
  <sheetFormatPr defaultRowHeight="16.5"/>
  <cols>
    <col min="1" max="1" width="2.75" customWidth="1"/>
  </cols>
  <sheetData>
    <row r="2" spans="1:6" ht="17.25">
      <c r="A2" s="754" t="s">
        <v>5107</v>
      </c>
      <c r="B2" s="17" t="s">
        <v>5104</v>
      </c>
    </row>
    <row r="3" spans="1:6">
      <c r="B3" s="36" t="s">
        <v>5105</v>
      </c>
      <c r="C3" s="36"/>
      <c r="D3" s="36"/>
      <c r="E3" s="36"/>
      <c r="F3" s="36"/>
    </row>
    <row r="4" spans="1:6">
      <c r="B4" s="36" t="s">
        <v>5092</v>
      </c>
      <c r="C4" s="36"/>
      <c r="D4" s="36"/>
      <c r="E4" s="36"/>
      <c r="F4" s="36"/>
    </row>
    <row r="5" spans="1:6">
      <c r="B5" s="36" t="s">
        <v>5093</v>
      </c>
      <c r="C5" s="36"/>
      <c r="D5" s="36"/>
      <c r="E5" s="36"/>
      <c r="F5" s="36"/>
    </row>
    <row r="6" spans="1:6">
      <c r="B6" s="36" t="s">
        <v>5094</v>
      </c>
      <c r="C6" s="36"/>
      <c r="D6" s="36"/>
      <c r="E6" s="36"/>
      <c r="F6" s="36"/>
    </row>
    <row r="7" spans="1:6">
      <c r="B7" s="36" t="s">
        <v>5095</v>
      </c>
      <c r="C7" s="36"/>
      <c r="D7" s="36"/>
      <c r="E7" s="36"/>
      <c r="F7" s="36"/>
    </row>
    <row r="8" spans="1:6">
      <c r="B8" s="36" t="s">
        <v>5096</v>
      </c>
      <c r="C8" s="36"/>
      <c r="D8" s="36"/>
      <c r="E8" s="36"/>
      <c r="F8" s="36"/>
    </row>
    <row r="9" spans="1:6">
      <c r="B9" s="36" t="s">
        <v>5097</v>
      </c>
      <c r="C9" s="36"/>
      <c r="D9" s="36"/>
      <c r="E9" s="36"/>
      <c r="F9" s="36"/>
    </row>
    <row r="10" spans="1:6">
      <c r="B10" s="36"/>
      <c r="C10" s="36"/>
      <c r="D10" s="36"/>
      <c r="E10" s="36"/>
      <c r="F10" s="36"/>
    </row>
    <row r="11" spans="1:6">
      <c r="B11" s="36" t="s">
        <v>5098</v>
      </c>
      <c r="C11" s="36"/>
      <c r="D11" s="36"/>
      <c r="E11" s="36"/>
      <c r="F11" s="36"/>
    </row>
    <row r="12" spans="1:6">
      <c r="B12" s="36" t="s">
        <v>5099</v>
      </c>
      <c r="C12" s="36"/>
      <c r="D12" s="36"/>
      <c r="E12" s="36"/>
      <c r="F12" s="36"/>
    </row>
    <row r="13" spans="1:6">
      <c r="B13" s="36" t="s">
        <v>5100</v>
      </c>
      <c r="C13" s="36"/>
      <c r="D13" s="36"/>
      <c r="E13" s="36"/>
      <c r="F13" s="36"/>
    </row>
    <row r="14" spans="1:6">
      <c r="B14" s="36" t="s">
        <v>5101</v>
      </c>
      <c r="C14" s="36"/>
      <c r="D14" s="36"/>
      <c r="E14" s="36"/>
      <c r="F14" s="36"/>
    </row>
    <row r="15" spans="1:6">
      <c r="B15" s="36" t="s">
        <v>5102</v>
      </c>
      <c r="C15" s="36"/>
      <c r="D15" s="36"/>
      <c r="E15" s="36"/>
      <c r="F15" s="36"/>
    </row>
    <row r="16" spans="1:6">
      <c r="B16" s="36" t="s">
        <v>5103</v>
      </c>
      <c r="C16" s="36"/>
      <c r="D16" s="36"/>
      <c r="E16" s="36"/>
      <c r="F16" s="36"/>
    </row>
    <row r="17" spans="2:6">
      <c r="B17" s="36"/>
      <c r="C17" s="36"/>
      <c r="D17" s="36"/>
      <c r="E17" s="36"/>
      <c r="F17" s="36"/>
    </row>
    <row r="18" spans="2:6">
      <c r="B18" s="36" t="s">
        <v>5106</v>
      </c>
      <c r="C18" s="36"/>
      <c r="D18" s="36"/>
      <c r="E18" s="36"/>
      <c r="F18" s="36"/>
    </row>
    <row r="19" spans="2:6">
      <c r="B19" s="36"/>
    </row>
  </sheetData>
  <phoneticPr fontId="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60"/>
  <sheetViews>
    <sheetView workbookViewId="0">
      <selection activeCell="D44" sqref="D44:E44"/>
    </sheetView>
  </sheetViews>
  <sheetFormatPr defaultRowHeight="16.5"/>
  <cols>
    <col min="1" max="1" width="2.75" customWidth="1"/>
  </cols>
  <sheetData>
    <row r="2" spans="2:7">
      <c r="B2" s="602" t="s">
        <v>3086</v>
      </c>
      <c r="C2" s="344"/>
    </row>
    <row r="3" spans="2:7">
      <c r="B3" s="342" t="s">
        <v>3080</v>
      </c>
    </row>
    <row r="4" spans="2:7">
      <c r="B4" s="342" t="s">
        <v>3081</v>
      </c>
    </row>
    <row r="5" spans="2:7">
      <c r="B5" s="342" t="s">
        <v>3082</v>
      </c>
    </row>
    <row r="6" spans="2:7">
      <c r="B6" s="342" t="s">
        <v>3083</v>
      </c>
    </row>
    <row r="7" spans="2:7">
      <c r="B7" s="342" t="s">
        <v>3097</v>
      </c>
    </row>
    <row r="8" spans="2:7">
      <c r="B8" s="342" t="s">
        <v>3084</v>
      </c>
    </row>
    <row r="9" spans="2:7">
      <c r="B9" s="9" t="s">
        <v>3085</v>
      </c>
    </row>
    <row r="10" spans="2:7">
      <c r="B10" s="7"/>
    </row>
    <row r="12" spans="2:7" ht="20.25">
      <c r="B12" s="605" t="s">
        <v>3087</v>
      </c>
    </row>
    <row r="13" spans="2:7" ht="19.5">
      <c r="C13" s="604" t="s">
        <v>3088</v>
      </c>
    </row>
    <row r="14" spans="2:7">
      <c r="G14" s="7" t="s">
        <v>3089</v>
      </c>
    </row>
    <row r="34" spans="3:3" ht="19.5">
      <c r="C34" s="604" t="s">
        <v>3091</v>
      </c>
    </row>
    <row r="59" spans="3:12" ht="19.5">
      <c r="C59" s="603" t="s">
        <v>3092</v>
      </c>
    </row>
    <row r="60" spans="3:12">
      <c r="L60" s="7" t="s">
        <v>3090</v>
      </c>
    </row>
  </sheetData>
  <phoneticPr fontId="6" type="noConversion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D44" sqref="D44:E44"/>
    </sheetView>
  </sheetViews>
  <sheetFormatPr defaultColWidth="9" defaultRowHeight="16.5" customHeight="1"/>
  <cols>
    <col min="1" max="1" width="14.625" style="59" bestFit="1" customWidth="1"/>
    <col min="2" max="2" width="18.75" style="59" bestFit="1" customWidth="1"/>
    <col min="3" max="3" width="13.5" style="59" bestFit="1" customWidth="1"/>
    <col min="4" max="4" width="16.125" style="59" bestFit="1" customWidth="1"/>
    <col min="5" max="5" width="13.875" style="59" bestFit="1" customWidth="1"/>
    <col min="6" max="6" width="21.25" style="59" bestFit="1" customWidth="1"/>
    <col min="7" max="7" width="13.125" style="59" bestFit="1" customWidth="1"/>
    <col min="8" max="8" width="11.25" style="59" bestFit="1" customWidth="1"/>
    <col min="9" max="9" width="13.125" style="59" bestFit="1" customWidth="1"/>
    <col min="10" max="10" width="37.5" style="59" bestFit="1" customWidth="1"/>
    <col min="11" max="12" width="9" style="59"/>
    <col min="13" max="13" width="37.125" style="59" bestFit="1" customWidth="1"/>
    <col min="14" max="16384" width="9" style="59"/>
  </cols>
  <sheetData>
    <row r="1" spans="1:10" ht="81">
      <c r="A1" s="28" t="s">
        <v>3057</v>
      </c>
      <c r="B1" s="28" t="s">
        <v>3055</v>
      </c>
      <c r="C1" s="28" t="s">
        <v>3056</v>
      </c>
      <c r="D1" s="28" t="s">
        <v>3058</v>
      </c>
      <c r="E1" s="28" t="s">
        <v>3059</v>
      </c>
      <c r="F1" s="586" t="s">
        <v>3045</v>
      </c>
      <c r="G1" s="588" t="s">
        <v>3060</v>
      </c>
      <c r="H1" s="587" t="s">
        <v>3046</v>
      </c>
      <c r="I1" s="587" t="s">
        <v>3061</v>
      </c>
      <c r="J1" s="587" t="s">
        <v>330</v>
      </c>
    </row>
    <row r="2" spans="1:10" ht="16.5" customHeight="1">
      <c r="A2" s="584" t="b">
        <v>1</v>
      </c>
      <c r="B2" s="585" t="s">
        <v>331</v>
      </c>
      <c r="C2" s="585">
        <v>1001</v>
      </c>
      <c r="D2" s="585" t="s">
        <v>332</v>
      </c>
      <c r="E2" s="585">
        <v>1</v>
      </c>
      <c r="F2" s="585" t="s">
        <v>3054</v>
      </c>
      <c r="G2" s="585">
        <v>1000</v>
      </c>
      <c r="H2" s="585">
        <v>-1</v>
      </c>
      <c r="I2" s="585">
        <v>-1</v>
      </c>
      <c r="J2" s="585" t="s">
        <v>3038</v>
      </c>
    </row>
    <row r="3" spans="1:10" ht="16.5" customHeight="1">
      <c r="A3" s="584" t="b">
        <v>1</v>
      </c>
      <c r="B3" s="585" t="s">
        <v>331</v>
      </c>
      <c r="C3" s="585">
        <v>1001</v>
      </c>
      <c r="D3" s="585" t="s">
        <v>332</v>
      </c>
      <c r="E3" s="585">
        <v>2</v>
      </c>
      <c r="F3" s="585" t="s">
        <v>3053</v>
      </c>
      <c r="G3" s="585">
        <v>10</v>
      </c>
      <c r="H3" s="585">
        <v>-1</v>
      </c>
      <c r="I3" s="585">
        <v>-1</v>
      </c>
      <c r="J3" s="585" t="s">
        <v>3039</v>
      </c>
    </row>
    <row r="4" spans="1:10" ht="16.5" customHeight="1">
      <c r="A4" s="584" t="b">
        <v>1</v>
      </c>
      <c r="B4" s="585" t="s">
        <v>331</v>
      </c>
      <c r="C4" s="585">
        <v>1001</v>
      </c>
      <c r="D4" s="585" t="s">
        <v>332</v>
      </c>
      <c r="E4" s="585">
        <v>3</v>
      </c>
      <c r="F4" s="585" t="s">
        <v>3052</v>
      </c>
      <c r="G4" s="585">
        <v>500000</v>
      </c>
      <c r="H4" s="585">
        <v>-1</v>
      </c>
      <c r="I4" s="585">
        <v>-1</v>
      </c>
      <c r="J4" s="585" t="s">
        <v>3040</v>
      </c>
    </row>
    <row r="5" spans="1:10" ht="16.5" customHeight="1">
      <c r="A5" s="584" t="b">
        <v>1</v>
      </c>
      <c r="B5" s="585" t="s">
        <v>331</v>
      </c>
      <c r="C5" s="585">
        <v>1001</v>
      </c>
      <c r="D5" s="585" t="s">
        <v>332</v>
      </c>
      <c r="E5" s="585">
        <v>4</v>
      </c>
      <c r="F5" s="585" t="s">
        <v>3051</v>
      </c>
      <c r="G5" s="585">
        <v>30</v>
      </c>
      <c r="H5" s="585">
        <v>-1</v>
      </c>
      <c r="I5" s="585">
        <v>-1</v>
      </c>
      <c r="J5" s="585" t="s">
        <v>3041</v>
      </c>
    </row>
    <row r="6" spans="1:10" ht="16.5" customHeight="1">
      <c r="A6" s="584" t="b">
        <v>1</v>
      </c>
      <c r="B6" s="585" t="s">
        <v>331</v>
      </c>
      <c r="C6" s="585">
        <v>1001</v>
      </c>
      <c r="D6" s="585" t="s">
        <v>332</v>
      </c>
      <c r="E6" s="585">
        <v>5</v>
      </c>
      <c r="F6" s="585" t="s">
        <v>3050</v>
      </c>
      <c r="G6" s="585">
        <v>3</v>
      </c>
      <c r="H6" s="585">
        <v>-1</v>
      </c>
      <c r="I6" s="585">
        <v>-1</v>
      </c>
      <c r="J6" s="585" t="s">
        <v>3042</v>
      </c>
    </row>
    <row r="7" spans="1:10" ht="16.5" customHeight="1">
      <c r="A7" s="584" t="b">
        <v>1</v>
      </c>
      <c r="B7" s="585" t="s">
        <v>331</v>
      </c>
      <c r="C7" s="585">
        <v>1001</v>
      </c>
      <c r="D7" s="585" t="s">
        <v>332</v>
      </c>
      <c r="E7" s="585">
        <v>6</v>
      </c>
      <c r="F7" s="585" t="s">
        <v>3049</v>
      </c>
      <c r="G7" s="585">
        <v>1</v>
      </c>
      <c r="H7" s="585">
        <v>-1</v>
      </c>
      <c r="I7" s="585">
        <v>-1</v>
      </c>
      <c r="J7" s="585" t="s">
        <v>3043</v>
      </c>
    </row>
    <row r="8" spans="1:10" ht="16.5" customHeight="1">
      <c r="A8" s="584" t="b">
        <v>1</v>
      </c>
      <c r="B8" s="585" t="s">
        <v>331</v>
      </c>
      <c r="C8" s="585">
        <v>1001</v>
      </c>
      <c r="D8" s="585" t="s">
        <v>332</v>
      </c>
      <c r="E8" s="585">
        <v>7</v>
      </c>
      <c r="F8" s="585" t="s">
        <v>3048</v>
      </c>
      <c r="G8" s="585">
        <v>1</v>
      </c>
      <c r="H8" s="585" t="s">
        <v>3047</v>
      </c>
      <c r="I8" s="585">
        <v>30</v>
      </c>
      <c r="J8" s="585" t="s">
        <v>3044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3"/>
  <sheetViews>
    <sheetView workbookViewId="0">
      <selection activeCell="D44" sqref="D44:E44"/>
    </sheetView>
  </sheetViews>
  <sheetFormatPr defaultRowHeight="16.5"/>
  <cols>
    <col min="1" max="1" width="0.75" style="210" customWidth="1"/>
    <col min="2" max="16384" width="9" style="210"/>
  </cols>
  <sheetData>
    <row r="1" spans="2:2" ht="4.5" customHeight="1"/>
    <row r="2" spans="2:2" ht="20.25">
      <c r="B2" s="589" t="s">
        <v>3064</v>
      </c>
    </row>
    <row r="4" spans="2:2">
      <c r="B4" s="590" t="s">
        <v>3065</v>
      </c>
    </row>
    <row r="6" spans="2:2">
      <c r="B6" s="210" t="s">
        <v>3066</v>
      </c>
    </row>
    <row r="7" spans="2:2">
      <c r="B7" s="210" t="s">
        <v>3067</v>
      </c>
    </row>
    <row r="8" spans="2:2">
      <c r="B8" s="210" t="s">
        <v>3068</v>
      </c>
    </row>
    <row r="9" spans="2:2">
      <c r="B9" s="210" t="s">
        <v>3069</v>
      </c>
    </row>
    <row r="11" spans="2:2">
      <c r="B11" s="210" t="s">
        <v>3070</v>
      </c>
    </row>
    <row r="12" spans="2:2">
      <c r="B12" s="210" t="s">
        <v>3071</v>
      </c>
    </row>
    <row r="13" spans="2:2">
      <c r="B13" s="210" t="s">
        <v>3072</v>
      </c>
    </row>
  </sheetData>
  <phoneticPr fontId="6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"/>
  <sheetViews>
    <sheetView workbookViewId="0">
      <pane xSplit="1" ySplit="1" topLeftCell="B2" activePane="bottomRight" state="frozen"/>
      <selection activeCell="D44" sqref="D44:E44"/>
      <selection pane="topRight" activeCell="D44" sqref="D44:E44"/>
      <selection pane="bottomLeft" activeCell="D44" sqref="D44:E44"/>
      <selection pane="bottomRight" activeCell="D44" sqref="D44:E44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2785</v>
      </c>
      <c r="B1" s="28" t="s">
        <v>2784</v>
      </c>
      <c r="C1" s="28" t="s">
        <v>227</v>
      </c>
      <c r="D1" s="28" t="s">
        <v>228</v>
      </c>
      <c r="E1" s="28" t="s">
        <v>2786</v>
      </c>
      <c r="F1" s="28" t="s">
        <v>2771</v>
      </c>
      <c r="G1" s="28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473">
        <v>1566</v>
      </c>
      <c r="C2" s="475">
        <v>1</v>
      </c>
      <c r="D2" s="475">
        <v>1</v>
      </c>
      <c r="E2" s="621">
        <v>353</v>
      </c>
      <c r="F2" s="622">
        <v>353</v>
      </c>
      <c r="G2" s="623">
        <v>236</v>
      </c>
      <c r="H2" s="473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473">
        <v>4377</v>
      </c>
      <c r="C3" s="475">
        <v>2</v>
      </c>
      <c r="D3" s="475">
        <v>2</v>
      </c>
      <c r="E3" s="624">
        <v>564</v>
      </c>
      <c r="F3" s="617">
        <v>564</v>
      </c>
      <c r="G3" s="625">
        <v>426</v>
      </c>
      <c r="H3" s="473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473">
        <v>9487</v>
      </c>
      <c r="C4" s="475">
        <v>3</v>
      </c>
      <c r="D4" s="475">
        <v>3</v>
      </c>
      <c r="E4" s="624">
        <v>848</v>
      </c>
      <c r="F4" s="617">
        <v>848</v>
      </c>
      <c r="G4" s="625">
        <v>664</v>
      </c>
      <c r="H4" s="473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473">
        <v>16226</v>
      </c>
      <c r="C5" s="475">
        <v>4</v>
      </c>
      <c r="D5" s="475">
        <v>4</v>
      </c>
      <c r="E5" s="624">
        <v>1063</v>
      </c>
      <c r="F5" s="617">
        <v>1063</v>
      </c>
      <c r="G5" s="625">
        <v>893</v>
      </c>
      <c r="H5" s="473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473">
        <v>23292</v>
      </c>
      <c r="C6" s="475">
        <v>5</v>
      </c>
      <c r="D6" s="475">
        <v>5</v>
      </c>
      <c r="E6" s="624">
        <v>1220</v>
      </c>
      <c r="F6" s="617">
        <v>1220</v>
      </c>
      <c r="G6" s="625">
        <v>1035</v>
      </c>
      <c r="H6" s="473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473">
        <v>31102</v>
      </c>
      <c r="C7" s="475">
        <v>6</v>
      </c>
      <c r="D7" s="475">
        <v>6</v>
      </c>
      <c r="E7" s="624">
        <v>1412</v>
      </c>
      <c r="F7" s="617">
        <v>1412</v>
      </c>
      <c r="G7" s="625">
        <v>1165</v>
      </c>
      <c r="H7" s="473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477">
        <v>65967</v>
      </c>
      <c r="C8" s="475">
        <v>7</v>
      </c>
      <c r="D8" s="475">
        <v>7</v>
      </c>
      <c r="E8" s="624">
        <v>1736</v>
      </c>
      <c r="F8" s="617">
        <v>1736</v>
      </c>
      <c r="G8" s="625">
        <v>1391</v>
      </c>
      <c r="H8" s="473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477">
        <v>90207</v>
      </c>
      <c r="C9" s="475">
        <v>8</v>
      </c>
      <c r="D9" s="475">
        <v>8</v>
      </c>
      <c r="E9" s="624">
        <f>1.5*1652</f>
        <v>2478</v>
      </c>
      <c r="F9" s="617">
        <f>1.5*1652</f>
        <v>2478</v>
      </c>
      <c r="G9" s="625">
        <v>1920</v>
      </c>
      <c r="H9" s="473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477">
        <v>115717</v>
      </c>
      <c r="C10" s="475">
        <v>9</v>
      </c>
      <c r="D10" s="475">
        <v>9</v>
      </c>
      <c r="E10" s="624">
        <f>2*1808</f>
        <v>3616</v>
      </c>
      <c r="F10" s="617">
        <f>2*1808</f>
        <v>3616</v>
      </c>
      <c r="G10" s="625">
        <v>2506</v>
      </c>
      <c r="H10" s="473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478">
        <v>139722</v>
      </c>
      <c r="C11" s="475">
        <v>10</v>
      </c>
      <c r="D11" s="475">
        <v>10</v>
      </c>
      <c r="E11" s="626">
        <v>4824</v>
      </c>
      <c r="F11" s="627">
        <v>4824</v>
      </c>
      <c r="G11" s="628">
        <v>3191</v>
      </c>
      <c r="H11" s="473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3"/>
  <sheetViews>
    <sheetView zoomScale="85" workbookViewId="0">
      <pane ySplit="1" topLeftCell="A2" activePane="bottomLeft" state="frozen"/>
      <selection activeCell="D44" sqref="D44:E44"/>
      <selection pane="bottomLeft" activeCell="D44" sqref="D44:E44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4" width="8.5" style="46" bestFit="1" customWidth="1"/>
    <col min="5" max="5" width="13" style="46" bestFit="1" customWidth="1"/>
    <col min="6" max="6" width="13.375" style="46" bestFit="1" customWidth="1"/>
    <col min="7" max="7" width="14.625" style="46" bestFit="1" customWidth="1"/>
    <col min="8" max="8" width="22.625" style="46" customWidth="1"/>
    <col min="9" max="10" width="14.625" style="46" customWidth="1"/>
    <col min="11" max="12" width="22.625" style="46" customWidth="1"/>
    <col min="13" max="13" width="14.875" style="482" customWidth="1"/>
    <col min="14" max="14" width="19.375" style="482" customWidth="1"/>
    <col min="15" max="15" width="16" style="482" customWidth="1"/>
    <col min="16" max="16384" width="9" style="482"/>
  </cols>
  <sheetData>
    <row r="1" spans="1:12" s="48" customFormat="1" ht="16.5" customHeight="1">
      <c r="A1" s="472" t="s">
        <v>2</v>
      </c>
      <c r="B1" s="472" t="s">
        <v>213</v>
      </c>
      <c r="C1" s="472" t="s">
        <v>2792</v>
      </c>
      <c r="D1" s="472" t="s">
        <v>2793</v>
      </c>
      <c r="E1" s="472" t="s">
        <v>211</v>
      </c>
      <c r="F1" s="472" t="s">
        <v>212</v>
      </c>
      <c r="G1" s="472" t="s">
        <v>208</v>
      </c>
    </row>
    <row r="2" spans="1:12" ht="16.5" customHeight="1">
      <c r="A2" s="481" t="s">
        <v>2794</v>
      </c>
      <c r="B2" s="481" t="s">
        <v>215</v>
      </c>
      <c r="C2" s="481">
        <v>1</v>
      </c>
      <c r="D2" s="481">
        <v>1</v>
      </c>
      <c r="E2" s="481">
        <v>1</v>
      </c>
      <c r="F2" s="481">
        <v>1</v>
      </c>
      <c r="G2" s="481">
        <v>25</v>
      </c>
      <c r="H2" s="48"/>
      <c r="I2" s="48"/>
      <c r="J2" s="48"/>
      <c r="K2" s="48"/>
      <c r="L2" s="48"/>
    </row>
    <row r="3" spans="1:12" ht="16.5" customHeight="1">
      <c r="A3" s="481" t="s">
        <v>2795</v>
      </c>
      <c r="B3" s="481" t="s">
        <v>215</v>
      </c>
      <c r="C3" s="481">
        <v>1</v>
      </c>
      <c r="D3" s="481">
        <v>1</v>
      </c>
      <c r="E3" s="481">
        <v>1</v>
      </c>
      <c r="F3" s="481">
        <v>1</v>
      </c>
      <c r="G3" s="481">
        <v>15</v>
      </c>
      <c r="H3" s="48"/>
      <c r="I3" s="48"/>
      <c r="J3" s="48"/>
      <c r="K3" s="48"/>
      <c r="L3" s="48"/>
    </row>
    <row r="4" spans="1:12" ht="16.5" customHeight="1">
      <c r="A4" s="481" t="s">
        <v>2796</v>
      </c>
      <c r="B4" s="481" t="s">
        <v>215</v>
      </c>
      <c r="C4" s="481">
        <v>1</v>
      </c>
      <c r="D4" s="481">
        <v>1</v>
      </c>
      <c r="E4" s="481">
        <v>1</v>
      </c>
      <c r="F4" s="481">
        <v>1</v>
      </c>
      <c r="G4" s="481">
        <v>5</v>
      </c>
      <c r="H4" s="48"/>
      <c r="I4" s="48"/>
      <c r="J4" s="48"/>
      <c r="K4" s="48"/>
      <c r="L4" s="48"/>
    </row>
    <row r="5" spans="1:12" ht="16.5" customHeight="1">
      <c r="A5" s="481" t="s">
        <v>2797</v>
      </c>
      <c r="B5" s="481" t="s">
        <v>215</v>
      </c>
      <c r="C5" s="481">
        <v>1</v>
      </c>
      <c r="D5" s="481">
        <v>1</v>
      </c>
      <c r="E5" s="481">
        <v>1</v>
      </c>
      <c r="F5" s="481">
        <v>1</v>
      </c>
      <c r="G5" s="481">
        <v>25</v>
      </c>
      <c r="H5" s="48"/>
      <c r="I5" s="48"/>
      <c r="J5" s="48"/>
      <c r="K5" s="48"/>
      <c r="L5" s="48"/>
    </row>
    <row r="6" spans="1:12" ht="16.5" customHeight="1">
      <c r="A6" s="481" t="s">
        <v>2798</v>
      </c>
      <c r="B6" s="481" t="s">
        <v>215</v>
      </c>
      <c r="C6" s="481">
        <v>1</v>
      </c>
      <c r="D6" s="481">
        <v>1</v>
      </c>
      <c r="E6" s="481">
        <v>1</v>
      </c>
      <c r="F6" s="481">
        <v>1</v>
      </c>
      <c r="G6" s="481">
        <v>15</v>
      </c>
      <c r="H6" s="48"/>
      <c r="I6" s="48"/>
      <c r="J6" s="48"/>
      <c r="K6" s="48"/>
      <c r="L6" s="48"/>
    </row>
    <row r="7" spans="1:12" ht="16.5" customHeight="1">
      <c r="A7" s="481" t="s">
        <v>2799</v>
      </c>
      <c r="B7" s="481" t="s">
        <v>215</v>
      </c>
      <c r="C7" s="481">
        <v>1</v>
      </c>
      <c r="D7" s="481">
        <v>1</v>
      </c>
      <c r="E7" s="481">
        <v>1</v>
      </c>
      <c r="F7" s="481">
        <v>1</v>
      </c>
      <c r="G7" s="481">
        <v>5</v>
      </c>
      <c r="H7" s="48"/>
      <c r="I7" s="48"/>
      <c r="J7" s="48"/>
      <c r="K7" s="48"/>
      <c r="L7" s="48"/>
    </row>
    <row r="8" spans="1:12" ht="16.5" customHeight="1">
      <c r="A8" s="483" t="s">
        <v>2794</v>
      </c>
      <c r="B8" s="483" t="s">
        <v>216</v>
      </c>
      <c r="C8" s="483">
        <v>1</v>
      </c>
      <c r="D8" s="483">
        <v>1</v>
      </c>
      <c r="E8" s="483">
        <v>1</v>
      </c>
      <c r="F8" s="483">
        <v>1</v>
      </c>
      <c r="G8" s="483">
        <v>25</v>
      </c>
      <c r="H8" s="48"/>
      <c r="I8" s="48"/>
      <c r="J8" s="48"/>
      <c r="K8" s="48"/>
      <c r="L8" s="48"/>
    </row>
    <row r="9" spans="1:12" ht="16.5" customHeight="1">
      <c r="A9" s="483" t="s">
        <v>2795</v>
      </c>
      <c r="B9" s="483" t="s">
        <v>216</v>
      </c>
      <c r="C9" s="483">
        <v>1</v>
      </c>
      <c r="D9" s="483">
        <v>1</v>
      </c>
      <c r="E9" s="483">
        <v>1</v>
      </c>
      <c r="F9" s="483">
        <v>1</v>
      </c>
      <c r="G9" s="483">
        <v>15</v>
      </c>
      <c r="H9" s="48"/>
      <c r="I9" s="48"/>
      <c r="J9" s="48"/>
      <c r="K9" s="48"/>
      <c r="L9" s="48"/>
    </row>
    <row r="10" spans="1:12" ht="16.5" customHeight="1">
      <c r="A10" s="483" t="s">
        <v>2796</v>
      </c>
      <c r="B10" s="483" t="s">
        <v>216</v>
      </c>
      <c r="C10" s="483">
        <v>1</v>
      </c>
      <c r="D10" s="483">
        <v>1</v>
      </c>
      <c r="E10" s="483">
        <v>1</v>
      </c>
      <c r="F10" s="483">
        <v>1</v>
      </c>
      <c r="G10" s="483">
        <v>5</v>
      </c>
      <c r="H10" s="48"/>
      <c r="I10" s="48"/>
      <c r="J10" s="48"/>
      <c r="K10" s="48"/>
      <c r="L10" s="48"/>
    </row>
    <row r="11" spans="1:12" ht="16.5" customHeight="1">
      <c r="A11" s="483" t="s">
        <v>2797</v>
      </c>
      <c r="B11" s="483" t="s">
        <v>216</v>
      </c>
      <c r="C11" s="483">
        <v>1</v>
      </c>
      <c r="D11" s="483">
        <v>1</v>
      </c>
      <c r="E11" s="483">
        <v>1</v>
      </c>
      <c r="F11" s="483">
        <v>1</v>
      </c>
      <c r="G11" s="483">
        <v>25</v>
      </c>
      <c r="H11" s="48"/>
      <c r="I11" s="48"/>
      <c r="J11" s="48"/>
      <c r="K11" s="48"/>
      <c r="L11" s="48"/>
    </row>
    <row r="12" spans="1:12" ht="16.5" customHeight="1">
      <c r="A12" s="483" t="s">
        <v>2798</v>
      </c>
      <c r="B12" s="483" t="s">
        <v>216</v>
      </c>
      <c r="C12" s="483">
        <v>1</v>
      </c>
      <c r="D12" s="483">
        <v>1</v>
      </c>
      <c r="E12" s="483">
        <v>1</v>
      </c>
      <c r="F12" s="483">
        <v>1</v>
      </c>
      <c r="G12" s="483">
        <v>15</v>
      </c>
      <c r="H12" s="48"/>
      <c r="I12" s="48"/>
      <c r="J12" s="48"/>
      <c r="K12" s="48"/>
      <c r="L12" s="48"/>
    </row>
    <row r="13" spans="1:12" ht="16.5" customHeight="1">
      <c r="A13" s="483" t="s">
        <v>2799</v>
      </c>
      <c r="B13" s="483" t="s">
        <v>216</v>
      </c>
      <c r="C13" s="483">
        <v>1</v>
      </c>
      <c r="D13" s="483">
        <v>1</v>
      </c>
      <c r="E13" s="483">
        <v>1</v>
      </c>
      <c r="F13" s="483">
        <v>1</v>
      </c>
      <c r="G13" s="483">
        <v>5</v>
      </c>
      <c r="H13" s="48"/>
      <c r="I13" s="48"/>
      <c r="J13" s="48"/>
      <c r="K13" s="48"/>
      <c r="L13" s="48"/>
    </row>
    <row r="14" spans="1:12" ht="16.5" customHeight="1">
      <c r="A14" s="481" t="s">
        <v>2794</v>
      </c>
      <c r="B14" s="481" t="s">
        <v>217</v>
      </c>
      <c r="C14" s="481">
        <v>1</v>
      </c>
      <c r="D14" s="481">
        <v>1</v>
      </c>
      <c r="E14" s="481">
        <v>1</v>
      </c>
      <c r="F14" s="481">
        <v>1</v>
      </c>
      <c r="G14" s="481">
        <v>25</v>
      </c>
      <c r="H14" s="48"/>
      <c r="I14" s="48"/>
      <c r="J14" s="48"/>
      <c r="K14" s="48"/>
      <c r="L14" s="48"/>
    </row>
    <row r="15" spans="1:12" ht="16.5" customHeight="1">
      <c r="A15" s="481" t="s">
        <v>2795</v>
      </c>
      <c r="B15" s="481" t="s">
        <v>217</v>
      </c>
      <c r="C15" s="481">
        <v>1</v>
      </c>
      <c r="D15" s="481">
        <v>1</v>
      </c>
      <c r="E15" s="481">
        <v>1</v>
      </c>
      <c r="F15" s="481">
        <v>1</v>
      </c>
      <c r="G15" s="481">
        <v>15</v>
      </c>
      <c r="H15" s="48"/>
      <c r="I15" s="48"/>
      <c r="J15" s="48"/>
      <c r="K15" s="48"/>
      <c r="L15" s="48"/>
    </row>
    <row r="16" spans="1:12" ht="16.5" customHeight="1">
      <c r="A16" s="481" t="s">
        <v>2796</v>
      </c>
      <c r="B16" s="481" t="s">
        <v>217</v>
      </c>
      <c r="C16" s="481">
        <v>1</v>
      </c>
      <c r="D16" s="481">
        <v>1</v>
      </c>
      <c r="E16" s="481">
        <v>1</v>
      </c>
      <c r="F16" s="481">
        <v>1</v>
      </c>
      <c r="G16" s="481">
        <v>5</v>
      </c>
      <c r="H16" s="48"/>
      <c r="I16" s="48"/>
      <c r="J16" s="48"/>
      <c r="K16" s="48"/>
      <c r="L16" s="48"/>
    </row>
    <row r="17" spans="1:12" ht="16.5" customHeight="1">
      <c r="A17" s="481" t="s">
        <v>2797</v>
      </c>
      <c r="B17" s="481" t="s">
        <v>217</v>
      </c>
      <c r="C17" s="481">
        <v>1</v>
      </c>
      <c r="D17" s="481">
        <v>1</v>
      </c>
      <c r="E17" s="481">
        <v>1</v>
      </c>
      <c r="F17" s="481">
        <v>1</v>
      </c>
      <c r="G17" s="481">
        <v>25</v>
      </c>
      <c r="H17" s="48"/>
      <c r="I17" s="48"/>
      <c r="J17" s="48"/>
      <c r="K17" s="48"/>
      <c r="L17" s="48"/>
    </row>
    <row r="18" spans="1:12" ht="16.5" customHeight="1">
      <c r="A18" s="481" t="s">
        <v>2798</v>
      </c>
      <c r="B18" s="481" t="s">
        <v>217</v>
      </c>
      <c r="C18" s="481">
        <v>1</v>
      </c>
      <c r="D18" s="481">
        <v>1</v>
      </c>
      <c r="E18" s="481">
        <v>1</v>
      </c>
      <c r="F18" s="481">
        <v>1</v>
      </c>
      <c r="G18" s="481">
        <v>15</v>
      </c>
      <c r="H18" s="48"/>
      <c r="I18" s="48"/>
      <c r="J18" s="48"/>
      <c r="K18" s="48"/>
      <c r="L18" s="48"/>
    </row>
    <row r="19" spans="1:12" ht="16.5" customHeight="1">
      <c r="A19" s="481" t="s">
        <v>2799</v>
      </c>
      <c r="B19" s="481" t="s">
        <v>217</v>
      </c>
      <c r="C19" s="481">
        <v>1</v>
      </c>
      <c r="D19" s="481">
        <v>1</v>
      </c>
      <c r="E19" s="481">
        <v>1</v>
      </c>
      <c r="F19" s="481">
        <v>1</v>
      </c>
      <c r="G19" s="481">
        <v>5</v>
      </c>
      <c r="H19" s="48"/>
      <c r="I19" s="48"/>
      <c r="J19" s="48"/>
      <c r="K19" s="48"/>
      <c r="L19" s="48"/>
    </row>
    <row r="20" spans="1:12" ht="16.5" customHeight="1">
      <c r="A20" s="483" t="s">
        <v>2794</v>
      </c>
      <c r="B20" s="483" t="s">
        <v>218</v>
      </c>
      <c r="C20" s="483">
        <v>1</v>
      </c>
      <c r="D20" s="483">
        <v>1</v>
      </c>
      <c r="E20" s="483">
        <v>1</v>
      </c>
      <c r="F20" s="483">
        <v>1</v>
      </c>
      <c r="G20" s="483">
        <v>25</v>
      </c>
      <c r="H20" s="48"/>
      <c r="I20" s="48"/>
      <c r="J20" s="48"/>
      <c r="K20" s="48"/>
      <c r="L20" s="48"/>
    </row>
    <row r="21" spans="1:12" ht="16.5" customHeight="1">
      <c r="A21" s="483" t="s">
        <v>2795</v>
      </c>
      <c r="B21" s="483" t="s">
        <v>218</v>
      </c>
      <c r="C21" s="483">
        <v>1</v>
      </c>
      <c r="D21" s="483">
        <v>1</v>
      </c>
      <c r="E21" s="483">
        <v>1</v>
      </c>
      <c r="F21" s="483">
        <v>1</v>
      </c>
      <c r="G21" s="483">
        <v>15</v>
      </c>
      <c r="H21" s="48"/>
      <c r="I21" s="48"/>
      <c r="J21" s="48"/>
      <c r="K21" s="48"/>
      <c r="L21" s="48"/>
    </row>
    <row r="22" spans="1:12" ht="16.5" customHeight="1">
      <c r="A22" s="483" t="s">
        <v>2796</v>
      </c>
      <c r="B22" s="483" t="s">
        <v>218</v>
      </c>
      <c r="C22" s="483">
        <v>1</v>
      </c>
      <c r="D22" s="483">
        <v>1</v>
      </c>
      <c r="E22" s="483">
        <v>1</v>
      </c>
      <c r="F22" s="483">
        <v>1</v>
      </c>
      <c r="G22" s="483">
        <v>5</v>
      </c>
      <c r="H22" s="48"/>
      <c r="I22" s="48"/>
      <c r="J22" s="48"/>
      <c r="K22" s="48"/>
      <c r="L22" s="48"/>
    </row>
    <row r="23" spans="1:12" ht="16.5" customHeight="1">
      <c r="A23" s="483" t="s">
        <v>2797</v>
      </c>
      <c r="B23" s="483" t="s">
        <v>218</v>
      </c>
      <c r="C23" s="483">
        <v>1</v>
      </c>
      <c r="D23" s="483">
        <v>1</v>
      </c>
      <c r="E23" s="483">
        <v>1</v>
      </c>
      <c r="F23" s="483">
        <v>1</v>
      </c>
      <c r="G23" s="483">
        <v>25</v>
      </c>
      <c r="H23" s="48"/>
      <c r="I23" s="48"/>
      <c r="J23" s="48"/>
      <c r="K23" s="48"/>
      <c r="L23" s="48"/>
    </row>
    <row r="24" spans="1:12" ht="16.5" customHeight="1">
      <c r="A24" s="483" t="s">
        <v>2798</v>
      </c>
      <c r="B24" s="483" t="s">
        <v>218</v>
      </c>
      <c r="C24" s="483">
        <v>1</v>
      </c>
      <c r="D24" s="483">
        <v>1</v>
      </c>
      <c r="E24" s="483">
        <v>1</v>
      </c>
      <c r="F24" s="483">
        <v>1</v>
      </c>
      <c r="G24" s="483">
        <v>15</v>
      </c>
      <c r="H24" s="48"/>
      <c r="I24" s="48"/>
      <c r="J24" s="48"/>
      <c r="K24" s="48"/>
      <c r="L24" s="48"/>
    </row>
    <row r="25" spans="1:12" ht="16.5" customHeight="1">
      <c r="A25" s="483" t="s">
        <v>2799</v>
      </c>
      <c r="B25" s="483" t="s">
        <v>218</v>
      </c>
      <c r="C25" s="483">
        <v>1</v>
      </c>
      <c r="D25" s="483">
        <v>1</v>
      </c>
      <c r="E25" s="483">
        <v>1</v>
      </c>
      <c r="F25" s="483">
        <v>1</v>
      </c>
      <c r="G25" s="483">
        <v>5</v>
      </c>
      <c r="H25" s="48"/>
      <c r="I25" s="48"/>
      <c r="J25" s="48"/>
      <c r="K25" s="48"/>
      <c r="L25" s="48"/>
    </row>
    <row r="26" spans="1:12" ht="16.5" customHeight="1">
      <c r="A26" s="481" t="s">
        <v>242</v>
      </c>
      <c r="B26" s="481" t="s">
        <v>214</v>
      </c>
      <c r="C26" s="481">
        <v>1</v>
      </c>
      <c r="D26" s="481">
        <v>1</v>
      </c>
      <c r="E26" s="481">
        <v>1</v>
      </c>
      <c r="F26" s="481">
        <v>1</v>
      </c>
      <c r="G26" s="481">
        <v>3</v>
      </c>
      <c r="H26" s="48"/>
      <c r="I26" s="48"/>
      <c r="J26" s="48"/>
      <c r="K26" s="48"/>
      <c r="L26" s="48"/>
    </row>
    <row r="27" spans="1:12" ht="16.5" customHeight="1">
      <c r="A27" s="481" t="s">
        <v>243</v>
      </c>
      <c r="B27" s="481" t="s">
        <v>214</v>
      </c>
      <c r="C27" s="481">
        <v>1</v>
      </c>
      <c r="D27" s="481">
        <v>1</v>
      </c>
      <c r="E27" s="481">
        <v>1</v>
      </c>
      <c r="F27" s="481">
        <v>1</v>
      </c>
      <c r="G27" s="481">
        <v>2</v>
      </c>
      <c r="H27" s="48"/>
      <c r="I27" s="48"/>
      <c r="J27" s="48"/>
      <c r="K27" s="48"/>
      <c r="L27" s="48"/>
    </row>
    <row r="28" spans="1:12" ht="16.5" customHeight="1">
      <c r="A28" s="481" t="s">
        <v>244</v>
      </c>
      <c r="B28" s="481" t="s">
        <v>214</v>
      </c>
      <c r="C28" s="481">
        <v>1</v>
      </c>
      <c r="D28" s="481">
        <v>1</v>
      </c>
      <c r="E28" s="481">
        <v>1</v>
      </c>
      <c r="F28" s="481">
        <v>1</v>
      </c>
      <c r="G28" s="481">
        <v>4</v>
      </c>
      <c r="H28" s="48"/>
      <c r="I28" s="48"/>
      <c r="J28" s="48"/>
      <c r="K28" s="48"/>
      <c r="L28" s="48"/>
    </row>
    <row r="29" spans="1:12" ht="16.5" customHeight="1">
      <c r="A29" s="481" t="s">
        <v>245</v>
      </c>
      <c r="B29" s="481" t="s">
        <v>214</v>
      </c>
      <c r="C29" s="481">
        <v>1</v>
      </c>
      <c r="D29" s="481">
        <v>1</v>
      </c>
      <c r="E29" s="481">
        <v>1</v>
      </c>
      <c r="F29" s="481">
        <v>1</v>
      </c>
      <c r="G29" s="481">
        <v>1</v>
      </c>
      <c r="H29" s="48"/>
      <c r="I29" s="48"/>
      <c r="J29" s="48"/>
      <c r="K29" s="48"/>
      <c r="L29" s="48"/>
    </row>
    <row r="30" spans="1:12" ht="16.5" customHeight="1">
      <c r="A30" s="484" t="s">
        <v>2800</v>
      </c>
      <c r="B30" s="484" t="s">
        <v>215</v>
      </c>
      <c r="C30" s="484">
        <v>1</v>
      </c>
      <c r="D30" s="484">
        <v>2</v>
      </c>
      <c r="E30" s="484">
        <v>1</v>
      </c>
      <c r="F30" s="484">
        <v>1</v>
      </c>
      <c r="G30" s="484">
        <v>25</v>
      </c>
      <c r="H30" s="48"/>
      <c r="I30" s="48"/>
      <c r="J30" s="48"/>
      <c r="K30" s="48"/>
      <c r="L30" s="48"/>
    </row>
    <row r="31" spans="1:12" ht="16.5" customHeight="1">
      <c r="A31" s="484" t="s">
        <v>2801</v>
      </c>
      <c r="B31" s="484" t="s">
        <v>215</v>
      </c>
      <c r="C31" s="484">
        <v>1</v>
      </c>
      <c r="D31" s="484">
        <v>2</v>
      </c>
      <c r="E31" s="484">
        <v>1</v>
      </c>
      <c r="F31" s="484">
        <v>1</v>
      </c>
      <c r="G31" s="484">
        <v>15</v>
      </c>
      <c r="H31" s="48"/>
      <c r="I31" s="48"/>
      <c r="J31" s="48"/>
      <c r="K31" s="48"/>
      <c r="L31" s="48"/>
    </row>
    <row r="32" spans="1:12" ht="16.5" customHeight="1">
      <c r="A32" s="484" t="s">
        <v>2802</v>
      </c>
      <c r="B32" s="484" t="s">
        <v>215</v>
      </c>
      <c r="C32" s="484">
        <v>1</v>
      </c>
      <c r="D32" s="484">
        <v>2</v>
      </c>
      <c r="E32" s="484">
        <v>1</v>
      </c>
      <c r="F32" s="484">
        <v>1</v>
      </c>
      <c r="G32" s="484">
        <v>5</v>
      </c>
      <c r="H32" s="48"/>
      <c r="I32" s="48"/>
      <c r="J32" s="48"/>
      <c r="K32" s="48"/>
      <c r="L32" s="48"/>
    </row>
    <row r="33" spans="1:12" ht="16.5" customHeight="1">
      <c r="A33" s="484" t="s">
        <v>2803</v>
      </c>
      <c r="B33" s="484" t="s">
        <v>215</v>
      </c>
      <c r="C33" s="484">
        <v>1</v>
      </c>
      <c r="D33" s="484">
        <v>2</v>
      </c>
      <c r="E33" s="484">
        <v>1</v>
      </c>
      <c r="F33" s="484">
        <v>1</v>
      </c>
      <c r="G33" s="484">
        <v>25</v>
      </c>
      <c r="H33" s="48"/>
      <c r="I33" s="48"/>
      <c r="J33" s="48"/>
      <c r="K33" s="48"/>
      <c r="L33" s="48"/>
    </row>
    <row r="34" spans="1:12" ht="16.5" customHeight="1">
      <c r="A34" s="484" t="s">
        <v>2804</v>
      </c>
      <c r="B34" s="484" t="s">
        <v>215</v>
      </c>
      <c r="C34" s="484">
        <v>1</v>
      </c>
      <c r="D34" s="484">
        <v>2</v>
      </c>
      <c r="E34" s="484">
        <v>1</v>
      </c>
      <c r="F34" s="484">
        <v>1</v>
      </c>
      <c r="G34" s="484">
        <v>15</v>
      </c>
      <c r="H34" s="48"/>
      <c r="I34" s="48"/>
      <c r="J34" s="48"/>
      <c r="K34" s="48"/>
      <c r="L34" s="48"/>
    </row>
    <row r="35" spans="1:12" ht="16.5" customHeight="1">
      <c r="A35" s="484" t="s">
        <v>2805</v>
      </c>
      <c r="B35" s="484" t="s">
        <v>215</v>
      </c>
      <c r="C35" s="484">
        <v>1</v>
      </c>
      <c r="D35" s="484">
        <v>2</v>
      </c>
      <c r="E35" s="484">
        <v>1</v>
      </c>
      <c r="F35" s="484">
        <v>1</v>
      </c>
      <c r="G35" s="484">
        <v>5</v>
      </c>
      <c r="H35" s="48"/>
      <c r="I35" s="48"/>
      <c r="J35" s="48"/>
      <c r="K35" s="48"/>
      <c r="L35" s="48"/>
    </row>
    <row r="36" spans="1:12" ht="16.5" customHeight="1">
      <c r="A36" s="485" t="s">
        <v>2800</v>
      </c>
      <c r="B36" s="485" t="s">
        <v>216</v>
      </c>
      <c r="C36" s="485">
        <v>1</v>
      </c>
      <c r="D36" s="485">
        <v>2</v>
      </c>
      <c r="E36" s="485">
        <v>1</v>
      </c>
      <c r="F36" s="485">
        <v>1</v>
      </c>
      <c r="G36" s="485">
        <v>25</v>
      </c>
      <c r="H36" s="48"/>
      <c r="I36" s="48"/>
      <c r="J36" s="48"/>
      <c r="K36" s="48"/>
      <c r="L36" s="48"/>
    </row>
    <row r="37" spans="1:12" ht="16.5" customHeight="1">
      <c r="A37" s="485" t="s">
        <v>2801</v>
      </c>
      <c r="B37" s="485" t="s">
        <v>216</v>
      </c>
      <c r="C37" s="485">
        <v>1</v>
      </c>
      <c r="D37" s="485">
        <v>2</v>
      </c>
      <c r="E37" s="485">
        <v>1</v>
      </c>
      <c r="F37" s="485">
        <v>1</v>
      </c>
      <c r="G37" s="485">
        <v>15</v>
      </c>
      <c r="H37" s="48"/>
      <c r="I37" s="48"/>
      <c r="J37" s="48"/>
      <c r="K37" s="48"/>
      <c r="L37" s="48"/>
    </row>
    <row r="38" spans="1:12" ht="16.5" customHeight="1">
      <c r="A38" s="485" t="s">
        <v>2802</v>
      </c>
      <c r="B38" s="485" t="s">
        <v>216</v>
      </c>
      <c r="C38" s="485">
        <v>1</v>
      </c>
      <c r="D38" s="485">
        <v>2</v>
      </c>
      <c r="E38" s="485">
        <v>1</v>
      </c>
      <c r="F38" s="485">
        <v>1</v>
      </c>
      <c r="G38" s="485">
        <v>5</v>
      </c>
      <c r="H38" s="48"/>
      <c r="I38" s="48"/>
      <c r="J38" s="48"/>
      <c r="K38" s="48"/>
      <c r="L38" s="48"/>
    </row>
    <row r="39" spans="1:12" ht="16.5" customHeight="1">
      <c r="A39" s="485" t="s">
        <v>2803</v>
      </c>
      <c r="B39" s="485" t="s">
        <v>216</v>
      </c>
      <c r="C39" s="485">
        <v>1</v>
      </c>
      <c r="D39" s="485">
        <v>2</v>
      </c>
      <c r="E39" s="485">
        <v>1</v>
      </c>
      <c r="F39" s="485">
        <v>1</v>
      </c>
      <c r="G39" s="485">
        <v>25</v>
      </c>
      <c r="H39" s="48"/>
      <c r="I39" s="48"/>
      <c r="J39" s="48"/>
      <c r="K39" s="48"/>
      <c r="L39" s="48"/>
    </row>
    <row r="40" spans="1:12" ht="16.5" customHeight="1">
      <c r="A40" s="485" t="s">
        <v>2804</v>
      </c>
      <c r="B40" s="485" t="s">
        <v>216</v>
      </c>
      <c r="C40" s="485">
        <v>1</v>
      </c>
      <c r="D40" s="485">
        <v>2</v>
      </c>
      <c r="E40" s="485">
        <v>1</v>
      </c>
      <c r="F40" s="485">
        <v>1</v>
      </c>
      <c r="G40" s="485">
        <v>15</v>
      </c>
      <c r="H40" s="48"/>
      <c r="I40" s="48"/>
      <c r="J40" s="48"/>
      <c r="K40" s="48"/>
      <c r="L40" s="48"/>
    </row>
    <row r="41" spans="1:12" ht="16.5" customHeight="1">
      <c r="A41" s="485" t="s">
        <v>2805</v>
      </c>
      <c r="B41" s="485" t="s">
        <v>216</v>
      </c>
      <c r="C41" s="485">
        <v>1</v>
      </c>
      <c r="D41" s="485">
        <v>2</v>
      </c>
      <c r="E41" s="485">
        <v>1</v>
      </c>
      <c r="F41" s="485">
        <v>1</v>
      </c>
      <c r="G41" s="485">
        <v>5</v>
      </c>
      <c r="H41" s="48"/>
      <c r="I41" s="48"/>
      <c r="J41" s="48"/>
      <c r="K41" s="48"/>
      <c r="L41" s="48"/>
    </row>
    <row r="42" spans="1:12" ht="16.5" customHeight="1">
      <c r="A42" s="484" t="s">
        <v>2800</v>
      </c>
      <c r="B42" s="484" t="s">
        <v>217</v>
      </c>
      <c r="C42" s="484">
        <v>1</v>
      </c>
      <c r="D42" s="484">
        <v>2</v>
      </c>
      <c r="E42" s="484">
        <v>1</v>
      </c>
      <c r="F42" s="484">
        <v>1</v>
      </c>
      <c r="G42" s="484">
        <v>25</v>
      </c>
      <c r="H42" s="48"/>
      <c r="I42" s="48"/>
      <c r="J42" s="48"/>
      <c r="K42" s="48"/>
      <c r="L42" s="48"/>
    </row>
    <row r="43" spans="1:12" ht="16.5" customHeight="1">
      <c r="A43" s="484" t="s">
        <v>2801</v>
      </c>
      <c r="B43" s="484" t="s">
        <v>217</v>
      </c>
      <c r="C43" s="484">
        <v>1</v>
      </c>
      <c r="D43" s="484">
        <v>2</v>
      </c>
      <c r="E43" s="484">
        <v>1</v>
      </c>
      <c r="F43" s="484">
        <v>1</v>
      </c>
      <c r="G43" s="484">
        <v>15</v>
      </c>
      <c r="H43" s="48"/>
      <c r="I43" s="48"/>
      <c r="J43" s="48"/>
      <c r="K43" s="48"/>
      <c r="L43" s="48"/>
    </row>
    <row r="44" spans="1:12" ht="16.5" customHeight="1">
      <c r="A44" s="484" t="s">
        <v>2802</v>
      </c>
      <c r="B44" s="484" t="s">
        <v>217</v>
      </c>
      <c r="C44" s="484">
        <v>1</v>
      </c>
      <c r="D44" s="484">
        <v>2</v>
      </c>
      <c r="E44" s="484">
        <v>1</v>
      </c>
      <c r="F44" s="484">
        <v>1</v>
      </c>
      <c r="G44" s="484">
        <v>5</v>
      </c>
      <c r="H44" s="48"/>
      <c r="I44" s="48"/>
      <c r="J44" s="48"/>
      <c r="K44" s="48"/>
      <c r="L44" s="48"/>
    </row>
    <row r="45" spans="1:12" ht="16.5" customHeight="1">
      <c r="A45" s="484" t="s">
        <v>2803</v>
      </c>
      <c r="B45" s="484" t="s">
        <v>217</v>
      </c>
      <c r="C45" s="484">
        <v>1</v>
      </c>
      <c r="D45" s="484">
        <v>2</v>
      </c>
      <c r="E45" s="484">
        <v>1</v>
      </c>
      <c r="F45" s="484">
        <v>1</v>
      </c>
      <c r="G45" s="484">
        <v>25</v>
      </c>
      <c r="H45" s="48"/>
      <c r="I45" s="48"/>
      <c r="J45" s="48"/>
      <c r="K45" s="48"/>
      <c r="L45" s="48"/>
    </row>
    <row r="46" spans="1:12" ht="16.5" customHeight="1">
      <c r="A46" s="484" t="s">
        <v>2804</v>
      </c>
      <c r="B46" s="484" t="s">
        <v>217</v>
      </c>
      <c r="C46" s="484">
        <v>1</v>
      </c>
      <c r="D46" s="484">
        <v>2</v>
      </c>
      <c r="E46" s="484">
        <v>1</v>
      </c>
      <c r="F46" s="484">
        <v>1</v>
      </c>
      <c r="G46" s="484">
        <v>15</v>
      </c>
      <c r="H46" s="48"/>
      <c r="I46" s="48"/>
      <c r="J46" s="48"/>
      <c r="K46" s="48"/>
      <c r="L46" s="48"/>
    </row>
    <row r="47" spans="1:12" ht="16.5" customHeight="1">
      <c r="A47" s="484" t="s">
        <v>2805</v>
      </c>
      <c r="B47" s="484" t="s">
        <v>217</v>
      </c>
      <c r="C47" s="484">
        <v>1</v>
      </c>
      <c r="D47" s="484">
        <v>2</v>
      </c>
      <c r="E47" s="484">
        <v>1</v>
      </c>
      <c r="F47" s="484">
        <v>1</v>
      </c>
      <c r="G47" s="484">
        <v>5</v>
      </c>
      <c r="H47" s="48"/>
      <c r="I47" s="48"/>
      <c r="J47" s="48"/>
      <c r="K47" s="48"/>
      <c r="L47" s="48"/>
    </row>
    <row r="48" spans="1:12" ht="16.5" customHeight="1">
      <c r="A48" s="485" t="s">
        <v>2800</v>
      </c>
      <c r="B48" s="485" t="s">
        <v>218</v>
      </c>
      <c r="C48" s="485">
        <v>1</v>
      </c>
      <c r="D48" s="485">
        <v>2</v>
      </c>
      <c r="E48" s="485">
        <v>1</v>
      </c>
      <c r="F48" s="485">
        <v>1</v>
      </c>
      <c r="G48" s="485">
        <v>25</v>
      </c>
      <c r="H48" s="48"/>
      <c r="I48" s="48"/>
      <c r="J48" s="48"/>
      <c r="K48" s="48"/>
      <c r="L48" s="48"/>
    </row>
    <row r="49" spans="1:12" ht="16.5" customHeight="1">
      <c r="A49" s="485" t="s">
        <v>2801</v>
      </c>
      <c r="B49" s="485" t="s">
        <v>218</v>
      </c>
      <c r="C49" s="485">
        <v>1</v>
      </c>
      <c r="D49" s="485">
        <v>2</v>
      </c>
      <c r="E49" s="485">
        <v>1</v>
      </c>
      <c r="F49" s="485">
        <v>1</v>
      </c>
      <c r="G49" s="485">
        <v>15</v>
      </c>
      <c r="H49" s="48"/>
      <c r="I49" s="48"/>
      <c r="J49" s="48"/>
      <c r="K49" s="48"/>
      <c r="L49" s="48"/>
    </row>
    <row r="50" spans="1:12" ht="16.5" customHeight="1">
      <c r="A50" s="485" t="s">
        <v>2802</v>
      </c>
      <c r="B50" s="485" t="s">
        <v>218</v>
      </c>
      <c r="C50" s="485">
        <v>1</v>
      </c>
      <c r="D50" s="485">
        <v>2</v>
      </c>
      <c r="E50" s="485">
        <v>1</v>
      </c>
      <c r="F50" s="485">
        <v>1</v>
      </c>
      <c r="G50" s="485">
        <v>5</v>
      </c>
      <c r="H50" s="48"/>
      <c r="I50" s="48"/>
      <c r="J50" s="48"/>
      <c r="K50" s="48"/>
      <c r="L50" s="48"/>
    </row>
    <row r="51" spans="1:12" ht="16.5" customHeight="1">
      <c r="A51" s="485" t="s">
        <v>2803</v>
      </c>
      <c r="B51" s="485" t="s">
        <v>218</v>
      </c>
      <c r="C51" s="485">
        <v>1</v>
      </c>
      <c r="D51" s="485">
        <v>2</v>
      </c>
      <c r="E51" s="485">
        <v>1</v>
      </c>
      <c r="F51" s="485">
        <v>1</v>
      </c>
      <c r="G51" s="485">
        <v>25</v>
      </c>
      <c r="H51" s="48"/>
      <c r="I51" s="48"/>
      <c r="J51" s="48"/>
      <c r="K51" s="48"/>
      <c r="L51" s="48"/>
    </row>
    <row r="52" spans="1:12" ht="16.5" customHeight="1">
      <c r="A52" s="485" t="s">
        <v>2804</v>
      </c>
      <c r="B52" s="485" t="s">
        <v>218</v>
      </c>
      <c r="C52" s="485">
        <v>1</v>
      </c>
      <c r="D52" s="485">
        <v>2</v>
      </c>
      <c r="E52" s="485">
        <v>1</v>
      </c>
      <c r="F52" s="485">
        <v>1</v>
      </c>
      <c r="G52" s="485">
        <v>15</v>
      </c>
      <c r="H52" s="48"/>
      <c r="I52" s="48"/>
      <c r="J52" s="48"/>
      <c r="K52" s="48"/>
      <c r="L52" s="48"/>
    </row>
    <row r="53" spans="1:12" ht="16.5" customHeight="1">
      <c r="A53" s="485" t="s">
        <v>2805</v>
      </c>
      <c r="B53" s="485" t="s">
        <v>218</v>
      </c>
      <c r="C53" s="485">
        <v>1</v>
      </c>
      <c r="D53" s="485">
        <v>2</v>
      </c>
      <c r="E53" s="485">
        <v>1</v>
      </c>
      <c r="F53" s="485">
        <v>1</v>
      </c>
      <c r="G53" s="485">
        <v>5</v>
      </c>
      <c r="H53" s="48"/>
      <c r="I53" s="48"/>
      <c r="J53" s="48"/>
      <c r="K53" s="48"/>
      <c r="L53" s="48"/>
    </row>
    <row r="54" spans="1:12" ht="16.5" customHeight="1">
      <c r="A54" s="484" t="s">
        <v>242</v>
      </c>
      <c r="B54" s="484" t="s">
        <v>214</v>
      </c>
      <c r="C54" s="484">
        <v>1</v>
      </c>
      <c r="D54" s="484">
        <v>2</v>
      </c>
      <c r="E54" s="484">
        <v>1</v>
      </c>
      <c r="F54" s="484">
        <v>1</v>
      </c>
      <c r="G54" s="484">
        <v>3</v>
      </c>
    </row>
    <row r="55" spans="1:12" ht="16.5" customHeight="1">
      <c r="A55" s="484" t="s">
        <v>243</v>
      </c>
      <c r="B55" s="484" t="s">
        <v>214</v>
      </c>
      <c r="C55" s="484">
        <v>1</v>
      </c>
      <c r="D55" s="484">
        <v>2</v>
      </c>
      <c r="E55" s="484">
        <v>1</v>
      </c>
      <c r="F55" s="484">
        <v>1</v>
      </c>
      <c r="G55" s="484">
        <v>2</v>
      </c>
    </row>
    <row r="56" spans="1:12" ht="16.5" customHeight="1">
      <c r="A56" s="484" t="s">
        <v>244</v>
      </c>
      <c r="B56" s="484" t="s">
        <v>214</v>
      </c>
      <c r="C56" s="484">
        <v>1</v>
      </c>
      <c r="D56" s="484">
        <v>2</v>
      </c>
      <c r="E56" s="484">
        <v>1</v>
      </c>
      <c r="F56" s="484">
        <v>1</v>
      </c>
      <c r="G56" s="484">
        <v>4</v>
      </c>
    </row>
    <row r="57" spans="1:12" ht="16.5" customHeight="1">
      <c r="A57" s="484" t="s">
        <v>245</v>
      </c>
      <c r="B57" s="484" t="s">
        <v>214</v>
      </c>
      <c r="C57" s="484">
        <v>1</v>
      </c>
      <c r="D57" s="484">
        <v>2</v>
      </c>
      <c r="E57" s="484">
        <v>1</v>
      </c>
      <c r="F57" s="484">
        <v>1</v>
      </c>
      <c r="G57" s="484">
        <v>1</v>
      </c>
    </row>
    <row r="58" spans="1:12" ht="16.5" customHeight="1">
      <c r="A58" s="481" t="s">
        <v>2806</v>
      </c>
      <c r="B58" s="481" t="s">
        <v>215</v>
      </c>
      <c r="C58" s="481">
        <v>1</v>
      </c>
      <c r="D58" s="481">
        <v>3</v>
      </c>
      <c r="E58" s="481">
        <v>1</v>
      </c>
      <c r="F58" s="481">
        <v>1</v>
      </c>
      <c r="G58" s="481">
        <v>25</v>
      </c>
    </row>
    <row r="59" spans="1:12" ht="16.5" customHeight="1">
      <c r="A59" s="481" t="s">
        <v>2807</v>
      </c>
      <c r="B59" s="481" t="s">
        <v>215</v>
      </c>
      <c r="C59" s="481">
        <v>1</v>
      </c>
      <c r="D59" s="481">
        <v>3</v>
      </c>
      <c r="E59" s="481">
        <v>1</v>
      </c>
      <c r="F59" s="481">
        <v>1</v>
      </c>
      <c r="G59" s="481">
        <v>15</v>
      </c>
    </row>
    <row r="60" spans="1:12" ht="16.5" customHeight="1">
      <c r="A60" s="481" t="s">
        <v>2808</v>
      </c>
      <c r="B60" s="481" t="s">
        <v>215</v>
      </c>
      <c r="C60" s="481">
        <v>1</v>
      </c>
      <c r="D60" s="481">
        <v>3</v>
      </c>
      <c r="E60" s="481">
        <v>1</v>
      </c>
      <c r="F60" s="481">
        <v>1</v>
      </c>
      <c r="G60" s="481">
        <v>5</v>
      </c>
    </row>
    <row r="61" spans="1:12" ht="16.5" customHeight="1">
      <c r="A61" s="481" t="s">
        <v>2809</v>
      </c>
      <c r="B61" s="481" t="s">
        <v>215</v>
      </c>
      <c r="C61" s="481">
        <v>1</v>
      </c>
      <c r="D61" s="481">
        <v>3</v>
      </c>
      <c r="E61" s="481">
        <v>1</v>
      </c>
      <c r="F61" s="481">
        <v>1</v>
      </c>
      <c r="G61" s="481">
        <v>25</v>
      </c>
    </row>
    <row r="62" spans="1:12" ht="16.5" customHeight="1">
      <c r="A62" s="481" t="s">
        <v>2810</v>
      </c>
      <c r="B62" s="481" t="s">
        <v>215</v>
      </c>
      <c r="C62" s="481">
        <v>1</v>
      </c>
      <c r="D62" s="481">
        <v>3</v>
      </c>
      <c r="E62" s="481">
        <v>1</v>
      </c>
      <c r="F62" s="481">
        <v>1</v>
      </c>
      <c r="G62" s="481">
        <v>15</v>
      </c>
    </row>
    <row r="63" spans="1:12" ht="16.5" customHeight="1">
      <c r="A63" s="481" t="s">
        <v>2811</v>
      </c>
      <c r="B63" s="481" t="s">
        <v>215</v>
      </c>
      <c r="C63" s="481">
        <v>1</v>
      </c>
      <c r="D63" s="481">
        <v>3</v>
      </c>
      <c r="E63" s="481">
        <v>1</v>
      </c>
      <c r="F63" s="481">
        <v>1</v>
      </c>
      <c r="G63" s="481">
        <v>5</v>
      </c>
    </row>
    <row r="64" spans="1:12" ht="16.5" customHeight="1">
      <c r="A64" s="483" t="s">
        <v>2806</v>
      </c>
      <c r="B64" s="483" t="s">
        <v>216</v>
      </c>
      <c r="C64" s="483">
        <v>1</v>
      </c>
      <c r="D64" s="483">
        <v>3</v>
      </c>
      <c r="E64" s="483">
        <v>1</v>
      </c>
      <c r="F64" s="483">
        <v>1</v>
      </c>
      <c r="G64" s="483">
        <v>25</v>
      </c>
    </row>
    <row r="65" spans="1:7" ht="16.5" customHeight="1">
      <c r="A65" s="483" t="s">
        <v>2807</v>
      </c>
      <c r="B65" s="483" t="s">
        <v>216</v>
      </c>
      <c r="C65" s="483">
        <v>1</v>
      </c>
      <c r="D65" s="483">
        <v>3</v>
      </c>
      <c r="E65" s="483">
        <v>1</v>
      </c>
      <c r="F65" s="483">
        <v>1</v>
      </c>
      <c r="G65" s="483">
        <v>15</v>
      </c>
    </row>
    <row r="66" spans="1:7" ht="16.5" customHeight="1">
      <c r="A66" s="483" t="s">
        <v>2808</v>
      </c>
      <c r="B66" s="483" t="s">
        <v>216</v>
      </c>
      <c r="C66" s="483">
        <v>1</v>
      </c>
      <c r="D66" s="483">
        <v>3</v>
      </c>
      <c r="E66" s="483">
        <v>1</v>
      </c>
      <c r="F66" s="483">
        <v>1</v>
      </c>
      <c r="G66" s="483">
        <v>5</v>
      </c>
    </row>
    <row r="67" spans="1:7" s="46" customFormat="1" ht="16.5" customHeight="1">
      <c r="A67" s="483" t="s">
        <v>2809</v>
      </c>
      <c r="B67" s="483" t="s">
        <v>216</v>
      </c>
      <c r="C67" s="483">
        <v>1</v>
      </c>
      <c r="D67" s="483">
        <v>3</v>
      </c>
      <c r="E67" s="483">
        <v>1</v>
      </c>
      <c r="F67" s="483">
        <v>1</v>
      </c>
      <c r="G67" s="483">
        <v>25</v>
      </c>
    </row>
    <row r="68" spans="1:7" s="46" customFormat="1" ht="16.5" customHeight="1">
      <c r="A68" s="483" t="s">
        <v>2810</v>
      </c>
      <c r="B68" s="483" t="s">
        <v>216</v>
      </c>
      <c r="C68" s="483">
        <v>1</v>
      </c>
      <c r="D68" s="483">
        <v>3</v>
      </c>
      <c r="E68" s="483">
        <v>1</v>
      </c>
      <c r="F68" s="483">
        <v>1</v>
      </c>
      <c r="G68" s="483">
        <v>15</v>
      </c>
    </row>
    <row r="69" spans="1:7" s="46" customFormat="1" ht="16.5" customHeight="1">
      <c r="A69" s="483" t="s">
        <v>2811</v>
      </c>
      <c r="B69" s="483" t="s">
        <v>216</v>
      </c>
      <c r="C69" s="483">
        <v>1</v>
      </c>
      <c r="D69" s="483">
        <v>3</v>
      </c>
      <c r="E69" s="483">
        <v>1</v>
      </c>
      <c r="F69" s="483">
        <v>1</v>
      </c>
      <c r="G69" s="483">
        <v>5</v>
      </c>
    </row>
    <row r="70" spans="1:7" s="46" customFormat="1" ht="16.5" customHeight="1">
      <c r="A70" s="481" t="s">
        <v>2806</v>
      </c>
      <c r="B70" s="481" t="s">
        <v>217</v>
      </c>
      <c r="C70" s="481">
        <v>1</v>
      </c>
      <c r="D70" s="481">
        <v>3</v>
      </c>
      <c r="E70" s="481">
        <v>1</v>
      </c>
      <c r="F70" s="481">
        <v>1</v>
      </c>
      <c r="G70" s="481">
        <v>25</v>
      </c>
    </row>
    <row r="71" spans="1:7" s="46" customFormat="1" ht="16.5" customHeight="1">
      <c r="A71" s="481" t="s">
        <v>2807</v>
      </c>
      <c r="B71" s="481" t="s">
        <v>217</v>
      </c>
      <c r="C71" s="481">
        <v>1</v>
      </c>
      <c r="D71" s="481">
        <v>3</v>
      </c>
      <c r="E71" s="481">
        <v>1</v>
      </c>
      <c r="F71" s="481">
        <v>1</v>
      </c>
      <c r="G71" s="481">
        <v>15</v>
      </c>
    </row>
    <row r="72" spans="1:7" s="46" customFormat="1" ht="16.5" customHeight="1">
      <c r="A72" s="481" t="s">
        <v>2808</v>
      </c>
      <c r="B72" s="481" t="s">
        <v>217</v>
      </c>
      <c r="C72" s="481">
        <v>1</v>
      </c>
      <c r="D72" s="481">
        <v>3</v>
      </c>
      <c r="E72" s="481">
        <v>1</v>
      </c>
      <c r="F72" s="481">
        <v>1</v>
      </c>
      <c r="G72" s="481">
        <v>5</v>
      </c>
    </row>
    <row r="73" spans="1:7" s="46" customFormat="1" ht="16.5" customHeight="1">
      <c r="A73" s="481" t="s">
        <v>2809</v>
      </c>
      <c r="B73" s="481" t="s">
        <v>217</v>
      </c>
      <c r="C73" s="481">
        <v>1</v>
      </c>
      <c r="D73" s="481">
        <v>3</v>
      </c>
      <c r="E73" s="481">
        <v>1</v>
      </c>
      <c r="F73" s="481">
        <v>1</v>
      </c>
      <c r="G73" s="481">
        <v>25</v>
      </c>
    </row>
    <row r="74" spans="1:7" s="46" customFormat="1" ht="16.5" customHeight="1">
      <c r="A74" s="481" t="s">
        <v>2810</v>
      </c>
      <c r="B74" s="481" t="s">
        <v>217</v>
      </c>
      <c r="C74" s="481">
        <v>1</v>
      </c>
      <c r="D74" s="481">
        <v>3</v>
      </c>
      <c r="E74" s="481">
        <v>1</v>
      </c>
      <c r="F74" s="481">
        <v>1</v>
      </c>
      <c r="G74" s="481">
        <v>15</v>
      </c>
    </row>
    <row r="75" spans="1:7" s="46" customFormat="1" ht="16.5" customHeight="1">
      <c r="A75" s="481" t="s">
        <v>2811</v>
      </c>
      <c r="B75" s="481" t="s">
        <v>217</v>
      </c>
      <c r="C75" s="481">
        <v>1</v>
      </c>
      <c r="D75" s="481">
        <v>3</v>
      </c>
      <c r="E75" s="481">
        <v>1</v>
      </c>
      <c r="F75" s="481">
        <v>1</v>
      </c>
      <c r="G75" s="481">
        <v>5</v>
      </c>
    </row>
    <row r="76" spans="1:7" s="46" customFormat="1" ht="16.5" customHeight="1">
      <c r="A76" s="483" t="s">
        <v>2806</v>
      </c>
      <c r="B76" s="483" t="s">
        <v>218</v>
      </c>
      <c r="C76" s="483">
        <v>1</v>
      </c>
      <c r="D76" s="483">
        <v>3</v>
      </c>
      <c r="E76" s="483">
        <v>1</v>
      </c>
      <c r="F76" s="483">
        <v>1</v>
      </c>
      <c r="G76" s="483">
        <v>25</v>
      </c>
    </row>
    <row r="77" spans="1:7" s="46" customFormat="1" ht="16.5" customHeight="1">
      <c r="A77" s="483" t="s">
        <v>2807</v>
      </c>
      <c r="B77" s="483" t="s">
        <v>218</v>
      </c>
      <c r="C77" s="483">
        <v>1</v>
      </c>
      <c r="D77" s="483">
        <v>3</v>
      </c>
      <c r="E77" s="483">
        <v>1</v>
      </c>
      <c r="F77" s="483">
        <v>1</v>
      </c>
      <c r="G77" s="483">
        <v>15</v>
      </c>
    </row>
    <row r="78" spans="1:7" s="46" customFormat="1" ht="16.5" customHeight="1">
      <c r="A78" s="483" t="s">
        <v>2808</v>
      </c>
      <c r="B78" s="483" t="s">
        <v>218</v>
      </c>
      <c r="C78" s="483">
        <v>1</v>
      </c>
      <c r="D78" s="483">
        <v>3</v>
      </c>
      <c r="E78" s="483">
        <v>1</v>
      </c>
      <c r="F78" s="483">
        <v>1</v>
      </c>
      <c r="G78" s="483">
        <v>5</v>
      </c>
    </row>
    <row r="79" spans="1:7" s="46" customFormat="1" ht="16.5" customHeight="1">
      <c r="A79" s="483" t="s">
        <v>2809</v>
      </c>
      <c r="B79" s="483" t="s">
        <v>218</v>
      </c>
      <c r="C79" s="483">
        <v>1</v>
      </c>
      <c r="D79" s="483">
        <v>3</v>
      </c>
      <c r="E79" s="483">
        <v>1</v>
      </c>
      <c r="F79" s="483">
        <v>1</v>
      </c>
      <c r="G79" s="483">
        <v>25</v>
      </c>
    </row>
    <row r="80" spans="1:7" s="46" customFormat="1" ht="16.5" customHeight="1">
      <c r="A80" s="483" t="s">
        <v>2810</v>
      </c>
      <c r="B80" s="483" t="s">
        <v>218</v>
      </c>
      <c r="C80" s="483">
        <v>1</v>
      </c>
      <c r="D80" s="483">
        <v>3</v>
      </c>
      <c r="E80" s="483">
        <v>1</v>
      </c>
      <c r="F80" s="483">
        <v>1</v>
      </c>
      <c r="G80" s="483">
        <v>15</v>
      </c>
    </row>
    <row r="81" spans="1:7" s="46" customFormat="1" ht="16.5" customHeight="1">
      <c r="A81" s="483" t="s">
        <v>2811</v>
      </c>
      <c r="B81" s="483" t="s">
        <v>218</v>
      </c>
      <c r="C81" s="483">
        <v>1</v>
      </c>
      <c r="D81" s="483">
        <v>3</v>
      </c>
      <c r="E81" s="483">
        <v>1</v>
      </c>
      <c r="F81" s="483">
        <v>1</v>
      </c>
      <c r="G81" s="483">
        <v>5</v>
      </c>
    </row>
    <row r="82" spans="1:7" s="46" customFormat="1" ht="16.5" customHeight="1">
      <c r="A82" s="481" t="s">
        <v>242</v>
      </c>
      <c r="B82" s="481" t="s">
        <v>214</v>
      </c>
      <c r="C82" s="481">
        <v>1</v>
      </c>
      <c r="D82" s="481">
        <v>3</v>
      </c>
      <c r="E82" s="481">
        <v>1</v>
      </c>
      <c r="F82" s="481">
        <v>1</v>
      </c>
      <c r="G82" s="481">
        <v>3</v>
      </c>
    </row>
    <row r="83" spans="1:7" s="46" customFormat="1" ht="16.5" customHeight="1">
      <c r="A83" s="481" t="s">
        <v>243</v>
      </c>
      <c r="B83" s="481" t="s">
        <v>214</v>
      </c>
      <c r="C83" s="481">
        <v>1</v>
      </c>
      <c r="D83" s="481">
        <v>3</v>
      </c>
      <c r="E83" s="481">
        <v>1</v>
      </c>
      <c r="F83" s="481">
        <v>1</v>
      </c>
      <c r="G83" s="481">
        <v>2</v>
      </c>
    </row>
    <row r="84" spans="1:7" s="46" customFormat="1" ht="16.5" customHeight="1">
      <c r="A84" s="481" t="s">
        <v>244</v>
      </c>
      <c r="B84" s="481" t="s">
        <v>214</v>
      </c>
      <c r="C84" s="481">
        <v>1</v>
      </c>
      <c r="D84" s="481">
        <v>3</v>
      </c>
      <c r="E84" s="481">
        <v>1</v>
      </c>
      <c r="F84" s="481">
        <v>1</v>
      </c>
      <c r="G84" s="481">
        <v>4</v>
      </c>
    </row>
    <row r="85" spans="1:7" s="46" customFormat="1" ht="16.5" customHeight="1">
      <c r="A85" s="481" t="s">
        <v>245</v>
      </c>
      <c r="B85" s="481" t="s">
        <v>214</v>
      </c>
      <c r="C85" s="481">
        <v>1</v>
      </c>
      <c r="D85" s="481">
        <v>3</v>
      </c>
      <c r="E85" s="481">
        <v>1</v>
      </c>
      <c r="F85" s="481">
        <v>1</v>
      </c>
      <c r="G85" s="481">
        <v>1</v>
      </c>
    </row>
    <row r="86" spans="1:7" s="46" customFormat="1" ht="16.5" customHeight="1">
      <c r="A86" s="484" t="s">
        <v>2812</v>
      </c>
      <c r="B86" s="484" t="s">
        <v>215</v>
      </c>
      <c r="C86" s="484">
        <v>1</v>
      </c>
      <c r="D86" s="484">
        <v>4</v>
      </c>
      <c r="E86" s="484">
        <v>1</v>
      </c>
      <c r="F86" s="484">
        <v>1</v>
      </c>
      <c r="G86" s="484">
        <v>10</v>
      </c>
    </row>
    <row r="87" spans="1:7" s="46" customFormat="1" ht="16.5" customHeight="1">
      <c r="A87" s="484" t="s">
        <v>2813</v>
      </c>
      <c r="B87" s="484" t="s">
        <v>215</v>
      </c>
      <c r="C87" s="484">
        <v>1</v>
      </c>
      <c r="D87" s="484">
        <v>4</v>
      </c>
      <c r="E87" s="484">
        <v>1</v>
      </c>
      <c r="F87" s="484">
        <v>1</v>
      </c>
      <c r="G87" s="484">
        <v>10</v>
      </c>
    </row>
    <row r="88" spans="1:7" s="46" customFormat="1" ht="16.5" customHeight="1">
      <c r="A88" s="484" t="s">
        <v>2814</v>
      </c>
      <c r="B88" s="484" t="s">
        <v>215</v>
      </c>
      <c r="C88" s="484">
        <v>1</v>
      </c>
      <c r="D88" s="484">
        <v>4</v>
      </c>
      <c r="E88" s="484">
        <v>1</v>
      </c>
      <c r="F88" s="484">
        <v>1</v>
      </c>
      <c r="G88" s="484">
        <v>5</v>
      </c>
    </row>
    <row r="89" spans="1:7" s="46" customFormat="1" ht="16.5" customHeight="1">
      <c r="A89" s="484" t="s">
        <v>2815</v>
      </c>
      <c r="B89" s="484" t="s">
        <v>215</v>
      </c>
      <c r="C89" s="484">
        <v>1</v>
      </c>
      <c r="D89" s="484">
        <v>4</v>
      </c>
      <c r="E89" s="484">
        <v>1</v>
      </c>
      <c r="F89" s="484">
        <v>1</v>
      </c>
      <c r="G89" s="484">
        <v>10</v>
      </c>
    </row>
    <row r="90" spans="1:7" s="46" customFormat="1" ht="16.5" customHeight="1">
      <c r="A90" s="484" t="s">
        <v>2816</v>
      </c>
      <c r="B90" s="484" t="s">
        <v>215</v>
      </c>
      <c r="C90" s="484">
        <v>1</v>
      </c>
      <c r="D90" s="484">
        <v>4</v>
      </c>
      <c r="E90" s="484">
        <v>1</v>
      </c>
      <c r="F90" s="484">
        <v>1</v>
      </c>
      <c r="G90" s="484">
        <v>10</v>
      </c>
    </row>
    <row r="91" spans="1:7" s="46" customFormat="1" ht="16.5" customHeight="1">
      <c r="A91" s="484" t="s">
        <v>2817</v>
      </c>
      <c r="B91" s="484" t="s">
        <v>215</v>
      </c>
      <c r="C91" s="484">
        <v>1</v>
      </c>
      <c r="D91" s="484">
        <v>4</v>
      </c>
      <c r="E91" s="484">
        <v>1</v>
      </c>
      <c r="F91" s="484">
        <v>1</v>
      </c>
      <c r="G91" s="484">
        <v>5</v>
      </c>
    </row>
    <row r="92" spans="1:7" s="46" customFormat="1" ht="16.5" customHeight="1">
      <c r="A92" s="484" t="s">
        <v>2818</v>
      </c>
      <c r="B92" s="484" t="s">
        <v>215</v>
      </c>
      <c r="C92" s="484">
        <v>1</v>
      </c>
      <c r="D92" s="484">
        <v>4</v>
      </c>
      <c r="E92" s="484">
        <v>1</v>
      </c>
      <c r="F92" s="484">
        <v>1</v>
      </c>
      <c r="G92" s="484">
        <v>10</v>
      </c>
    </row>
    <row r="93" spans="1:7" s="46" customFormat="1" ht="16.5" customHeight="1">
      <c r="A93" s="484" t="s">
        <v>2819</v>
      </c>
      <c r="B93" s="484" t="s">
        <v>215</v>
      </c>
      <c r="C93" s="484">
        <v>1</v>
      </c>
      <c r="D93" s="484">
        <v>4</v>
      </c>
      <c r="E93" s="484">
        <v>1</v>
      </c>
      <c r="F93" s="484">
        <v>1</v>
      </c>
      <c r="G93" s="484">
        <v>10</v>
      </c>
    </row>
    <row r="94" spans="1:7" s="46" customFormat="1" ht="16.5" customHeight="1">
      <c r="A94" s="484" t="s">
        <v>2820</v>
      </c>
      <c r="B94" s="484" t="s">
        <v>215</v>
      </c>
      <c r="C94" s="484">
        <v>1</v>
      </c>
      <c r="D94" s="484">
        <v>4</v>
      </c>
      <c r="E94" s="484">
        <v>1</v>
      </c>
      <c r="F94" s="484">
        <v>1</v>
      </c>
      <c r="G94" s="484">
        <v>5</v>
      </c>
    </row>
    <row r="95" spans="1:7" s="46" customFormat="1" ht="16.5" customHeight="1">
      <c r="A95" s="484" t="s">
        <v>2821</v>
      </c>
      <c r="B95" s="484" t="s">
        <v>215</v>
      </c>
      <c r="C95" s="484">
        <v>1</v>
      </c>
      <c r="D95" s="484">
        <v>4</v>
      </c>
      <c r="E95" s="484">
        <v>1</v>
      </c>
      <c r="F95" s="484">
        <v>1</v>
      </c>
      <c r="G95" s="484">
        <v>10</v>
      </c>
    </row>
    <row r="96" spans="1:7" s="46" customFormat="1" ht="16.5" customHeight="1">
      <c r="A96" s="484" t="s">
        <v>2822</v>
      </c>
      <c r="B96" s="484" t="s">
        <v>215</v>
      </c>
      <c r="C96" s="484">
        <v>1</v>
      </c>
      <c r="D96" s="484">
        <v>4</v>
      </c>
      <c r="E96" s="484">
        <v>1</v>
      </c>
      <c r="F96" s="484">
        <v>1</v>
      </c>
      <c r="G96" s="484">
        <v>5</v>
      </c>
    </row>
    <row r="97" spans="1:7" s="46" customFormat="1" ht="16.5" customHeight="1">
      <c r="A97" s="485" t="s">
        <v>2812</v>
      </c>
      <c r="B97" s="485" t="s">
        <v>216</v>
      </c>
      <c r="C97" s="485">
        <v>1</v>
      </c>
      <c r="D97" s="485">
        <v>4</v>
      </c>
      <c r="E97" s="485">
        <v>1</v>
      </c>
      <c r="F97" s="485">
        <v>1</v>
      </c>
      <c r="G97" s="485">
        <v>10</v>
      </c>
    </row>
    <row r="98" spans="1:7" s="46" customFormat="1" ht="16.5" customHeight="1">
      <c r="A98" s="485" t="s">
        <v>2813</v>
      </c>
      <c r="B98" s="485" t="s">
        <v>216</v>
      </c>
      <c r="C98" s="485">
        <v>1</v>
      </c>
      <c r="D98" s="485">
        <v>4</v>
      </c>
      <c r="E98" s="485">
        <v>1</v>
      </c>
      <c r="F98" s="485">
        <v>1</v>
      </c>
      <c r="G98" s="485">
        <v>10</v>
      </c>
    </row>
    <row r="99" spans="1:7" s="46" customFormat="1" ht="16.5" customHeight="1">
      <c r="A99" s="485" t="s">
        <v>2814</v>
      </c>
      <c r="B99" s="485" t="s">
        <v>216</v>
      </c>
      <c r="C99" s="485">
        <v>1</v>
      </c>
      <c r="D99" s="485">
        <v>4</v>
      </c>
      <c r="E99" s="485">
        <v>1</v>
      </c>
      <c r="F99" s="485">
        <v>1</v>
      </c>
      <c r="G99" s="485">
        <v>5</v>
      </c>
    </row>
    <row r="100" spans="1:7" s="46" customFormat="1" ht="16.5" customHeight="1">
      <c r="A100" s="485" t="s">
        <v>2815</v>
      </c>
      <c r="B100" s="485" t="s">
        <v>216</v>
      </c>
      <c r="C100" s="485">
        <v>1</v>
      </c>
      <c r="D100" s="485">
        <v>4</v>
      </c>
      <c r="E100" s="485">
        <v>1</v>
      </c>
      <c r="F100" s="485">
        <v>1</v>
      </c>
      <c r="G100" s="485">
        <v>10</v>
      </c>
    </row>
    <row r="101" spans="1:7" s="46" customFormat="1" ht="16.5" customHeight="1">
      <c r="A101" s="485" t="s">
        <v>2816</v>
      </c>
      <c r="B101" s="485" t="s">
        <v>216</v>
      </c>
      <c r="C101" s="485">
        <v>1</v>
      </c>
      <c r="D101" s="485">
        <v>4</v>
      </c>
      <c r="E101" s="485">
        <v>1</v>
      </c>
      <c r="F101" s="485">
        <v>1</v>
      </c>
      <c r="G101" s="485">
        <v>10</v>
      </c>
    </row>
    <row r="102" spans="1:7" s="46" customFormat="1" ht="16.5" customHeight="1">
      <c r="A102" s="485" t="s">
        <v>2817</v>
      </c>
      <c r="B102" s="485" t="s">
        <v>216</v>
      </c>
      <c r="C102" s="485">
        <v>1</v>
      </c>
      <c r="D102" s="485">
        <v>4</v>
      </c>
      <c r="E102" s="485">
        <v>1</v>
      </c>
      <c r="F102" s="485">
        <v>1</v>
      </c>
      <c r="G102" s="485">
        <v>5</v>
      </c>
    </row>
    <row r="103" spans="1:7" s="46" customFormat="1" ht="16.5" customHeight="1">
      <c r="A103" s="485" t="s">
        <v>2818</v>
      </c>
      <c r="B103" s="485" t="s">
        <v>216</v>
      </c>
      <c r="C103" s="485">
        <v>1</v>
      </c>
      <c r="D103" s="485">
        <v>4</v>
      </c>
      <c r="E103" s="485">
        <v>1</v>
      </c>
      <c r="F103" s="485">
        <v>1</v>
      </c>
      <c r="G103" s="485">
        <v>10</v>
      </c>
    </row>
    <row r="104" spans="1:7" s="46" customFormat="1" ht="16.5" customHeight="1">
      <c r="A104" s="485" t="s">
        <v>2819</v>
      </c>
      <c r="B104" s="485" t="s">
        <v>216</v>
      </c>
      <c r="C104" s="485">
        <v>1</v>
      </c>
      <c r="D104" s="485">
        <v>4</v>
      </c>
      <c r="E104" s="485">
        <v>1</v>
      </c>
      <c r="F104" s="485">
        <v>1</v>
      </c>
      <c r="G104" s="485">
        <v>10</v>
      </c>
    </row>
    <row r="105" spans="1:7" s="46" customFormat="1" ht="16.5" customHeight="1">
      <c r="A105" s="485" t="s">
        <v>2820</v>
      </c>
      <c r="B105" s="485" t="s">
        <v>216</v>
      </c>
      <c r="C105" s="485">
        <v>1</v>
      </c>
      <c r="D105" s="485">
        <v>4</v>
      </c>
      <c r="E105" s="485">
        <v>1</v>
      </c>
      <c r="F105" s="485">
        <v>1</v>
      </c>
      <c r="G105" s="485">
        <v>5</v>
      </c>
    </row>
    <row r="106" spans="1:7" s="46" customFormat="1" ht="16.5" customHeight="1">
      <c r="A106" s="485" t="s">
        <v>2821</v>
      </c>
      <c r="B106" s="485" t="s">
        <v>216</v>
      </c>
      <c r="C106" s="485">
        <v>1</v>
      </c>
      <c r="D106" s="485">
        <v>4</v>
      </c>
      <c r="E106" s="485">
        <v>1</v>
      </c>
      <c r="F106" s="485">
        <v>1</v>
      </c>
      <c r="G106" s="485">
        <v>10</v>
      </c>
    </row>
    <row r="107" spans="1:7" s="46" customFormat="1" ht="16.5" customHeight="1">
      <c r="A107" s="485" t="s">
        <v>2822</v>
      </c>
      <c r="B107" s="485" t="s">
        <v>216</v>
      </c>
      <c r="C107" s="485">
        <v>1</v>
      </c>
      <c r="D107" s="485">
        <v>4</v>
      </c>
      <c r="E107" s="485">
        <v>1</v>
      </c>
      <c r="F107" s="485">
        <v>1</v>
      </c>
      <c r="G107" s="485">
        <v>5</v>
      </c>
    </row>
    <row r="108" spans="1:7" s="46" customFormat="1" ht="16.5" customHeight="1">
      <c r="A108" s="484" t="s">
        <v>2812</v>
      </c>
      <c r="B108" s="484" t="s">
        <v>217</v>
      </c>
      <c r="C108" s="484">
        <v>1</v>
      </c>
      <c r="D108" s="484">
        <v>4</v>
      </c>
      <c r="E108" s="484">
        <v>1</v>
      </c>
      <c r="F108" s="484">
        <v>1</v>
      </c>
      <c r="G108" s="484">
        <v>10</v>
      </c>
    </row>
    <row r="109" spans="1:7" s="46" customFormat="1" ht="16.5" customHeight="1">
      <c r="A109" s="484" t="s">
        <v>2813</v>
      </c>
      <c r="B109" s="484" t="s">
        <v>217</v>
      </c>
      <c r="C109" s="484">
        <v>1</v>
      </c>
      <c r="D109" s="484">
        <v>4</v>
      </c>
      <c r="E109" s="484">
        <v>1</v>
      </c>
      <c r="F109" s="484">
        <v>1</v>
      </c>
      <c r="G109" s="484">
        <v>10</v>
      </c>
    </row>
    <row r="110" spans="1:7" s="46" customFormat="1" ht="16.5" customHeight="1">
      <c r="A110" s="484" t="s">
        <v>2814</v>
      </c>
      <c r="B110" s="484" t="s">
        <v>217</v>
      </c>
      <c r="C110" s="484">
        <v>1</v>
      </c>
      <c r="D110" s="484">
        <v>4</v>
      </c>
      <c r="E110" s="484">
        <v>1</v>
      </c>
      <c r="F110" s="484">
        <v>1</v>
      </c>
      <c r="G110" s="484">
        <v>5</v>
      </c>
    </row>
    <row r="111" spans="1:7" s="46" customFormat="1" ht="16.5" customHeight="1">
      <c r="A111" s="484" t="s">
        <v>2815</v>
      </c>
      <c r="B111" s="484" t="s">
        <v>217</v>
      </c>
      <c r="C111" s="484">
        <v>1</v>
      </c>
      <c r="D111" s="484">
        <v>4</v>
      </c>
      <c r="E111" s="484">
        <v>1</v>
      </c>
      <c r="F111" s="484">
        <v>1</v>
      </c>
      <c r="G111" s="484">
        <v>10</v>
      </c>
    </row>
    <row r="112" spans="1:7" s="46" customFormat="1" ht="16.5" customHeight="1">
      <c r="A112" s="484" t="s">
        <v>2816</v>
      </c>
      <c r="B112" s="484" t="s">
        <v>217</v>
      </c>
      <c r="C112" s="484">
        <v>1</v>
      </c>
      <c r="D112" s="484">
        <v>4</v>
      </c>
      <c r="E112" s="484">
        <v>1</v>
      </c>
      <c r="F112" s="484">
        <v>1</v>
      </c>
      <c r="G112" s="484">
        <v>10</v>
      </c>
    </row>
    <row r="113" spans="1:7" s="46" customFormat="1" ht="16.5" customHeight="1">
      <c r="A113" s="484" t="s">
        <v>2817</v>
      </c>
      <c r="B113" s="484" t="s">
        <v>217</v>
      </c>
      <c r="C113" s="484">
        <v>1</v>
      </c>
      <c r="D113" s="484">
        <v>4</v>
      </c>
      <c r="E113" s="484">
        <v>1</v>
      </c>
      <c r="F113" s="484">
        <v>1</v>
      </c>
      <c r="G113" s="484">
        <v>5</v>
      </c>
    </row>
    <row r="114" spans="1:7" s="46" customFormat="1" ht="16.5" customHeight="1">
      <c r="A114" s="484" t="s">
        <v>2818</v>
      </c>
      <c r="B114" s="484" t="s">
        <v>217</v>
      </c>
      <c r="C114" s="484">
        <v>1</v>
      </c>
      <c r="D114" s="484">
        <v>4</v>
      </c>
      <c r="E114" s="484">
        <v>1</v>
      </c>
      <c r="F114" s="484">
        <v>1</v>
      </c>
      <c r="G114" s="484">
        <v>10</v>
      </c>
    </row>
    <row r="115" spans="1:7" s="46" customFormat="1" ht="16.5" customHeight="1">
      <c r="A115" s="484" t="s">
        <v>2819</v>
      </c>
      <c r="B115" s="484" t="s">
        <v>217</v>
      </c>
      <c r="C115" s="484">
        <v>1</v>
      </c>
      <c r="D115" s="484">
        <v>4</v>
      </c>
      <c r="E115" s="484">
        <v>1</v>
      </c>
      <c r="F115" s="484">
        <v>1</v>
      </c>
      <c r="G115" s="484">
        <v>10</v>
      </c>
    </row>
    <row r="116" spans="1:7" s="46" customFormat="1" ht="16.5" customHeight="1">
      <c r="A116" s="484" t="s">
        <v>2820</v>
      </c>
      <c r="B116" s="484" t="s">
        <v>217</v>
      </c>
      <c r="C116" s="484">
        <v>1</v>
      </c>
      <c r="D116" s="484">
        <v>4</v>
      </c>
      <c r="E116" s="484">
        <v>1</v>
      </c>
      <c r="F116" s="484">
        <v>1</v>
      </c>
      <c r="G116" s="484">
        <v>5</v>
      </c>
    </row>
    <row r="117" spans="1:7" s="46" customFormat="1" ht="16.5" customHeight="1">
      <c r="A117" s="484" t="s">
        <v>2821</v>
      </c>
      <c r="B117" s="484" t="s">
        <v>217</v>
      </c>
      <c r="C117" s="484">
        <v>1</v>
      </c>
      <c r="D117" s="484">
        <v>4</v>
      </c>
      <c r="E117" s="484">
        <v>1</v>
      </c>
      <c r="F117" s="484">
        <v>1</v>
      </c>
      <c r="G117" s="484">
        <v>10</v>
      </c>
    </row>
    <row r="118" spans="1:7" s="46" customFormat="1" ht="16.5" customHeight="1">
      <c r="A118" s="484" t="s">
        <v>2822</v>
      </c>
      <c r="B118" s="484" t="s">
        <v>217</v>
      </c>
      <c r="C118" s="484">
        <v>1</v>
      </c>
      <c r="D118" s="484">
        <v>4</v>
      </c>
      <c r="E118" s="484">
        <v>1</v>
      </c>
      <c r="F118" s="484">
        <v>1</v>
      </c>
      <c r="G118" s="484">
        <v>5</v>
      </c>
    </row>
    <row r="119" spans="1:7" s="46" customFormat="1" ht="16.5" customHeight="1">
      <c r="A119" s="485" t="s">
        <v>2812</v>
      </c>
      <c r="B119" s="485" t="s">
        <v>218</v>
      </c>
      <c r="C119" s="485">
        <v>1</v>
      </c>
      <c r="D119" s="485">
        <v>4</v>
      </c>
      <c r="E119" s="485">
        <v>1</v>
      </c>
      <c r="F119" s="485">
        <v>1</v>
      </c>
      <c r="G119" s="485">
        <v>10</v>
      </c>
    </row>
    <row r="120" spans="1:7" s="46" customFormat="1" ht="16.5" customHeight="1">
      <c r="A120" s="485" t="s">
        <v>2813</v>
      </c>
      <c r="B120" s="485" t="s">
        <v>218</v>
      </c>
      <c r="C120" s="485">
        <v>1</v>
      </c>
      <c r="D120" s="485">
        <v>4</v>
      </c>
      <c r="E120" s="485">
        <v>1</v>
      </c>
      <c r="F120" s="485">
        <v>1</v>
      </c>
      <c r="G120" s="485">
        <v>10</v>
      </c>
    </row>
    <row r="121" spans="1:7" s="46" customFormat="1" ht="16.5" customHeight="1">
      <c r="A121" s="485" t="s">
        <v>2814</v>
      </c>
      <c r="B121" s="485" t="s">
        <v>218</v>
      </c>
      <c r="C121" s="485">
        <v>1</v>
      </c>
      <c r="D121" s="485">
        <v>4</v>
      </c>
      <c r="E121" s="485">
        <v>1</v>
      </c>
      <c r="F121" s="485">
        <v>1</v>
      </c>
      <c r="G121" s="485">
        <v>5</v>
      </c>
    </row>
    <row r="122" spans="1:7" s="46" customFormat="1" ht="16.5" customHeight="1">
      <c r="A122" s="485" t="s">
        <v>2815</v>
      </c>
      <c r="B122" s="485" t="s">
        <v>218</v>
      </c>
      <c r="C122" s="485">
        <v>1</v>
      </c>
      <c r="D122" s="485">
        <v>4</v>
      </c>
      <c r="E122" s="485">
        <v>1</v>
      </c>
      <c r="F122" s="485">
        <v>1</v>
      </c>
      <c r="G122" s="485">
        <v>10</v>
      </c>
    </row>
    <row r="123" spans="1:7" s="46" customFormat="1" ht="16.5" customHeight="1">
      <c r="A123" s="485" t="s">
        <v>2816</v>
      </c>
      <c r="B123" s="485" t="s">
        <v>218</v>
      </c>
      <c r="C123" s="485">
        <v>1</v>
      </c>
      <c r="D123" s="485">
        <v>4</v>
      </c>
      <c r="E123" s="485">
        <v>1</v>
      </c>
      <c r="F123" s="485">
        <v>1</v>
      </c>
      <c r="G123" s="485">
        <v>10</v>
      </c>
    </row>
    <row r="124" spans="1:7" s="46" customFormat="1" ht="16.5" customHeight="1">
      <c r="A124" s="485" t="s">
        <v>2817</v>
      </c>
      <c r="B124" s="485" t="s">
        <v>218</v>
      </c>
      <c r="C124" s="485">
        <v>1</v>
      </c>
      <c r="D124" s="485">
        <v>4</v>
      </c>
      <c r="E124" s="485">
        <v>1</v>
      </c>
      <c r="F124" s="485">
        <v>1</v>
      </c>
      <c r="G124" s="485">
        <v>5</v>
      </c>
    </row>
    <row r="125" spans="1:7" s="46" customFormat="1" ht="16.5" customHeight="1">
      <c r="A125" s="485" t="s">
        <v>2818</v>
      </c>
      <c r="B125" s="485" t="s">
        <v>218</v>
      </c>
      <c r="C125" s="485">
        <v>1</v>
      </c>
      <c r="D125" s="485">
        <v>4</v>
      </c>
      <c r="E125" s="485">
        <v>1</v>
      </c>
      <c r="F125" s="485">
        <v>1</v>
      </c>
      <c r="G125" s="485">
        <v>10</v>
      </c>
    </row>
    <row r="126" spans="1:7" s="46" customFormat="1" ht="16.5" customHeight="1">
      <c r="A126" s="485" t="s">
        <v>2819</v>
      </c>
      <c r="B126" s="485" t="s">
        <v>218</v>
      </c>
      <c r="C126" s="485">
        <v>1</v>
      </c>
      <c r="D126" s="485">
        <v>4</v>
      </c>
      <c r="E126" s="485">
        <v>1</v>
      </c>
      <c r="F126" s="485">
        <v>1</v>
      </c>
      <c r="G126" s="485">
        <v>10</v>
      </c>
    </row>
    <row r="127" spans="1:7" s="46" customFormat="1" ht="16.5" customHeight="1">
      <c r="A127" s="485" t="s">
        <v>2820</v>
      </c>
      <c r="B127" s="485" t="s">
        <v>218</v>
      </c>
      <c r="C127" s="485">
        <v>1</v>
      </c>
      <c r="D127" s="485">
        <v>4</v>
      </c>
      <c r="E127" s="485">
        <v>1</v>
      </c>
      <c r="F127" s="485">
        <v>1</v>
      </c>
      <c r="G127" s="485">
        <v>5</v>
      </c>
    </row>
    <row r="128" spans="1:7" s="46" customFormat="1" ht="16.5" customHeight="1">
      <c r="A128" s="485" t="s">
        <v>2821</v>
      </c>
      <c r="B128" s="485" t="s">
        <v>218</v>
      </c>
      <c r="C128" s="485">
        <v>1</v>
      </c>
      <c r="D128" s="485">
        <v>4</v>
      </c>
      <c r="E128" s="485">
        <v>1</v>
      </c>
      <c r="F128" s="485">
        <v>1</v>
      </c>
      <c r="G128" s="485">
        <v>10</v>
      </c>
    </row>
    <row r="129" spans="1:7" s="46" customFormat="1" ht="16.5" customHeight="1">
      <c r="A129" s="485" t="s">
        <v>2822</v>
      </c>
      <c r="B129" s="485" t="s">
        <v>218</v>
      </c>
      <c r="C129" s="485">
        <v>1</v>
      </c>
      <c r="D129" s="485">
        <v>4</v>
      </c>
      <c r="E129" s="485">
        <v>1</v>
      </c>
      <c r="F129" s="485">
        <v>1</v>
      </c>
      <c r="G129" s="485">
        <v>5</v>
      </c>
    </row>
    <row r="130" spans="1:7" s="46" customFormat="1" ht="16.5" customHeight="1">
      <c r="A130" s="484" t="s">
        <v>242</v>
      </c>
      <c r="B130" s="484" t="s">
        <v>214</v>
      </c>
      <c r="C130" s="484">
        <v>1</v>
      </c>
      <c r="D130" s="484">
        <v>4</v>
      </c>
      <c r="E130" s="484">
        <v>1</v>
      </c>
      <c r="F130" s="484">
        <v>1</v>
      </c>
      <c r="G130" s="484">
        <v>3</v>
      </c>
    </row>
    <row r="131" spans="1:7" s="46" customFormat="1" ht="16.5" customHeight="1">
      <c r="A131" s="484" t="s">
        <v>243</v>
      </c>
      <c r="B131" s="484" t="s">
        <v>214</v>
      </c>
      <c r="C131" s="484">
        <v>1</v>
      </c>
      <c r="D131" s="484">
        <v>4</v>
      </c>
      <c r="E131" s="484">
        <v>1</v>
      </c>
      <c r="F131" s="484">
        <v>1</v>
      </c>
      <c r="G131" s="484">
        <v>2</v>
      </c>
    </row>
    <row r="132" spans="1:7" s="46" customFormat="1" ht="16.5" customHeight="1">
      <c r="A132" s="484" t="s">
        <v>244</v>
      </c>
      <c r="B132" s="484" t="s">
        <v>214</v>
      </c>
      <c r="C132" s="484">
        <v>1</v>
      </c>
      <c r="D132" s="484">
        <v>4</v>
      </c>
      <c r="E132" s="484">
        <v>1</v>
      </c>
      <c r="F132" s="484">
        <v>1</v>
      </c>
      <c r="G132" s="484">
        <v>4</v>
      </c>
    </row>
    <row r="133" spans="1:7" s="46" customFormat="1" ht="16.5" customHeight="1">
      <c r="A133" s="484" t="s">
        <v>245</v>
      </c>
      <c r="B133" s="484" t="s">
        <v>214</v>
      </c>
      <c r="C133" s="484">
        <v>1</v>
      </c>
      <c r="D133" s="484">
        <v>4</v>
      </c>
      <c r="E133" s="484">
        <v>1</v>
      </c>
      <c r="F133" s="484">
        <v>1</v>
      </c>
      <c r="G133" s="484">
        <v>1</v>
      </c>
    </row>
    <row r="134" spans="1:7" s="46" customFormat="1" ht="16.5" customHeight="1">
      <c r="A134" s="481" t="s">
        <v>2823</v>
      </c>
      <c r="B134" s="481" t="s">
        <v>215</v>
      </c>
      <c r="C134" s="481">
        <v>1</v>
      </c>
      <c r="D134" s="481">
        <v>5</v>
      </c>
      <c r="E134" s="481">
        <v>1</v>
      </c>
      <c r="F134" s="481">
        <v>1</v>
      </c>
      <c r="G134" s="481">
        <v>10</v>
      </c>
    </row>
    <row r="135" spans="1:7" s="46" customFormat="1" ht="16.5" customHeight="1">
      <c r="A135" s="481" t="s">
        <v>2824</v>
      </c>
      <c r="B135" s="481" t="s">
        <v>215</v>
      </c>
      <c r="C135" s="481">
        <v>1</v>
      </c>
      <c r="D135" s="481">
        <v>5</v>
      </c>
      <c r="E135" s="481">
        <v>1</v>
      </c>
      <c r="F135" s="481">
        <v>1</v>
      </c>
      <c r="G135" s="481">
        <v>10</v>
      </c>
    </row>
    <row r="136" spans="1:7" s="46" customFormat="1" ht="16.5" customHeight="1">
      <c r="A136" s="481" t="s">
        <v>2825</v>
      </c>
      <c r="B136" s="481" t="s">
        <v>215</v>
      </c>
      <c r="C136" s="481">
        <v>1</v>
      </c>
      <c r="D136" s="481">
        <v>5</v>
      </c>
      <c r="E136" s="481">
        <v>1</v>
      </c>
      <c r="F136" s="481">
        <v>1</v>
      </c>
      <c r="G136" s="481">
        <v>5</v>
      </c>
    </row>
    <row r="137" spans="1:7" s="46" customFormat="1" ht="16.5" customHeight="1">
      <c r="A137" s="481" t="s">
        <v>2826</v>
      </c>
      <c r="B137" s="481" t="s">
        <v>215</v>
      </c>
      <c r="C137" s="481">
        <v>1</v>
      </c>
      <c r="D137" s="481">
        <v>5</v>
      </c>
      <c r="E137" s="481">
        <v>1</v>
      </c>
      <c r="F137" s="481">
        <v>1</v>
      </c>
      <c r="G137" s="481">
        <v>10</v>
      </c>
    </row>
    <row r="138" spans="1:7" s="46" customFormat="1" ht="16.5" customHeight="1">
      <c r="A138" s="481" t="s">
        <v>2827</v>
      </c>
      <c r="B138" s="481" t="s">
        <v>215</v>
      </c>
      <c r="C138" s="481">
        <v>1</v>
      </c>
      <c r="D138" s="481">
        <v>5</v>
      </c>
      <c r="E138" s="481">
        <v>1</v>
      </c>
      <c r="F138" s="481">
        <v>1</v>
      </c>
      <c r="G138" s="481">
        <v>10</v>
      </c>
    </row>
    <row r="139" spans="1:7" s="46" customFormat="1" ht="16.5" customHeight="1">
      <c r="A139" s="481" t="s">
        <v>2828</v>
      </c>
      <c r="B139" s="481" t="s">
        <v>215</v>
      </c>
      <c r="C139" s="481">
        <v>1</v>
      </c>
      <c r="D139" s="481">
        <v>5</v>
      </c>
      <c r="E139" s="481">
        <v>1</v>
      </c>
      <c r="F139" s="481">
        <v>1</v>
      </c>
      <c r="G139" s="481">
        <v>5</v>
      </c>
    </row>
    <row r="140" spans="1:7" s="46" customFormat="1" ht="16.5" customHeight="1">
      <c r="A140" s="481" t="s">
        <v>2829</v>
      </c>
      <c r="B140" s="481" t="s">
        <v>215</v>
      </c>
      <c r="C140" s="481">
        <v>1</v>
      </c>
      <c r="D140" s="481">
        <v>5</v>
      </c>
      <c r="E140" s="481">
        <v>1</v>
      </c>
      <c r="F140" s="481">
        <v>1</v>
      </c>
      <c r="G140" s="481">
        <v>10</v>
      </c>
    </row>
    <row r="141" spans="1:7" s="46" customFormat="1" ht="16.5" customHeight="1">
      <c r="A141" s="481" t="s">
        <v>2830</v>
      </c>
      <c r="B141" s="481" t="s">
        <v>215</v>
      </c>
      <c r="C141" s="481">
        <v>1</v>
      </c>
      <c r="D141" s="481">
        <v>5</v>
      </c>
      <c r="E141" s="481">
        <v>1</v>
      </c>
      <c r="F141" s="481">
        <v>1</v>
      </c>
      <c r="G141" s="481">
        <v>10</v>
      </c>
    </row>
    <row r="142" spans="1:7" s="46" customFormat="1" ht="16.5" customHeight="1">
      <c r="A142" s="481" t="s">
        <v>2831</v>
      </c>
      <c r="B142" s="481" t="s">
        <v>215</v>
      </c>
      <c r="C142" s="481">
        <v>1</v>
      </c>
      <c r="D142" s="481">
        <v>5</v>
      </c>
      <c r="E142" s="481">
        <v>1</v>
      </c>
      <c r="F142" s="481">
        <v>1</v>
      </c>
      <c r="G142" s="481">
        <v>5</v>
      </c>
    </row>
    <row r="143" spans="1:7" s="46" customFormat="1" ht="16.5" customHeight="1">
      <c r="A143" s="481" t="s">
        <v>2832</v>
      </c>
      <c r="B143" s="481" t="s">
        <v>215</v>
      </c>
      <c r="C143" s="481">
        <v>1</v>
      </c>
      <c r="D143" s="481">
        <v>5</v>
      </c>
      <c r="E143" s="481">
        <v>1</v>
      </c>
      <c r="F143" s="481">
        <v>1</v>
      </c>
      <c r="G143" s="481">
        <v>10</v>
      </c>
    </row>
    <row r="144" spans="1:7" s="46" customFormat="1" ht="16.5" customHeight="1">
      <c r="A144" s="481" t="s">
        <v>2833</v>
      </c>
      <c r="B144" s="481" t="s">
        <v>215</v>
      </c>
      <c r="C144" s="481">
        <v>1</v>
      </c>
      <c r="D144" s="481">
        <v>5</v>
      </c>
      <c r="E144" s="481">
        <v>1</v>
      </c>
      <c r="F144" s="481">
        <v>1</v>
      </c>
      <c r="G144" s="481">
        <v>5</v>
      </c>
    </row>
    <row r="145" spans="1:7" s="46" customFormat="1" ht="16.5" customHeight="1">
      <c r="A145" s="483" t="s">
        <v>2823</v>
      </c>
      <c r="B145" s="483" t="s">
        <v>216</v>
      </c>
      <c r="C145" s="483">
        <v>1</v>
      </c>
      <c r="D145" s="483">
        <v>5</v>
      </c>
      <c r="E145" s="483">
        <v>1</v>
      </c>
      <c r="F145" s="483">
        <v>1</v>
      </c>
      <c r="G145" s="483">
        <v>10</v>
      </c>
    </row>
    <row r="146" spans="1:7" s="46" customFormat="1" ht="16.5" customHeight="1">
      <c r="A146" s="483" t="s">
        <v>2824</v>
      </c>
      <c r="B146" s="483" t="s">
        <v>216</v>
      </c>
      <c r="C146" s="483">
        <v>1</v>
      </c>
      <c r="D146" s="483">
        <v>5</v>
      </c>
      <c r="E146" s="483">
        <v>1</v>
      </c>
      <c r="F146" s="483">
        <v>1</v>
      </c>
      <c r="G146" s="483">
        <v>10</v>
      </c>
    </row>
    <row r="147" spans="1:7" s="46" customFormat="1" ht="16.5" customHeight="1">
      <c r="A147" s="483" t="s">
        <v>2825</v>
      </c>
      <c r="B147" s="483" t="s">
        <v>216</v>
      </c>
      <c r="C147" s="483">
        <v>1</v>
      </c>
      <c r="D147" s="483">
        <v>5</v>
      </c>
      <c r="E147" s="483">
        <v>1</v>
      </c>
      <c r="F147" s="483">
        <v>1</v>
      </c>
      <c r="G147" s="483">
        <v>5</v>
      </c>
    </row>
    <row r="148" spans="1:7" s="46" customFormat="1" ht="16.5" customHeight="1">
      <c r="A148" s="483" t="s">
        <v>2826</v>
      </c>
      <c r="B148" s="483" t="s">
        <v>216</v>
      </c>
      <c r="C148" s="483">
        <v>1</v>
      </c>
      <c r="D148" s="483">
        <v>5</v>
      </c>
      <c r="E148" s="483">
        <v>1</v>
      </c>
      <c r="F148" s="483">
        <v>1</v>
      </c>
      <c r="G148" s="483">
        <v>10</v>
      </c>
    </row>
    <row r="149" spans="1:7" s="46" customFormat="1" ht="16.5" customHeight="1">
      <c r="A149" s="483" t="s">
        <v>2827</v>
      </c>
      <c r="B149" s="483" t="s">
        <v>216</v>
      </c>
      <c r="C149" s="483">
        <v>1</v>
      </c>
      <c r="D149" s="483">
        <v>5</v>
      </c>
      <c r="E149" s="483">
        <v>1</v>
      </c>
      <c r="F149" s="483">
        <v>1</v>
      </c>
      <c r="G149" s="483">
        <v>10</v>
      </c>
    </row>
    <row r="150" spans="1:7" s="46" customFormat="1" ht="16.5" customHeight="1">
      <c r="A150" s="483" t="s">
        <v>2828</v>
      </c>
      <c r="B150" s="483" t="s">
        <v>216</v>
      </c>
      <c r="C150" s="483">
        <v>1</v>
      </c>
      <c r="D150" s="483">
        <v>5</v>
      </c>
      <c r="E150" s="483">
        <v>1</v>
      </c>
      <c r="F150" s="483">
        <v>1</v>
      </c>
      <c r="G150" s="483">
        <v>5</v>
      </c>
    </row>
    <row r="151" spans="1:7" s="46" customFormat="1" ht="16.5" customHeight="1">
      <c r="A151" s="483" t="s">
        <v>2829</v>
      </c>
      <c r="B151" s="483" t="s">
        <v>216</v>
      </c>
      <c r="C151" s="483">
        <v>1</v>
      </c>
      <c r="D151" s="483">
        <v>5</v>
      </c>
      <c r="E151" s="483">
        <v>1</v>
      </c>
      <c r="F151" s="483">
        <v>1</v>
      </c>
      <c r="G151" s="483">
        <v>10</v>
      </c>
    </row>
    <row r="152" spans="1:7" s="46" customFormat="1" ht="16.5" customHeight="1">
      <c r="A152" s="483" t="s">
        <v>2830</v>
      </c>
      <c r="B152" s="483" t="s">
        <v>216</v>
      </c>
      <c r="C152" s="483">
        <v>1</v>
      </c>
      <c r="D152" s="483">
        <v>5</v>
      </c>
      <c r="E152" s="483">
        <v>1</v>
      </c>
      <c r="F152" s="483">
        <v>1</v>
      </c>
      <c r="G152" s="483">
        <v>10</v>
      </c>
    </row>
    <row r="153" spans="1:7" s="46" customFormat="1" ht="16.5" customHeight="1">
      <c r="A153" s="483" t="s">
        <v>2831</v>
      </c>
      <c r="B153" s="483" t="s">
        <v>216</v>
      </c>
      <c r="C153" s="483">
        <v>1</v>
      </c>
      <c r="D153" s="483">
        <v>5</v>
      </c>
      <c r="E153" s="483">
        <v>1</v>
      </c>
      <c r="F153" s="483">
        <v>1</v>
      </c>
      <c r="G153" s="483">
        <v>5</v>
      </c>
    </row>
    <row r="154" spans="1:7" s="46" customFormat="1" ht="16.5" customHeight="1">
      <c r="A154" s="483" t="s">
        <v>2832</v>
      </c>
      <c r="B154" s="483" t="s">
        <v>216</v>
      </c>
      <c r="C154" s="483">
        <v>1</v>
      </c>
      <c r="D154" s="483">
        <v>5</v>
      </c>
      <c r="E154" s="483">
        <v>1</v>
      </c>
      <c r="F154" s="483">
        <v>1</v>
      </c>
      <c r="G154" s="483">
        <v>10</v>
      </c>
    </row>
    <row r="155" spans="1:7" s="46" customFormat="1" ht="16.5" customHeight="1">
      <c r="A155" s="483" t="s">
        <v>2833</v>
      </c>
      <c r="B155" s="483" t="s">
        <v>216</v>
      </c>
      <c r="C155" s="483">
        <v>1</v>
      </c>
      <c r="D155" s="483">
        <v>5</v>
      </c>
      <c r="E155" s="483">
        <v>1</v>
      </c>
      <c r="F155" s="483">
        <v>1</v>
      </c>
      <c r="G155" s="483">
        <v>5</v>
      </c>
    </row>
    <row r="156" spans="1:7" s="46" customFormat="1" ht="16.5" customHeight="1">
      <c r="A156" s="481" t="s">
        <v>2823</v>
      </c>
      <c r="B156" s="481" t="s">
        <v>217</v>
      </c>
      <c r="C156" s="481">
        <v>1</v>
      </c>
      <c r="D156" s="481">
        <v>5</v>
      </c>
      <c r="E156" s="481">
        <v>1</v>
      </c>
      <c r="F156" s="481">
        <v>1</v>
      </c>
      <c r="G156" s="481">
        <v>10</v>
      </c>
    </row>
    <row r="157" spans="1:7" s="46" customFormat="1" ht="16.5" customHeight="1">
      <c r="A157" s="481" t="s">
        <v>2824</v>
      </c>
      <c r="B157" s="481" t="s">
        <v>217</v>
      </c>
      <c r="C157" s="481">
        <v>1</v>
      </c>
      <c r="D157" s="481">
        <v>5</v>
      </c>
      <c r="E157" s="481">
        <v>1</v>
      </c>
      <c r="F157" s="481">
        <v>1</v>
      </c>
      <c r="G157" s="481">
        <v>10</v>
      </c>
    </row>
    <row r="158" spans="1:7" s="46" customFormat="1" ht="16.5" customHeight="1">
      <c r="A158" s="481" t="s">
        <v>2825</v>
      </c>
      <c r="B158" s="481" t="s">
        <v>217</v>
      </c>
      <c r="C158" s="481">
        <v>1</v>
      </c>
      <c r="D158" s="481">
        <v>5</v>
      </c>
      <c r="E158" s="481">
        <v>1</v>
      </c>
      <c r="F158" s="481">
        <v>1</v>
      </c>
      <c r="G158" s="481">
        <v>5</v>
      </c>
    </row>
    <row r="159" spans="1:7" s="46" customFormat="1" ht="16.5" customHeight="1">
      <c r="A159" s="481" t="s">
        <v>2826</v>
      </c>
      <c r="B159" s="481" t="s">
        <v>217</v>
      </c>
      <c r="C159" s="481">
        <v>1</v>
      </c>
      <c r="D159" s="481">
        <v>5</v>
      </c>
      <c r="E159" s="481">
        <v>1</v>
      </c>
      <c r="F159" s="481">
        <v>1</v>
      </c>
      <c r="G159" s="481">
        <v>10</v>
      </c>
    </row>
    <row r="160" spans="1:7" s="46" customFormat="1" ht="16.5" customHeight="1">
      <c r="A160" s="481" t="s">
        <v>2827</v>
      </c>
      <c r="B160" s="481" t="s">
        <v>217</v>
      </c>
      <c r="C160" s="481">
        <v>1</v>
      </c>
      <c r="D160" s="481">
        <v>5</v>
      </c>
      <c r="E160" s="481">
        <v>1</v>
      </c>
      <c r="F160" s="481">
        <v>1</v>
      </c>
      <c r="G160" s="481">
        <v>10</v>
      </c>
    </row>
    <row r="161" spans="1:7" s="46" customFormat="1" ht="16.5" customHeight="1">
      <c r="A161" s="481" t="s">
        <v>2828</v>
      </c>
      <c r="B161" s="481" t="s">
        <v>217</v>
      </c>
      <c r="C161" s="481">
        <v>1</v>
      </c>
      <c r="D161" s="481">
        <v>5</v>
      </c>
      <c r="E161" s="481">
        <v>1</v>
      </c>
      <c r="F161" s="481">
        <v>1</v>
      </c>
      <c r="G161" s="481">
        <v>5</v>
      </c>
    </row>
    <row r="162" spans="1:7" s="46" customFormat="1" ht="16.5" customHeight="1">
      <c r="A162" s="481" t="s">
        <v>2829</v>
      </c>
      <c r="B162" s="481" t="s">
        <v>217</v>
      </c>
      <c r="C162" s="481">
        <v>1</v>
      </c>
      <c r="D162" s="481">
        <v>5</v>
      </c>
      <c r="E162" s="481">
        <v>1</v>
      </c>
      <c r="F162" s="481">
        <v>1</v>
      </c>
      <c r="G162" s="481">
        <v>10</v>
      </c>
    </row>
    <row r="163" spans="1:7" s="46" customFormat="1" ht="16.5" customHeight="1">
      <c r="A163" s="481" t="s">
        <v>2830</v>
      </c>
      <c r="B163" s="481" t="s">
        <v>217</v>
      </c>
      <c r="C163" s="481">
        <v>1</v>
      </c>
      <c r="D163" s="481">
        <v>5</v>
      </c>
      <c r="E163" s="481">
        <v>1</v>
      </c>
      <c r="F163" s="481">
        <v>1</v>
      </c>
      <c r="G163" s="481">
        <v>10</v>
      </c>
    </row>
    <row r="164" spans="1:7" s="46" customFormat="1" ht="16.5" customHeight="1">
      <c r="A164" s="481" t="s">
        <v>2831</v>
      </c>
      <c r="B164" s="481" t="s">
        <v>217</v>
      </c>
      <c r="C164" s="481">
        <v>1</v>
      </c>
      <c r="D164" s="481">
        <v>5</v>
      </c>
      <c r="E164" s="481">
        <v>1</v>
      </c>
      <c r="F164" s="481">
        <v>1</v>
      </c>
      <c r="G164" s="481">
        <v>5</v>
      </c>
    </row>
    <row r="165" spans="1:7" s="46" customFormat="1" ht="16.5" customHeight="1">
      <c r="A165" s="481" t="s">
        <v>2832</v>
      </c>
      <c r="B165" s="481" t="s">
        <v>217</v>
      </c>
      <c r="C165" s="481">
        <v>1</v>
      </c>
      <c r="D165" s="481">
        <v>5</v>
      </c>
      <c r="E165" s="481">
        <v>1</v>
      </c>
      <c r="F165" s="481">
        <v>1</v>
      </c>
      <c r="G165" s="481">
        <v>10</v>
      </c>
    </row>
    <row r="166" spans="1:7" s="46" customFormat="1" ht="16.5" customHeight="1">
      <c r="A166" s="481" t="s">
        <v>2833</v>
      </c>
      <c r="B166" s="481" t="s">
        <v>217</v>
      </c>
      <c r="C166" s="481">
        <v>1</v>
      </c>
      <c r="D166" s="481">
        <v>5</v>
      </c>
      <c r="E166" s="481">
        <v>1</v>
      </c>
      <c r="F166" s="481">
        <v>1</v>
      </c>
      <c r="G166" s="481">
        <v>5</v>
      </c>
    </row>
    <row r="167" spans="1:7" s="46" customFormat="1" ht="16.5" customHeight="1">
      <c r="A167" s="483" t="s">
        <v>2823</v>
      </c>
      <c r="B167" s="483" t="s">
        <v>218</v>
      </c>
      <c r="C167" s="483">
        <v>1</v>
      </c>
      <c r="D167" s="483">
        <v>5</v>
      </c>
      <c r="E167" s="483">
        <v>1</v>
      </c>
      <c r="F167" s="483">
        <v>1</v>
      </c>
      <c r="G167" s="483">
        <v>10</v>
      </c>
    </row>
    <row r="168" spans="1:7" s="46" customFormat="1" ht="16.5" customHeight="1">
      <c r="A168" s="483" t="s">
        <v>2824</v>
      </c>
      <c r="B168" s="483" t="s">
        <v>218</v>
      </c>
      <c r="C168" s="483">
        <v>1</v>
      </c>
      <c r="D168" s="483">
        <v>5</v>
      </c>
      <c r="E168" s="483">
        <v>1</v>
      </c>
      <c r="F168" s="483">
        <v>1</v>
      </c>
      <c r="G168" s="483">
        <v>10</v>
      </c>
    </row>
    <row r="169" spans="1:7" s="46" customFormat="1" ht="16.5" customHeight="1">
      <c r="A169" s="483" t="s">
        <v>2825</v>
      </c>
      <c r="B169" s="483" t="s">
        <v>218</v>
      </c>
      <c r="C169" s="483">
        <v>1</v>
      </c>
      <c r="D169" s="483">
        <v>5</v>
      </c>
      <c r="E169" s="483">
        <v>1</v>
      </c>
      <c r="F169" s="483">
        <v>1</v>
      </c>
      <c r="G169" s="483">
        <v>5</v>
      </c>
    </row>
    <row r="170" spans="1:7" s="46" customFormat="1" ht="16.5" customHeight="1">
      <c r="A170" s="483" t="s">
        <v>2826</v>
      </c>
      <c r="B170" s="483" t="s">
        <v>218</v>
      </c>
      <c r="C170" s="483">
        <v>1</v>
      </c>
      <c r="D170" s="483">
        <v>5</v>
      </c>
      <c r="E170" s="483">
        <v>1</v>
      </c>
      <c r="F170" s="483">
        <v>1</v>
      </c>
      <c r="G170" s="483">
        <v>10</v>
      </c>
    </row>
    <row r="171" spans="1:7" s="46" customFormat="1" ht="16.5" customHeight="1">
      <c r="A171" s="483" t="s">
        <v>2827</v>
      </c>
      <c r="B171" s="483" t="s">
        <v>218</v>
      </c>
      <c r="C171" s="483">
        <v>1</v>
      </c>
      <c r="D171" s="483">
        <v>5</v>
      </c>
      <c r="E171" s="483">
        <v>1</v>
      </c>
      <c r="F171" s="483">
        <v>1</v>
      </c>
      <c r="G171" s="483">
        <v>10</v>
      </c>
    </row>
    <row r="172" spans="1:7" s="46" customFormat="1" ht="16.5" customHeight="1">
      <c r="A172" s="483" t="s">
        <v>2828</v>
      </c>
      <c r="B172" s="483" t="s">
        <v>218</v>
      </c>
      <c r="C172" s="483">
        <v>1</v>
      </c>
      <c r="D172" s="483">
        <v>5</v>
      </c>
      <c r="E172" s="483">
        <v>1</v>
      </c>
      <c r="F172" s="483">
        <v>1</v>
      </c>
      <c r="G172" s="483">
        <v>5</v>
      </c>
    </row>
    <row r="173" spans="1:7" s="46" customFormat="1" ht="16.5" customHeight="1">
      <c r="A173" s="483" t="s">
        <v>2829</v>
      </c>
      <c r="B173" s="483" t="s">
        <v>218</v>
      </c>
      <c r="C173" s="483">
        <v>1</v>
      </c>
      <c r="D173" s="483">
        <v>5</v>
      </c>
      <c r="E173" s="483">
        <v>1</v>
      </c>
      <c r="F173" s="483">
        <v>1</v>
      </c>
      <c r="G173" s="483">
        <v>10</v>
      </c>
    </row>
    <row r="174" spans="1:7" s="46" customFormat="1" ht="16.5" customHeight="1">
      <c r="A174" s="483" t="s">
        <v>2830</v>
      </c>
      <c r="B174" s="483" t="s">
        <v>218</v>
      </c>
      <c r="C174" s="483">
        <v>1</v>
      </c>
      <c r="D174" s="483">
        <v>5</v>
      </c>
      <c r="E174" s="483">
        <v>1</v>
      </c>
      <c r="F174" s="483">
        <v>1</v>
      </c>
      <c r="G174" s="483">
        <v>10</v>
      </c>
    </row>
    <row r="175" spans="1:7" s="46" customFormat="1" ht="16.5" customHeight="1">
      <c r="A175" s="483" t="s">
        <v>2831</v>
      </c>
      <c r="B175" s="483" t="s">
        <v>218</v>
      </c>
      <c r="C175" s="483">
        <v>1</v>
      </c>
      <c r="D175" s="483">
        <v>5</v>
      </c>
      <c r="E175" s="483">
        <v>1</v>
      </c>
      <c r="F175" s="483">
        <v>1</v>
      </c>
      <c r="G175" s="483">
        <v>5</v>
      </c>
    </row>
    <row r="176" spans="1:7" s="46" customFormat="1" ht="16.5" customHeight="1">
      <c r="A176" s="483" t="s">
        <v>2832</v>
      </c>
      <c r="B176" s="483" t="s">
        <v>218</v>
      </c>
      <c r="C176" s="483">
        <v>1</v>
      </c>
      <c r="D176" s="483">
        <v>5</v>
      </c>
      <c r="E176" s="483">
        <v>1</v>
      </c>
      <c r="F176" s="483">
        <v>1</v>
      </c>
      <c r="G176" s="483">
        <v>10</v>
      </c>
    </row>
    <row r="177" spans="1:7" s="46" customFormat="1" ht="16.5" customHeight="1">
      <c r="A177" s="483" t="s">
        <v>2833</v>
      </c>
      <c r="B177" s="483" t="s">
        <v>218</v>
      </c>
      <c r="C177" s="483">
        <v>1</v>
      </c>
      <c r="D177" s="483">
        <v>5</v>
      </c>
      <c r="E177" s="483">
        <v>1</v>
      </c>
      <c r="F177" s="483">
        <v>1</v>
      </c>
      <c r="G177" s="483">
        <v>5</v>
      </c>
    </row>
    <row r="178" spans="1:7" s="46" customFormat="1" ht="16.5" customHeight="1">
      <c r="A178" s="481" t="s">
        <v>242</v>
      </c>
      <c r="B178" s="481" t="s">
        <v>214</v>
      </c>
      <c r="C178" s="481">
        <v>1</v>
      </c>
      <c r="D178" s="481">
        <v>5</v>
      </c>
      <c r="E178" s="481">
        <v>1</v>
      </c>
      <c r="F178" s="481">
        <v>1</v>
      </c>
      <c r="G178" s="481">
        <v>3</v>
      </c>
    </row>
    <row r="179" spans="1:7" s="46" customFormat="1" ht="16.5" customHeight="1">
      <c r="A179" s="481" t="s">
        <v>243</v>
      </c>
      <c r="B179" s="481" t="s">
        <v>214</v>
      </c>
      <c r="C179" s="481">
        <v>1</v>
      </c>
      <c r="D179" s="481">
        <v>5</v>
      </c>
      <c r="E179" s="481">
        <v>1</v>
      </c>
      <c r="F179" s="481">
        <v>1</v>
      </c>
      <c r="G179" s="481">
        <v>2</v>
      </c>
    </row>
    <row r="180" spans="1:7" s="46" customFormat="1" ht="16.5" customHeight="1">
      <c r="A180" s="481" t="s">
        <v>244</v>
      </c>
      <c r="B180" s="481" t="s">
        <v>214</v>
      </c>
      <c r="C180" s="481">
        <v>1</v>
      </c>
      <c r="D180" s="481">
        <v>5</v>
      </c>
      <c r="E180" s="481">
        <v>1</v>
      </c>
      <c r="F180" s="481">
        <v>1</v>
      </c>
      <c r="G180" s="481">
        <v>4</v>
      </c>
    </row>
    <row r="181" spans="1:7" s="46" customFormat="1" ht="16.5" customHeight="1">
      <c r="A181" s="481" t="s">
        <v>245</v>
      </c>
      <c r="B181" s="481" t="s">
        <v>214</v>
      </c>
      <c r="C181" s="481">
        <v>1</v>
      </c>
      <c r="D181" s="481">
        <v>5</v>
      </c>
      <c r="E181" s="481">
        <v>1</v>
      </c>
      <c r="F181" s="481">
        <v>1</v>
      </c>
      <c r="G181" s="481">
        <v>1</v>
      </c>
    </row>
    <row r="182" spans="1:7" s="46" customFormat="1" ht="16.5" customHeight="1">
      <c r="A182" s="484" t="s">
        <v>2834</v>
      </c>
      <c r="B182" s="484" t="s">
        <v>215</v>
      </c>
      <c r="C182" s="484">
        <v>1</v>
      </c>
      <c r="D182" s="484">
        <v>6</v>
      </c>
      <c r="E182" s="484">
        <v>1</v>
      </c>
      <c r="F182" s="484">
        <v>1</v>
      </c>
      <c r="G182" s="484">
        <v>10</v>
      </c>
    </row>
    <row r="183" spans="1:7" s="46" customFormat="1" ht="16.5" customHeight="1">
      <c r="A183" s="484" t="s">
        <v>2835</v>
      </c>
      <c r="B183" s="484" t="s">
        <v>215</v>
      </c>
      <c r="C183" s="484">
        <v>1</v>
      </c>
      <c r="D183" s="484">
        <v>6</v>
      </c>
      <c r="E183" s="484">
        <v>1</v>
      </c>
      <c r="F183" s="484">
        <v>1</v>
      </c>
      <c r="G183" s="484">
        <v>10</v>
      </c>
    </row>
    <row r="184" spans="1:7" s="46" customFormat="1" ht="16.5" customHeight="1">
      <c r="A184" s="484" t="s">
        <v>2836</v>
      </c>
      <c r="B184" s="484" t="s">
        <v>215</v>
      </c>
      <c r="C184" s="484">
        <v>1</v>
      </c>
      <c r="D184" s="484">
        <v>6</v>
      </c>
      <c r="E184" s="484">
        <v>1</v>
      </c>
      <c r="F184" s="484">
        <v>1</v>
      </c>
      <c r="G184" s="484">
        <v>5</v>
      </c>
    </row>
    <row r="185" spans="1:7" s="46" customFormat="1" ht="16.5" customHeight="1">
      <c r="A185" s="484" t="s">
        <v>2837</v>
      </c>
      <c r="B185" s="484" t="s">
        <v>215</v>
      </c>
      <c r="C185" s="484">
        <v>1</v>
      </c>
      <c r="D185" s="484">
        <v>6</v>
      </c>
      <c r="E185" s="484">
        <v>1</v>
      </c>
      <c r="F185" s="484">
        <v>1</v>
      </c>
      <c r="G185" s="484">
        <v>10</v>
      </c>
    </row>
    <row r="186" spans="1:7" s="46" customFormat="1" ht="16.5" customHeight="1">
      <c r="A186" s="484" t="s">
        <v>2838</v>
      </c>
      <c r="B186" s="484" t="s">
        <v>215</v>
      </c>
      <c r="C186" s="484">
        <v>1</v>
      </c>
      <c r="D186" s="484">
        <v>6</v>
      </c>
      <c r="E186" s="484">
        <v>1</v>
      </c>
      <c r="F186" s="484">
        <v>1</v>
      </c>
      <c r="G186" s="484">
        <v>10</v>
      </c>
    </row>
    <row r="187" spans="1:7" s="46" customFormat="1" ht="16.5" customHeight="1">
      <c r="A187" s="484" t="s">
        <v>2839</v>
      </c>
      <c r="B187" s="484" t="s">
        <v>215</v>
      </c>
      <c r="C187" s="484">
        <v>1</v>
      </c>
      <c r="D187" s="484">
        <v>6</v>
      </c>
      <c r="E187" s="484">
        <v>1</v>
      </c>
      <c r="F187" s="484">
        <v>1</v>
      </c>
      <c r="G187" s="484">
        <v>5</v>
      </c>
    </row>
    <row r="188" spans="1:7" s="46" customFormat="1" ht="16.5" customHeight="1">
      <c r="A188" s="484" t="s">
        <v>2840</v>
      </c>
      <c r="B188" s="484" t="s">
        <v>215</v>
      </c>
      <c r="C188" s="484">
        <v>1</v>
      </c>
      <c r="D188" s="484">
        <v>6</v>
      </c>
      <c r="E188" s="484">
        <v>1</v>
      </c>
      <c r="F188" s="484">
        <v>1</v>
      </c>
      <c r="G188" s="484">
        <v>10</v>
      </c>
    </row>
    <row r="189" spans="1:7" s="46" customFormat="1" ht="16.5" customHeight="1">
      <c r="A189" s="484" t="s">
        <v>2841</v>
      </c>
      <c r="B189" s="484" t="s">
        <v>215</v>
      </c>
      <c r="C189" s="484">
        <v>1</v>
      </c>
      <c r="D189" s="484">
        <v>6</v>
      </c>
      <c r="E189" s="484">
        <v>1</v>
      </c>
      <c r="F189" s="484">
        <v>1</v>
      </c>
      <c r="G189" s="484">
        <v>10</v>
      </c>
    </row>
    <row r="190" spans="1:7" s="46" customFormat="1" ht="16.5" customHeight="1">
      <c r="A190" s="484" t="s">
        <v>2842</v>
      </c>
      <c r="B190" s="484" t="s">
        <v>215</v>
      </c>
      <c r="C190" s="484">
        <v>1</v>
      </c>
      <c r="D190" s="484">
        <v>6</v>
      </c>
      <c r="E190" s="484">
        <v>1</v>
      </c>
      <c r="F190" s="484">
        <v>1</v>
      </c>
      <c r="G190" s="484">
        <v>5</v>
      </c>
    </row>
    <row r="191" spans="1:7" s="46" customFormat="1" ht="16.5" customHeight="1">
      <c r="A191" s="484" t="s">
        <v>2843</v>
      </c>
      <c r="B191" s="484" t="s">
        <v>215</v>
      </c>
      <c r="C191" s="484">
        <v>1</v>
      </c>
      <c r="D191" s="484">
        <v>6</v>
      </c>
      <c r="E191" s="484">
        <v>1</v>
      </c>
      <c r="F191" s="484">
        <v>1</v>
      </c>
      <c r="G191" s="484">
        <v>10</v>
      </c>
    </row>
    <row r="192" spans="1:7" s="46" customFormat="1" ht="16.5" customHeight="1">
      <c r="A192" s="484" t="s">
        <v>2844</v>
      </c>
      <c r="B192" s="484" t="s">
        <v>215</v>
      </c>
      <c r="C192" s="484">
        <v>1</v>
      </c>
      <c r="D192" s="484">
        <v>6</v>
      </c>
      <c r="E192" s="484">
        <v>1</v>
      </c>
      <c r="F192" s="484">
        <v>1</v>
      </c>
      <c r="G192" s="484">
        <v>5</v>
      </c>
    </row>
    <row r="193" spans="1:7" s="46" customFormat="1" ht="16.5" customHeight="1">
      <c r="A193" s="485" t="s">
        <v>2834</v>
      </c>
      <c r="B193" s="485" t="s">
        <v>216</v>
      </c>
      <c r="C193" s="485">
        <v>1</v>
      </c>
      <c r="D193" s="485">
        <v>6</v>
      </c>
      <c r="E193" s="485">
        <v>1</v>
      </c>
      <c r="F193" s="485">
        <v>1</v>
      </c>
      <c r="G193" s="485">
        <v>10</v>
      </c>
    </row>
    <row r="194" spans="1:7" s="46" customFormat="1" ht="16.5" customHeight="1">
      <c r="A194" s="485" t="s">
        <v>2835</v>
      </c>
      <c r="B194" s="485" t="s">
        <v>216</v>
      </c>
      <c r="C194" s="485">
        <v>1</v>
      </c>
      <c r="D194" s="485">
        <v>6</v>
      </c>
      <c r="E194" s="485">
        <v>1</v>
      </c>
      <c r="F194" s="485">
        <v>1</v>
      </c>
      <c r="G194" s="485">
        <v>10</v>
      </c>
    </row>
    <row r="195" spans="1:7" s="46" customFormat="1" ht="16.5" customHeight="1">
      <c r="A195" s="485" t="s">
        <v>2836</v>
      </c>
      <c r="B195" s="485" t="s">
        <v>216</v>
      </c>
      <c r="C195" s="485">
        <v>1</v>
      </c>
      <c r="D195" s="485">
        <v>6</v>
      </c>
      <c r="E195" s="485">
        <v>1</v>
      </c>
      <c r="F195" s="485">
        <v>1</v>
      </c>
      <c r="G195" s="485">
        <v>5</v>
      </c>
    </row>
    <row r="196" spans="1:7" s="46" customFormat="1" ht="16.5" customHeight="1">
      <c r="A196" s="485" t="s">
        <v>2837</v>
      </c>
      <c r="B196" s="485" t="s">
        <v>216</v>
      </c>
      <c r="C196" s="485">
        <v>1</v>
      </c>
      <c r="D196" s="485">
        <v>6</v>
      </c>
      <c r="E196" s="485">
        <v>1</v>
      </c>
      <c r="F196" s="485">
        <v>1</v>
      </c>
      <c r="G196" s="485">
        <v>10</v>
      </c>
    </row>
    <row r="197" spans="1:7" s="46" customFormat="1" ht="16.5" customHeight="1">
      <c r="A197" s="485" t="s">
        <v>2838</v>
      </c>
      <c r="B197" s="485" t="s">
        <v>216</v>
      </c>
      <c r="C197" s="485">
        <v>1</v>
      </c>
      <c r="D197" s="485">
        <v>6</v>
      </c>
      <c r="E197" s="485">
        <v>1</v>
      </c>
      <c r="F197" s="485">
        <v>1</v>
      </c>
      <c r="G197" s="485">
        <v>10</v>
      </c>
    </row>
    <row r="198" spans="1:7" s="46" customFormat="1" ht="16.5" customHeight="1">
      <c r="A198" s="485" t="s">
        <v>2839</v>
      </c>
      <c r="B198" s="485" t="s">
        <v>216</v>
      </c>
      <c r="C198" s="485">
        <v>1</v>
      </c>
      <c r="D198" s="485">
        <v>6</v>
      </c>
      <c r="E198" s="485">
        <v>1</v>
      </c>
      <c r="F198" s="485">
        <v>1</v>
      </c>
      <c r="G198" s="485">
        <v>5</v>
      </c>
    </row>
    <row r="199" spans="1:7" s="46" customFormat="1" ht="16.5" customHeight="1">
      <c r="A199" s="485" t="s">
        <v>2840</v>
      </c>
      <c r="B199" s="485" t="s">
        <v>216</v>
      </c>
      <c r="C199" s="485">
        <v>1</v>
      </c>
      <c r="D199" s="485">
        <v>6</v>
      </c>
      <c r="E199" s="485">
        <v>1</v>
      </c>
      <c r="F199" s="485">
        <v>1</v>
      </c>
      <c r="G199" s="485">
        <v>10</v>
      </c>
    </row>
    <row r="200" spans="1:7" s="46" customFormat="1" ht="16.5" customHeight="1">
      <c r="A200" s="485" t="s">
        <v>2841</v>
      </c>
      <c r="B200" s="485" t="s">
        <v>216</v>
      </c>
      <c r="C200" s="485">
        <v>1</v>
      </c>
      <c r="D200" s="485">
        <v>6</v>
      </c>
      <c r="E200" s="485">
        <v>1</v>
      </c>
      <c r="F200" s="485">
        <v>1</v>
      </c>
      <c r="G200" s="485">
        <v>10</v>
      </c>
    </row>
    <row r="201" spans="1:7" s="46" customFormat="1" ht="16.5" customHeight="1">
      <c r="A201" s="485" t="s">
        <v>2842</v>
      </c>
      <c r="B201" s="485" t="s">
        <v>216</v>
      </c>
      <c r="C201" s="485">
        <v>1</v>
      </c>
      <c r="D201" s="485">
        <v>6</v>
      </c>
      <c r="E201" s="485">
        <v>1</v>
      </c>
      <c r="F201" s="485">
        <v>1</v>
      </c>
      <c r="G201" s="485">
        <v>5</v>
      </c>
    </row>
    <row r="202" spans="1:7" s="46" customFormat="1" ht="16.5" customHeight="1">
      <c r="A202" s="485" t="s">
        <v>2843</v>
      </c>
      <c r="B202" s="485" t="s">
        <v>216</v>
      </c>
      <c r="C202" s="485">
        <v>1</v>
      </c>
      <c r="D202" s="485">
        <v>6</v>
      </c>
      <c r="E202" s="485">
        <v>1</v>
      </c>
      <c r="F202" s="485">
        <v>1</v>
      </c>
      <c r="G202" s="485">
        <v>10</v>
      </c>
    </row>
    <row r="203" spans="1:7" s="46" customFormat="1" ht="16.5" customHeight="1">
      <c r="A203" s="485" t="s">
        <v>2844</v>
      </c>
      <c r="B203" s="485" t="s">
        <v>216</v>
      </c>
      <c r="C203" s="485">
        <v>1</v>
      </c>
      <c r="D203" s="485">
        <v>6</v>
      </c>
      <c r="E203" s="485">
        <v>1</v>
      </c>
      <c r="F203" s="485">
        <v>1</v>
      </c>
      <c r="G203" s="485">
        <v>5</v>
      </c>
    </row>
    <row r="204" spans="1:7" s="46" customFormat="1" ht="16.5" customHeight="1">
      <c r="A204" s="484" t="s">
        <v>2834</v>
      </c>
      <c r="B204" s="484" t="s">
        <v>217</v>
      </c>
      <c r="C204" s="484">
        <v>1</v>
      </c>
      <c r="D204" s="484">
        <v>6</v>
      </c>
      <c r="E204" s="484">
        <v>1</v>
      </c>
      <c r="F204" s="484">
        <v>1</v>
      </c>
      <c r="G204" s="484">
        <v>10</v>
      </c>
    </row>
    <row r="205" spans="1:7" s="46" customFormat="1" ht="16.5" customHeight="1">
      <c r="A205" s="484" t="s">
        <v>2835</v>
      </c>
      <c r="B205" s="484" t="s">
        <v>217</v>
      </c>
      <c r="C205" s="484">
        <v>1</v>
      </c>
      <c r="D205" s="484">
        <v>6</v>
      </c>
      <c r="E205" s="484">
        <v>1</v>
      </c>
      <c r="F205" s="484">
        <v>1</v>
      </c>
      <c r="G205" s="484">
        <v>10</v>
      </c>
    </row>
    <row r="206" spans="1:7" s="46" customFormat="1" ht="16.5" customHeight="1">
      <c r="A206" s="484" t="s">
        <v>2836</v>
      </c>
      <c r="B206" s="484" t="s">
        <v>217</v>
      </c>
      <c r="C206" s="484">
        <v>1</v>
      </c>
      <c r="D206" s="484">
        <v>6</v>
      </c>
      <c r="E206" s="484">
        <v>1</v>
      </c>
      <c r="F206" s="484">
        <v>1</v>
      </c>
      <c r="G206" s="484">
        <v>5</v>
      </c>
    </row>
    <row r="207" spans="1:7" s="46" customFormat="1" ht="16.5" customHeight="1">
      <c r="A207" s="484" t="s">
        <v>2837</v>
      </c>
      <c r="B207" s="484" t="s">
        <v>217</v>
      </c>
      <c r="C207" s="484">
        <v>1</v>
      </c>
      <c r="D207" s="484">
        <v>6</v>
      </c>
      <c r="E207" s="484">
        <v>1</v>
      </c>
      <c r="F207" s="484">
        <v>1</v>
      </c>
      <c r="G207" s="484">
        <v>10</v>
      </c>
    </row>
    <row r="208" spans="1:7" s="46" customFormat="1" ht="16.5" customHeight="1">
      <c r="A208" s="484" t="s">
        <v>2838</v>
      </c>
      <c r="B208" s="484" t="s">
        <v>217</v>
      </c>
      <c r="C208" s="484">
        <v>1</v>
      </c>
      <c r="D208" s="484">
        <v>6</v>
      </c>
      <c r="E208" s="484">
        <v>1</v>
      </c>
      <c r="F208" s="484">
        <v>1</v>
      </c>
      <c r="G208" s="484">
        <v>10</v>
      </c>
    </row>
    <row r="209" spans="1:7" s="46" customFormat="1" ht="16.5" customHeight="1">
      <c r="A209" s="484" t="s">
        <v>2839</v>
      </c>
      <c r="B209" s="484" t="s">
        <v>217</v>
      </c>
      <c r="C209" s="484">
        <v>1</v>
      </c>
      <c r="D209" s="484">
        <v>6</v>
      </c>
      <c r="E209" s="484">
        <v>1</v>
      </c>
      <c r="F209" s="484">
        <v>1</v>
      </c>
      <c r="G209" s="484">
        <v>5</v>
      </c>
    </row>
    <row r="210" spans="1:7" s="46" customFormat="1" ht="16.5" customHeight="1">
      <c r="A210" s="484" t="s">
        <v>2840</v>
      </c>
      <c r="B210" s="484" t="s">
        <v>217</v>
      </c>
      <c r="C210" s="484">
        <v>1</v>
      </c>
      <c r="D210" s="484">
        <v>6</v>
      </c>
      <c r="E210" s="484">
        <v>1</v>
      </c>
      <c r="F210" s="484">
        <v>1</v>
      </c>
      <c r="G210" s="484">
        <v>10</v>
      </c>
    </row>
    <row r="211" spans="1:7" s="46" customFormat="1" ht="16.5" customHeight="1">
      <c r="A211" s="484" t="s">
        <v>2841</v>
      </c>
      <c r="B211" s="484" t="s">
        <v>217</v>
      </c>
      <c r="C211" s="484">
        <v>1</v>
      </c>
      <c r="D211" s="484">
        <v>6</v>
      </c>
      <c r="E211" s="484">
        <v>1</v>
      </c>
      <c r="F211" s="484">
        <v>1</v>
      </c>
      <c r="G211" s="484">
        <v>10</v>
      </c>
    </row>
    <row r="212" spans="1:7" s="46" customFormat="1" ht="16.5" customHeight="1">
      <c r="A212" s="484" t="s">
        <v>2842</v>
      </c>
      <c r="B212" s="484" t="s">
        <v>217</v>
      </c>
      <c r="C212" s="484">
        <v>1</v>
      </c>
      <c r="D212" s="484">
        <v>6</v>
      </c>
      <c r="E212" s="484">
        <v>1</v>
      </c>
      <c r="F212" s="484">
        <v>1</v>
      </c>
      <c r="G212" s="484">
        <v>5</v>
      </c>
    </row>
    <row r="213" spans="1:7" s="46" customFormat="1" ht="16.5" customHeight="1">
      <c r="A213" s="484" t="s">
        <v>2843</v>
      </c>
      <c r="B213" s="484" t="s">
        <v>217</v>
      </c>
      <c r="C213" s="484">
        <v>1</v>
      </c>
      <c r="D213" s="484">
        <v>6</v>
      </c>
      <c r="E213" s="484">
        <v>1</v>
      </c>
      <c r="F213" s="484">
        <v>1</v>
      </c>
      <c r="G213" s="484">
        <v>10</v>
      </c>
    </row>
    <row r="214" spans="1:7" s="46" customFormat="1" ht="16.5" customHeight="1">
      <c r="A214" s="484" t="s">
        <v>2844</v>
      </c>
      <c r="B214" s="484" t="s">
        <v>217</v>
      </c>
      <c r="C214" s="484">
        <v>1</v>
      </c>
      <c r="D214" s="484">
        <v>6</v>
      </c>
      <c r="E214" s="484">
        <v>1</v>
      </c>
      <c r="F214" s="484">
        <v>1</v>
      </c>
      <c r="G214" s="484">
        <v>5</v>
      </c>
    </row>
    <row r="215" spans="1:7" s="46" customFormat="1" ht="16.5" customHeight="1">
      <c r="A215" s="485" t="s">
        <v>2834</v>
      </c>
      <c r="B215" s="485" t="s">
        <v>218</v>
      </c>
      <c r="C215" s="485">
        <v>1</v>
      </c>
      <c r="D215" s="485">
        <v>6</v>
      </c>
      <c r="E215" s="485">
        <v>1</v>
      </c>
      <c r="F215" s="485">
        <v>1</v>
      </c>
      <c r="G215" s="485">
        <v>10</v>
      </c>
    </row>
    <row r="216" spans="1:7" s="46" customFormat="1" ht="16.5" customHeight="1">
      <c r="A216" s="485" t="s">
        <v>2835</v>
      </c>
      <c r="B216" s="485" t="s">
        <v>218</v>
      </c>
      <c r="C216" s="485">
        <v>1</v>
      </c>
      <c r="D216" s="485">
        <v>6</v>
      </c>
      <c r="E216" s="485">
        <v>1</v>
      </c>
      <c r="F216" s="485">
        <v>1</v>
      </c>
      <c r="G216" s="485">
        <v>10</v>
      </c>
    </row>
    <row r="217" spans="1:7" s="46" customFormat="1" ht="16.5" customHeight="1">
      <c r="A217" s="485" t="s">
        <v>2836</v>
      </c>
      <c r="B217" s="485" t="s">
        <v>218</v>
      </c>
      <c r="C217" s="485">
        <v>1</v>
      </c>
      <c r="D217" s="485">
        <v>6</v>
      </c>
      <c r="E217" s="485">
        <v>1</v>
      </c>
      <c r="F217" s="485">
        <v>1</v>
      </c>
      <c r="G217" s="485">
        <v>5</v>
      </c>
    </row>
    <row r="218" spans="1:7" s="46" customFormat="1" ht="16.5" customHeight="1">
      <c r="A218" s="485" t="s">
        <v>2837</v>
      </c>
      <c r="B218" s="485" t="s">
        <v>218</v>
      </c>
      <c r="C218" s="485">
        <v>1</v>
      </c>
      <c r="D218" s="485">
        <v>6</v>
      </c>
      <c r="E218" s="485">
        <v>1</v>
      </c>
      <c r="F218" s="485">
        <v>1</v>
      </c>
      <c r="G218" s="485">
        <v>10</v>
      </c>
    </row>
    <row r="219" spans="1:7" s="46" customFormat="1" ht="16.5" customHeight="1">
      <c r="A219" s="485" t="s">
        <v>2838</v>
      </c>
      <c r="B219" s="485" t="s">
        <v>218</v>
      </c>
      <c r="C219" s="485">
        <v>1</v>
      </c>
      <c r="D219" s="485">
        <v>6</v>
      </c>
      <c r="E219" s="485">
        <v>1</v>
      </c>
      <c r="F219" s="485">
        <v>1</v>
      </c>
      <c r="G219" s="485">
        <v>10</v>
      </c>
    </row>
    <row r="220" spans="1:7" s="46" customFormat="1" ht="16.5" customHeight="1">
      <c r="A220" s="485" t="s">
        <v>2839</v>
      </c>
      <c r="B220" s="485" t="s">
        <v>218</v>
      </c>
      <c r="C220" s="485">
        <v>1</v>
      </c>
      <c r="D220" s="485">
        <v>6</v>
      </c>
      <c r="E220" s="485">
        <v>1</v>
      </c>
      <c r="F220" s="485">
        <v>1</v>
      </c>
      <c r="G220" s="485">
        <v>5</v>
      </c>
    </row>
    <row r="221" spans="1:7" s="46" customFormat="1" ht="16.5" customHeight="1">
      <c r="A221" s="485" t="s">
        <v>2840</v>
      </c>
      <c r="B221" s="485" t="s">
        <v>218</v>
      </c>
      <c r="C221" s="485">
        <v>1</v>
      </c>
      <c r="D221" s="485">
        <v>6</v>
      </c>
      <c r="E221" s="485">
        <v>1</v>
      </c>
      <c r="F221" s="485">
        <v>1</v>
      </c>
      <c r="G221" s="485">
        <v>10</v>
      </c>
    </row>
    <row r="222" spans="1:7" s="46" customFormat="1" ht="16.5" customHeight="1">
      <c r="A222" s="485" t="s">
        <v>2841</v>
      </c>
      <c r="B222" s="485" t="s">
        <v>218</v>
      </c>
      <c r="C222" s="485">
        <v>1</v>
      </c>
      <c r="D222" s="485">
        <v>6</v>
      </c>
      <c r="E222" s="485">
        <v>1</v>
      </c>
      <c r="F222" s="485">
        <v>1</v>
      </c>
      <c r="G222" s="485">
        <v>10</v>
      </c>
    </row>
    <row r="223" spans="1:7" s="46" customFormat="1" ht="16.5" customHeight="1">
      <c r="A223" s="485" t="s">
        <v>2842</v>
      </c>
      <c r="B223" s="485" t="s">
        <v>218</v>
      </c>
      <c r="C223" s="485">
        <v>1</v>
      </c>
      <c r="D223" s="485">
        <v>6</v>
      </c>
      <c r="E223" s="485">
        <v>1</v>
      </c>
      <c r="F223" s="485">
        <v>1</v>
      </c>
      <c r="G223" s="485">
        <v>5</v>
      </c>
    </row>
    <row r="224" spans="1:7" s="46" customFormat="1" ht="16.5" customHeight="1">
      <c r="A224" s="485" t="s">
        <v>2843</v>
      </c>
      <c r="B224" s="485" t="s">
        <v>218</v>
      </c>
      <c r="C224" s="485">
        <v>1</v>
      </c>
      <c r="D224" s="485">
        <v>6</v>
      </c>
      <c r="E224" s="485">
        <v>1</v>
      </c>
      <c r="F224" s="485">
        <v>1</v>
      </c>
      <c r="G224" s="485">
        <v>10</v>
      </c>
    </row>
    <row r="225" spans="1:7" s="46" customFormat="1" ht="16.5" customHeight="1">
      <c r="A225" s="485" t="s">
        <v>2844</v>
      </c>
      <c r="B225" s="485" t="s">
        <v>218</v>
      </c>
      <c r="C225" s="485">
        <v>1</v>
      </c>
      <c r="D225" s="485">
        <v>6</v>
      </c>
      <c r="E225" s="485">
        <v>1</v>
      </c>
      <c r="F225" s="485">
        <v>1</v>
      </c>
      <c r="G225" s="485">
        <v>5</v>
      </c>
    </row>
    <row r="226" spans="1:7" s="46" customFormat="1" ht="16.5" customHeight="1">
      <c r="A226" s="484" t="s">
        <v>242</v>
      </c>
      <c r="B226" s="484" t="s">
        <v>214</v>
      </c>
      <c r="C226" s="484">
        <v>1</v>
      </c>
      <c r="D226" s="484">
        <v>6</v>
      </c>
      <c r="E226" s="484">
        <v>1</v>
      </c>
      <c r="F226" s="484">
        <v>1</v>
      </c>
      <c r="G226" s="484">
        <v>3</v>
      </c>
    </row>
    <row r="227" spans="1:7" s="46" customFormat="1" ht="16.5" customHeight="1">
      <c r="A227" s="484" t="s">
        <v>243</v>
      </c>
      <c r="B227" s="484" t="s">
        <v>214</v>
      </c>
      <c r="C227" s="484">
        <v>1</v>
      </c>
      <c r="D227" s="484">
        <v>6</v>
      </c>
      <c r="E227" s="484">
        <v>1</v>
      </c>
      <c r="F227" s="484">
        <v>1</v>
      </c>
      <c r="G227" s="484">
        <v>2</v>
      </c>
    </row>
    <row r="228" spans="1:7" s="46" customFormat="1" ht="16.5" customHeight="1">
      <c r="A228" s="484" t="s">
        <v>244</v>
      </c>
      <c r="B228" s="484" t="s">
        <v>214</v>
      </c>
      <c r="C228" s="484">
        <v>1</v>
      </c>
      <c r="D228" s="484">
        <v>6</v>
      </c>
      <c r="E228" s="484">
        <v>1</v>
      </c>
      <c r="F228" s="484">
        <v>1</v>
      </c>
      <c r="G228" s="484">
        <v>4</v>
      </c>
    </row>
    <row r="229" spans="1:7" s="46" customFormat="1" ht="16.5" customHeight="1">
      <c r="A229" s="484" t="s">
        <v>245</v>
      </c>
      <c r="B229" s="484" t="s">
        <v>214</v>
      </c>
      <c r="C229" s="484">
        <v>1</v>
      </c>
      <c r="D229" s="484">
        <v>6</v>
      </c>
      <c r="E229" s="484">
        <v>1</v>
      </c>
      <c r="F229" s="484">
        <v>1</v>
      </c>
      <c r="G229" s="484">
        <v>1</v>
      </c>
    </row>
    <row r="230" spans="1:7" s="46" customFormat="1" ht="16.5" customHeight="1">
      <c r="A230" s="481" t="s">
        <v>2845</v>
      </c>
      <c r="B230" s="481" t="s">
        <v>215</v>
      </c>
      <c r="C230" s="481">
        <v>1</v>
      </c>
      <c r="D230" s="481">
        <v>7</v>
      </c>
      <c r="E230" s="481">
        <v>1</v>
      </c>
      <c r="F230" s="481">
        <v>1</v>
      </c>
      <c r="G230" s="481">
        <v>7</v>
      </c>
    </row>
    <row r="231" spans="1:7" s="46" customFormat="1" ht="16.5" customHeight="1">
      <c r="A231" s="481" t="s">
        <v>2846</v>
      </c>
      <c r="B231" s="481" t="s">
        <v>215</v>
      </c>
      <c r="C231" s="481">
        <v>1</v>
      </c>
      <c r="D231" s="481">
        <v>7</v>
      </c>
      <c r="E231" s="481">
        <v>1</v>
      </c>
      <c r="F231" s="481">
        <v>1</v>
      </c>
      <c r="G231" s="481">
        <v>12</v>
      </c>
    </row>
    <row r="232" spans="1:7" s="46" customFormat="1" ht="16.5" customHeight="1">
      <c r="A232" s="481" t="s">
        <v>2847</v>
      </c>
      <c r="B232" s="481" t="s">
        <v>215</v>
      </c>
      <c r="C232" s="481">
        <v>1</v>
      </c>
      <c r="D232" s="481">
        <v>7</v>
      </c>
      <c r="E232" s="481">
        <v>1</v>
      </c>
      <c r="F232" s="481">
        <v>1</v>
      </c>
      <c r="G232" s="481">
        <v>5</v>
      </c>
    </row>
    <row r="233" spans="1:7" s="46" customFormat="1" ht="16.5" customHeight="1">
      <c r="A233" s="481" t="s">
        <v>2848</v>
      </c>
      <c r="B233" s="481" t="s">
        <v>215</v>
      </c>
      <c r="C233" s="481">
        <v>1</v>
      </c>
      <c r="D233" s="481">
        <v>7</v>
      </c>
      <c r="E233" s="481">
        <v>1</v>
      </c>
      <c r="F233" s="481">
        <v>1</v>
      </c>
      <c r="G233" s="481">
        <v>7</v>
      </c>
    </row>
    <row r="234" spans="1:7" s="46" customFormat="1" ht="16.5" customHeight="1">
      <c r="A234" s="481" t="s">
        <v>2849</v>
      </c>
      <c r="B234" s="481" t="s">
        <v>215</v>
      </c>
      <c r="C234" s="481">
        <v>1</v>
      </c>
      <c r="D234" s="481">
        <v>7</v>
      </c>
      <c r="E234" s="481">
        <v>1</v>
      </c>
      <c r="F234" s="481">
        <v>1</v>
      </c>
      <c r="G234" s="481">
        <v>12</v>
      </c>
    </row>
    <row r="235" spans="1:7" s="46" customFormat="1" ht="16.5" customHeight="1">
      <c r="A235" s="481" t="s">
        <v>2850</v>
      </c>
      <c r="B235" s="481" t="s">
        <v>215</v>
      </c>
      <c r="C235" s="481">
        <v>1</v>
      </c>
      <c r="D235" s="481">
        <v>7</v>
      </c>
      <c r="E235" s="481">
        <v>1</v>
      </c>
      <c r="F235" s="481">
        <v>1</v>
      </c>
      <c r="G235" s="481">
        <v>5</v>
      </c>
    </row>
    <row r="236" spans="1:7" s="46" customFormat="1" ht="16.5" customHeight="1">
      <c r="A236" s="481" t="s">
        <v>2851</v>
      </c>
      <c r="B236" s="481" t="s">
        <v>215</v>
      </c>
      <c r="C236" s="481">
        <v>1</v>
      </c>
      <c r="D236" s="481">
        <v>7</v>
      </c>
      <c r="E236" s="481">
        <v>1</v>
      </c>
      <c r="F236" s="481">
        <v>1</v>
      </c>
      <c r="G236" s="481">
        <v>7</v>
      </c>
    </row>
    <row r="237" spans="1:7" s="46" customFormat="1" ht="16.5" customHeight="1">
      <c r="A237" s="481" t="s">
        <v>2852</v>
      </c>
      <c r="B237" s="481" t="s">
        <v>215</v>
      </c>
      <c r="C237" s="481">
        <v>1</v>
      </c>
      <c r="D237" s="481">
        <v>7</v>
      </c>
      <c r="E237" s="481">
        <v>1</v>
      </c>
      <c r="F237" s="481">
        <v>1</v>
      </c>
      <c r="G237" s="481">
        <v>12</v>
      </c>
    </row>
    <row r="238" spans="1:7" s="46" customFormat="1" ht="16.5" customHeight="1">
      <c r="A238" s="481" t="s">
        <v>2853</v>
      </c>
      <c r="B238" s="481" t="s">
        <v>215</v>
      </c>
      <c r="C238" s="481">
        <v>1</v>
      </c>
      <c r="D238" s="481">
        <v>7</v>
      </c>
      <c r="E238" s="481">
        <v>1</v>
      </c>
      <c r="F238" s="481">
        <v>1</v>
      </c>
      <c r="G238" s="481">
        <v>5</v>
      </c>
    </row>
    <row r="239" spans="1:7" s="46" customFormat="1" ht="16.5" customHeight="1">
      <c r="A239" s="481" t="s">
        <v>2854</v>
      </c>
      <c r="B239" s="481" t="s">
        <v>215</v>
      </c>
      <c r="C239" s="481">
        <v>1</v>
      </c>
      <c r="D239" s="481">
        <v>7</v>
      </c>
      <c r="E239" s="481">
        <v>1</v>
      </c>
      <c r="F239" s="481">
        <v>1</v>
      </c>
      <c r="G239" s="481">
        <v>10</v>
      </c>
    </row>
    <row r="240" spans="1:7" s="46" customFormat="1" ht="16.5" customHeight="1">
      <c r="A240" s="481" t="s">
        <v>2855</v>
      </c>
      <c r="B240" s="481" t="s">
        <v>215</v>
      </c>
      <c r="C240" s="481">
        <v>1</v>
      </c>
      <c r="D240" s="481">
        <v>7</v>
      </c>
      <c r="E240" s="481">
        <v>1</v>
      </c>
      <c r="F240" s="481">
        <v>1</v>
      </c>
      <c r="G240" s="481">
        <v>5</v>
      </c>
    </row>
    <row r="241" spans="1:7" s="46" customFormat="1" ht="16.5" customHeight="1">
      <c r="A241" s="481" t="s">
        <v>2856</v>
      </c>
      <c r="B241" s="481" t="s">
        <v>215</v>
      </c>
      <c r="C241" s="481">
        <v>1</v>
      </c>
      <c r="D241" s="481">
        <v>7</v>
      </c>
      <c r="E241" s="481">
        <v>1</v>
      </c>
      <c r="F241" s="481">
        <v>1</v>
      </c>
      <c r="G241" s="481">
        <v>3</v>
      </c>
    </row>
    <row r="242" spans="1:7" s="46" customFormat="1" ht="16.5" customHeight="1">
      <c r="A242" s="483" t="s">
        <v>2845</v>
      </c>
      <c r="B242" s="483" t="s">
        <v>216</v>
      </c>
      <c r="C242" s="483">
        <v>1</v>
      </c>
      <c r="D242" s="483">
        <v>7</v>
      </c>
      <c r="E242" s="483">
        <v>1</v>
      </c>
      <c r="F242" s="483">
        <v>1</v>
      </c>
      <c r="G242" s="483">
        <v>7</v>
      </c>
    </row>
    <row r="243" spans="1:7" s="46" customFormat="1" ht="16.5" customHeight="1">
      <c r="A243" s="483" t="s">
        <v>2846</v>
      </c>
      <c r="B243" s="483" t="s">
        <v>216</v>
      </c>
      <c r="C243" s="483">
        <v>1</v>
      </c>
      <c r="D243" s="483">
        <v>7</v>
      </c>
      <c r="E243" s="483">
        <v>1</v>
      </c>
      <c r="F243" s="483">
        <v>1</v>
      </c>
      <c r="G243" s="483">
        <v>12</v>
      </c>
    </row>
    <row r="244" spans="1:7" s="46" customFormat="1" ht="16.5" customHeight="1">
      <c r="A244" s="483" t="s">
        <v>2847</v>
      </c>
      <c r="B244" s="483" t="s">
        <v>216</v>
      </c>
      <c r="C244" s="483">
        <v>1</v>
      </c>
      <c r="D244" s="483">
        <v>7</v>
      </c>
      <c r="E244" s="483">
        <v>1</v>
      </c>
      <c r="F244" s="483">
        <v>1</v>
      </c>
      <c r="G244" s="483">
        <v>5</v>
      </c>
    </row>
    <row r="245" spans="1:7" s="46" customFormat="1" ht="16.5" customHeight="1">
      <c r="A245" s="483" t="s">
        <v>2848</v>
      </c>
      <c r="B245" s="483" t="s">
        <v>216</v>
      </c>
      <c r="C245" s="483">
        <v>1</v>
      </c>
      <c r="D245" s="483">
        <v>7</v>
      </c>
      <c r="E245" s="483">
        <v>1</v>
      </c>
      <c r="F245" s="483">
        <v>1</v>
      </c>
      <c r="G245" s="483">
        <v>7</v>
      </c>
    </row>
    <row r="246" spans="1:7" s="46" customFormat="1" ht="16.5" customHeight="1">
      <c r="A246" s="483" t="s">
        <v>2849</v>
      </c>
      <c r="B246" s="483" t="s">
        <v>216</v>
      </c>
      <c r="C246" s="483">
        <v>1</v>
      </c>
      <c r="D246" s="483">
        <v>7</v>
      </c>
      <c r="E246" s="483">
        <v>1</v>
      </c>
      <c r="F246" s="483">
        <v>1</v>
      </c>
      <c r="G246" s="483">
        <v>12</v>
      </c>
    </row>
    <row r="247" spans="1:7" s="46" customFormat="1" ht="16.5" customHeight="1">
      <c r="A247" s="483" t="s">
        <v>2850</v>
      </c>
      <c r="B247" s="483" t="s">
        <v>216</v>
      </c>
      <c r="C247" s="483">
        <v>1</v>
      </c>
      <c r="D247" s="483">
        <v>7</v>
      </c>
      <c r="E247" s="483">
        <v>1</v>
      </c>
      <c r="F247" s="483">
        <v>1</v>
      </c>
      <c r="G247" s="483">
        <v>5</v>
      </c>
    </row>
    <row r="248" spans="1:7" s="46" customFormat="1" ht="16.5" customHeight="1">
      <c r="A248" s="483" t="s">
        <v>2851</v>
      </c>
      <c r="B248" s="483" t="s">
        <v>216</v>
      </c>
      <c r="C248" s="483">
        <v>1</v>
      </c>
      <c r="D248" s="483">
        <v>7</v>
      </c>
      <c r="E248" s="483">
        <v>1</v>
      </c>
      <c r="F248" s="483">
        <v>1</v>
      </c>
      <c r="G248" s="483">
        <v>7</v>
      </c>
    </row>
    <row r="249" spans="1:7" s="46" customFormat="1" ht="16.5" customHeight="1">
      <c r="A249" s="483" t="s">
        <v>2852</v>
      </c>
      <c r="B249" s="483" t="s">
        <v>216</v>
      </c>
      <c r="C249" s="483">
        <v>1</v>
      </c>
      <c r="D249" s="483">
        <v>7</v>
      </c>
      <c r="E249" s="483">
        <v>1</v>
      </c>
      <c r="F249" s="483">
        <v>1</v>
      </c>
      <c r="G249" s="483">
        <v>12</v>
      </c>
    </row>
    <row r="250" spans="1:7" s="46" customFormat="1" ht="16.5" customHeight="1">
      <c r="A250" s="483" t="s">
        <v>2853</v>
      </c>
      <c r="B250" s="483" t="s">
        <v>216</v>
      </c>
      <c r="C250" s="483">
        <v>1</v>
      </c>
      <c r="D250" s="483">
        <v>7</v>
      </c>
      <c r="E250" s="483">
        <v>1</v>
      </c>
      <c r="F250" s="483">
        <v>1</v>
      </c>
      <c r="G250" s="483">
        <v>5</v>
      </c>
    </row>
    <row r="251" spans="1:7" s="46" customFormat="1" ht="16.5" customHeight="1">
      <c r="A251" s="483" t="s">
        <v>2854</v>
      </c>
      <c r="B251" s="483" t="s">
        <v>216</v>
      </c>
      <c r="C251" s="483">
        <v>1</v>
      </c>
      <c r="D251" s="483">
        <v>7</v>
      </c>
      <c r="E251" s="483">
        <v>1</v>
      </c>
      <c r="F251" s="483">
        <v>1</v>
      </c>
      <c r="G251" s="483">
        <v>10</v>
      </c>
    </row>
    <row r="252" spans="1:7" s="46" customFormat="1" ht="16.5" customHeight="1">
      <c r="A252" s="483" t="s">
        <v>2855</v>
      </c>
      <c r="B252" s="483" t="s">
        <v>216</v>
      </c>
      <c r="C252" s="483">
        <v>1</v>
      </c>
      <c r="D252" s="483">
        <v>7</v>
      </c>
      <c r="E252" s="483">
        <v>1</v>
      </c>
      <c r="F252" s="483">
        <v>1</v>
      </c>
      <c r="G252" s="483">
        <v>5</v>
      </c>
    </row>
    <row r="253" spans="1:7" s="46" customFormat="1" ht="16.5" customHeight="1">
      <c r="A253" s="483" t="s">
        <v>2856</v>
      </c>
      <c r="B253" s="483" t="s">
        <v>216</v>
      </c>
      <c r="C253" s="483">
        <v>1</v>
      </c>
      <c r="D253" s="483">
        <v>7</v>
      </c>
      <c r="E253" s="483">
        <v>1</v>
      </c>
      <c r="F253" s="483">
        <v>1</v>
      </c>
      <c r="G253" s="483">
        <v>3</v>
      </c>
    </row>
    <row r="254" spans="1:7" s="46" customFormat="1" ht="16.5" customHeight="1">
      <c r="A254" s="481" t="s">
        <v>2845</v>
      </c>
      <c r="B254" s="481" t="s">
        <v>217</v>
      </c>
      <c r="C254" s="481">
        <v>1</v>
      </c>
      <c r="D254" s="481">
        <v>7</v>
      </c>
      <c r="E254" s="481">
        <v>1</v>
      </c>
      <c r="F254" s="481">
        <v>1</v>
      </c>
      <c r="G254" s="481">
        <v>7</v>
      </c>
    </row>
    <row r="255" spans="1:7" s="46" customFormat="1" ht="16.5" customHeight="1">
      <c r="A255" s="481" t="s">
        <v>2846</v>
      </c>
      <c r="B255" s="481" t="s">
        <v>217</v>
      </c>
      <c r="C255" s="481">
        <v>1</v>
      </c>
      <c r="D255" s="481">
        <v>7</v>
      </c>
      <c r="E255" s="481">
        <v>1</v>
      </c>
      <c r="F255" s="481">
        <v>1</v>
      </c>
      <c r="G255" s="481">
        <v>12</v>
      </c>
    </row>
    <row r="256" spans="1:7" s="46" customFormat="1" ht="16.5" customHeight="1">
      <c r="A256" s="481" t="s">
        <v>2847</v>
      </c>
      <c r="B256" s="481" t="s">
        <v>217</v>
      </c>
      <c r="C256" s="481">
        <v>1</v>
      </c>
      <c r="D256" s="481">
        <v>7</v>
      </c>
      <c r="E256" s="481">
        <v>1</v>
      </c>
      <c r="F256" s="481">
        <v>1</v>
      </c>
      <c r="G256" s="481">
        <v>5</v>
      </c>
    </row>
    <row r="257" spans="1:7" s="46" customFormat="1" ht="16.5" customHeight="1">
      <c r="A257" s="481" t="s">
        <v>2848</v>
      </c>
      <c r="B257" s="481" t="s">
        <v>217</v>
      </c>
      <c r="C257" s="481">
        <v>1</v>
      </c>
      <c r="D257" s="481">
        <v>7</v>
      </c>
      <c r="E257" s="481">
        <v>1</v>
      </c>
      <c r="F257" s="481">
        <v>1</v>
      </c>
      <c r="G257" s="481">
        <v>7</v>
      </c>
    </row>
    <row r="258" spans="1:7" s="46" customFormat="1" ht="16.5" customHeight="1">
      <c r="A258" s="481" t="s">
        <v>2849</v>
      </c>
      <c r="B258" s="481" t="s">
        <v>217</v>
      </c>
      <c r="C258" s="481">
        <v>1</v>
      </c>
      <c r="D258" s="481">
        <v>7</v>
      </c>
      <c r="E258" s="481">
        <v>1</v>
      </c>
      <c r="F258" s="481">
        <v>1</v>
      </c>
      <c r="G258" s="481">
        <v>12</v>
      </c>
    </row>
    <row r="259" spans="1:7" s="46" customFormat="1" ht="16.5" customHeight="1">
      <c r="A259" s="481" t="s">
        <v>2850</v>
      </c>
      <c r="B259" s="481" t="s">
        <v>217</v>
      </c>
      <c r="C259" s="481">
        <v>1</v>
      </c>
      <c r="D259" s="481">
        <v>7</v>
      </c>
      <c r="E259" s="481">
        <v>1</v>
      </c>
      <c r="F259" s="481">
        <v>1</v>
      </c>
      <c r="G259" s="481">
        <v>5</v>
      </c>
    </row>
    <row r="260" spans="1:7" s="46" customFormat="1" ht="16.5" customHeight="1">
      <c r="A260" s="481" t="s">
        <v>2851</v>
      </c>
      <c r="B260" s="481" t="s">
        <v>217</v>
      </c>
      <c r="C260" s="481">
        <v>1</v>
      </c>
      <c r="D260" s="481">
        <v>7</v>
      </c>
      <c r="E260" s="481">
        <v>1</v>
      </c>
      <c r="F260" s="481">
        <v>1</v>
      </c>
      <c r="G260" s="481">
        <v>7</v>
      </c>
    </row>
    <row r="261" spans="1:7" s="46" customFormat="1" ht="16.5" customHeight="1">
      <c r="A261" s="481" t="s">
        <v>2852</v>
      </c>
      <c r="B261" s="481" t="s">
        <v>217</v>
      </c>
      <c r="C261" s="481">
        <v>1</v>
      </c>
      <c r="D261" s="481">
        <v>7</v>
      </c>
      <c r="E261" s="481">
        <v>1</v>
      </c>
      <c r="F261" s="481">
        <v>1</v>
      </c>
      <c r="G261" s="481">
        <v>12</v>
      </c>
    </row>
    <row r="262" spans="1:7" s="46" customFormat="1" ht="16.5" customHeight="1">
      <c r="A262" s="481" t="s">
        <v>2853</v>
      </c>
      <c r="B262" s="481" t="s">
        <v>217</v>
      </c>
      <c r="C262" s="481">
        <v>1</v>
      </c>
      <c r="D262" s="481">
        <v>7</v>
      </c>
      <c r="E262" s="481">
        <v>1</v>
      </c>
      <c r="F262" s="481">
        <v>1</v>
      </c>
      <c r="G262" s="481">
        <v>5</v>
      </c>
    </row>
    <row r="263" spans="1:7" s="46" customFormat="1" ht="16.5" customHeight="1">
      <c r="A263" s="481" t="s">
        <v>2854</v>
      </c>
      <c r="B263" s="481" t="s">
        <v>217</v>
      </c>
      <c r="C263" s="481">
        <v>1</v>
      </c>
      <c r="D263" s="481">
        <v>7</v>
      </c>
      <c r="E263" s="481">
        <v>1</v>
      </c>
      <c r="F263" s="481">
        <v>1</v>
      </c>
      <c r="G263" s="481">
        <v>10</v>
      </c>
    </row>
    <row r="264" spans="1:7" s="46" customFormat="1" ht="16.5" customHeight="1">
      <c r="A264" s="481" t="s">
        <v>2855</v>
      </c>
      <c r="B264" s="481" t="s">
        <v>217</v>
      </c>
      <c r="C264" s="481">
        <v>1</v>
      </c>
      <c r="D264" s="481">
        <v>7</v>
      </c>
      <c r="E264" s="481">
        <v>1</v>
      </c>
      <c r="F264" s="481">
        <v>1</v>
      </c>
      <c r="G264" s="481">
        <v>5</v>
      </c>
    </row>
    <row r="265" spans="1:7" s="46" customFormat="1" ht="16.5" customHeight="1">
      <c r="A265" s="481" t="s">
        <v>2856</v>
      </c>
      <c r="B265" s="481" t="s">
        <v>217</v>
      </c>
      <c r="C265" s="481">
        <v>1</v>
      </c>
      <c r="D265" s="481">
        <v>7</v>
      </c>
      <c r="E265" s="481">
        <v>1</v>
      </c>
      <c r="F265" s="481">
        <v>1</v>
      </c>
      <c r="G265" s="481">
        <v>3</v>
      </c>
    </row>
    <row r="266" spans="1:7" s="46" customFormat="1" ht="16.5" customHeight="1">
      <c r="A266" s="483" t="s">
        <v>2845</v>
      </c>
      <c r="B266" s="483" t="s">
        <v>218</v>
      </c>
      <c r="C266" s="483">
        <v>1</v>
      </c>
      <c r="D266" s="483">
        <v>7</v>
      </c>
      <c r="E266" s="483">
        <v>1</v>
      </c>
      <c r="F266" s="483">
        <v>1</v>
      </c>
      <c r="G266" s="483">
        <v>7</v>
      </c>
    </row>
    <row r="267" spans="1:7" s="46" customFormat="1" ht="16.5" customHeight="1">
      <c r="A267" s="483" t="s">
        <v>2846</v>
      </c>
      <c r="B267" s="483" t="s">
        <v>218</v>
      </c>
      <c r="C267" s="483">
        <v>1</v>
      </c>
      <c r="D267" s="483">
        <v>7</v>
      </c>
      <c r="E267" s="483">
        <v>1</v>
      </c>
      <c r="F267" s="483">
        <v>1</v>
      </c>
      <c r="G267" s="483">
        <v>12</v>
      </c>
    </row>
    <row r="268" spans="1:7" s="46" customFormat="1" ht="16.5" customHeight="1">
      <c r="A268" s="483" t="s">
        <v>2847</v>
      </c>
      <c r="B268" s="483" t="s">
        <v>218</v>
      </c>
      <c r="C268" s="483">
        <v>1</v>
      </c>
      <c r="D268" s="483">
        <v>7</v>
      </c>
      <c r="E268" s="483">
        <v>1</v>
      </c>
      <c r="F268" s="483">
        <v>1</v>
      </c>
      <c r="G268" s="483">
        <v>5</v>
      </c>
    </row>
    <row r="269" spans="1:7" s="46" customFormat="1" ht="16.5" customHeight="1">
      <c r="A269" s="483" t="s">
        <v>2848</v>
      </c>
      <c r="B269" s="483" t="s">
        <v>218</v>
      </c>
      <c r="C269" s="483">
        <v>1</v>
      </c>
      <c r="D269" s="483">
        <v>7</v>
      </c>
      <c r="E269" s="483">
        <v>1</v>
      </c>
      <c r="F269" s="483">
        <v>1</v>
      </c>
      <c r="G269" s="483">
        <v>7</v>
      </c>
    </row>
    <row r="270" spans="1:7" s="46" customFormat="1" ht="16.5" customHeight="1">
      <c r="A270" s="483" t="s">
        <v>2849</v>
      </c>
      <c r="B270" s="483" t="s">
        <v>218</v>
      </c>
      <c r="C270" s="483">
        <v>1</v>
      </c>
      <c r="D270" s="483">
        <v>7</v>
      </c>
      <c r="E270" s="483">
        <v>1</v>
      </c>
      <c r="F270" s="483">
        <v>1</v>
      </c>
      <c r="G270" s="483">
        <v>12</v>
      </c>
    </row>
    <row r="271" spans="1:7" s="46" customFormat="1" ht="16.5" customHeight="1">
      <c r="A271" s="483" t="s">
        <v>2850</v>
      </c>
      <c r="B271" s="483" t="s">
        <v>218</v>
      </c>
      <c r="C271" s="483">
        <v>1</v>
      </c>
      <c r="D271" s="483">
        <v>7</v>
      </c>
      <c r="E271" s="483">
        <v>1</v>
      </c>
      <c r="F271" s="483">
        <v>1</v>
      </c>
      <c r="G271" s="483">
        <v>5</v>
      </c>
    </row>
    <row r="272" spans="1:7" s="46" customFormat="1" ht="16.5" customHeight="1">
      <c r="A272" s="483" t="s">
        <v>2851</v>
      </c>
      <c r="B272" s="483" t="s">
        <v>218</v>
      </c>
      <c r="C272" s="483">
        <v>1</v>
      </c>
      <c r="D272" s="483">
        <v>7</v>
      </c>
      <c r="E272" s="483">
        <v>1</v>
      </c>
      <c r="F272" s="483">
        <v>1</v>
      </c>
      <c r="G272" s="483">
        <v>7</v>
      </c>
    </row>
    <row r="273" spans="1:7" s="46" customFormat="1" ht="16.5" customHeight="1">
      <c r="A273" s="483" t="s">
        <v>2852</v>
      </c>
      <c r="B273" s="483" t="s">
        <v>218</v>
      </c>
      <c r="C273" s="483">
        <v>1</v>
      </c>
      <c r="D273" s="483">
        <v>7</v>
      </c>
      <c r="E273" s="483">
        <v>1</v>
      </c>
      <c r="F273" s="483">
        <v>1</v>
      </c>
      <c r="G273" s="483">
        <v>12</v>
      </c>
    </row>
    <row r="274" spans="1:7" s="46" customFormat="1" ht="16.5" customHeight="1">
      <c r="A274" s="483" t="s">
        <v>2853</v>
      </c>
      <c r="B274" s="483" t="s">
        <v>218</v>
      </c>
      <c r="C274" s="483">
        <v>1</v>
      </c>
      <c r="D274" s="483">
        <v>7</v>
      </c>
      <c r="E274" s="483">
        <v>1</v>
      </c>
      <c r="F274" s="483">
        <v>1</v>
      </c>
      <c r="G274" s="483">
        <v>5</v>
      </c>
    </row>
    <row r="275" spans="1:7" s="46" customFormat="1" ht="16.5" customHeight="1">
      <c r="A275" s="483" t="s">
        <v>2854</v>
      </c>
      <c r="B275" s="483" t="s">
        <v>218</v>
      </c>
      <c r="C275" s="483">
        <v>1</v>
      </c>
      <c r="D275" s="483">
        <v>7</v>
      </c>
      <c r="E275" s="483">
        <v>1</v>
      </c>
      <c r="F275" s="483">
        <v>1</v>
      </c>
      <c r="G275" s="483">
        <v>10</v>
      </c>
    </row>
    <row r="276" spans="1:7" s="46" customFormat="1" ht="16.5" customHeight="1">
      <c r="A276" s="483" t="s">
        <v>2855</v>
      </c>
      <c r="B276" s="483" t="s">
        <v>218</v>
      </c>
      <c r="C276" s="483">
        <v>1</v>
      </c>
      <c r="D276" s="483">
        <v>7</v>
      </c>
      <c r="E276" s="483">
        <v>1</v>
      </c>
      <c r="F276" s="483">
        <v>1</v>
      </c>
      <c r="G276" s="483">
        <v>5</v>
      </c>
    </row>
    <row r="277" spans="1:7" s="46" customFormat="1" ht="16.5" customHeight="1">
      <c r="A277" s="483" t="s">
        <v>2856</v>
      </c>
      <c r="B277" s="483" t="s">
        <v>218</v>
      </c>
      <c r="C277" s="483">
        <v>1</v>
      </c>
      <c r="D277" s="483">
        <v>7</v>
      </c>
      <c r="E277" s="483">
        <v>1</v>
      </c>
      <c r="F277" s="483">
        <v>1</v>
      </c>
      <c r="G277" s="483">
        <v>3</v>
      </c>
    </row>
    <row r="278" spans="1:7" s="46" customFormat="1" ht="16.5" customHeight="1">
      <c r="A278" s="481" t="s">
        <v>242</v>
      </c>
      <c r="B278" s="481" t="s">
        <v>214</v>
      </c>
      <c r="C278" s="481">
        <v>1</v>
      </c>
      <c r="D278" s="481">
        <v>7</v>
      </c>
      <c r="E278" s="481">
        <v>1</v>
      </c>
      <c r="F278" s="481">
        <v>1</v>
      </c>
      <c r="G278" s="481">
        <v>3</v>
      </c>
    </row>
    <row r="279" spans="1:7" s="46" customFormat="1" ht="16.5" customHeight="1">
      <c r="A279" s="481" t="s">
        <v>243</v>
      </c>
      <c r="B279" s="481" t="s">
        <v>214</v>
      </c>
      <c r="C279" s="481">
        <v>1</v>
      </c>
      <c r="D279" s="481">
        <v>7</v>
      </c>
      <c r="E279" s="481">
        <v>1</v>
      </c>
      <c r="F279" s="481">
        <v>1</v>
      </c>
      <c r="G279" s="481">
        <v>2</v>
      </c>
    </row>
    <row r="280" spans="1:7" s="46" customFormat="1" ht="16.5" customHeight="1">
      <c r="A280" s="481" t="s">
        <v>244</v>
      </c>
      <c r="B280" s="481" t="s">
        <v>214</v>
      </c>
      <c r="C280" s="481">
        <v>1</v>
      </c>
      <c r="D280" s="481">
        <v>7</v>
      </c>
      <c r="E280" s="481">
        <v>1</v>
      </c>
      <c r="F280" s="481">
        <v>1</v>
      </c>
      <c r="G280" s="481">
        <v>4</v>
      </c>
    </row>
    <row r="281" spans="1:7" s="46" customFormat="1" ht="16.5" customHeight="1">
      <c r="A281" s="481" t="s">
        <v>245</v>
      </c>
      <c r="B281" s="481" t="s">
        <v>214</v>
      </c>
      <c r="C281" s="481">
        <v>1</v>
      </c>
      <c r="D281" s="481">
        <v>7</v>
      </c>
      <c r="E281" s="481">
        <v>1</v>
      </c>
      <c r="F281" s="481">
        <v>1</v>
      </c>
      <c r="G281" s="481">
        <v>1</v>
      </c>
    </row>
    <row r="282" spans="1:7" ht="16.5" customHeight="1">
      <c r="A282" s="484" t="s">
        <v>2857</v>
      </c>
      <c r="B282" s="484" t="s">
        <v>215</v>
      </c>
      <c r="C282" s="484">
        <v>1</v>
      </c>
      <c r="D282" s="484">
        <v>8</v>
      </c>
      <c r="E282" s="484">
        <v>1</v>
      </c>
      <c r="F282" s="484">
        <v>1</v>
      </c>
      <c r="G282" s="484">
        <v>7</v>
      </c>
    </row>
    <row r="283" spans="1:7" ht="16.5" customHeight="1">
      <c r="A283" s="484" t="s">
        <v>2858</v>
      </c>
      <c r="B283" s="484" t="s">
        <v>215</v>
      </c>
      <c r="C283" s="484">
        <v>1</v>
      </c>
      <c r="D283" s="484">
        <v>8</v>
      </c>
      <c r="E283" s="484">
        <v>1</v>
      </c>
      <c r="F283" s="484">
        <v>1</v>
      </c>
      <c r="G283" s="484">
        <v>12</v>
      </c>
    </row>
    <row r="284" spans="1:7" ht="16.5" customHeight="1">
      <c r="A284" s="484" t="s">
        <v>2859</v>
      </c>
      <c r="B284" s="484" t="s">
        <v>215</v>
      </c>
      <c r="C284" s="484">
        <v>1</v>
      </c>
      <c r="D284" s="484">
        <v>8</v>
      </c>
      <c r="E284" s="484">
        <v>1</v>
      </c>
      <c r="F284" s="484">
        <v>1</v>
      </c>
      <c r="G284" s="484">
        <v>5</v>
      </c>
    </row>
    <row r="285" spans="1:7" ht="16.5" customHeight="1">
      <c r="A285" s="484" t="s">
        <v>2860</v>
      </c>
      <c r="B285" s="484" t="s">
        <v>215</v>
      </c>
      <c r="C285" s="484">
        <v>1</v>
      </c>
      <c r="D285" s="484">
        <v>8</v>
      </c>
      <c r="E285" s="484">
        <v>1</v>
      </c>
      <c r="F285" s="484">
        <v>1</v>
      </c>
      <c r="G285" s="484">
        <v>7</v>
      </c>
    </row>
    <row r="286" spans="1:7" ht="16.5" customHeight="1">
      <c r="A286" s="484" t="s">
        <v>2861</v>
      </c>
      <c r="B286" s="484" t="s">
        <v>215</v>
      </c>
      <c r="C286" s="484">
        <v>1</v>
      </c>
      <c r="D286" s="484">
        <v>8</v>
      </c>
      <c r="E286" s="484">
        <v>1</v>
      </c>
      <c r="F286" s="484">
        <v>1</v>
      </c>
      <c r="G286" s="484">
        <v>12</v>
      </c>
    </row>
    <row r="287" spans="1:7" ht="16.5" customHeight="1">
      <c r="A287" s="484" t="s">
        <v>2862</v>
      </c>
      <c r="B287" s="484" t="s">
        <v>215</v>
      </c>
      <c r="C287" s="484">
        <v>1</v>
      </c>
      <c r="D287" s="484">
        <v>8</v>
      </c>
      <c r="E287" s="484">
        <v>1</v>
      </c>
      <c r="F287" s="484">
        <v>1</v>
      </c>
      <c r="G287" s="484">
        <v>5</v>
      </c>
    </row>
    <row r="288" spans="1:7" ht="16.5" customHeight="1">
      <c r="A288" s="484" t="s">
        <v>2863</v>
      </c>
      <c r="B288" s="484" t="s">
        <v>215</v>
      </c>
      <c r="C288" s="484">
        <v>1</v>
      </c>
      <c r="D288" s="484">
        <v>8</v>
      </c>
      <c r="E288" s="484">
        <v>1</v>
      </c>
      <c r="F288" s="484">
        <v>1</v>
      </c>
      <c r="G288" s="484">
        <v>7</v>
      </c>
    </row>
    <row r="289" spans="1:7" ht="16.5" customHeight="1">
      <c r="A289" s="484" t="s">
        <v>2864</v>
      </c>
      <c r="B289" s="484" t="s">
        <v>215</v>
      </c>
      <c r="C289" s="484">
        <v>1</v>
      </c>
      <c r="D289" s="484">
        <v>8</v>
      </c>
      <c r="E289" s="484">
        <v>1</v>
      </c>
      <c r="F289" s="484">
        <v>1</v>
      </c>
      <c r="G289" s="484">
        <v>12</v>
      </c>
    </row>
    <row r="290" spans="1:7" ht="16.5" customHeight="1">
      <c r="A290" s="484" t="s">
        <v>2865</v>
      </c>
      <c r="B290" s="484" t="s">
        <v>215</v>
      </c>
      <c r="C290" s="484">
        <v>1</v>
      </c>
      <c r="D290" s="484">
        <v>8</v>
      </c>
      <c r="E290" s="484">
        <v>1</v>
      </c>
      <c r="F290" s="484">
        <v>1</v>
      </c>
      <c r="G290" s="484">
        <v>5</v>
      </c>
    </row>
    <row r="291" spans="1:7" ht="16.5" customHeight="1">
      <c r="A291" s="484" t="s">
        <v>2866</v>
      </c>
      <c r="B291" s="484" t="s">
        <v>215</v>
      </c>
      <c r="C291" s="484">
        <v>1</v>
      </c>
      <c r="D291" s="484">
        <v>8</v>
      </c>
      <c r="E291" s="484">
        <v>1</v>
      </c>
      <c r="F291" s="484">
        <v>1</v>
      </c>
      <c r="G291" s="484">
        <v>10</v>
      </c>
    </row>
    <row r="292" spans="1:7" ht="16.5" customHeight="1">
      <c r="A292" s="484" t="s">
        <v>2867</v>
      </c>
      <c r="B292" s="484" t="s">
        <v>215</v>
      </c>
      <c r="C292" s="484">
        <v>1</v>
      </c>
      <c r="D292" s="484">
        <v>8</v>
      </c>
      <c r="E292" s="484">
        <v>1</v>
      </c>
      <c r="F292" s="484">
        <v>1</v>
      </c>
      <c r="G292" s="484">
        <v>5</v>
      </c>
    </row>
    <row r="293" spans="1:7" ht="16.5" customHeight="1">
      <c r="A293" s="484" t="s">
        <v>2868</v>
      </c>
      <c r="B293" s="484" t="s">
        <v>215</v>
      </c>
      <c r="C293" s="484">
        <v>1</v>
      </c>
      <c r="D293" s="484">
        <v>8</v>
      </c>
      <c r="E293" s="484">
        <v>1</v>
      </c>
      <c r="F293" s="484">
        <v>1</v>
      </c>
      <c r="G293" s="484">
        <v>3</v>
      </c>
    </row>
    <row r="294" spans="1:7" ht="16.5" customHeight="1">
      <c r="A294" s="485" t="s">
        <v>2857</v>
      </c>
      <c r="B294" s="485" t="s">
        <v>216</v>
      </c>
      <c r="C294" s="485">
        <v>1</v>
      </c>
      <c r="D294" s="485">
        <v>8</v>
      </c>
      <c r="E294" s="485">
        <v>1</v>
      </c>
      <c r="F294" s="485">
        <v>1</v>
      </c>
      <c r="G294" s="485">
        <v>7</v>
      </c>
    </row>
    <row r="295" spans="1:7" ht="16.5" customHeight="1">
      <c r="A295" s="485" t="s">
        <v>2858</v>
      </c>
      <c r="B295" s="485" t="s">
        <v>216</v>
      </c>
      <c r="C295" s="485">
        <v>1</v>
      </c>
      <c r="D295" s="485">
        <v>8</v>
      </c>
      <c r="E295" s="485">
        <v>1</v>
      </c>
      <c r="F295" s="485">
        <v>1</v>
      </c>
      <c r="G295" s="485">
        <v>12</v>
      </c>
    </row>
    <row r="296" spans="1:7" ht="16.5" customHeight="1">
      <c r="A296" s="485" t="s">
        <v>2859</v>
      </c>
      <c r="B296" s="485" t="s">
        <v>216</v>
      </c>
      <c r="C296" s="485">
        <v>1</v>
      </c>
      <c r="D296" s="485">
        <v>8</v>
      </c>
      <c r="E296" s="485">
        <v>1</v>
      </c>
      <c r="F296" s="485">
        <v>1</v>
      </c>
      <c r="G296" s="485">
        <v>5</v>
      </c>
    </row>
    <row r="297" spans="1:7" ht="16.5" customHeight="1">
      <c r="A297" s="485" t="s">
        <v>2860</v>
      </c>
      <c r="B297" s="485" t="s">
        <v>216</v>
      </c>
      <c r="C297" s="485">
        <v>1</v>
      </c>
      <c r="D297" s="485">
        <v>8</v>
      </c>
      <c r="E297" s="485">
        <v>1</v>
      </c>
      <c r="F297" s="485">
        <v>1</v>
      </c>
      <c r="G297" s="485">
        <v>7</v>
      </c>
    </row>
    <row r="298" spans="1:7" ht="16.5" customHeight="1">
      <c r="A298" s="485" t="s">
        <v>2861</v>
      </c>
      <c r="B298" s="485" t="s">
        <v>216</v>
      </c>
      <c r="C298" s="485">
        <v>1</v>
      </c>
      <c r="D298" s="485">
        <v>8</v>
      </c>
      <c r="E298" s="485">
        <v>1</v>
      </c>
      <c r="F298" s="485">
        <v>1</v>
      </c>
      <c r="G298" s="485">
        <v>12</v>
      </c>
    </row>
    <row r="299" spans="1:7" ht="16.5" customHeight="1">
      <c r="A299" s="485" t="s">
        <v>2862</v>
      </c>
      <c r="B299" s="485" t="s">
        <v>216</v>
      </c>
      <c r="C299" s="485">
        <v>1</v>
      </c>
      <c r="D299" s="485">
        <v>8</v>
      </c>
      <c r="E299" s="485">
        <v>1</v>
      </c>
      <c r="F299" s="485">
        <v>1</v>
      </c>
      <c r="G299" s="485">
        <v>5</v>
      </c>
    </row>
    <row r="300" spans="1:7" ht="16.5" customHeight="1">
      <c r="A300" s="485" t="s">
        <v>2863</v>
      </c>
      <c r="B300" s="485" t="s">
        <v>216</v>
      </c>
      <c r="C300" s="485">
        <v>1</v>
      </c>
      <c r="D300" s="485">
        <v>8</v>
      </c>
      <c r="E300" s="485">
        <v>1</v>
      </c>
      <c r="F300" s="485">
        <v>1</v>
      </c>
      <c r="G300" s="485">
        <v>7</v>
      </c>
    </row>
    <row r="301" spans="1:7" ht="16.5" customHeight="1">
      <c r="A301" s="485" t="s">
        <v>2864</v>
      </c>
      <c r="B301" s="485" t="s">
        <v>216</v>
      </c>
      <c r="C301" s="485">
        <v>1</v>
      </c>
      <c r="D301" s="485">
        <v>8</v>
      </c>
      <c r="E301" s="485">
        <v>1</v>
      </c>
      <c r="F301" s="485">
        <v>1</v>
      </c>
      <c r="G301" s="485">
        <v>12</v>
      </c>
    </row>
    <row r="302" spans="1:7" ht="16.5" customHeight="1">
      <c r="A302" s="485" t="s">
        <v>2865</v>
      </c>
      <c r="B302" s="485" t="s">
        <v>216</v>
      </c>
      <c r="C302" s="485">
        <v>1</v>
      </c>
      <c r="D302" s="485">
        <v>8</v>
      </c>
      <c r="E302" s="485">
        <v>1</v>
      </c>
      <c r="F302" s="485">
        <v>1</v>
      </c>
      <c r="G302" s="485">
        <v>5</v>
      </c>
    </row>
    <row r="303" spans="1:7" ht="16.5" customHeight="1">
      <c r="A303" s="485" t="s">
        <v>2866</v>
      </c>
      <c r="B303" s="485" t="s">
        <v>216</v>
      </c>
      <c r="C303" s="485">
        <v>1</v>
      </c>
      <c r="D303" s="485">
        <v>8</v>
      </c>
      <c r="E303" s="485">
        <v>1</v>
      </c>
      <c r="F303" s="485">
        <v>1</v>
      </c>
      <c r="G303" s="485">
        <v>10</v>
      </c>
    </row>
    <row r="304" spans="1:7" ht="16.5" customHeight="1">
      <c r="A304" s="485" t="s">
        <v>2867</v>
      </c>
      <c r="B304" s="485" t="s">
        <v>216</v>
      </c>
      <c r="C304" s="485">
        <v>1</v>
      </c>
      <c r="D304" s="485">
        <v>8</v>
      </c>
      <c r="E304" s="485">
        <v>1</v>
      </c>
      <c r="F304" s="485">
        <v>1</v>
      </c>
      <c r="G304" s="485">
        <v>5</v>
      </c>
    </row>
    <row r="305" spans="1:7" ht="16.5" customHeight="1">
      <c r="A305" s="485" t="s">
        <v>2868</v>
      </c>
      <c r="B305" s="485" t="s">
        <v>216</v>
      </c>
      <c r="C305" s="485">
        <v>1</v>
      </c>
      <c r="D305" s="485">
        <v>8</v>
      </c>
      <c r="E305" s="485">
        <v>1</v>
      </c>
      <c r="F305" s="485">
        <v>1</v>
      </c>
      <c r="G305" s="485">
        <v>3</v>
      </c>
    </row>
    <row r="306" spans="1:7" ht="16.5" customHeight="1">
      <c r="A306" s="484" t="s">
        <v>2857</v>
      </c>
      <c r="B306" s="484" t="s">
        <v>217</v>
      </c>
      <c r="C306" s="484">
        <v>1</v>
      </c>
      <c r="D306" s="484">
        <v>8</v>
      </c>
      <c r="E306" s="484">
        <v>1</v>
      </c>
      <c r="F306" s="484">
        <v>1</v>
      </c>
      <c r="G306" s="484">
        <v>7</v>
      </c>
    </row>
    <row r="307" spans="1:7" ht="16.5" customHeight="1">
      <c r="A307" s="484" t="s">
        <v>2858</v>
      </c>
      <c r="B307" s="484" t="s">
        <v>217</v>
      </c>
      <c r="C307" s="484">
        <v>1</v>
      </c>
      <c r="D307" s="484">
        <v>8</v>
      </c>
      <c r="E307" s="484">
        <v>1</v>
      </c>
      <c r="F307" s="484">
        <v>1</v>
      </c>
      <c r="G307" s="484">
        <v>12</v>
      </c>
    </row>
    <row r="308" spans="1:7" ht="16.5" customHeight="1">
      <c r="A308" s="484" t="s">
        <v>2859</v>
      </c>
      <c r="B308" s="484" t="s">
        <v>217</v>
      </c>
      <c r="C308" s="484">
        <v>1</v>
      </c>
      <c r="D308" s="484">
        <v>8</v>
      </c>
      <c r="E308" s="484">
        <v>1</v>
      </c>
      <c r="F308" s="484">
        <v>1</v>
      </c>
      <c r="G308" s="484">
        <v>5</v>
      </c>
    </row>
    <row r="309" spans="1:7" ht="16.5" customHeight="1">
      <c r="A309" s="484" t="s">
        <v>2860</v>
      </c>
      <c r="B309" s="484" t="s">
        <v>217</v>
      </c>
      <c r="C309" s="484">
        <v>1</v>
      </c>
      <c r="D309" s="484">
        <v>8</v>
      </c>
      <c r="E309" s="484">
        <v>1</v>
      </c>
      <c r="F309" s="484">
        <v>1</v>
      </c>
      <c r="G309" s="484">
        <v>7</v>
      </c>
    </row>
    <row r="310" spans="1:7" ht="16.5" customHeight="1">
      <c r="A310" s="484" t="s">
        <v>2861</v>
      </c>
      <c r="B310" s="484" t="s">
        <v>217</v>
      </c>
      <c r="C310" s="484">
        <v>1</v>
      </c>
      <c r="D310" s="484">
        <v>8</v>
      </c>
      <c r="E310" s="484">
        <v>1</v>
      </c>
      <c r="F310" s="484">
        <v>1</v>
      </c>
      <c r="G310" s="484">
        <v>12</v>
      </c>
    </row>
    <row r="311" spans="1:7" ht="16.5" customHeight="1">
      <c r="A311" s="484" t="s">
        <v>2862</v>
      </c>
      <c r="B311" s="484" t="s">
        <v>217</v>
      </c>
      <c r="C311" s="484">
        <v>1</v>
      </c>
      <c r="D311" s="484">
        <v>8</v>
      </c>
      <c r="E311" s="484">
        <v>1</v>
      </c>
      <c r="F311" s="484">
        <v>1</v>
      </c>
      <c r="G311" s="484">
        <v>5</v>
      </c>
    </row>
    <row r="312" spans="1:7" ht="16.5" customHeight="1">
      <c r="A312" s="484" t="s">
        <v>2863</v>
      </c>
      <c r="B312" s="484" t="s">
        <v>217</v>
      </c>
      <c r="C312" s="484">
        <v>1</v>
      </c>
      <c r="D312" s="484">
        <v>8</v>
      </c>
      <c r="E312" s="484">
        <v>1</v>
      </c>
      <c r="F312" s="484">
        <v>1</v>
      </c>
      <c r="G312" s="484">
        <v>7</v>
      </c>
    </row>
    <row r="313" spans="1:7" ht="16.5" customHeight="1">
      <c r="A313" s="484" t="s">
        <v>2864</v>
      </c>
      <c r="B313" s="484" t="s">
        <v>217</v>
      </c>
      <c r="C313" s="484">
        <v>1</v>
      </c>
      <c r="D313" s="484">
        <v>8</v>
      </c>
      <c r="E313" s="484">
        <v>1</v>
      </c>
      <c r="F313" s="484">
        <v>1</v>
      </c>
      <c r="G313" s="484">
        <v>12</v>
      </c>
    </row>
    <row r="314" spans="1:7" ht="16.5" customHeight="1">
      <c r="A314" s="484" t="s">
        <v>2865</v>
      </c>
      <c r="B314" s="484" t="s">
        <v>217</v>
      </c>
      <c r="C314" s="484">
        <v>1</v>
      </c>
      <c r="D314" s="484">
        <v>8</v>
      </c>
      <c r="E314" s="484">
        <v>1</v>
      </c>
      <c r="F314" s="484">
        <v>1</v>
      </c>
      <c r="G314" s="484">
        <v>5</v>
      </c>
    </row>
    <row r="315" spans="1:7" ht="16.5" customHeight="1">
      <c r="A315" s="484" t="s">
        <v>2866</v>
      </c>
      <c r="B315" s="484" t="s">
        <v>217</v>
      </c>
      <c r="C315" s="484">
        <v>1</v>
      </c>
      <c r="D315" s="484">
        <v>8</v>
      </c>
      <c r="E315" s="484">
        <v>1</v>
      </c>
      <c r="F315" s="484">
        <v>1</v>
      </c>
      <c r="G315" s="484">
        <v>10</v>
      </c>
    </row>
    <row r="316" spans="1:7" ht="16.5" customHeight="1">
      <c r="A316" s="484" t="s">
        <v>2867</v>
      </c>
      <c r="B316" s="484" t="s">
        <v>217</v>
      </c>
      <c r="C316" s="484">
        <v>1</v>
      </c>
      <c r="D316" s="484">
        <v>8</v>
      </c>
      <c r="E316" s="484">
        <v>1</v>
      </c>
      <c r="F316" s="484">
        <v>1</v>
      </c>
      <c r="G316" s="484">
        <v>5</v>
      </c>
    </row>
    <row r="317" spans="1:7" ht="16.5" customHeight="1">
      <c r="A317" s="484" t="s">
        <v>2868</v>
      </c>
      <c r="B317" s="484" t="s">
        <v>217</v>
      </c>
      <c r="C317" s="484">
        <v>1</v>
      </c>
      <c r="D317" s="484">
        <v>8</v>
      </c>
      <c r="E317" s="484">
        <v>1</v>
      </c>
      <c r="F317" s="484">
        <v>1</v>
      </c>
      <c r="G317" s="484">
        <v>3</v>
      </c>
    </row>
    <row r="318" spans="1:7" ht="16.5" customHeight="1">
      <c r="A318" s="485" t="s">
        <v>2857</v>
      </c>
      <c r="B318" s="485" t="s">
        <v>218</v>
      </c>
      <c r="C318" s="485">
        <v>1</v>
      </c>
      <c r="D318" s="485">
        <v>8</v>
      </c>
      <c r="E318" s="485">
        <v>1</v>
      </c>
      <c r="F318" s="485">
        <v>1</v>
      </c>
      <c r="G318" s="485">
        <v>7</v>
      </c>
    </row>
    <row r="319" spans="1:7" ht="16.5" customHeight="1">
      <c r="A319" s="485" t="s">
        <v>2858</v>
      </c>
      <c r="B319" s="485" t="s">
        <v>218</v>
      </c>
      <c r="C319" s="485">
        <v>1</v>
      </c>
      <c r="D319" s="485">
        <v>8</v>
      </c>
      <c r="E319" s="485">
        <v>1</v>
      </c>
      <c r="F319" s="485">
        <v>1</v>
      </c>
      <c r="G319" s="485">
        <v>12</v>
      </c>
    </row>
    <row r="320" spans="1:7" ht="16.5" customHeight="1">
      <c r="A320" s="485" t="s">
        <v>2859</v>
      </c>
      <c r="B320" s="485" t="s">
        <v>218</v>
      </c>
      <c r="C320" s="485">
        <v>1</v>
      </c>
      <c r="D320" s="485">
        <v>8</v>
      </c>
      <c r="E320" s="485">
        <v>1</v>
      </c>
      <c r="F320" s="485">
        <v>1</v>
      </c>
      <c r="G320" s="485">
        <v>5</v>
      </c>
    </row>
    <row r="321" spans="1:7" ht="16.5" customHeight="1">
      <c r="A321" s="485" t="s">
        <v>2860</v>
      </c>
      <c r="B321" s="485" t="s">
        <v>218</v>
      </c>
      <c r="C321" s="485">
        <v>1</v>
      </c>
      <c r="D321" s="485">
        <v>8</v>
      </c>
      <c r="E321" s="485">
        <v>1</v>
      </c>
      <c r="F321" s="485">
        <v>1</v>
      </c>
      <c r="G321" s="485">
        <v>7</v>
      </c>
    </row>
    <row r="322" spans="1:7" ht="16.5" customHeight="1">
      <c r="A322" s="485" t="s">
        <v>2861</v>
      </c>
      <c r="B322" s="485" t="s">
        <v>218</v>
      </c>
      <c r="C322" s="485">
        <v>1</v>
      </c>
      <c r="D322" s="485">
        <v>8</v>
      </c>
      <c r="E322" s="485">
        <v>1</v>
      </c>
      <c r="F322" s="485">
        <v>1</v>
      </c>
      <c r="G322" s="485">
        <v>12</v>
      </c>
    </row>
    <row r="323" spans="1:7" ht="16.5" customHeight="1">
      <c r="A323" s="485" t="s">
        <v>2862</v>
      </c>
      <c r="B323" s="485" t="s">
        <v>218</v>
      </c>
      <c r="C323" s="485">
        <v>1</v>
      </c>
      <c r="D323" s="485">
        <v>8</v>
      </c>
      <c r="E323" s="485">
        <v>1</v>
      </c>
      <c r="F323" s="485">
        <v>1</v>
      </c>
      <c r="G323" s="485">
        <v>5</v>
      </c>
    </row>
    <row r="324" spans="1:7" ht="16.5" customHeight="1">
      <c r="A324" s="485" t="s">
        <v>2863</v>
      </c>
      <c r="B324" s="485" t="s">
        <v>218</v>
      </c>
      <c r="C324" s="485">
        <v>1</v>
      </c>
      <c r="D324" s="485">
        <v>8</v>
      </c>
      <c r="E324" s="485">
        <v>1</v>
      </c>
      <c r="F324" s="485">
        <v>1</v>
      </c>
      <c r="G324" s="485">
        <v>7</v>
      </c>
    </row>
    <row r="325" spans="1:7" ht="16.5" customHeight="1">
      <c r="A325" s="485" t="s">
        <v>2864</v>
      </c>
      <c r="B325" s="485" t="s">
        <v>218</v>
      </c>
      <c r="C325" s="485">
        <v>1</v>
      </c>
      <c r="D325" s="485">
        <v>8</v>
      </c>
      <c r="E325" s="485">
        <v>1</v>
      </c>
      <c r="F325" s="485">
        <v>1</v>
      </c>
      <c r="G325" s="485">
        <v>12</v>
      </c>
    </row>
    <row r="326" spans="1:7" ht="16.5" customHeight="1">
      <c r="A326" s="485" t="s">
        <v>2865</v>
      </c>
      <c r="B326" s="485" t="s">
        <v>218</v>
      </c>
      <c r="C326" s="485">
        <v>1</v>
      </c>
      <c r="D326" s="485">
        <v>8</v>
      </c>
      <c r="E326" s="485">
        <v>1</v>
      </c>
      <c r="F326" s="485">
        <v>1</v>
      </c>
      <c r="G326" s="485">
        <v>5</v>
      </c>
    </row>
    <row r="327" spans="1:7" ht="16.5" customHeight="1">
      <c r="A327" s="485" t="s">
        <v>2866</v>
      </c>
      <c r="B327" s="485" t="s">
        <v>218</v>
      </c>
      <c r="C327" s="485">
        <v>1</v>
      </c>
      <c r="D327" s="485">
        <v>8</v>
      </c>
      <c r="E327" s="485">
        <v>1</v>
      </c>
      <c r="F327" s="485">
        <v>1</v>
      </c>
      <c r="G327" s="485">
        <v>10</v>
      </c>
    </row>
    <row r="328" spans="1:7" ht="16.5" customHeight="1">
      <c r="A328" s="485" t="s">
        <v>2867</v>
      </c>
      <c r="B328" s="485" t="s">
        <v>218</v>
      </c>
      <c r="C328" s="485">
        <v>1</v>
      </c>
      <c r="D328" s="485">
        <v>8</v>
      </c>
      <c r="E328" s="485">
        <v>1</v>
      </c>
      <c r="F328" s="485">
        <v>1</v>
      </c>
      <c r="G328" s="485">
        <v>5</v>
      </c>
    </row>
    <row r="329" spans="1:7" ht="16.5" customHeight="1">
      <c r="A329" s="485" t="s">
        <v>2868</v>
      </c>
      <c r="B329" s="485" t="s">
        <v>218</v>
      </c>
      <c r="C329" s="485">
        <v>1</v>
      </c>
      <c r="D329" s="485">
        <v>8</v>
      </c>
      <c r="E329" s="485">
        <v>1</v>
      </c>
      <c r="F329" s="485">
        <v>1</v>
      </c>
      <c r="G329" s="485">
        <v>3</v>
      </c>
    </row>
    <row r="330" spans="1:7" ht="16.5" customHeight="1">
      <c r="A330" s="484" t="s">
        <v>242</v>
      </c>
      <c r="B330" s="484" t="s">
        <v>214</v>
      </c>
      <c r="C330" s="484">
        <v>1</v>
      </c>
      <c r="D330" s="484">
        <v>8</v>
      </c>
      <c r="E330" s="484">
        <v>1</v>
      </c>
      <c r="F330" s="484">
        <v>1</v>
      </c>
      <c r="G330" s="484">
        <v>3</v>
      </c>
    </row>
    <row r="331" spans="1:7" ht="16.5" customHeight="1">
      <c r="A331" s="484" t="s">
        <v>243</v>
      </c>
      <c r="B331" s="484" t="s">
        <v>214</v>
      </c>
      <c r="C331" s="484">
        <v>1</v>
      </c>
      <c r="D331" s="484">
        <v>8</v>
      </c>
      <c r="E331" s="484">
        <v>1</v>
      </c>
      <c r="F331" s="484">
        <v>1</v>
      </c>
      <c r="G331" s="484">
        <v>2</v>
      </c>
    </row>
    <row r="332" spans="1:7" ht="16.5" customHeight="1">
      <c r="A332" s="484" t="s">
        <v>244</v>
      </c>
      <c r="B332" s="484" t="s">
        <v>214</v>
      </c>
      <c r="C332" s="484">
        <v>1</v>
      </c>
      <c r="D332" s="484">
        <v>8</v>
      </c>
      <c r="E332" s="484">
        <v>1</v>
      </c>
      <c r="F332" s="484">
        <v>1</v>
      </c>
      <c r="G332" s="484">
        <v>4</v>
      </c>
    </row>
    <row r="333" spans="1:7" ht="16.5" customHeight="1">
      <c r="A333" s="484" t="s">
        <v>245</v>
      </c>
      <c r="B333" s="484" t="s">
        <v>214</v>
      </c>
      <c r="C333" s="484">
        <v>1</v>
      </c>
      <c r="D333" s="484">
        <v>8</v>
      </c>
      <c r="E333" s="484">
        <v>1</v>
      </c>
      <c r="F333" s="484">
        <v>1</v>
      </c>
      <c r="G333" s="484">
        <v>1</v>
      </c>
    </row>
    <row r="334" spans="1:7" ht="16.5" customHeight="1">
      <c r="A334" s="481" t="s">
        <v>2869</v>
      </c>
      <c r="B334" s="481" t="s">
        <v>215</v>
      </c>
      <c r="C334" s="481">
        <v>1</v>
      </c>
      <c r="D334" s="481">
        <v>9</v>
      </c>
      <c r="E334" s="481">
        <v>1</v>
      </c>
      <c r="F334" s="481">
        <v>1</v>
      </c>
      <c r="G334" s="481">
        <v>8</v>
      </c>
    </row>
    <row r="335" spans="1:7" ht="16.5" customHeight="1">
      <c r="A335" s="481" t="s">
        <v>2870</v>
      </c>
      <c r="B335" s="481" t="s">
        <v>215</v>
      </c>
      <c r="C335" s="481">
        <v>1</v>
      </c>
      <c r="D335" s="481">
        <v>9</v>
      </c>
      <c r="E335" s="481">
        <v>1</v>
      </c>
      <c r="F335" s="481">
        <v>1</v>
      </c>
      <c r="G335" s="481">
        <v>6</v>
      </c>
    </row>
    <row r="336" spans="1:7" ht="16.5" customHeight="1">
      <c r="A336" s="481" t="s">
        <v>2871</v>
      </c>
      <c r="B336" s="481" t="s">
        <v>215</v>
      </c>
      <c r="C336" s="481">
        <v>1</v>
      </c>
      <c r="D336" s="481">
        <v>9</v>
      </c>
      <c r="E336" s="481">
        <v>1</v>
      </c>
      <c r="F336" s="481">
        <v>1</v>
      </c>
      <c r="G336" s="481">
        <v>3</v>
      </c>
    </row>
    <row r="337" spans="1:7" ht="16.5" customHeight="1">
      <c r="A337" s="481" t="s">
        <v>2872</v>
      </c>
      <c r="B337" s="481" t="s">
        <v>215</v>
      </c>
      <c r="C337" s="481">
        <v>1</v>
      </c>
      <c r="D337" s="481">
        <v>9</v>
      </c>
      <c r="E337" s="481">
        <v>1</v>
      </c>
      <c r="F337" s="481">
        <v>1</v>
      </c>
      <c r="G337" s="481">
        <v>8</v>
      </c>
    </row>
    <row r="338" spans="1:7" ht="16.5" customHeight="1">
      <c r="A338" s="481" t="s">
        <v>2873</v>
      </c>
      <c r="B338" s="481" t="s">
        <v>215</v>
      </c>
      <c r="C338" s="481">
        <v>1</v>
      </c>
      <c r="D338" s="481">
        <v>9</v>
      </c>
      <c r="E338" s="481">
        <v>1</v>
      </c>
      <c r="F338" s="481">
        <v>1</v>
      </c>
      <c r="G338" s="481">
        <v>6</v>
      </c>
    </row>
    <row r="339" spans="1:7" ht="16.5" customHeight="1">
      <c r="A339" s="481" t="s">
        <v>2874</v>
      </c>
      <c r="B339" s="481" t="s">
        <v>215</v>
      </c>
      <c r="C339" s="481">
        <v>1</v>
      </c>
      <c r="D339" s="481">
        <v>9</v>
      </c>
      <c r="E339" s="481">
        <v>1</v>
      </c>
      <c r="F339" s="481">
        <v>1</v>
      </c>
      <c r="G339" s="481">
        <v>3</v>
      </c>
    </row>
    <row r="340" spans="1:7" ht="16.5" customHeight="1">
      <c r="A340" s="481" t="s">
        <v>2875</v>
      </c>
      <c r="B340" s="481" t="s">
        <v>215</v>
      </c>
      <c r="C340" s="481">
        <v>1</v>
      </c>
      <c r="D340" s="481">
        <v>9</v>
      </c>
      <c r="E340" s="481">
        <v>1</v>
      </c>
      <c r="F340" s="481">
        <v>1</v>
      </c>
      <c r="G340" s="481">
        <v>8</v>
      </c>
    </row>
    <row r="341" spans="1:7" ht="16.5" customHeight="1">
      <c r="A341" s="481" t="s">
        <v>2876</v>
      </c>
      <c r="B341" s="481" t="s">
        <v>215</v>
      </c>
      <c r="C341" s="481">
        <v>1</v>
      </c>
      <c r="D341" s="481">
        <v>9</v>
      </c>
      <c r="E341" s="481">
        <v>1</v>
      </c>
      <c r="F341" s="481">
        <v>1</v>
      </c>
      <c r="G341" s="481">
        <v>6</v>
      </c>
    </row>
    <row r="342" spans="1:7" ht="16.5" customHeight="1">
      <c r="A342" s="481" t="s">
        <v>2877</v>
      </c>
      <c r="B342" s="481" t="s">
        <v>215</v>
      </c>
      <c r="C342" s="481">
        <v>1</v>
      </c>
      <c r="D342" s="481">
        <v>9</v>
      </c>
      <c r="E342" s="481">
        <v>1</v>
      </c>
      <c r="F342" s="481">
        <v>1</v>
      </c>
      <c r="G342" s="481">
        <v>3</v>
      </c>
    </row>
    <row r="343" spans="1:7" ht="16.5" customHeight="1">
      <c r="A343" s="481" t="s">
        <v>2878</v>
      </c>
      <c r="B343" s="481" t="s">
        <v>215</v>
      </c>
      <c r="C343" s="481">
        <v>1</v>
      </c>
      <c r="D343" s="481">
        <v>9</v>
      </c>
      <c r="E343" s="481">
        <v>1</v>
      </c>
      <c r="F343" s="481">
        <v>1</v>
      </c>
      <c r="G343" s="481">
        <v>8</v>
      </c>
    </row>
    <row r="344" spans="1:7" ht="16.5" customHeight="1">
      <c r="A344" s="481" t="s">
        <v>2879</v>
      </c>
      <c r="B344" s="481" t="s">
        <v>215</v>
      </c>
      <c r="C344" s="481">
        <v>1</v>
      </c>
      <c r="D344" s="481">
        <v>9</v>
      </c>
      <c r="E344" s="481">
        <v>1</v>
      </c>
      <c r="F344" s="481">
        <v>1</v>
      </c>
      <c r="G344" s="481">
        <v>6</v>
      </c>
    </row>
    <row r="345" spans="1:7" ht="16.5" customHeight="1">
      <c r="A345" s="481" t="s">
        <v>2880</v>
      </c>
      <c r="B345" s="481" t="s">
        <v>215</v>
      </c>
      <c r="C345" s="481">
        <v>1</v>
      </c>
      <c r="D345" s="481">
        <v>9</v>
      </c>
      <c r="E345" s="481">
        <v>1</v>
      </c>
      <c r="F345" s="481">
        <v>1</v>
      </c>
      <c r="G345" s="481">
        <v>3</v>
      </c>
    </row>
    <row r="346" spans="1:7" ht="16.5" customHeight="1">
      <c r="A346" s="481" t="s">
        <v>2881</v>
      </c>
      <c r="B346" s="481" t="s">
        <v>215</v>
      </c>
      <c r="C346" s="481">
        <v>1</v>
      </c>
      <c r="D346" s="481">
        <v>9</v>
      </c>
      <c r="E346" s="481">
        <v>1</v>
      </c>
      <c r="F346" s="481">
        <v>1</v>
      </c>
      <c r="G346" s="481">
        <v>10</v>
      </c>
    </row>
    <row r="347" spans="1:7" ht="16.5" customHeight="1">
      <c r="A347" s="481" t="s">
        <v>2882</v>
      </c>
      <c r="B347" s="481" t="s">
        <v>215</v>
      </c>
      <c r="C347" s="481">
        <v>1</v>
      </c>
      <c r="D347" s="481">
        <v>9</v>
      </c>
      <c r="E347" s="481">
        <v>1</v>
      </c>
      <c r="F347" s="481">
        <v>1</v>
      </c>
      <c r="G347" s="481">
        <v>9</v>
      </c>
    </row>
    <row r="348" spans="1:7" ht="16.5" customHeight="1">
      <c r="A348" s="481" t="s">
        <v>2883</v>
      </c>
      <c r="B348" s="481" t="s">
        <v>215</v>
      </c>
      <c r="C348" s="481">
        <v>1</v>
      </c>
      <c r="D348" s="481">
        <v>9</v>
      </c>
      <c r="E348" s="481">
        <v>1</v>
      </c>
      <c r="F348" s="481">
        <v>1</v>
      </c>
      <c r="G348" s="481">
        <v>3</v>
      </c>
    </row>
    <row r="349" spans="1:7" ht="16.5" customHeight="1">
      <c r="A349" s="483" t="s">
        <v>2869</v>
      </c>
      <c r="B349" s="483" t="s">
        <v>216</v>
      </c>
      <c r="C349" s="483">
        <v>1</v>
      </c>
      <c r="D349" s="483">
        <v>9</v>
      </c>
      <c r="E349" s="483">
        <v>1</v>
      </c>
      <c r="F349" s="483">
        <v>1</v>
      </c>
      <c r="G349" s="483">
        <v>8</v>
      </c>
    </row>
    <row r="350" spans="1:7" ht="16.5" customHeight="1">
      <c r="A350" s="483" t="s">
        <v>2870</v>
      </c>
      <c r="B350" s="483" t="s">
        <v>216</v>
      </c>
      <c r="C350" s="483">
        <v>1</v>
      </c>
      <c r="D350" s="483">
        <v>9</v>
      </c>
      <c r="E350" s="483">
        <v>1</v>
      </c>
      <c r="F350" s="483">
        <v>1</v>
      </c>
      <c r="G350" s="483">
        <v>6</v>
      </c>
    </row>
    <row r="351" spans="1:7" ht="16.5" customHeight="1">
      <c r="A351" s="483" t="s">
        <v>2871</v>
      </c>
      <c r="B351" s="483" t="s">
        <v>216</v>
      </c>
      <c r="C351" s="483">
        <v>1</v>
      </c>
      <c r="D351" s="483">
        <v>9</v>
      </c>
      <c r="E351" s="483">
        <v>1</v>
      </c>
      <c r="F351" s="483">
        <v>1</v>
      </c>
      <c r="G351" s="483">
        <v>3</v>
      </c>
    </row>
    <row r="352" spans="1:7" ht="16.5" customHeight="1">
      <c r="A352" s="483" t="s">
        <v>2872</v>
      </c>
      <c r="B352" s="483" t="s">
        <v>216</v>
      </c>
      <c r="C352" s="483">
        <v>1</v>
      </c>
      <c r="D352" s="483">
        <v>9</v>
      </c>
      <c r="E352" s="483">
        <v>1</v>
      </c>
      <c r="F352" s="483">
        <v>1</v>
      </c>
      <c r="G352" s="483">
        <v>8</v>
      </c>
    </row>
    <row r="353" spans="1:7" ht="16.5" customHeight="1">
      <c r="A353" s="483" t="s">
        <v>2873</v>
      </c>
      <c r="B353" s="483" t="s">
        <v>216</v>
      </c>
      <c r="C353" s="483">
        <v>1</v>
      </c>
      <c r="D353" s="483">
        <v>9</v>
      </c>
      <c r="E353" s="483">
        <v>1</v>
      </c>
      <c r="F353" s="483">
        <v>1</v>
      </c>
      <c r="G353" s="483">
        <v>6</v>
      </c>
    </row>
    <row r="354" spans="1:7" ht="16.5" customHeight="1">
      <c r="A354" s="483" t="s">
        <v>2874</v>
      </c>
      <c r="B354" s="483" t="s">
        <v>216</v>
      </c>
      <c r="C354" s="483">
        <v>1</v>
      </c>
      <c r="D354" s="483">
        <v>9</v>
      </c>
      <c r="E354" s="483">
        <v>1</v>
      </c>
      <c r="F354" s="483">
        <v>1</v>
      </c>
      <c r="G354" s="483">
        <v>3</v>
      </c>
    </row>
    <row r="355" spans="1:7" ht="16.5" customHeight="1">
      <c r="A355" s="483" t="s">
        <v>2875</v>
      </c>
      <c r="B355" s="483" t="s">
        <v>216</v>
      </c>
      <c r="C355" s="483">
        <v>1</v>
      </c>
      <c r="D355" s="483">
        <v>9</v>
      </c>
      <c r="E355" s="483">
        <v>1</v>
      </c>
      <c r="F355" s="483">
        <v>1</v>
      </c>
      <c r="G355" s="483">
        <v>8</v>
      </c>
    </row>
    <row r="356" spans="1:7" ht="16.5" customHeight="1">
      <c r="A356" s="483" t="s">
        <v>2876</v>
      </c>
      <c r="B356" s="483" t="s">
        <v>216</v>
      </c>
      <c r="C356" s="483">
        <v>1</v>
      </c>
      <c r="D356" s="483">
        <v>9</v>
      </c>
      <c r="E356" s="483">
        <v>1</v>
      </c>
      <c r="F356" s="483">
        <v>1</v>
      </c>
      <c r="G356" s="483">
        <v>6</v>
      </c>
    </row>
    <row r="357" spans="1:7" ht="16.5" customHeight="1">
      <c r="A357" s="483" t="s">
        <v>2877</v>
      </c>
      <c r="B357" s="483" t="s">
        <v>216</v>
      </c>
      <c r="C357" s="483">
        <v>1</v>
      </c>
      <c r="D357" s="483">
        <v>9</v>
      </c>
      <c r="E357" s="483">
        <v>1</v>
      </c>
      <c r="F357" s="483">
        <v>1</v>
      </c>
      <c r="G357" s="483">
        <v>3</v>
      </c>
    </row>
    <row r="358" spans="1:7" ht="16.5" customHeight="1">
      <c r="A358" s="483" t="s">
        <v>2878</v>
      </c>
      <c r="B358" s="483" t="s">
        <v>216</v>
      </c>
      <c r="C358" s="483">
        <v>1</v>
      </c>
      <c r="D358" s="483">
        <v>9</v>
      </c>
      <c r="E358" s="483">
        <v>1</v>
      </c>
      <c r="F358" s="483">
        <v>1</v>
      </c>
      <c r="G358" s="483">
        <v>8</v>
      </c>
    </row>
    <row r="359" spans="1:7" ht="16.5" customHeight="1">
      <c r="A359" s="483" t="s">
        <v>2879</v>
      </c>
      <c r="B359" s="483" t="s">
        <v>216</v>
      </c>
      <c r="C359" s="483">
        <v>1</v>
      </c>
      <c r="D359" s="483">
        <v>9</v>
      </c>
      <c r="E359" s="483">
        <v>1</v>
      </c>
      <c r="F359" s="483">
        <v>1</v>
      </c>
      <c r="G359" s="483">
        <v>6</v>
      </c>
    </row>
    <row r="360" spans="1:7" ht="16.5" customHeight="1">
      <c r="A360" s="483" t="s">
        <v>2880</v>
      </c>
      <c r="B360" s="483" t="s">
        <v>216</v>
      </c>
      <c r="C360" s="483">
        <v>1</v>
      </c>
      <c r="D360" s="483">
        <v>9</v>
      </c>
      <c r="E360" s="483">
        <v>1</v>
      </c>
      <c r="F360" s="483">
        <v>1</v>
      </c>
      <c r="G360" s="483">
        <v>3</v>
      </c>
    </row>
    <row r="361" spans="1:7" ht="16.5" customHeight="1">
      <c r="A361" s="483" t="s">
        <v>2881</v>
      </c>
      <c r="B361" s="483" t="s">
        <v>216</v>
      </c>
      <c r="C361" s="483">
        <v>1</v>
      </c>
      <c r="D361" s="483">
        <v>9</v>
      </c>
      <c r="E361" s="483">
        <v>1</v>
      </c>
      <c r="F361" s="483">
        <v>1</v>
      </c>
      <c r="G361" s="483">
        <v>10</v>
      </c>
    </row>
    <row r="362" spans="1:7" ht="16.5" customHeight="1">
      <c r="A362" s="483" t="s">
        <v>2882</v>
      </c>
      <c r="B362" s="483" t="s">
        <v>216</v>
      </c>
      <c r="C362" s="483">
        <v>1</v>
      </c>
      <c r="D362" s="483">
        <v>9</v>
      </c>
      <c r="E362" s="483">
        <v>1</v>
      </c>
      <c r="F362" s="483">
        <v>1</v>
      </c>
      <c r="G362" s="483">
        <v>9</v>
      </c>
    </row>
    <row r="363" spans="1:7" ht="16.5" customHeight="1">
      <c r="A363" s="483" t="s">
        <v>2883</v>
      </c>
      <c r="B363" s="483" t="s">
        <v>216</v>
      </c>
      <c r="C363" s="483">
        <v>1</v>
      </c>
      <c r="D363" s="483">
        <v>9</v>
      </c>
      <c r="E363" s="483">
        <v>1</v>
      </c>
      <c r="F363" s="483">
        <v>1</v>
      </c>
      <c r="G363" s="483">
        <v>3</v>
      </c>
    </row>
    <row r="364" spans="1:7" ht="16.5" customHeight="1">
      <c r="A364" s="481" t="s">
        <v>2869</v>
      </c>
      <c r="B364" s="481" t="s">
        <v>217</v>
      </c>
      <c r="C364" s="481">
        <v>1</v>
      </c>
      <c r="D364" s="481">
        <v>9</v>
      </c>
      <c r="E364" s="481">
        <v>1</v>
      </c>
      <c r="F364" s="481">
        <v>1</v>
      </c>
      <c r="G364" s="481">
        <v>8</v>
      </c>
    </row>
    <row r="365" spans="1:7" ht="16.5" customHeight="1">
      <c r="A365" s="481" t="s">
        <v>2870</v>
      </c>
      <c r="B365" s="481" t="s">
        <v>217</v>
      </c>
      <c r="C365" s="481">
        <v>1</v>
      </c>
      <c r="D365" s="481">
        <v>9</v>
      </c>
      <c r="E365" s="481">
        <v>1</v>
      </c>
      <c r="F365" s="481">
        <v>1</v>
      </c>
      <c r="G365" s="481">
        <v>6</v>
      </c>
    </row>
    <row r="366" spans="1:7" ht="16.5" customHeight="1">
      <c r="A366" s="481" t="s">
        <v>2871</v>
      </c>
      <c r="B366" s="481" t="s">
        <v>217</v>
      </c>
      <c r="C366" s="481">
        <v>1</v>
      </c>
      <c r="D366" s="481">
        <v>9</v>
      </c>
      <c r="E366" s="481">
        <v>1</v>
      </c>
      <c r="F366" s="481">
        <v>1</v>
      </c>
      <c r="G366" s="481">
        <v>3</v>
      </c>
    </row>
    <row r="367" spans="1:7" ht="16.5" customHeight="1">
      <c r="A367" s="481" t="s">
        <v>2872</v>
      </c>
      <c r="B367" s="481" t="s">
        <v>217</v>
      </c>
      <c r="C367" s="481">
        <v>1</v>
      </c>
      <c r="D367" s="481">
        <v>9</v>
      </c>
      <c r="E367" s="481">
        <v>1</v>
      </c>
      <c r="F367" s="481">
        <v>1</v>
      </c>
      <c r="G367" s="481">
        <v>8</v>
      </c>
    </row>
    <row r="368" spans="1:7" ht="16.5" customHeight="1">
      <c r="A368" s="481" t="s">
        <v>2873</v>
      </c>
      <c r="B368" s="481" t="s">
        <v>217</v>
      </c>
      <c r="C368" s="481">
        <v>1</v>
      </c>
      <c r="D368" s="481">
        <v>9</v>
      </c>
      <c r="E368" s="481">
        <v>1</v>
      </c>
      <c r="F368" s="481">
        <v>1</v>
      </c>
      <c r="G368" s="481">
        <v>6</v>
      </c>
    </row>
    <row r="369" spans="1:7" ht="16.5" customHeight="1">
      <c r="A369" s="481" t="s">
        <v>2874</v>
      </c>
      <c r="B369" s="481" t="s">
        <v>217</v>
      </c>
      <c r="C369" s="481">
        <v>1</v>
      </c>
      <c r="D369" s="481">
        <v>9</v>
      </c>
      <c r="E369" s="481">
        <v>1</v>
      </c>
      <c r="F369" s="481">
        <v>1</v>
      </c>
      <c r="G369" s="481">
        <v>3</v>
      </c>
    </row>
    <row r="370" spans="1:7" ht="16.5" customHeight="1">
      <c r="A370" s="481" t="s">
        <v>2875</v>
      </c>
      <c r="B370" s="481" t="s">
        <v>217</v>
      </c>
      <c r="C370" s="481">
        <v>1</v>
      </c>
      <c r="D370" s="481">
        <v>9</v>
      </c>
      <c r="E370" s="481">
        <v>1</v>
      </c>
      <c r="F370" s="481">
        <v>1</v>
      </c>
      <c r="G370" s="481">
        <v>8</v>
      </c>
    </row>
    <row r="371" spans="1:7" ht="16.5" customHeight="1">
      <c r="A371" s="481" t="s">
        <v>2876</v>
      </c>
      <c r="B371" s="481" t="s">
        <v>217</v>
      </c>
      <c r="C371" s="481">
        <v>1</v>
      </c>
      <c r="D371" s="481">
        <v>9</v>
      </c>
      <c r="E371" s="481">
        <v>1</v>
      </c>
      <c r="F371" s="481">
        <v>1</v>
      </c>
      <c r="G371" s="481">
        <v>6</v>
      </c>
    </row>
    <row r="372" spans="1:7" ht="16.5" customHeight="1">
      <c r="A372" s="481" t="s">
        <v>2877</v>
      </c>
      <c r="B372" s="481" t="s">
        <v>217</v>
      </c>
      <c r="C372" s="481">
        <v>1</v>
      </c>
      <c r="D372" s="481">
        <v>9</v>
      </c>
      <c r="E372" s="481">
        <v>1</v>
      </c>
      <c r="F372" s="481">
        <v>1</v>
      </c>
      <c r="G372" s="481">
        <v>3</v>
      </c>
    </row>
    <row r="373" spans="1:7" ht="16.5" customHeight="1">
      <c r="A373" s="481" t="s">
        <v>2878</v>
      </c>
      <c r="B373" s="481" t="s">
        <v>217</v>
      </c>
      <c r="C373" s="481">
        <v>1</v>
      </c>
      <c r="D373" s="481">
        <v>9</v>
      </c>
      <c r="E373" s="481">
        <v>1</v>
      </c>
      <c r="F373" s="481">
        <v>1</v>
      </c>
      <c r="G373" s="481">
        <v>8</v>
      </c>
    </row>
    <row r="374" spans="1:7" ht="16.5" customHeight="1">
      <c r="A374" s="481" t="s">
        <v>2879</v>
      </c>
      <c r="B374" s="481" t="s">
        <v>217</v>
      </c>
      <c r="C374" s="481">
        <v>1</v>
      </c>
      <c r="D374" s="481">
        <v>9</v>
      </c>
      <c r="E374" s="481">
        <v>1</v>
      </c>
      <c r="F374" s="481">
        <v>1</v>
      </c>
      <c r="G374" s="481">
        <v>6</v>
      </c>
    </row>
    <row r="375" spans="1:7" ht="16.5" customHeight="1">
      <c r="A375" s="481" t="s">
        <v>2880</v>
      </c>
      <c r="B375" s="481" t="s">
        <v>217</v>
      </c>
      <c r="C375" s="481">
        <v>1</v>
      </c>
      <c r="D375" s="481">
        <v>9</v>
      </c>
      <c r="E375" s="481">
        <v>1</v>
      </c>
      <c r="F375" s="481">
        <v>1</v>
      </c>
      <c r="G375" s="481">
        <v>3</v>
      </c>
    </row>
    <row r="376" spans="1:7" ht="16.5" customHeight="1">
      <c r="A376" s="481" t="s">
        <v>2881</v>
      </c>
      <c r="B376" s="481" t="s">
        <v>217</v>
      </c>
      <c r="C376" s="481">
        <v>1</v>
      </c>
      <c r="D376" s="481">
        <v>9</v>
      </c>
      <c r="E376" s="481">
        <v>1</v>
      </c>
      <c r="F376" s="481">
        <v>1</v>
      </c>
      <c r="G376" s="481">
        <v>10</v>
      </c>
    </row>
    <row r="377" spans="1:7" ht="16.5" customHeight="1">
      <c r="A377" s="481" t="s">
        <v>2882</v>
      </c>
      <c r="B377" s="481" t="s">
        <v>217</v>
      </c>
      <c r="C377" s="481">
        <v>1</v>
      </c>
      <c r="D377" s="481">
        <v>9</v>
      </c>
      <c r="E377" s="481">
        <v>1</v>
      </c>
      <c r="F377" s="481">
        <v>1</v>
      </c>
      <c r="G377" s="481">
        <v>9</v>
      </c>
    </row>
    <row r="378" spans="1:7" ht="16.5" customHeight="1">
      <c r="A378" s="481" t="s">
        <v>2883</v>
      </c>
      <c r="B378" s="481" t="s">
        <v>217</v>
      </c>
      <c r="C378" s="481">
        <v>1</v>
      </c>
      <c r="D378" s="481">
        <v>9</v>
      </c>
      <c r="E378" s="481">
        <v>1</v>
      </c>
      <c r="F378" s="481">
        <v>1</v>
      </c>
      <c r="G378" s="481">
        <v>3</v>
      </c>
    </row>
    <row r="379" spans="1:7" ht="16.5" customHeight="1">
      <c r="A379" s="483" t="s">
        <v>2869</v>
      </c>
      <c r="B379" s="483" t="s">
        <v>218</v>
      </c>
      <c r="C379" s="483">
        <v>1</v>
      </c>
      <c r="D379" s="483">
        <v>9</v>
      </c>
      <c r="E379" s="483">
        <v>1</v>
      </c>
      <c r="F379" s="483">
        <v>1</v>
      </c>
      <c r="G379" s="483">
        <v>8</v>
      </c>
    </row>
    <row r="380" spans="1:7" ht="16.5" customHeight="1">
      <c r="A380" s="483" t="s">
        <v>2870</v>
      </c>
      <c r="B380" s="483" t="s">
        <v>218</v>
      </c>
      <c r="C380" s="483">
        <v>1</v>
      </c>
      <c r="D380" s="483">
        <v>9</v>
      </c>
      <c r="E380" s="483">
        <v>1</v>
      </c>
      <c r="F380" s="483">
        <v>1</v>
      </c>
      <c r="G380" s="483">
        <v>6</v>
      </c>
    </row>
    <row r="381" spans="1:7" ht="16.5" customHeight="1">
      <c r="A381" s="483" t="s">
        <v>2871</v>
      </c>
      <c r="B381" s="483" t="s">
        <v>218</v>
      </c>
      <c r="C381" s="483">
        <v>1</v>
      </c>
      <c r="D381" s="483">
        <v>9</v>
      </c>
      <c r="E381" s="483">
        <v>1</v>
      </c>
      <c r="F381" s="483">
        <v>1</v>
      </c>
      <c r="G381" s="483">
        <v>3</v>
      </c>
    </row>
    <row r="382" spans="1:7" ht="16.5" customHeight="1">
      <c r="A382" s="483" t="s">
        <v>2872</v>
      </c>
      <c r="B382" s="483" t="s">
        <v>218</v>
      </c>
      <c r="C382" s="483">
        <v>1</v>
      </c>
      <c r="D382" s="483">
        <v>9</v>
      </c>
      <c r="E382" s="483">
        <v>1</v>
      </c>
      <c r="F382" s="483">
        <v>1</v>
      </c>
      <c r="G382" s="483">
        <v>8</v>
      </c>
    </row>
    <row r="383" spans="1:7" ht="16.5" customHeight="1">
      <c r="A383" s="483" t="s">
        <v>2873</v>
      </c>
      <c r="B383" s="483" t="s">
        <v>218</v>
      </c>
      <c r="C383" s="483">
        <v>1</v>
      </c>
      <c r="D383" s="483">
        <v>9</v>
      </c>
      <c r="E383" s="483">
        <v>1</v>
      </c>
      <c r="F383" s="483">
        <v>1</v>
      </c>
      <c r="G383" s="483">
        <v>6</v>
      </c>
    </row>
    <row r="384" spans="1:7" ht="16.5" customHeight="1">
      <c r="A384" s="483" t="s">
        <v>2874</v>
      </c>
      <c r="B384" s="483" t="s">
        <v>218</v>
      </c>
      <c r="C384" s="483">
        <v>1</v>
      </c>
      <c r="D384" s="483">
        <v>9</v>
      </c>
      <c r="E384" s="483">
        <v>1</v>
      </c>
      <c r="F384" s="483">
        <v>1</v>
      </c>
      <c r="G384" s="483">
        <v>3</v>
      </c>
    </row>
    <row r="385" spans="1:7" ht="16.5" customHeight="1">
      <c r="A385" s="483" t="s">
        <v>2875</v>
      </c>
      <c r="B385" s="483" t="s">
        <v>218</v>
      </c>
      <c r="C385" s="483">
        <v>1</v>
      </c>
      <c r="D385" s="483">
        <v>9</v>
      </c>
      <c r="E385" s="483">
        <v>1</v>
      </c>
      <c r="F385" s="483">
        <v>1</v>
      </c>
      <c r="G385" s="483">
        <v>8</v>
      </c>
    </row>
    <row r="386" spans="1:7" ht="16.5" customHeight="1">
      <c r="A386" s="483" t="s">
        <v>2876</v>
      </c>
      <c r="B386" s="483" t="s">
        <v>218</v>
      </c>
      <c r="C386" s="483">
        <v>1</v>
      </c>
      <c r="D386" s="483">
        <v>9</v>
      </c>
      <c r="E386" s="483">
        <v>1</v>
      </c>
      <c r="F386" s="483">
        <v>1</v>
      </c>
      <c r="G386" s="483">
        <v>6</v>
      </c>
    </row>
    <row r="387" spans="1:7" ht="16.5" customHeight="1">
      <c r="A387" s="483" t="s">
        <v>2877</v>
      </c>
      <c r="B387" s="483" t="s">
        <v>218</v>
      </c>
      <c r="C387" s="483">
        <v>1</v>
      </c>
      <c r="D387" s="483">
        <v>9</v>
      </c>
      <c r="E387" s="483">
        <v>1</v>
      </c>
      <c r="F387" s="483">
        <v>1</v>
      </c>
      <c r="G387" s="483">
        <v>3</v>
      </c>
    </row>
    <row r="388" spans="1:7" ht="16.5" customHeight="1">
      <c r="A388" s="483" t="s">
        <v>2878</v>
      </c>
      <c r="B388" s="483" t="s">
        <v>218</v>
      </c>
      <c r="C388" s="483">
        <v>1</v>
      </c>
      <c r="D388" s="483">
        <v>9</v>
      </c>
      <c r="E388" s="483">
        <v>1</v>
      </c>
      <c r="F388" s="483">
        <v>1</v>
      </c>
      <c r="G388" s="483">
        <v>8</v>
      </c>
    </row>
    <row r="389" spans="1:7" ht="16.5" customHeight="1">
      <c r="A389" s="483" t="s">
        <v>2879</v>
      </c>
      <c r="B389" s="483" t="s">
        <v>218</v>
      </c>
      <c r="C389" s="483">
        <v>1</v>
      </c>
      <c r="D389" s="483">
        <v>9</v>
      </c>
      <c r="E389" s="483">
        <v>1</v>
      </c>
      <c r="F389" s="483">
        <v>1</v>
      </c>
      <c r="G389" s="483">
        <v>6</v>
      </c>
    </row>
    <row r="390" spans="1:7" ht="16.5" customHeight="1">
      <c r="A390" s="483" t="s">
        <v>2880</v>
      </c>
      <c r="B390" s="483" t="s">
        <v>218</v>
      </c>
      <c r="C390" s="483">
        <v>1</v>
      </c>
      <c r="D390" s="483">
        <v>9</v>
      </c>
      <c r="E390" s="483">
        <v>1</v>
      </c>
      <c r="F390" s="483">
        <v>1</v>
      </c>
      <c r="G390" s="483">
        <v>3</v>
      </c>
    </row>
    <row r="391" spans="1:7" ht="16.5" customHeight="1">
      <c r="A391" s="483" t="s">
        <v>2881</v>
      </c>
      <c r="B391" s="483" t="s">
        <v>218</v>
      </c>
      <c r="C391" s="483">
        <v>1</v>
      </c>
      <c r="D391" s="483">
        <v>9</v>
      </c>
      <c r="E391" s="483">
        <v>1</v>
      </c>
      <c r="F391" s="483">
        <v>1</v>
      </c>
      <c r="G391" s="483">
        <v>10</v>
      </c>
    </row>
    <row r="392" spans="1:7" ht="16.5" customHeight="1">
      <c r="A392" s="483" t="s">
        <v>2882</v>
      </c>
      <c r="B392" s="483" t="s">
        <v>218</v>
      </c>
      <c r="C392" s="483">
        <v>1</v>
      </c>
      <c r="D392" s="483">
        <v>9</v>
      </c>
      <c r="E392" s="483">
        <v>1</v>
      </c>
      <c r="F392" s="483">
        <v>1</v>
      </c>
      <c r="G392" s="483">
        <v>9</v>
      </c>
    </row>
    <row r="393" spans="1:7" ht="16.5" customHeight="1">
      <c r="A393" s="483" t="s">
        <v>2883</v>
      </c>
      <c r="B393" s="483" t="s">
        <v>218</v>
      </c>
      <c r="C393" s="483">
        <v>1</v>
      </c>
      <c r="D393" s="483">
        <v>9</v>
      </c>
      <c r="E393" s="483">
        <v>1</v>
      </c>
      <c r="F393" s="483">
        <v>1</v>
      </c>
      <c r="G393" s="483">
        <v>3</v>
      </c>
    </row>
    <row r="394" spans="1:7" ht="16.5" customHeight="1">
      <c r="A394" s="481" t="s">
        <v>242</v>
      </c>
      <c r="B394" s="481" t="s">
        <v>214</v>
      </c>
      <c r="C394" s="481">
        <v>1</v>
      </c>
      <c r="D394" s="481">
        <v>9</v>
      </c>
      <c r="E394" s="481">
        <v>1</v>
      </c>
      <c r="F394" s="481">
        <v>1</v>
      </c>
      <c r="G394" s="481">
        <v>3</v>
      </c>
    </row>
    <row r="395" spans="1:7" ht="16.5" customHeight="1">
      <c r="A395" s="481" t="s">
        <v>243</v>
      </c>
      <c r="B395" s="481" t="s">
        <v>214</v>
      </c>
      <c r="C395" s="481">
        <v>1</v>
      </c>
      <c r="D395" s="481">
        <v>9</v>
      </c>
      <c r="E395" s="481">
        <v>1</v>
      </c>
      <c r="F395" s="481">
        <v>1</v>
      </c>
      <c r="G395" s="481">
        <v>2</v>
      </c>
    </row>
    <row r="396" spans="1:7" ht="16.5" customHeight="1">
      <c r="A396" s="481" t="s">
        <v>244</v>
      </c>
      <c r="B396" s="481" t="s">
        <v>214</v>
      </c>
      <c r="C396" s="481">
        <v>1</v>
      </c>
      <c r="D396" s="481">
        <v>9</v>
      </c>
      <c r="E396" s="481">
        <v>1</v>
      </c>
      <c r="F396" s="481">
        <v>1</v>
      </c>
      <c r="G396" s="481">
        <v>4</v>
      </c>
    </row>
    <row r="397" spans="1:7" ht="16.5" customHeight="1">
      <c r="A397" s="481" t="s">
        <v>245</v>
      </c>
      <c r="B397" s="481" t="s">
        <v>214</v>
      </c>
      <c r="C397" s="481">
        <v>1</v>
      </c>
      <c r="D397" s="481">
        <v>9</v>
      </c>
      <c r="E397" s="481">
        <v>1</v>
      </c>
      <c r="F397" s="481">
        <v>1</v>
      </c>
      <c r="G397" s="481">
        <v>1</v>
      </c>
    </row>
    <row r="398" spans="1:7" ht="16.5" customHeight="1">
      <c r="A398" s="484" t="s">
        <v>2882</v>
      </c>
      <c r="B398" s="484" t="s">
        <v>215</v>
      </c>
      <c r="C398" s="484">
        <v>1</v>
      </c>
      <c r="D398" s="484">
        <v>10</v>
      </c>
      <c r="E398" s="484">
        <v>1</v>
      </c>
      <c r="F398" s="484">
        <v>1</v>
      </c>
      <c r="G398" s="484">
        <v>70</v>
      </c>
    </row>
    <row r="399" spans="1:7" ht="16.5" customHeight="1">
      <c r="A399" s="484" t="s">
        <v>2883</v>
      </c>
      <c r="B399" s="484" t="s">
        <v>215</v>
      </c>
      <c r="C399" s="484">
        <v>1</v>
      </c>
      <c r="D399" s="484">
        <v>10</v>
      </c>
      <c r="E399" s="484">
        <v>1</v>
      </c>
      <c r="F399" s="484">
        <v>1</v>
      </c>
      <c r="G399" s="484">
        <v>15</v>
      </c>
    </row>
    <row r="400" spans="1:7" ht="16.5" customHeight="1">
      <c r="A400" s="484" t="s">
        <v>2884</v>
      </c>
      <c r="B400" s="484" t="s">
        <v>215</v>
      </c>
      <c r="C400" s="484">
        <v>1</v>
      </c>
      <c r="D400" s="484">
        <v>10</v>
      </c>
      <c r="E400" s="484">
        <v>1</v>
      </c>
      <c r="F400" s="484">
        <v>1</v>
      </c>
      <c r="G400" s="484">
        <v>5</v>
      </c>
    </row>
    <row r="401" spans="1:7" ht="16.5" customHeight="1">
      <c r="A401" s="485" t="s">
        <v>2882</v>
      </c>
      <c r="B401" s="485" t="s">
        <v>216</v>
      </c>
      <c r="C401" s="485">
        <v>1</v>
      </c>
      <c r="D401" s="485">
        <v>10</v>
      </c>
      <c r="E401" s="485">
        <v>1</v>
      </c>
      <c r="F401" s="485">
        <v>1</v>
      </c>
      <c r="G401" s="485">
        <v>70</v>
      </c>
    </row>
    <row r="402" spans="1:7" ht="16.5" customHeight="1">
      <c r="A402" s="485" t="s">
        <v>2883</v>
      </c>
      <c r="B402" s="485" t="s">
        <v>216</v>
      </c>
      <c r="C402" s="485">
        <v>1</v>
      </c>
      <c r="D402" s="485">
        <v>10</v>
      </c>
      <c r="E402" s="485">
        <v>1</v>
      </c>
      <c r="F402" s="485">
        <v>1</v>
      </c>
      <c r="G402" s="485">
        <v>15</v>
      </c>
    </row>
    <row r="403" spans="1:7" ht="16.5" customHeight="1">
      <c r="A403" s="485" t="s">
        <v>2884</v>
      </c>
      <c r="B403" s="485" t="s">
        <v>216</v>
      </c>
      <c r="C403" s="485">
        <v>1</v>
      </c>
      <c r="D403" s="485">
        <v>10</v>
      </c>
      <c r="E403" s="485">
        <v>1</v>
      </c>
      <c r="F403" s="485">
        <v>1</v>
      </c>
      <c r="G403" s="485">
        <v>5</v>
      </c>
    </row>
    <row r="404" spans="1:7" ht="16.5" customHeight="1">
      <c r="A404" s="484" t="s">
        <v>2882</v>
      </c>
      <c r="B404" s="484" t="s">
        <v>217</v>
      </c>
      <c r="C404" s="484">
        <v>1</v>
      </c>
      <c r="D404" s="484">
        <v>10</v>
      </c>
      <c r="E404" s="484">
        <v>1</v>
      </c>
      <c r="F404" s="484">
        <v>1</v>
      </c>
      <c r="G404" s="484">
        <v>70</v>
      </c>
    </row>
    <row r="405" spans="1:7" ht="16.5" customHeight="1">
      <c r="A405" s="484" t="s">
        <v>2883</v>
      </c>
      <c r="B405" s="484" t="s">
        <v>217</v>
      </c>
      <c r="C405" s="484">
        <v>1</v>
      </c>
      <c r="D405" s="484">
        <v>10</v>
      </c>
      <c r="E405" s="484">
        <v>1</v>
      </c>
      <c r="F405" s="484">
        <v>1</v>
      </c>
      <c r="G405" s="484">
        <v>15</v>
      </c>
    </row>
    <row r="406" spans="1:7" ht="16.5" customHeight="1">
      <c r="A406" s="484" t="s">
        <v>2884</v>
      </c>
      <c r="B406" s="484" t="s">
        <v>217</v>
      </c>
      <c r="C406" s="484">
        <v>1</v>
      </c>
      <c r="D406" s="484">
        <v>10</v>
      </c>
      <c r="E406" s="484">
        <v>1</v>
      </c>
      <c r="F406" s="484">
        <v>1</v>
      </c>
      <c r="G406" s="484">
        <v>5</v>
      </c>
    </row>
    <row r="407" spans="1:7" ht="16.5" customHeight="1">
      <c r="A407" s="485" t="s">
        <v>2882</v>
      </c>
      <c r="B407" s="485" t="s">
        <v>218</v>
      </c>
      <c r="C407" s="485">
        <v>1</v>
      </c>
      <c r="D407" s="485">
        <v>10</v>
      </c>
      <c r="E407" s="485">
        <v>1</v>
      </c>
      <c r="F407" s="485">
        <v>1</v>
      </c>
      <c r="G407" s="485">
        <v>70</v>
      </c>
    </row>
    <row r="408" spans="1:7" ht="16.5" customHeight="1">
      <c r="A408" s="485" t="s">
        <v>2883</v>
      </c>
      <c r="B408" s="485" t="s">
        <v>218</v>
      </c>
      <c r="C408" s="485">
        <v>1</v>
      </c>
      <c r="D408" s="485">
        <v>10</v>
      </c>
      <c r="E408" s="485">
        <v>1</v>
      </c>
      <c r="F408" s="485">
        <v>1</v>
      </c>
      <c r="G408" s="485">
        <v>15</v>
      </c>
    </row>
    <row r="409" spans="1:7" ht="16.5" customHeight="1">
      <c r="A409" s="485" t="s">
        <v>2884</v>
      </c>
      <c r="B409" s="485" t="s">
        <v>218</v>
      </c>
      <c r="C409" s="485">
        <v>1</v>
      </c>
      <c r="D409" s="485">
        <v>10</v>
      </c>
      <c r="E409" s="485">
        <v>1</v>
      </c>
      <c r="F409" s="485">
        <v>1</v>
      </c>
      <c r="G409" s="485">
        <v>5</v>
      </c>
    </row>
    <row r="410" spans="1:7" ht="16.5" customHeight="1">
      <c r="A410" s="484" t="s">
        <v>242</v>
      </c>
      <c r="B410" s="484" t="s">
        <v>214</v>
      </c>
      <c r="C410" s="484">
        <v>1</v>
      </c>
      <c r="D410" s="484">
        <v>10</v>
      </c>
      <c r="E410" s="484">
        <v>1</v>
      </c>
      <c r="F410" s="484">
        <v>1</v>
      </c>
      <c r="G410" s="484">
        <v>3</v>
      </c>
    </row>
    <row r="411" spans="1:7" ht="16.5" customHeight="1">
      <c r="A411" s="484" t="s">
        <v>243</v>
      </c>
      <c r="B411" s="484" t="s">
        <v>214</v>
      </c>
      <c r="C411" s="484">
        <v>1</v>
      </c>
      <c r="D411" s="484">
        <v>10</v>
      </c>
      <c r="E411" s="484">
        <v>1</v>
      </c>
      <c r="F411" s="484">
        <v>1</v>
      </c>
      <c r="G411" s="484">
        <v>2</v>
      </c>
    </row>
    <row r="412" spans="1:7" ht="16.5" customHeight="1">
      <c r="A412" s="484" t="s">
        <v>244</v>
      </c>
      <c r="B412" s="484" t="s">
        <v>214</v>
      </c>
      <c r="C412" s="484">
        <v>1</v>
      </c>
      <c r="D412" s="484">
        <v>10</v>
      </c>
      <c r="E412" s="484">
        <v>1</v>
      </c>
      <c r="F412" s="484">
        <v>1</v>
      </c>
      <c r="G412" s="484">
        <v>4</v>
      </c>
    </row>
    <row r="413" spans="1:7" ht="16.5" customHeight="1">
      <c r="A413" s="484" t="s">
        <v>245</v>
      </c>
      <c r="B413" s="484" t="s">
        <v>214</v>
      </c>
      <c r="C413" s="484">
        <v>1</v>
      </c>
      <c r="D413" s="484">
        <v>10</v>
      </c>
      <c r="E413" s="484">
        <v>1</v>
      </c>
      <c r="F413" s="484">
        <v>1</v>
      </c>
      <c r="G413" s="484">
        <v>1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7"/>
  <sheetViews>
    <sheetView zoomScale="85" workbookViewId="0">
      <pane ySplit="1" topLeftCell="A71" activePane="bottomLeft" state="frozen"/>
      <selection activeCell="D44" sqref="D44:E44"/>
      <selection pane="bottomLeft" activeCell="D44" sqref="D44:E44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E102"/>
  <sheetViews>
    <sheetView workbookViewId="0">
      <selection activeCell="D44" sqref="D44:E44"/>
    </sheetView>
  </sheetViews>
  <sheetFormatPr defaultRowHeight="16.5"/>
  <cols>
    <col min="1" max="1" width="0.75" style="450" customWidth="1"/>
    <col min="2" max="2" width="13" style="450" bestFit="1" customWidth="1"/>
    <col min="3" max="4" width="11.625" style="450" bestFit="1" customWidth="1"/>
    <col min="5" max="5" width="13.125" style="450" bestFit="1" customWidth="1"/>
    <col min="6" max="16384" width="9" style="450"/>
  </cols>
  <sheetData>
    <row r="1" spans="2:5" ht="4.5" customHeight="1"/>
    <row r="2" spans="2:5" ht="25.5" customHeight="1">
      <c r="B2" s="592" t="s">
        <v>3073</v>
      </c>
      <c r="C2" s="592" t="s">
        <v>3074</v>
      </c>
      <c r="D2" s="592" t="s">
        <v>3075</v>
      </c>
      <c r="E2" s="592" t="s">
        <v>3076</v>
      </c>
    </row>
    <row r="3" spans="2:5">
      <c r="B3" s="593">
        <v>101</v>
      </c>
      <c r="C3" s="594">
        <v>28313</v>
      </c>
      <c r="D3" s="595">
        <v>16917</v>
      </c>
      <c r="E3" s="596">
        <f>(1-(D3/C3))*100</f>
        <v>40.250061809062977</v>
      </c>
    </row>
    <row r="4" spans="2:5">
      <c r="B4" s="597">
        <v>102</v>
      </c>
      <c r="C4" s="598">
        <v>29870</v>
      </c>
      <c r="D4" s="599">
        <v>17848</v>
      </c>
      <c r="E4" s="596">
        <f t="shared" ref="E4:E67" si="0">(1-(D4/C4))*100</f>
        <v>40.247740207566117</v>
      </c>
    </row>
    <row r="5" spans="2:5">
      <c r="B5" s="597">
        <v>103</v>
      </c>
      <c r="C5" s="598">
        <v>31513</v>
      </c>
      <c r="D5" s="599">
        <v>18830</v>
      </c>
      <c r="E5" s="596">
        <f t="shared" si="0"/>
        <v>40.24688223907593</v>
      </c>
    </row>
    <row r="6" spans="2:5">
      <c r="B6" s="597">
        <v>104</v>
      </c>
      <c r="C6" s="598">
        <v>33246</v>
      </c>
      <c r="D6" s="599">
        <v>19865</v>
      </c>
      <c r="E6" s="596">
        <f t="shared" si="0"/>
        <v>40.248450941466643</v>
      </c>
    </row>
    <row r="7" spans="2:5">
      <c r="B7" s="597">
        <v>105</v>
      </c>
      <c r="C7" s="598">
        <v>35075</v>
      </c>
      <c r="D7" s="599">
        <v>20958</v>
      </c>
      <c r="E7" s="596">
        <f t="shared" si="0"/>
        <v>40.24803991446899</v>
      </c>
    </row>
    <row r="8" spans="2:5">
      <c r="B8" s="597">
        <v>106</v>
      </c>
      <c r="C8" s="598">
        <v>37004</v>
      </c>
      <c r="D8" s="599">
        <v>22110</v>
      </c>
      <c r="E8" s="596">
        <f t="shared" si="0"/>
        <v>40.249702734839474</v>
      </c>
    </row>
    <row r="9" spans="2:5">
      <c r="B9" s="597">
        <v>107</v>
      </c>
      <c r="C9" s="598">
        <v>39039</v>
      </c>
      <c r="D9" s="599">
        <v>23327</v>
      </c>
      <c r="E9" s="596">
        <f t="shared" si="0"/>
        <v>40.246932554624863</v>
      </c>
    </row>
    <row r="10" spans="2:5">
      <c r="B10" s="597">
        <v>108</v>
      </c>
      <c r="C10" s="598">
        <v>41186</v>
      </c>
      <c r="D10" s="599">
        <v>24610</v>
      </c>
      <c r="E10" s="596">
        <f t="shared" si="0"/>
        <v>40.246685767008202</v>
      </c>
    </row>
    <row r="11" spans="2:5">
      <c r="B11" s="597">
        <v>109</v>
      </c>
      <c r="C11" s="598">
        <v>43451</v>
      </c>
      <c r="D11" s="599">
        <v>25963</v>
      </c>
      <c r="E11" s="596">
        <f t="shared" si="0"/>
        <v>40.24763526731261</v>
      </c>
    </row>
    <row r="12" spans="2:5">
      <c r="B12" s="597">
        <v>110</v>
      </c>
      <c r="C12" s="598">
        <v>45841</v>
      </c>
      <c r="D12" s="599">
        <v>27391</v>
      </c>
      <c r="E12" s="596">
        <f t="shared" si="0"/>
        <v>40.247813093082605</v>
      </c>
    </row>
    <row r="13" spans="2:5">
      <c r="B13" s="597">
        <v>111</v>
      </c>
      <c r="C13" s="598">
        <v>48362</v>
      </c>
      <c r="D13" s="599">
        <v>28898</v>
      </c>
      <c r="E13" s="596">
        <f t="shared" si="0"/>
        <v>40.246474504776472</v>
      </c>
    </row>
    <row r="14" spans="2:5">
      <c r="B14" s="597">
        <v>112</v>
      </c>
      <c r="C14" s="598">
        <v>51022</v>
      </c>
      <c r="D14" s="599">
        <v>30487</v>
      </c>
      <c r="E14" s="596">
        <f t="shared" si="0"/>
        <v>40.247344282858379</v>
      </c>
    </row>
    <row r="15" spans="2:5">
      <c r="B15" s="597">
        <v>113</v>
      </c>
      <c r="C15" s="598">
        <v>53828</v>
      </c>
      <c r="D15" s="599">
        <v>32164</v>
      </c>
      <c r="E15" s="596">
        <f t="shared" si="0"/>
        <v>40.246711748532363</v>
      </c>
    </row>
    <row r="16" spans="2:5">
      <c r="B16" s="597">
        <v>114</v>
      </c>
      <c r="C16" s="598">
        <v>56789</v>
      </c>
      <c r="D16" s="599">
        <v>33933</v>
      </c>
      <c r="E16" s="596">
        <f t="shared" si="0"/>
        <v>40.24723097783022</v>
      </c>
    </row>
    <row r="17" spans="2:5">
      <c r="B17" s="597">
        <v>115</v>
      </c>
      <c r="C17" s="598">
        <v>59912</v>
      </c>
      <c r="D17" s="599">
        <v>35799</v>
      </c>
      <c r="E17" s="596">
        <f t="shared" si="0"/>
        <v>40.247362798771533</v>
      </c>
    </row>
    <row r="18" spans="2:5">
      <c r="B18" s="597">
        <v>116</v>
      </c>
      <c r="C18" s="598">
        <v>63207</v>
      </c>
      <c r="D18" s="599">
        <v>37768</v>
      </c>
      <c r="E18" s="596">
        <f t="shared" si="0"/>
        <v>40.247124527346656</v>
      </c>
    </row>
    <row r="19" spans="2:5">
      <c r="B19" s="597">
        <v>117</v>
      </c>
      <c r="C19" s="598">
        <v>66683</v>
      </c>
      <c r="D19" s="599">
        <v>39845</v>
      </c>
      <c r="E19" s="596">
        <f t="shared" si="0"/>
        <v>40.247139450834545</v>
      </c>
    </row>
    <row r="20" spans="2:5">
      <c r="B20" s="597">
        <v>118</v>
      </c>
      <c r="C20" s="598">
        <v>70351</v>
      </c>
      <c r="D20" s="599">
        <v>42037</v>
      </c>
      <c r="E20" s="596">
        <f t="shared" si="0"/>
        <v>40.246762661511561</v>
      </c>
    </row>
    <row r="21" spans="2:5">
      <c r="B21" s="597">
        <v>119</v>
      </c>
      <c r="C21" s="598">
        <v>74220</v>
      </c>
      <c r="D21" s="599">
        <v>44349</v>
      </c>
      <c r="E21" s="596">
        <f t="shared" si="0"/>
        <v>40.246564268391275</v>
      </c>
    </row>
    <row r="22" spans="2:5">
      <c r="B22" s="597">
        <v>120</v>
      </c>
      <c r="C22" s="598">
        <v>78302</v>
      </c>
      <c r="D22" s="599">
        <v>46788</v>
      </c>
      <c r="E22" s="596">
        <f t="shared" si="0"/>
        <v>40.246736992669405</v>
      </c>
    </row>
    <row r="23" spans="2:5">
      <c r="B23" s="597">
        <v>121</v>
      </c>
      <c r="C23" s="600">
        <v>83000</v>
      </c>
      <c r="D23" s="599">
        <v>49361</v>
      </c>
      <c r="E23" s="596">
        <f t="shared" si="0"/>
        <v>40.528915662650597</v>
      </c>
    </row>
    <row r="24" spans="2:5">
      <c r="B24" s="597">
        <v>122</v>
      </c>
      <c r="C24" s="600">
        <v>87980</v>
      </c>
      <c r="D24" s="599">
        <v>52076</v>
      </c>
      <c r="E24" s="596">
        <f t="shared" si="0"/>
        <v>40.809274835189811</v>
      </c>
    </row>
    <row r="25" spans="2:5">
      <c r="B25" s="597">
        <v>123</v>
      </c>
      <c r="C25" s="600">
        <v>93259</v>
      </c>
      <c r="D25" s="599">
        <v>54940</v>
      </c>
      <c r="E25" s="596">
        <f t="shared" si="0"/>
        <v>41.088795719447987</v>
      </c>
    </row>
    <row r="26" spans="2:5">
      <c r="B26" s="597">
        <v>124</v>
      </c>
      <c r="C26" s="600">
        <v>98855</v>
      </c>
      <c r="D26" s="599">
        <v>57962</v>
      </c>
      <c r="E26" s="596">
        <f t="shared" si="0"/>
        <v>41.366648120985282</v>
      </c>
    </row>
    <row r="27" spans="2:5">
      <c r="B27" s="597">
        <v>125</v>
      </c>
      <c r="C27" s="600">
        <v>104786</v>
      </c>
      <c r="D27" s="599">
        <v>61150</v>
      </c>
      <c r="E27" s="596">
        <f t="shared" si="0"/>
        <v>41.642967572003897</v>
      </c>
    </row>
    <row r="28" spans="2:5">
      <c r="B28" s="597">
        <v>126</v>
      </c>
      <c r="C28" s="600">
        <v>111073</v>
      </c>
      <c r="D28" s="599">
        <v>64513</v>
      </c>
      <c r="E28" s="596">
        <f t="shared" si="0"/>
        <v>41.918378003655256</v>
      </c>
    </row>
    <row r="29" spans="2:5">
      <c r="B29" s="597">
        <v>127</v>
      </c>
      <c r="C29" s="600">
        <v>117737</v>
      </c>
      <c r="D29" s="599">
        <v>68061</v>
      </c>
      <c r="E29" s="596">
        <f t="shared" si="0"/>
        <v>42.192343953047896</v>
      </c>
    </row>
    <row r="30" spans="2:5">
      <c r="B30" s="597">
        <v>128</v>
      </c>
      <c r="C30" s="600">
        <v>124801</v>
      </c>
      <c r="D30" s="599">
        <v>71805</v>
      </c>
      <c r="E30" s="596">
        <f t="shared" si="0"/>
        <v>42.464403330101518</v>
      </c>
    </row>
    <row r="31" spans="2:5">
      <c r="B31" s="597">
        <v>129</v>
      </c>
      <c r="C31" s="600">
        <v>132289</v>
      </c>
      <c r="D31" s="599">
        <v>75754</v>
      </c>
      <c r="E31" s="596">
        <f t="shared" si="0"/>
        <v>42.735979559902937</v>
      </c>
    </row>
    <row r="32" spans="2:5">
      <c r="B32" s="597">
        <v>130</v>
      </c>
      <c r="C32" s="600">
        <v>140226</v>
      </c>
      <c r="D32" s="599">
        <v>79920</v>
      </c>
      <c r="E32" s="596">
        <f t="shared" si="0"/>
        <v>43.006289846390821</v>
      </c>
    </row>
    <row r="33" spans="2:5">
      <c r="B33" s="597">
        <v>131</v>
      </c>
      <c r="C33" s="600">
        <v>148640</v>
      </c>
      <c r="D33" s="599">
        <v>84316</v>
      </c>
      <c r="E33" s="596">
        <f t="shared" si="0"/>
        <v>43.275026910656621</v>
      </c>
    </row>
    <row r="34" spans="2:5">
      <c r="B34" s="597">
        <v>132</v>
      </c>
      <c r="C34" s="600">
        <v>157558</v>
      </c>
      <c r="D34" s="599">
        <v>88953</v>
      </c>
      <c r="E34" s="596">
        <f t="shared" si="0"/>
        <v>43.542695388364919</v>
      </c>
    </row>
    <row r="35" spans="2:5">
      <c r="B35" s="597">
        <v>133</v>
      </c>
      <c r="C35" s="600">
        <v>167011</v>
      </c>
      <c r="D35" s="599">
        <v>93845</v>
      </c>
      <c r="E35" s="596">
        <f t="shared" si="0"/>
        <v>43.809090419193943</v>
      </c>
    </row>
    <row r="36" spans="2:5">
      <c r="B36" s="597">
        <v>134</v>
      </c>
      <c r="C36" s="600">
        <v>177032</v>
      </c>
      <c r="D36" s="599">
        <v>99006</v>
      </c>
      <c r="E36" s="596">
        <f t="shared" si="0"/>
        <v>44.074517601337618</v>
      </c>
    </row>
    <row r="37" spans="2:5">
      <c r="B37" s="597">
        <v>135</v>
      </c>
      <c r="C37" s="600">
        <v>187654</v>
      </c>
      <c r="D37" s="599">
        <v>104451</v>
      </c>
      <c r="E37" s="596">
        <f t="shared" si="0"/>
        <v>44.338516631673187</v>
      </c>
    </row>
    <row r="38" spans="2:5">
      <c r="B38" s="597">
        <v>136</v>
      </c>
      <c r="C38" s="600">
        <v>198913</v>
      </c>
      <c r="D38" s="599">
        <v>110196</v>
      </c>
      <c r="E38" s="596">
        <f t="shared" si="0"/>
        <v>44.600905923695287</v>
      </c>
    </row>
    <row r="39" spans="2:5">
      <c r="B39" s="597">
        <v>137</v>
      </c>
      <c r="C39" s="600">
        <v>210848</v>
      </c>
      <c r="D39" s="599">
        <v>116257</v>
      </c>
      <c r="E39" s="596">
        <f t="shared" si="0"/>
        <v>44.862175595689791</v>
      </c>
    </row>
    <row r="40" spans="2:5">
      <c r="B40" s="597">
        <v>138</v>
      </c>
      <c r="C40" s="600">
        <v>223499</v>
      </c>
      <c r="D40" s="599">
        <v>122651</v>
      </c>
      <c r="E40" s="596">
        <f t="shared" si="0"/>
        <v>45.122349540713827</v>
      </c>
    </row>
    <row r="41" spans="2:5">
      <c r="B41" s="597">
        <v>139</v>
      </c>
      <c r="C41" s="600">
        <v>236909</v>
      </c>
      <c r="D41" s="599">
        <v>129397</v>
      </c>
      <c r="E41" s="596">
        <f t="shared" si="0"/>
        <v>45.381137905271643</v>
      </c>
    </row>
    <row r="42" spans="2:5">
      <c r="B42" s="597">
        <v>140</v>
      </c>
      <c r="C42" s="600">
        <v>251124</v>
      </c>
      <c r="D42" s="599">
        <v>136514</v>
      </c>
      <c r="E42" s="596">
        <f t="shared" si="0"/>
        <v>45.638807919593503</v>
      </c>
    </row>
    <row r="43" spans="2:5">
      <c r="B43" s="597">
        <v>141</v>
      </c>
      <c r="C43" s="600">
        <v>267447</v>
      </c>
      <c r="D43" s="599">
        <v>144022</v>
      </c>
      <c r="E43" s="596">
        <f t="shared" si="0"/>
        <v>46.149330521561282</v>
      </c>
    </row>
    <row r="44" spans="2:5">
      <c r="B44" s="597">
        <v>142</v>
      </c>
      <c r="C44" s="600">
        <v>284831</v>
      </c>
      <c r="D44" s="599">
        <v>151943</v>
      </c>
      <c r="E44" s="596">
        <f t="shared" si="0"/>
        <v>46.655034037727638</v>
      </c>
    </row>
    <row r="45" spans="2:5">
      <c r="B45" s="597">
        <v>143</v>
      </c>
      <c r="C45" s="600">
        <v>303345</v>
      </c>
      <c r="D45" s="599">
        <v>160300</v>
      </c>
      <c r="E45" s="596">
        <f t="shared" si="0"/>
        <v>47.155878620053073</v>
      </c>
    </row>
    <row r="46" spans="2:5">
      <c r="B46" s="597">
        <v>144</v>
      </c>
      <c r="C46" s="600">
        <v>323062</v>
      </c>
      <c r="D46" s="599">
        <v>169117</v>
      </c>
      <c r="E46" s="596">
        <f t="shared" si="0"/>
        <v>47.651843918504809</v>
      </c>
    </row>
    <row r="47" spans="2:5">
      <c r="B47" s="597">
        <v>145</v>
      </c>
      <c r="C47" s="600">
        <v>344061</v>
      </c>
      <c r="D47" s="599">
        <v>178418</v>
      </c>
      <c r="E47" s="596">
        <f t="shared" si="0"/>
        <v>48.143497809981369</v>
      </c>
    </row>
    <row r="48" spans="2:5">
      <c r="B48" s="597">
        <v>146</v>
      </c>
      <c r="C48" s="600">
        <v>366425</v>
      </c>
      <c r="D48" s="599">
        <v>188231</v>
      </c>
      <c r="E48" s="596">
        <f t="shared" si="0"/>
        <v>48.630415501125746</v>
      </c>
    </row>
    <row r="49" spans="2:5">
      <c r="B49" s="597">
        <v>147</v>
      </c>
      <c r="C49" s="600">
        <v>390243</v>
      </c>
      <c r="D49" s="599">
        <v>198584</v>
      </c>
      <c r="E49" s="596">
        <f t="shared" si="0"/>
        <v>49.112732323193498</v>
      </c>
    </row>
    <row r="50" spans="2:5">
      <c r="B50" s="597">
        <v>148</v>
      </c>
      <c r="C50" s="600">
        <v>415609</v>
      </c>
      <c r="D50" s="599">
        <v>209506</v>
      </c>
      <c r="E50" s="596">
        <f t="shared" si="0"/>
        <v>49.590600781022545</v>
      </c>
    </row>
    <row r="51" spans="2:5">
      <c r="B51" s="597">
        <v>149</v>
      </c>
      <c r="C51" s="600">
        <v>442624</v>
      </c>
      <c r="D51" s="599">
        <v>221029</v>
      </c>
      <c r="E51" s="596">
        <f t="shared" si="0"/>
        <v>50.063936885482939</v>
      </c>
    </row>
    <row r="52" spans="2:5">
      <c r="B52" s="597">
        <v>150</v>
      </c>
      <c r="C52" s="600">
        <v>471395</v>
      </c>
      <c r="D52" s="599">
        <v>233186</v>
      </c>
      <c r="E52" s="596">
        <f t="shared" si="0"/>
        <v>50.532780364662329</v>
      </c>
    </row>
    <row r="53" spans="2:5">
      <c r="B53" s="597">
        <v>151</v>
      </c>
      <c r="C53" s="600">
        <v>502036</v>
      </c>
      <c r="D53" s="599">
        <v>246011</v>
      </c>
      <c r="E53" s="596">
        <f t="shared" si="0"/>
        <v>50.997338836258756</v>
      </c>
    </row>
    <row r="54" spans="2:5">
      <c r="B54" s="597">
        <v>152</v>
      </c>
      <c r="C54" s="600">
        <v>534668</v>
      </c>
      <c r="D54" s="599">
        <v>259542</v>
      </c>
      <c r="E54" s="596">
        <f t="shared" si="0"/>
        <v>51.457352974182101</v>
      </c>
    </row>
    <row r="55" spans="2:5">
      <c r="B55" s="597">
        <v>153</v>
      </c>
      <c r="C55" s="600">
        <v>569421</v>
      </c>
      <c r="D55" s="599">
        <v>273817</v>
      </c>
      <c r="E55" s="596">
        <f t="shared" si="0"/>
        <v>51.913083641102098</v>
      </c>
    </row>
    <row r="56" spans="2:5">
      <c r="B56" s="597">
        <v>154</v>
      </c>
      <c r="C56" s="600">
        <v>606433</v>
      </c>
      <c r="D56" s="599">
        <v>288877</v>
      </c>
      <c r="E56" s="596">
        <f t="shared" si="0"/>
        <v>52.364564593285657</v>
      </c>
    </row>
    <row r="57" spans="2:5">
      <c r="B57" s="597">
        <v>155</v>
      </c>
      <c r="C57" s="600">
        <v>645851</v>
      </c>
      <c r="D57" s="599">
        <v>304765</v>
      </c>
      <c r="E57" s="596">
        <f t="shared" si="0"/>
        <v>52.811871468806274</v>
      </c>
    </row>
    <row r="58" spans="2:5">
      <c r="B58" s="597">
        <v>156</v>
      </c>
      <c r="C58" s="600">
        <v>687831</v>
      </c>
      <c r="D58" s="599">
        <v>321527</v>
      </c>
      <c r="E58" s="596">
        <f t="shared" si="0"/>
        <v>53.25494198429557</v>
      </c>
    </row>
    <row r="59" spans="2:5">
      <c r="B59" s="597">
        <v>157</v>
      </c>
      <c r="C59" s="600">
        <v>732540</v>
      </c>
      <c r="D59" s="599">
        <v>339211</v>
      </c>
      <c r="E59" s="596">
        <f t="shared" si="0"/>
        <v>53.69385972097087</v>
      </c>
    </row>
    <row r="60" spans="2:5">
      <c r="B60" s="597">
        <v>158</v>
      </c>
      <c r="C60" s="600">
        <v>780155</v>
      </c>
      <c r="D60" s="599">
        <v>357868</v>
      </c>
      <c r="E60" s="596">
        <f t="shared" si="0"/>
        <v>54.1286026494735</v>
      </c>
    </row>
    <row r="61" spans="2:5">
      <c r="B61" s="597">
        <v>159</v>
      </c>
      <c r="C61" s="600">
        <v>830865</v>
      </c>
      <c r="D61" s="599">
        <v>377551</v>
      </c>
      <c r="E61" s="596">
        <f t="shared" si="0"/>
        <v>54.559284600988136</v>
      </c>
    </row>
    <row r="62" spans="2:5">
      <c r="B62" s="597">
        <v>160</v>
      </c>
      <c r="C62" s="600">
        <v>884871</v>
      </c>
      <c r="D62" s="599">
        <v>398316</v>
      </c>
      <c r="E62" s="596">
        <f t="shared" si="0"/>
        <v>54.985981007401087</v>
      </c>
    </row>
    <row r="63" spans="2:5">
      <c r="B63" s="597">
        <v>161</v>
      </c>
      <c r="C63" s="600">
        <v>946812</v>
      </c>
      <c r="D63" s="599">
        <v>420223</v>
      </c>
      <c r="E63" s="596">
        <f t="shared" si="0"/>
        <v>55.617060197800619</v>
      </c>
    </row>
    <row r="64" spans="2:5">
      <c r="B64" s="597">
        <v>162</v>
      </c>
      <c r="C64" s="600">
        <v>1013089</v>
      </c>
      <c r="D64" s="599">
        <v>443335</v>
      </c>
      <c r="E64" s="596">
        <f t="shared" si="0"/>
        <v>56.239284011572522</v>
      </c>
    </row>
    <row r="65" spans="2:5">
      <c r="B65" s="597">
        <v>163</v>
      </c>
      <c r="C65" s="600">
        <v>1084005</v>
      </c>
      <c r="D65" s="599">
        <v>467718</v>
      </c>
      <c r="E65" s="596">
        <f t="shared" si="0"/>
        <v>56.852782044363259</v>
      </c>
    </row>
    <row r="66" spans="2:5">
      <c r="B66" s="597">
        <v>164</v>
      </c>
      <c r="C66" s="600">
        <v>1159885</v>
      </c>
      <c r="D66" s="599">
        <v>493442</v>
      </c>
      <c r="E66" s="596">
        <f t="shared" si="0"/>
        <v>57.457678994038197</v>
      </c>
    </row>
    <row r="67" spans="2:5">
      <c r="B67" s="597">
        <v>165</v>
      </c>
      <c r="C67" s="600">
        <v>1241077</v>
      </c>
      <c r="D67" s="599">
        <v>520581</v>
      </c>
      <c r="E67" s="596">
        <f t="shared" si="0"/>
        <v>58.054093339897527</v>
      </c>
    </row>
    <row r="68" spans="2:5">
      <c r="B68" s="597">
        <v>166</v>
      </c>
      <c r="C68" s="600">
        <v>1327952</v>
      </c>
      <c r="D68" s="599">
        <v>549213</v>
      </c>
      <c r="E68" s="596">
        <f t="shared" ref="E68:E102" si="1">(1-(D68/C68))*100</f>
        <v>58.642104533898816</v>
      </c>
    </row>
    <row r="69" spans="2:5">
      <c r="B69" s="597">
        <v>167</v>
      </c>
      <c r="C69" s="600">
        <v>1420909</v>
      </c>
      <c r="D69" s="599">
        <v>579420</v>
      </c>
      <c r="E69" s="596">
        <f t="shared" si="1"/>
        <v>59.221878389115702</v>
      </c>
    </row>
    <row r="70" spans="2:5">
      <c r="B70" s="597">
        <v>168</v>
      </c>
      <c r="C70" s="600">
        <v>1520373</v>
      </c>
      <c r="D70" s="599">
        <v>611288</v>
      </c>
      <c r="E70" s="596">
        <f t="shared" si="1"/>
        <v>59.793550661581072</v>
      </c>
    </row>
    <row r="71" spans="2:5">
      <c r="B71" s="597">
        <v>169</v>
      </c>
      <c r="C71" s="600">
        <v>1626799</v>
      </c>
      <c r="D71" s="599">
        <v>644909</v>
      </c>
      <c r="E71" s="596">
        <f t="shared" si="1"/>
        <v>60.357179958925464</v>
      </c>
    </row>
    <row r="72" spans="2:5">
      <c r="B72" s="597">
        <v>170</v>
      </c>
      <c r="C72" s="600">
        <v>1740675</v>
      </c>
      <c r="D72" s="599">
        <v>680379</v>
      </c>
      <c r="E72" s="596">
        <f t="shared" si="1"/>
        <v>60.912921711405055</v>
      </c>
    </row>
    <row r="73" spans="2:5">
      <c r="B73" s="597">
        <v>171</v>
      </c>
      <c r="C73" s="600">
        <v>1862522</v>
      </c>
      <c r="D73" s="599">
        <v>717800</v>
      </c>
      <c r="E73" s="596">
        <f t="shared" si="1"/>
        <v>61.460857912013921</v>
      </c>
    </row>
    <row r="74" spans="2:5">
      <c r="B74" s="597">
        <v>172</v>
      </c>
      <c r="C74" s="600">
        <v>1992899</v>
      </c>
      <c r="D74" s="599">
        <v>757279</v>
      </c>
      <c r="E74" s="596">
        <f t="shared" si="1"/>
        <v>62.001135029923745</v>
      </c>
    </row>
    <row r="75" spans="2:5">
      <c r="B75" s="597">
        <v>173</v>
      </c>
      <c r="C75" s="600">
        <v>2132402</v>
      </c>
      <c r="D75" s="599">
        <v>798929</v>
      </c>
      <c r="E75" s="596">
        <f t="shared" si="1"/>
        <v>62.533846807496893</v>
      </c>
    </row>
    <row r="76" spans="2:5">
      <c r="B76" s="597">
        <v>174</v>
      </c>
      <c r="C76" s="600">
        <v>2281670</v>
      </c>
      <c r="D76" s="599">
        <v>842870</v>
      </c>
      <c r="E76" s="596">
        <f t="shared" si="1"/>
        <v>63.05907515109547</v>
      </c>
    </row>
    <row r="77" spans="2:5">
      <c r="B77" s="597">
        <v>175</v>
      </c>
      <c r="C77" s="600">
        <v>2441387</v>
      </c>
      <c r="D77" s="599">
        <v>889228</v>
      </c>
      <c r="E77" s="596">
        <f t="shared" si="1"/>
        <v>63.576933931408661</v>
      </c>
    </row>
    <row r="78" spans="2:5">
      <c r="B78" s="597">
        <v>176</v>
      </c>
      <c r="C78" s="600">
        <v>2612284</v>
      </c>
      <c r="D78" s="599">
        <v>938136</v>
      </c>
      <c r="E78" s="596">
        <f t="shared" si="1"/>
        <v>64.087518814952745</v>
      </c>
    </row>
    <row r="79" spans="2:5">
      <c r="B79" s="597">
        <v>177</v>
      </c>
      <c r="C79" s="600">
        <v>2795144</v>
      </c>
      <c r="D79" s="599">
        <v>989733</v>
      </c>
      <c r="E79" s="596">
        <f t="shared" si="1"/>
        <v>64.590983505679844</v>
      </c>
    </row>
    <row r="80" spans="2:5">
      <c r="B80" s="597">
        <v>178</v>
      </c>
      <c r="C80" s="600">
        <v>2990804</v>
      </c>
      <c r="D80" s="599">
        <v>1044168</v>
      </c>
      <c r="E80" s="596">
        <f t="shared" si="1"/>
        <v>65.087381185794854</v>
      </c>
    </row>
    <row r="81" spans="2:5">
      <c r="B81" s="597">
        <v>179</v>
      </c>
      <c r="C81" s="600">
        <v>3200160</v>
      </c>
      <c r="D81" s="599">
        <v>1101597</v>
      </c>
      <c r="E81" s="596">
        <f t="shared" si="1"/>
        <v>65.576814909254537</v>
      </c>
    </row>
    <row r="82" spans="2:5">
      <c r="B82" s="597">
        <v>180</v>
      </c>
      <c r="C82" s="600">
        <v>3424171</v>
      </c>
      <c r="D82" s="599">
        <v>1162185</v>
      </c>
      <c r="E82" s="596">
        <f t="shared" si="1"/>
        <v>66.059376123447095</v>
      </c>
    </row>
    <row r="83" spans="2:5">
      <c r="B83" s="597">
        <v>181</v>
      </c>
      <c r="C83" s="600">
        <v>3680984</v>
      </c>
      <c r="D83" s="599">
        <v>1226105</v>
      </c>
      <c r="E83" s="596">
        <f t="shared" si="1"/>
        <v>66.690835928653854</v>
      </c>
    </row>
    <row r="84" spans="2:5">
      <c r="B84" s="597">
        <v>182</v>
      </c>
      <c r="C84" s="600">
        <v>3957058</v>
      </c>
      <c r="D84" s="599">
        <v>1293541</v>
      </c>
      <c r="E84" s="596">
        <f t="shared" si="1"/>
        <v>67.310537272893143</v>
      </c>
    </row>
    <row r="85" spans="2:5">
      <c r="B85" s="597">
        <v>183</v>
      </c>
      <c r="C85" s="600">
        <v>4253837</v>
      </c>
      <c r="D85" s="599">
        <v>1364686</v>
      </c>
      <c r="E85" s="596">
        <f t="shared" si="1"/>
        <v>67.918704924518735</v>
      </c>
    </row>
    <row r="86" spans="2:5">
      <c r="B86" s="597">
        <v>184</v>
      </c>
      <c r="C86" s="600">
        <v>4572875</v>
      </c>
      <c r="D86" s="599">
        <v>1439744</v>
      </c>
      <c r="E86" s="596">
        <f t="shared" si="1"/>
        <v>68.515561873001118</v>
      </c>
    </row>
    <row r="87" spans="2:5">
      <c r="B87" s="597">
        <v>185</v>
      </c>
      <c r="C87" s="600">
        <v>4915841</v>
      </c>
      <c r="D87" s="599">
        <v>1518930</v>
      </c>
      <c r="E87" s="596">
        <f t="shared" si="1"/>
        <v>69.101319591093358</v>
      </c>
    </row>
    <row r="88" spans="2:5">
      <c r="B88" s="597">
        <v>186</v>
      </c>
      <c r="C88" s="600">
        <v>5284529</v>
      </c>
      <c r="D88" s="599">
        <v>1602471</v>
      </c>
      <c r="E88" s="596">
        <f t="shared" si="1"/>
        <v>69.676181169599033</v>
      </c>
    </row>
    <row r="89" spans="2:5">
      <c r="B89" s="597">
        <v>187</v>
      </c>
      <c r="C89" s="600">
        <v>5680869</v>
      </c>
      <c r="D89" s="599">
        <v>1690607</v>
      </c>
      <c r="E89" s="596">
        <f t="shared" si="1"/>
        <v>70.240345271119622</v>
      </c>
    </row>
    <row r="90" spans="2:5">
      <c r="B90" s="597">
        <v>188</v>
      </c>
      <c r="C90" s="600">
        <v>6106934</v>
      </c>
      <c r="D90" s="599">
        <v>1783590</v>
      </c>
      <c r="E90" s="596">
        <f t="shared" si="1"/>
        <v>70.794018733459367</v>
      </c>
    </row>
    <row r="91" spans="2:5">
      <c r="B91" s="597">
        <v>189</v>
      </c>
      <c r="C91" s="600">
        <v>6564954</v>
      </c>
      <c r="D91" s="599">
        <v>1881687</v>
      </c>
      <c r="E91" s="596">
        <f t="shared" si="1"/>
        <v>71.337392463069804</v>
      </c>
    </row>
    <row r="92" spans="2:5">
      <c r="B92" s="597">
        <v>190</v>
      </c>
      <c r="C92" s="600">
        <v>7057326</v>
      </c>
      <c r="D92" s="599">
        <v>1985180</v>
      </c>
      <c r="E92" s="596">
        <f t="shared" si="1"/>
        <v>71.870649024857286</v>
      </c>
    </row>
    <row r="93" spans="2:5">
      <c r="B93" s="597">
        <v>191</v>
      </c>
      <c r="C93" s="600">
        <v>7586625</v>
      </c>
      <c r="D93" s="599">
        <v>2094365</v>
      </c>
      <c r="E93" s="596">
        <f t="shared" si="1"/>
        <v>72.393982831628037</v>
      </c>
    </row>
    <row r="94" spans="2:5">
      <c r="B94" s="597">
        <v>192</v>
      </c>
      <c r="C94" s="600">
        <v>8155622</v>
      </c>
      <c r="D94" s="599">
        <v>2209555</v>
      </c>
      <c r="E94" s="596">
        <f t="shared" si="1"/>
        <v>72.907584485892059</v>
      </c>
    </row>
    <row r="95" spans="2:5">
      <c r="B95" s="597">
        <v>193</v>
      </c>
      <c r="C95" s="600">
        <v>8767294</v>
      </c>
      <c r="D95" s="599">
        <v>2331081</v>
      </c>
      <c r="E95" s="596">
        <f t="shared" si="1"/>
        <v>73.41162506926311</v>
      </c>
    </row>
    <row r="96" spans="2:5">
      <c r="B96" s="597">
        <v>194</v>
      </c>
      <c r="C96" s="600">
        <v>9424841</v>
      </c>
      <c r="D96" s="599">
        <v>2459290</v>
      </c>
      <c r="E96" s="596">
        <f t="shared" si="1"/>
        <v>73.906297199072114</v>
      </c>
    </row>
    <row r="97" spans="2:5">
      <c r="B97" s="597">
        <v>195</v>
      </c>
      <c r="C97" s="600">
        <v>10131704</v>
      </c>
      <c r="D97" s="599">
        <v>2594551</v>
      </c>
      <c r="E97" s="596">
        <f t="shared" si="1"/>
        <v>74.391760754163357</v>
      </c>
    </row>
    <row r="98" spans="2:5">
      <c r="B98" s="597">
        <v>196</v>
      </c>
      <c r="C98" s="600">
        <v>10891582</v>
      </c>
      <c r="D98" s="599">
        <v>2737251</v>
      </c>
      <c r="E98" s="596">
        <f t="shared" si="1"/>
        <v>74.868196374043734</v>
      </c>
    </row>
    <row r="99" spans="2:5">
      <c r="B99" s="597">
        <v>197</v>
      </c>
      <c r="C99" s="600">
        <v>11708451</v>
      </c>
      <c r="D99" s="599">
        <v>2887800</v>
      </c>
      <c r="E99" s="596">
        <f t="shared" si="1"/>
        <v>75.335763885419169</v>
      </c>
    </row>
    <row r="100" spans="2:5">
      <c r="B100" s="597">
        <v>198</v>
      </c>
      <c r="C100" s="600">
        <v>12586585</v>
      </c>
      <c r="D100" s="599">
        <v>3046629</v>
      </c>
      <c r="E100" s="596">
        <f t="shared" si="1"/>
        <v>75.794633731071613</v>
      </c>
    </row>
    <row r="101" spans="2:5">
      <c r="B101" s="597">
        <v>199</v>
      </c>
      <c r="C101" s="600">
        <v>13530579</v>
      </c>
      <c r="D101" s="599">
        <v>3214194</v>
      </c>
      <c r="E101" s="596">
        <f t="shared" si="1"/>
        <v>76.24496335300951</v>
      </c>
    </row>
    <row r="102" spans="2:5">
      <c r="B102" s="597">
        <v>200</v>
      </c>
      <c r="C102" s="600">
        <v>14545372</v>
      </c>
      <c r="D102" s="599">
        <v>3390975</v>
      </c>
      <c r="E102" s="596">
        <f t="shared" si="1"/>
        <v>76.686914573240202</v>
      </c>
    </row>
  </sheetData>
  <phoneticPr fontId="6" type="noConversion"/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44" sqref="D44:E44"/>
    </sheetView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9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11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13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topLeftCell="A40" workbookViewId="0">
      <selection activeCell="D44" sqref="D44:E44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507" t="s">
        <v>2955</v>
      </c>
    </row>
    <row r="21" spans="1:1">
      <c r="A21" s="509" t="s">
        <v>2956</v>
      </c>
    </row>
    <row r="22" spans="1:1">
      <c r="A22" s="510" t="s">
        <v>2957</v>
      </c>
    </row>
    <row r="23" spans="1:1">
      <c r="A23" s="509" t="s">
        <v>2958</v>
      </c>
    </row>
    <row r="24" spans="1:1">
      <c r="A24" s="511" t="s">
        <v>2959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activeCell="D44" sqref="D44:E44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894" t="s">
        <v>1912</v>
      </c>
      <c r="B2" s="894" t="s">
        <v>2905</v>
      </c>
      <c r="C2" s="896" t="s">
        <v>2900</v>
      </c>
      <c r="D2" s="526" t="s">
        <v>2170</v>
      </c>
      <c r="E2" s="527" t="s">
        <v>250</v>
      </c>
      <c r="F2" s="897" t="s">
        <v>2901</v>
      </c>
      <c r="G2" s="897"/>
      <c r="H2" s="898" t="s">
        <v>250</v>
      </c>
      <c r="I2" s="898"/>
      <c r="J2" s="526" t="s">
        <v>2170</v>
      </c>
      <c r="K2" s="527" t="s">
        <v>250</v>
      </c>
    </row>
    <row r="3" spans="1:11" ht="27">
      <c r="A3" s="895"/>
      <c r="B3" s="895"/>
      <c r="C3" s="896"/>
      <c r="D3" s="526" t="s">
        <v>2935</v>
      </c>
      <c r="E3" s="527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526" t="s">
        <v>2938</v>
      </c>
      <c r="K3" s="527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>
        <v>-1.4</v>
      </c>
      <c r="F4" s="491">
        <f>$C4+($D4*1)</f>
        <v>-5.9</v>
      </c>
      <c r="G4" s="491">
        <f>$C4+($D4*50)</f>
        <v>-50</v>
      </c>
      <c r="H4" s="493">
        <f>$C4+($E4*1)</f>
        <v>-6.4</v>
      </c>
      <c r="I4" s="493">
        <f>$C4+($E4*50)</f>
        <v>-75</v>
      </c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2929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A2:A3"/>
    <mergeCell ref="B2:B3"/>
    <mergeCell ref="C2:C3"/>
    <mergeCell ref="F2:G2"/>
    <mergeCell ref="H2:I2"/>
  </mergeCells>
  <phoneticPr fontId="6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8"/>
  <sheetViews>
    <sheetView workbookViewId="0">
      <selection activeCell="I15" sqref="B15:I15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7" width="12.625" style="60" customWidth="1"/>
    <col min="8" max="8" width="5.25" style="60" customWidth="1"/>
    <col min="9" max="9" width="23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0" ht="16.5" customHeight="1">
      <c r="A1" s="500" t="s">
        <v>4982</v>
      </c>
    </row>
    <row r="2" spans="1:10" ht="16.5" customHeight="1">
      <c r="A2" s="641"/>
      <c r="B2" s="644" t="s">
        <v>3135</v>
      </c>
      <c r="C2" s="645">
        <v>1</v>
      </c>
      <c r="D2" s="644">
        <v>120</v>
      </c>
      <c r="E2" s="644">
        <v>145</v>
      </c>
      <c r="F2" s="644">
        <v>175</v>
      </c>
      <c r="G2" s="644">
        <v>200</v>
      </c>
      <c r="I2" s="658" t="s">
        <v>4985</v>
      </c>
      <c r="J2" s="649">
        <v>30</v>
      </c>
    </row>
    <row r="3" spans="1:10" ht="16.5" customHeight="1">
      <c r="A3" s="641"/>
      <c r="B3" s="658" t="s">
        <v>3136</v>
      </c>
      <c r="C3" s="648">
        <v>7</v>
      </c>
      <c r="D3" s="649">
        <f>7+(D$2/3)</f>
        <v>47</v>
      </c>
      <c r="E3" s="649">
        <f t="shared" ref="E3:G3" si="0">7+(E$2/3)</f>
        <v>55.333333333333336</v>
      </c>
      <c r="F3" s="649">
        <f t="shared" si="0"/>
        <v>65.333333333333343</v>
      </c>
      <c r="G3" s="649">
        <f t="shared" si="0"/>
        <v>73.666666666666671</v>
      </c>
      <c r="I3" s="658" t="s">
        <v>4986</v>
      </c>
      <c r="J3" s="738">
        <v>0.5</v>
      </c>
    </row>
    <row r="4" spans="1:10" ht="16.5" customHeight="1">
      <c r="A4" s="641"/>
      <c r="B4" s="658" t="s">
        <v>3137</v>
      </c>
      <c r="C4" s="650">
        <f>C$3*1.4</f>
        <v>9.7999999999999989</v>
      </c>
      <c r="D4" s="649">
        <f t="shared" ref="D4:G4" si="1">D$3*1.4</f>
        <v>65.8</v>
      </c>
      <c r="E4" s="649">
        <f t="shared" si="1"/>
        <v>77.466666666666669</v>
      </c>
      <c r="F4" s="649">
        <f t="shared" si="1"/>
        <v>91.466666666666669</v>
      </c>
      <c r="G4" s="649">
        <f t="shared" si="1"/>
        <v>103.13333333333334</v>
      </c>
      <c r="I4" s="751" t="s">
        <v>4987</v>
      </c>
      <c r="J4" s="752">
        <v>1.1000000000000001</v>
      </c>
    </row>
    <row r="5" spans="1:10" ht="16.5" customHeight="1">
      <c r="A5" s="642"/>
      <c r="B5" s="643"/>
      <c r="C5" s="7"/>
      <c r="D5" s="7"/>
      <c r="E5" s="7"/>
      <c r="F5" s="7"/>
      <c r="G5" s="7"/>
    </row>
    <row r="6" spans="1:10" ht="16.5" customHeight="1">
      <c r="A6" s="642"/>
      <c r="B6" s="734" t="s">
        <v>4983</v>
      </c>
      <c r="C6" s="646">
        <f>$J$2+($J3*C$2)</f>
        <v>30.5</v>
      </c>
      <c r="D6" s="646">
        <f t="shared" ref="D6:G6" si="2">$J$2+($J3*D$2)</f>
        <v>90</v>
      </c>
      <c r="E6" s="646">
        <f t="shared" si="2"/>
        <v>102.5</v>
      </c>
      <c r="F6" s="646">
        <f t="shared" si="2"/>
        <v>117.5</v>
      </c>
      <c r="G6" s="646">
        <f t="shared" si="2"/>
        <v>130</v>
      </c>
    </row>
    <row r="7" spans="1:10" ht="16.5" customHeight="1">
      <c r="A7" s="642"/>
      <c r="B7" s="734" t="s">
        <v>4984</v>
      </c>
      <c r="C7" s="647">
        <f>$J$2+($J4*C$2)</f>
        <v>31.1</v>
      </c>
      <c r="D7" s="647">
        <f t="shared" ref="D7:G7" si="3">$J$2+($J4*D$2)</f>
        <v>162</v>
      </c>
      <c r="E7" s="647">
        <f t="shared" si="3"/>
        <v>189.5</v>
      </c>
      <c r="F7" s="647">
        <f t="shared" si="3"/>
        <v>222.50000000000003</v>
      </c>
      <c r="G7" s="647">
        <f t="shared" si="3"/>
        <v>250.00000000000003</v>
      </c>
    </row>
    <row r="8" spans="1:10" ht="16.5" customHeight="1">
      <c r="A8" s="642"/>
      <c r="B8" s="734" t="s">
        <v>4988</v>
      </c>
      <c r="C8" s="739">
        <f>C$4+C$7</f>
        <v>40.9</v>
      </c>
      <c r="D8" s="739">
        <f t="shared" ref="D8:G8" si="4">D$4+D$7</f>
        <v>227.8</v>
      </c>
      <c r="E8" s="739">
        <f t="shared" si="4"/>
        <v>266.9666666666667</v>
      </c>
      <c r="F8" s="739">
        <f t="shared" si="4"/>
        <v>313.9666666666667</v>
      </c>
      <c r="G8" s="739">
        <f t="shared" si="4"/>
        <v>353.13333333333338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52"/>
  <sheetViews>
    <sheetView workbookViewId="0">
      <selection activeCell="E25" sqref="E25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H1" s="36"/>
    </row>
    <row r="2" spans="2:8" s="450" customFormat="1" ht="20.25">
      <c r="B2" s="2" t="s">
        <v>2765</v>
      </c>
      <c r="C2" s="2"/>
      <c r="D2" s="30"/>
      <c r="E2" s="5"/>
      <c r="H2" s="36"/>
    </row>
    <row r="3" spans="2:8" s="450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17" t="s">
        <v>2763</v>
      </c>
      <c r="E6" s="5"/>
      <c r="F6" s="19"/>
    </row>
    <row r="7" spans="2:8">
      <c r="B7" s="271"/>
      <c r="C7" s="61"/>
      <c r="D7" s="469"/>
      <c r="E7" s="471" t="s">
        <v>2764</v>
      </c>
      <c r="F7" s="19"/>
    </row>
    <row r="8" spans="2:8">
      <c r="B8" s="271"/>
      <c r="C8" s="61"/>
      <c r="E8" s="471" t="s">
        <v>2766</v>
      </c>
      <c r="F8" s="19"/>
    </row>
    <row r="9" spans="2:8">
      <c r="B9" s="271"/>
      <c r="C9" s="61"/>
      <c r="E9" s="471" t="s">
        <v>2999</v>
      </c>
      <c r="F9" s="19"/>
    </row>
    <row r="10" spans="2:8">
      <c r="B10" s="271"/>
      <c r="C10" s="61"/>
      <c r="E10" s="469" t="s">
        <v>3000</v>
      </c>
      <c r="F10" s="19"/>
    </row>
    <row r="11" spans="2:8">
      <c r="B11" s="271"/>
      <c r="C11" s="61"/>
      <c r="E11" s="469"/>
      <c r="F11" s="19"/>
    </row>
    <row r="12" spans="2:8">
      <c r="B12" s="271"/>
      <c r="C12" s="61"/>
      <c r="D12" s="17"/>
      <c r="E12" s="5"/>
      <c r="F12" s="19"/>
    </row>
    <row r="13" spans="2:8">
      <c r="B13" s="50"/>
      <c r="C13" s="61"/>
      <c r="D13" s="216" t="s">
        <v>1985</v>
      </c>
      <c r="F13" s="19"/>
    </row>
    <row r="14" spans="2:8" s="7" customFormat="1" ht="13.5">
      <c r="B14" s="310"/>
      <c r="C14" s="311"/>
      <c r="D14" s="471"/>
      <c r="E14" s="470" t="s">
        <v>2892</v>
      </c>
      <c r="F14" s="312"/>
    </row>
    <row r="15" spans="2:8">
      <c r="B15" s="271"/>
      <c r="C15" s="61"/>
      <c r="D15" s="218"/>
      <c r="E15" s="43" t="s">
        <v>2767</v>
      </c>
      <c r="F15" s="19"/>
    </row>
    <row r="16" spans="2:8">
      <c r="B16" s="271"/>
      <c r="C16" s="61"/>
      <c r="D16" s="218"/>
      <c r="E16" s="43" t="s">
        <v>2768</v>
      </c>
      <c r="F16" s="19"/>
    </row>
    <row r="17" spans="2:6">
      <c r="B17" s="271"/>
      <c r="C17" s="61"/>
      <c r="D17" s="218"/>
      <c r="E17" s="525" t="s">
        <v>2770</v>
      </c>
      <c r="F17" s="19"/>
    </row>
    <row r="18" spans="2:6">
      <c r="B18" s="271"/>
      <c r="C18" s="61"/>
      <c r="D18" s="218"/>
      <c r="E18" s="43"/>
      <c r="F18" s="19"/>
    </row>
    <row r="19" spans="2:6">
      <c r="B19" s="271"/>
      <c r="C19" s="61"/>
      <c r="D19" s="216" t="s">
        <v>2769</v>
      </c>
      <c r="F19" s="19"/>
    </row>
    <row r="20" spans="2:6">
      <c r="B20" s="271"/>
      <c r="C20" s="61"/>
      <c r="D20" s="216"/>
      <c r="E20" s="7" t="s">
        <v>2998</v>
      </c>
      <c r="F20" s="19"/>
    </row>
    <row r="21" spans="2:6">
      <c r="B21" s="271"/>
      <c r="C21" s="61"/>
      <c r="D21" s="216"/>
      <c r="E21" s="7" t="s">
        <v>2885</v>
      </c>
      <c r="F21" s="19"/>
    </row>
    <row r="22" spans="2:6">
      <c r="B22" s="271"/>
      <c r="C22" s="61"/>
      <c r="D22" s="216"/>
      <c r="E22" s="7" t="s">
        <v>2886</v>
      </c>
      <c r="F22" s="19"/>
    </row>
    <row r="23" spans="2:6">
      <c r="B23" s="271"/>
      <c r="C23" s="61"/>
      <c r="D23" s="216"/>
      <c r="E23" s="7" t="s">
        <v>2887</v>
      </c>
      <c r="F23" s="19"/>
    </row>
    <row r="24" spans="2:6">
      <c r="B24" s="271"/>
      <c r="C24" s="61"/>
      <c r="D24" s="216"/>
      <c r="E24" s="7" t="s">
        <v>2888</v>
      </c>
      <c r="F24" s="19"/>
    </row>
    <row r="25" spans="2:6">
      <c r="B25" s="271"/>
      <c r="C25" s="61"/>
      <c r="D25" s="216"/>
      <c r="E25" s="7" t="s">
        <v>2890</v>
      </c>
      <c r="F25" s="19"/>
    </row>
    <row r="26" spans="2:6">
      <c r="B26" s="271"/>
      <c r="C26" s="61"/>
      <c r="D26" s="216"/>
      <c r="E26" s="7" t="s">
        <v>2889</v>
      </c>
      <c r="F26" s="19"/>
    </row>
    <row r="27" spans="2:6">
      <c r="B27" s="271"/>
      <c r="C27" s="61"/>
      <c r="D27" s="216"/>
      <c r="F27" s="19"/>
    </row>
    <row r="28" spans="2:6">
      <c r="B28" s="271"/>
      <c r="C28" s="61"/>
      <c r="D28" s="216"/>
      <c r="E28" s="7" t="s">
        <v>2997</v>
      </c>
      <c r="F28" s="19"/>
    </row>
    <row r="29" spans="2:6">
      <c r="B29" s="271"/>
      <c r="C29" s="61"/>
      <c r="D29" s="216"/>
      <c r="F29" s="19"/>
    </row>
    <row r="30" spans="2:6">
      <c r="B30" s="271"/>
      <c r="C30" s="61"/>
      <c r="D30" s="216" t="s">
        <v>2891</v>
      </c>
      <c r="E30" s="41"/>
      <c r="F30" s="19"/>
    </row>
    <row r="31" spans="2:6">
      <c r="B31" s="50"/>
      <c r="C31" s="61"/>
      <c r="D31" s="217"/>
      <c r="E31" s="503" t="s">
        <v>2893</v>
      </c>
      <c r="F31" s="19"/>
    </row>
    <row r="32" spans="2:6">
      <c r="B32" s="271"/>
      <c r="C32" s="61"/>
      <c r="D32" s="217"/>
      <c r="E32" s="487" t="s">
        <v>2894</v>
      </c>
      <c r="F32" s="19"/>
    </row>
    <row r="33" spans="2:6">
      <c r="B33" s="271"/>
      <c r="C33" s="61"/>
      <c r="D33" s="217"/>
      <c r="E33" s="487" t="s">
        <v>2895</v>
      </c>
      <c r="F33" s="19"/>
    </row>
    <row r="34" spans="2:6">
      <c r="B34" s="271"/>
      <c r="C34" s="61"/>
      <c r="D34" s="217"/>
      <c r="E34" s="487" t="s">
        <v>2968</v>
      </c>
      <c r="F34" s="19"/>
    </row>
    <row r="35" spans="2:6">
      <c r="B35" s="271"/>
      <c r="C35" s="61"/>
      <c r="D35" s="217"/>
      <c r="E35" s="487"/>
      <c r="F35" s="19"/>
    </row>
    <row r="36" spans="2:6">
      <c r="B36" s="271"/>
      <c r="C36" s="61"/>
      <c r="D36" s="216" t="s">
        <v>2898</v>
      </c>
      <c r="E36" s="487"/>
      <c r="F36" s="19"/>
    </row>
    <row r="37" spans="2:6">
      <c r="B37" s="271"/>
      <c r="C37" s="61"/>
      <c r="D37" s="217"/>
      <c r="E37" s="503" t="s">
        <v>2899</v>
      </c>
      <c r="F37" s="19"/>
    </row>
    <row r="38" spans="2:6">
      <c r="B38" s="271"/>
      <c r="C38" s="61"/>
      <c r="D38" s="7"/>
      <c r="E38" s="215"/>
      <c r="F38" s="19"/>
    </row>
    <row r="39" spans="2:6">
      <c r="B39" s="271"/>
      <c r="C39" s="61"/>
      <c r="D39" s="17" t="s">
        <v>1210</v>
      </c>
      <c r="F39" s="19"/>
    </row>
    <row r="40" spans="2:6">
      <c r="B40" s="50"/>
      <c r="C40" s="16"/>
      <c r="E40" s="468"/>
      <c r="F40" s="19"/>
    </row>
    <row r="41" spans="2:6">
      <c r="B41" s="34"/>
      <c r="C41" s="32"/>
      <c r="D41" s="21" t="s">
        <v>317</v>
      </c>
      <c r="F41" s="19"/>
    </row>
    <row r="42" spans="2:6">
      <c r="B42" s="292"/>
      <c r="C42" s="32"/>
      <c r="D42" s="21"/>
      <c r="E42" s="7" t="s">
        <v>2896</v>
      </c>
      <c r="F42" s="19"/>
    </row>
    <row r="43" spans="2:6">
      <c r="B43" s="292"/>
      <c r="C43" s="32"/>
      <c r="D43" s="21"/>
      <c r="E43" s="7" t="s">
        <v>2897</v>
      </c>
      <c r="F43" s="19"/>
    </row>
    <row r="44" spans="2:6">
      <c r="B44" s="292"/>
      <c r="C44" s="32"/>
      <c r="D44" s="21"/>
      <c r="E44" s="14"/>
      <c r="F44" s="19"/>
    </row>
    <row r="45" spans="2:6">
      <c r="B45" s="292"/>
      <c r="C45" s="32"/>
      <c r="D45" s="21" t="s">
        <v>207</v>
      </c>
      <c r="F45" s="19"/>
    </row>
    <row r="46" spans="2:6">
      <c r="B46" s="292"/>
      <c r="C46" s="32"/>
      <c r="F46" s="19"/>
    </row>
    <row r="47" spans="2:6">
      <c r="B47" s="292"/>
      <c r="C47" s="32"/>
      <c r="D47" s="14"/>
      <c r="F47" s="19"/>
    </row>
    <row r="48" spans="2:6">
      <c r="B48" s="292"/>
      <c r="C48" s="32"/>
      <c r="D48" s="21" t="s">
        <v>1209</v>
      </c>
      <c r="F48" s="19"/>
    </row>
    <row r="49" spans="2:6">
      <c r="B49" s="292"/>
      <c r="C49" s="32"/>
      <c r="D49" s="21"/>
      <c r="E49" s="419" t="s">
        <v>2762</v>
      </c>
      <c r="F49" s="19"/>
    </row>
    <row r="50" spans="2:6">
      <c r="B50" s="292"/>
      <c r="C50" s="32"/>
      <c r="D50" s="21"/>
      <c r="E50" s="58"/>
      <c r="F50" s="19"/>
    </row>
    <row r="51" spans="2:6">
      <c r="B51" s="292"/>
      <c r="C51" s="32"/>
      <c r="D51" s="21"/>
      <c r="F51" s="19"/>
    </row>
    <row r="52" spans="2:6">
      <c r="B52" s="35"/>
      <c r="C52" s="33"/>
      <c r="D52" s="22"/>
      <c r="E52" s="6"/>
      <c r="F52" s="23"/>
    </row>
  </sheetData>
  <phoneticPr fontId="6" type="noConversion"/>
  <hyperlinks>
    <hyperlink ref="E7" location="'20170707_WestAreaStage'!A1" display="(1) 신규 스테이지 10개 추가"/>
    <hyperlink ref="E8" location="'20170707_WestAreaStageReward'!A1" display="(2) 신규 스테이지 보상 설정"/>
    <hyperlink ref="E37" location="'20170707_SuccessionSkill'!A1" display="1) 쇠약, 활기, 약화, 절개, 압도, 축복 스킬 상향 조정"/>
    <hyperlink ref="E31" location="'20170707_AvatarAppearanceChange'!A1" display="1) 아바타 장착을 2가지 방법으로 나뉘도록 수정."/>
    <hyperlink ref="E17" location="'20170707_Achievement'!A1" display="(4) 131단 이상 업적 추가"/>
    <hyperlink ref="E9" location="'20170707_WestAreaAddReward'!A1" display="(3) 신규 스테이지 재료 드랍 설정"/>
  </hyperlink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11"/>
  <sheetViews>
    <sheetView workbookViewId="0">
      <pane xSplit="1" ySplit="1" topLeftCell="B2" activePane="bottomRight" state="frozen"/>
      <selection activeCell="E25" sqref="E25"/>
      <selection pane="topRight" activeCell="E25" sqref="E25"/>
      <selection pane="bottomLeft" activeCell="E25" sqref="E25"/>
      <selection pane="bottomRight" activeCell="E2" sqref="E2:G11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2785</v>
      </c>
      <c r="B1" s="28" t="s">
        <v>2784</v>
      </c>
      <c r="C1" s="28" t="s">
        <v>227</v>
      </c>
      <c r="D1" s="28" t="s">
        <v>228</v>
      </c>
      <c r="E1" s="251" t="s">
        <v>2786</v>
      </c>
      <c r="F1" s="251" t="s">
        <v>2771</v>
      </c>
      <c r="G1" s="251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613">
        <v>1566</v>
      </c>
      <c r="C2" s="614">
        <v>1</v>
      </c>
      <c r="D2" s="618">
        <v>1</v>
      </c>
      <c r="E2" s="621">
        <v>353</v>
      </c>
      <c r="F2" s="622">
        <v>353</v>
      </c>
      <c r="G2" s="623">
        <v>236</v>
      </c>
      <c r="H2" s="620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613">
        <v>4377</v>
      </c>
      <c r="C3" s="614">
        <v>2</v>
      </c>
      <c r="D3" s="619">
        <v>2</v>
      </c>
      <c r="E3" s="624">
        <v>564</v>
      </c>
      <c r="F3" s="617">
        <v>564</v>
      </c>
      <c r="G3" s="625">
        <v>426</v>
      </c>
      <c r="H3" s="620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613">
        <v>9487</v>
      </c>
      <c r="C4" s="614">
        <v>3</v>
      </c>
      <c r="D4" s="619">
        <v>3</v>
      </c>
      <c r="E4" s="624">
        <v>848</v>
      </c>
      <c r="F4" s="617">
        <v>848</v>
      </c>
      <c r="G4" s="625">
        <v>664</v>
      </c>
      <c r="H4" s="620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613">
        <v>16226</v>
      </c>
      <c r="C5" s="614">
        <v>4</v>
      </c>
      <c r="D5" s="619">
        <v>4</v>
      </c>
      <c r="E5" s="624">
        <v>1063</v>
      </c>
      <c r="F5" s="617">
        <v>1063</v>
      </c>
      <c r="G5" s="625">
        <v>893</v>
      </c>
      <c r="H5" s="620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613">
        <v>23292</v>
      </c>
      <c r="C6" s="614">
        <v>5</v>
      </c>
      <c r="D6" s="619">
        <v>5</v>
      </c>
      <c r="E6" s="624">
        <v>1220</v>
      </c>
      <c r="F6" s="617">
        <v>1220</v>
      </c>
      <c r="G6" s="625">
        <v>1035</v>
      </c>
      <c r="H6" s="620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613">
        <v>31102</v>
      </c>
      <c r="C7" s="614">
        <v>6</v>
      </c>
      <c r="D7" s="619">
        <v>6</v>
      </c>
      <c r="E7" s="624">
        <v>1412</v>
      </c>
      <c r="F7" s="617">
        <v>1412</v>
      </c>
      <c r="G7" s="625">
        <v>1165</v>
      </c>
      <c r="H7" s="620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615">
        <v>65967</v>
      </c>
      <c r="C8" s="614">
        <v>7</v>
      </c>
      <c r="D8" s="619">
        <v>7</v>
      </c>
      <c r="E8" s="624">
        <v>1736</v>
      </c>
      <c r="F8" s="617">
        <v>1736</v>
      </c>
      <c r="G8" s="625">
        <v>1391</v>
      </c>
      <c r="H8" s="620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615">
        <v>90207</v>
      </c>
      <c r="C9" s="614">
        <v>8</v>
      </c>
      <c r="D9" s="619">
        <v>8</v>
      </c>
      <c r="E9" s="624">
        <f>1.5*1652</f>
        <v>2478</v>
      </c>
      <c r="F9" s="617">
        <f>1.5*1652</f>
        <v>2478</v>
      </c>
      <c r="G9" s="625">
        <v>1920</v>
      </c>
      <c r="H9" s="620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615">
        <v>115717</v>
      </c>
      <c r="C10" s="614">
        <v>9</v>
      </c>
      <c r="D10" s="619">
        <v>9</v>
      </c>
      <c r="E10" s="624">
        <f>2*1808</f>
        <v>3616</v>
      </c>
      <c r="F10" s="617">
        <f>2*1808</f>
        <v>3616</v>
      </c>
      <c r="G10" s="625">
        <v>2506</v>
      </c>
      <c r="H10" s="620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616">
        <v>139722</v>
      </c>
      <c r="C11" s="614">
        <v>10</v>
      </c>
      <c r="D11" s="619">
        <v>10</v>
      </c>
      <c r="E11" s="626">
        <v>4824</v>
      </c>
      <c r="F11" s="627">
        <v>4824</v>
      </c>
      <c r="G11" s="628">
        <v>3191</v>
      </c>
      <c r="H11" s="620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13"/>
  <sheetViews>
    <sheetView zoomScale="85" workbookViewId="0">
      <pane ySplit="1" topLeftCell="A2" activePane="bottomLeft" state="frozen"/>
      <selection activeCell="E25" sqref="E25"/>
      <selection pane="bottomLeft" activeCell="I1" sqref="I1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4" width="8.5" style="46" bestFit="1" customWidth="1"/>
    <col min="5" max="5" width="13" style="46" bestFit="1" customWidth="1"/>
    <col min="6" max="6" width="13.375" style="46" bestFit="1" customWidth="1"/>
    <col min="7" max="7" width="14.625" style="46" bestFit="1" customWidth="1"/>
    <col min="8" max="8" width="22.625" style="46" customWidth="1"/>
    <col min="9" max="10" width="14.625" style="46" customWidth="1"/>
    <col min="11" max="12" width="22.625" style="46" customWidth="1"/>
    <col min="13" max="13" width="14.875" style="482" customWidth="1"/>
    <col min="14" max="14" width="19.375" style="482" customWidth="1"/>
    <col min="15" max="15" width="16" style="482" customWidth="1"/>
    <col min="16" max="16384" width="9" style="482"/>
  </cols>
  <sheetData>
    <row r="1" spans="1:12" s="48" customFormat="1" ht="16.5" customHeight="1">
      <c r="A1" s="472" t="s">
        <v>2</v>
      </c>
      <c r="B1" s="472" t="s">
        <v>213</v>
      </c>
      <c r="C1" s="472" t="s">
        <v>2792</v>
      </c>
      <c r="D1" s="472" t="s">
        <v>2793</v>
      </c>
      <c r="E1" s="472" t="s">
        <v>211</v>
      </c>
      <c r="F1" s="472" t="s">
        <v>212</v>
      </c>
      <c r="G1" s="472" t="s">
        <v>208</v>
      </c>
    </row>
    <row r="2" spans="1:12" ht="16.5" customHeight="1">
      <c r="A2" s="481" t="s">
        <v>2794</v>
      </c>
      <c r="B2" s="481" t="s">
        <v>215</v>
      </c>
      <c r="C2" s="481">
        <v>1</v>
      </c>
      <c r="D2" s="481">
        <v>1</v>
      </c>
      <c r="E2" s="481">
        <v>1</v>
      </c>
      <c r="F2" s="481">
        <v>1</v>
      </c>
      <c r="G2" s="481">
        <v>25</v>
      </c>
      <c r="H2" s="48"/>
      <c r="I2" s="48"/>
      <c r="J2" s="48"/>
      <c r="K2" s="48"/>
      <c r="L2" s="48"/>
    </row>
    <row r="3" spans="1:12" ht="16.5" customHeight="1">
      <c r="A3" s="481" t="s">
        <v>2795</v>
      </c>
      <c r="B3" s="481" t="s">
        <v>215</v>
      </c>
      <c r="C3" s="481">
        <v>1</v>
      </c>
      <c r="D3" s="481">
        <v>1</v>
      </c>
      <c r="E3" s="481">
        <v>1</v>
      </c>
      <c r="F3" s="481">
        <v>1</v>
      </c>
      <c r="G3" s="481">
        <v>15</v>
      </c>
      <c r="H3" s="48"/>
      <c r="I3" s="48"/>
      <c r="J3" s="48"/>
      <c r="K3" s="48"/>
      <c r="L3" s="48"/>
    </row>
    <row r="4" spans="1:12" ht="16.5" customHeight="1">
      <c r="A4" s="481" t="s">
        <v>2796</v>
      </c>
      <c r="B4" s="481" t="s">
        <v>215</v>
      </c>
      <c r="C4" s="481">
        <v>1</v>
      </c>
      <c r="D4" s="481">
        <v>1</v>
      </c>
      <c r="E4" s="481">
        <v>1</v>
      </c>
      <c r="F4" s="481">
        <v>1</v>
      </c>
      <c r="G4" s="481">
        <v>5</v>
      </c>
      <c r="H4" s="48"/>
      <c r="I4" s="48"/>
      <c r="J4" s="48"/>
      <c r="K4" s="48"/>
      <c r="L4" s="48"/>
    </row>
    <row r="5" spans="1:12" ht="16.5" customHeight="1">
      <c r="A5" s="481" t="s">
        <v>2797</v>
      </c>
      <c r="B5" s="481" t="s">
        <v>215</v>
      </c>
      <c r="C5" s="481">
        <v>1</v>
      </c>
      <c r="D5" s="481">
        <v>1</v>
      </c>
      <c r="E5" s="481">
        <v>1</v>
      </c>
      <c r="F5" s="481">
        <v>1</v>
      </c>
      <c r="G5" s="481">
        <v>25</v>
      </c>
      <c r="H5" s="48"/>
      <c r="I5" s="48"/>
      <c r="J5" s="48"/>
      <c r="K5" s="48"/>
      <c r="L5" s="48"/>
    </row>
    <row r="6" spans="1:12" ht="16.5" customHeight="1">
      <c r="A6" s="481" t="s">
        <v>2798</v>
      </c>
      <c r="B6" s="481" t="s">
        <v>215</v>
      </c>
      <c r="C6" s="481">
        <v>1</v>
      </c>
      <c r="D6" s="481">
        <v>1</v>
      </c>
      <c r="E6" s="481">
        <v>1</v>
      </c>
      <c r="F6" s="481">
        <v>1</v>
      </c>
      <c r="G6" s="481">
        <v>15</v>
      </c>
      <c r="H6" s="48"/>
      <c r="I6" s="48"/>
      <c r="J6" s="48"/>
      <c r="K6" s="48"/>
      <c r="L6" s="48"/>
    </row>
    <row r="7" spans="1:12" ht="16.5" customHeight="1">
      <c r="A7" s="481" t="s">
        <v>2799</v>
      </c>
      <c r="B7" s="481" t="s">
        <v>215</v>
      </c>
      <c r="C7" s="481">
        <v>1</v>
      </c>
      <c r="D7" s="481">
        <v>1</v>
      </c>
      <c r="E7" s="481">
        <v>1</v>
      </c>
      <c r="F7" s="481">
        <v>1</v>
      </c>
      <c r="G7" s="481">
        <v>5</v>
      </c>
      <c r="H7" s="48"/>
      <c r="I7" s="48"/>
      <c r="J7" s="48"/>
      <c r="K7" s="48"/>
      <c r="L7" s="48"/>
    </row>
    <row r="8" spans="1:12" ht="16.5" customHeight="1">
      <c r="A8" s="483" t="s">
        <v>2794</v>
      </c>
      <c r="B8" s="483" t="s">
        <v>216</v>
      </c>
      <c r="C8" s="483">
        <v>1</v>
      </c>
      <c r="D8" s="483">
        <v>1</v>
      </c>
      <c r="E8" s="483">
        <v>1</v>
      </c>
      <c r="F8" s="483">
        <v>1</v>
      </c>
      <c r="G8" s="483">
        <v>25</v>
      </c>
      <c r="H8" s="48"/>
      <c r="I8" s="48"/>
      <c r="J8" s="48"/>
      <c r="K8" s="48"/>
      <c r="L8" s="48"/>
    </row>
    <row r="9" spans="1:12" ht="16.5" customHeight="1">
      <c r="A9" s="483" t="s">
        <v>2795</v>
      </c>
      <c r="B9" s="483" t="s">
        <v>216</v>
      </c>
      <c r="C9" s="483">
        <v>1</v>
      </c>
      <c r="D9" s="483">
        <v>1</v>
      </c>
      <c r="E9" s="483">
        <v>1</v>
      </c>
      <c r="F9" s="483">
        <v>1</v>
      </c>
      <c r="G9" s="483">
        <v>15</v>
      </c>
      <c r="H9" s="48"/>
      <c r="I9" s="48"/>
      <c r="J9" s="48"/>
      <c r="K9" s="48"/>
      <c r="L9" s="48"/>
    </row>
    <row r="10" spans="1:12" ht="16.5" customHeight="1">
      <c r="A10" s="483" t="s">
        <v>2796</v>
      </c>
      <c r="B10" s="483" t="s">
        <v>216</v>
      </c>
      <c r="C10" s="483">
        <v>1</v>
      </c>
      <c r="D10" s="483">
        <v>1</v>
      </c>
      <c r="E10" s="483">
        <v>1</v>
      </c>
      <c r="F10" s="483">
        <v>1</v>
      </c>
      <c r="G10" s="483">
        <v>5</v>
      </c>
      <c r="H10" s="48"/>
      <c r="I10" s="48"/>
      <c r="J10" s="48"/>
      <c r="K10" s="48"/>
      <c r="L10" s="48"/>
    </row>
    <row r="11" spans="1:12" ht="16.5" customHeight="1">
      <c r="A11" s="483" t="s">
        <v>2797</v>
      </c>
      <c r="B11" s="483" t="s">
        <v>216</v>
      </c>
      <c r="C11" s="483">
        <v>1</v>
      </c>
      <c r="D11" s="483">
        <v>1</v>
      </c>
      <c r="E11" s="483">
        <v>1</v>
      </c>
      <c r="F11" s="483">
        <v>1</v>
      </c>
      <c r="G11" s="483">
        <v>25</v>
      </c>
      <c r="H11" s="48"/>
      <c r="I11" s="48"/>
      <c r="J11" s="48"/>
      <c r="K11" s="48"/>
      <c r="L11" s="48"/>
    </row>
    <row r="12" spans="1:12" ht="16.5" customHeight="1">
      <c r="A12" s="483" t="s">
        <v>2798</v>
      </c>
      <c r="B12" s="483" t="s">
        <v>216</v>
      </c>
      <c r="C12" s="483">
        <v>1</v>
      </c>
      <c r="D12" s="483">
        <v>1</v>
      </c>
      <c r="E12" s="483">
        <v>1</v>
      </c>
      <c r="F12" s="483">
        <v>1</v>
      </c>
      <c r="G12" s="483">
        <v>15</v>
      </c>
      <c r="H12" s="48"/>
      <c r="I12" s="48"/>
      <c r="J12" s="48"/>
      <c r="K12" s="48"/>
      <c r="L12" s="48"/>
    </row>
    <row r="13" spans="1:12" ht="16.5" customHeight="1">
      <c r="A13" s="483" t="s">
        <v>2799</v>
      </c>
      <c r="B13" s="483" t="s">
        <v>216</v>
      </c>
      <c r="C13" s="483">
        <v>1</v>
      </c>
      <c r="D13" s="483">
        <v>1</v>
      </c>
      <c r="E13" s="483">
        <v>1</v>
      </c>
      <c r="F13" s="483">
        <v>1</v>
      </c>
      <c r="G13" s="483">
        <v>5</v>
      </c>
      <c r="H13" s="48"/>
      <c r="I13" s="48"/>
      <c r="J13" s="48"/>
      <c r="K13" s="48"/>
      <c r="L13" s="48"/>
    </row>
    <row r="14" spans="1:12" ht="16.5" customHeight="1">
      <c r="A14" s="481" t="s">
        <v>2794</v>
      </c>
      <c r="B14" s="481" t="s">
        <v>217</v>
      </c>
      <c r="C14" s="481">
        <v>1</v>
      </c>
      <c r="D14" s="481">
        <v>1</v>
      </c>
      <c r="E14" s="481">
        <v>1</v>
      </c>
      <c r="F14" s="481">
        <v>1</v>
      </c>
      <c r="G14" s="481">
        <v>25</v>
      </c>
      <c r="H14" s="48"/>
      <c r="I14" s="48"/>
      <c r="J14" s="48"/>
      <c r="K14" s="48"/>
      <c r="L14" s="48"/>
    </row>
    <row r="15" spans="1:12" ht="16.5" customHeight="1">
      <c r="A15" s="481" t="s">
        <v>2795</v>
      </c>
      <c r="B15" s="481" t="s">
        <v>217</v>
      </c>
      <c r="C15" s="481">
        <v>1</v>
      </c>
      <c r="D15" s="481">
        <v>1</v>
      </c>
      <c r="E15" s="481">
        <v>1</v>
      </c>
      <c r="F15" s="481">
        <v>1</v>
      </c>
      <c r="G15" s="481">
        <v>15</v>
      </c>
      <c r="H15" s="48"/>
      <c r="I15" s="48"/>
      <c r="J15" s="48"/>
      <c r="K15" s="48"/>
      <c r="L15" s="48"/>
    </row>
    <row r="16" spans="1:12" ht="16.5" customHeight="1">
      <c r="A16" s="481" t="s">
        <v>2796</v>
      </c>
      <c r="B16" s="481" t="s">
        <v>217</v>
      </c>
      <c r="C16" s="481">
        <v>1</v>
      </c>
      <c r="D16" s="481">
        <v>1</v>
      </c>
      <c r="E16" s="481">
        <v>1</v>
      </c>
      <c r="F16" s="481">
        <v>1</v>
      </c>
      <c r="G16" s="481">
        <v>5</v>
      </c>
      <c r="H16" s="48"/>
      <c r="I16" s="48"/>
      <c r="J16" s="48"/>
      <c r="K16" s="48"/>
      <c r="L16" s="48"/>
    </row>
    <row r="17" spans="1:12" ht="16.5" customHeight="1">
      <c r="A17" s="481" t="s">
        <v>2797</v>
      </c>
      <c r="B17" s="481" t="s">
        <v>217</v>
      </c>
      <c r="C17" s="481">
        <v>1</v>
      </c>
      <c r="D17" s="481">
        <v>1</v>
      </c>
      <c r="E17" s="481">
        <v>1</v>
      </c>
      <c r="F17" s="481">
        <v>1</v>
      </c>
      <c r="G17" s="481">
        <v>25</v>
      </c>
      <c r="H17" s="48"/>
      <c r="I17" s="48"/>
      <c r="J17" s="48"/>
      <c r="K17" s="48"/>
      <c r="L17" s="48"/>
    </row>
    <row r="18" spans="1:12" ht="16.5" customHeight="1">
      <c r="A18" s="481" t="s">
        <v>2798</v>
      </c>
      <c r="B18" s="481" t="s">
        <v>217</v>
      </c>
      <c r="C18" s="481">
        <v>1</v>
      </c>
      <c r="D18" s="481">
        <v>1</v>
      </c>
      <c r="E18" s="481">
        <v>1</v>
      </c>
      <c r="F18" s="481">
        <v>1</v>
      </c>
      <c r="G18" s="481">
        <v>15</v>
      </c>
      <c r="H18" s="48"/>
      <c r="I18" s="48"/>
      <c r="J18" s="48"/>
      <c r="K18" s="48"/>
      <c r="L18" s="48"/>
    </row>
    <row r="19" spans="1:12" ht="16.5" customHeight="1">
      <c r="A19" s="481" t="s">
        <v>2799</v>
      </c>
      <c r="B19" s="481" t="s">
        <v>217</v>
      </c>
      <c r="C19" s="481">
        <v>1</v>
      </c>
      <c r="D19" s="481">
        <v>1</v>
      </c>
      <c r="E19" s="481">
        <v>1</v>
      </c>
      <c r="F19" s="481">
        <v>1</v>
      </c>
      <c r="G19" s="481">
        <v>5</v>
      </c>
      <c r="H19" s="48"/>
      <c r="I19" s="48"/>
      <c r="J19" s="48"/>
      <c r="K19" s="48"/>
      <c r="L19" s="48"/>
    </row>
    <row r="20" spans="1:12" ht="16.5" customHeight="1">
      <c r="A20" s="483" t="s">
        <v>2794</v>
      </c>
      <c r="B20" s="483" t="s">
        <v>218</v>
      </c>
      <c r="C20" s="483">
        <v>1</v>
      </c>
      <c r="D20" s="483">
        <v>1</v>
      </c>
      <c r="E20" s="483">
        <v>1</v>
      </c>
      <c r="F20" s="483">
        <v>1</v>
      </c>
      <c r="G20" s="483">
        <v>25</v>
      </c>
      <c r="H20" s="48"/>
      <c r="I20" s="48"/>
      <c r="J20" s="48"/>
      <c r="K20" s="48"/>
      <c r="L20" s="48"/>
    </row>
    <row r="21" spans="1:12" ht="16.5" customHeight="1">
      <c r="A21" s="483" t="s">
        <v>2795</v>
      </c>
      <c r="B21" s="483" t="s">
        <v>218</v>
      </c>
      <c r="C21" s="483">
        <v>1</v>
      </c>
      <c r="D21" s="483">
        <v>1</v>
      </c>
      <c r="E21" s="483">
        <v>1</v>
      </c>
      <c r="F21" s="483">
        <v>1</v>
      </c>
      <c r="G21" s="483">
        <v>15</v>
      </c>
      <c r="H21" s="48"/>
      <c r="I21" s="48"/>
      <c r="J21" s="48"/>
      <c r="K21" s="48"/>
      <c r="L21" s="48"/>
    </row>
    <row r="22" spans="1:12" ht="16.5" customHeight="1">
      <c r="A22" s="483" t="s">
        <v>2796</v>
      </c>
      <c r="B22" s="483" t="s">
        <v>218</v>
      </c>
      <c r="C22" s="483">
        <v>1</v>
      </c>
      <c r="D22" s="483">
        <v>1</v>
      </c>
      <c r="E22" s="483">
        <v>1</v>
      </c>
      <c r="F22" s="483">
        <v>1</v>
      </c>
      <c r="G22" s="483">
        <v>5</v>
      </c>
      <c r="H22" s="48"/>
      <c r="I22" s="48"/>
      <c r="J22" s="48"/>
      <c r="K22" s="48"/>
      <c r="L22" s="48"/>
    </row>
    <row r="23" spans="1:12" ht="16.5" customHeight="1">
      <c r="A23" s="483" t="s">
        <v>2797</v>
      </c>
      <c r="B23" s="483" t="s">
        <v>218</v>
      </c>
      <c r="C23" s="483">
        <v>1</v>
      </c>
      <c r="D23" s="483">
        <v>1</v>
      </c>
      <c r="E23" s="483">
        <v>1</v>
      </c>
      <c r="F23" s="483">
        <v>1</v>
      </c>
      <c r="G23" s="483">
        <v>25</v>
      </c>
      <c r="H23" s="48"/>
      <c r="I23" s="48"/>
      <c r="J23" s="48"/>
      <c r="K23" s="48"/>
      <c r="L23" s="48"/>
    </row>
    <row r="24" spans="1:12" ht="16.5" customHeight="1">
      <c r="A24" s="483" t="s">
        <v>2798</v>
      </c>
      <c r="B24" s="483" t="s">
        <v>218</v>
      </c>
      <c r="C24" s="483">
        <v>1</v>
      </c>
      <c r="D24" s="483">
        <v>1</v>
      </c>
      <c r="E24" s="483">
        <v>1</v>
      </c>
      <c r="F24" s="483">
        <v>1</v>
      </c>
      <c r="G24" s="483">
        <v>15</v>
      </c>
      <c r="H24" s="48"/>
      <c r="I24" s="48"/>
      <c r="J24" s="48"/>
      <c r="K24" s="48"/>
      <c r="L24" s="48"/>
    </row>
    <row r="25" spans="1:12" ht="16.5" customHeight="1">
      <c r="A25" s="483" t="s">
        <v>2799</v>
      </c>
      <c r="B25" s="483" t="s">
        <v>218</v>
      </c>
      <c r="C25" s="483">
        <v>1</v>
      </c>
      <c r="D25" s="483">
        <v>1</v>
      </c>
      <c r="E25" s="483">
        <v>1</v>
      </c>
      <c r="F25" s="483">
        <v>1</v>
      </c>
      <c r="G25" s="483">
        <v>5</v>
      </c>
      <c r="H25" s="48"/>
      <c r="I25" s="48"/>
      <c r="J25" s="48"/>
      <c r="K25" s="48"/>
      <c r="L25" s="48"/>
    </row>
    <row r="26" spans="1:12" ht="16.5" customHeight="1">
      <c r="A26" s="481" t="s">
        <v>242</v>
      </c>
      <c r="B26" s="481" t="s">
        <v>214</v>
      </c>
      <c r="C26" s="481">
        <v>1</v>
      </c>
      <c r="D26" s="481">
        <v>1</v>
      </c>
      <c r="E26" s="481">
        <v>1</v>
      </c>
      <c r="F26" s="481">
        <v>1</v>
      </c>
      <c r="G26" s="481">
        <v>3</v>
      </c>
      <c r="H26" s="48"/>
      <c r="I26" s="48"/>
      <c r="J26" s="48"/>
      <c r="K26" s="48"/>
      <c r="L26" s="48"/>
    </row>
    <row r="27" spans="1:12" ht="16.5" customHeight="1">
      <c r="A27" s="481" t="s">
        <v>243</v>
      </c>
      <c r="B27" s="481" t="s">
        <v>214</v>
      </c>
      <c r="C27" s="481">
        <v>1</v>
      </c>
      <c r="D27" s="481">
        <v>1</v>
      </c>
      <c r="E27" s="481">
        <v>1</v>
      </c>
      <c r="F27" s="481">
        <v>1</v>
      </c>
      <c r="G27" s="481">
        <v>2</v>
      </c>
      <c r="H27" s="48"/>
      <c r="I27" s="48"/>
      <c r="J27" s="48"/>
      <c r="K27" s="48"/>
      <c r="L27" s="48"/>
    </row>
    <row r="28" spans="1:12" ht="16.5" customHeight="1">
      <c r="A28" s="481" t="s">
        <v>244</v>
      </c>
      <c r="B28" s="481" t="s">
        <v>214</v>
      </c>
      <c r="C28" s="481">
        <v>1</v>
      </c>
      <c r="D28" s="481">
        <v>1</v>
      </c>
      <c r="E28" s="481">
        <v>1</v>
      </c>
      <c r="F28" s="481">
        <v>1</v>
      </c>
      <c r="G28" s="481">
        <v>4</v>
      </c>
      <c r="H28" s="48"/>
      <c r="I28" s="48"/>
      <c r="J28" s="48"/>
      <c r="K28" s="48"/>
      <c r="L28" s="48"/>
    </row>
    <row r="29" spans="1:12" ht="16.5" customHeight="1">
      <c r="A29" s="481" t="s">
        <v>245</v>
      </c>
      <c r="B29" s="481" t="s">
        <v>214</v>
      </c>
      <c r="C29" s="481">
        <v>1</v>
      </c>
      <c r="D29" s="481">
        <v>1</v>
      </c>
      <c r="E29" s="481">
        <v>1</v>
      </c>
      <c r="F29" s="481">
        <v>1</v>
      </c>
      <c r="G29" s="481">
        <v>1</v>
      </c>
      <c r="H29" s="48"/>
      <c r="I29" s="48"/>
      <c r="J29" s="48"/>
      <c r="K29" s="48"/>
      <c r="L29" s="48"/>
    </row>
    <row r="30" spans="1:12" ht="16.5" customHeight="1">
      <c r="A30" s="484" t="s">
        <v>2800</v>
      </c>
      <c r="B30" s="484" t="s">
        <v>215</v>
      </c>
      <c r="C30" s="484">
        <v>1</v>
      </c>
      <c r="D30" s="484">
        <v>2</v>
      </c>
      <c r="E30" s="484">
        <v>1</v>
      </c>
      <c r="F30" s="484">
        <v>1</v>
      </c>
      <c r="G30" s="484">
        <v>25</v>
      </c>
      <c r="H30" s="48"/>
      <c r="I30" s="48"/>
      <c r="J30" s="48"/>
      <c r="K30" s="48"/>
      <c r="L30" s="48"/>
    </row>
    <row r="31" spans="1:12" ht="16.5" customHeight="1">
      <c r="A31" s="484" t="s">
        <v>2801</v>
      </c>
      <c r="B31" s="484" t="s">
        <v>215</v>
      </c>
      <c r="C31" s="484">
        <v>1</v>
      </c>
      <c r="D31" s="484">
        <v>2</v>
      </c>
      <c r="E31" s="484">
        <v>1</v>
      </c>
      <c r="F31" s="484">
        <v>1</v>
      </c>
      <c r="G31" s="484">
        <v>15</v>
      </c>
      <c r="H31" s="48"/>
      <c r="I31" s="48"/>
      <c r="J31" s="48"/>
      <c r="K31" s="48"/>
      <c r="L31" s="48"/>
    </row>
    <row r="32" spans="1:12" ht="16.5" customHeight="1">
      <c r="A32" s="484" t="s">
        <v>2802</v>
      </c>
      <c r="B32" s="484" t="s">
        <v>215</v>
      </c>
      <c r="C32" s="484">
        <v>1</v>
      </c>
      <c r="D32" s="484">
        <v>2</v>
      </c>
      <c r="E32" s="484">
        <v>1</v>
      </c>
      <c r="F32" s="484">
        <v>1</v>
      </c>
      <c r="G32" s="484">
        <v>5</v>
      </c>
      <c r="H32" s="48"/>
      <c r="I32" s="48"/>
      <c r="J32" s="48"/>
      <c r="K32" s="48"/>
      <c r="L32" s="48"/>
    </row>
    <row r="33" spans="1:12" ht="16.5" customHeight="1">
      <c r="A33" s="484" t="s">
        <v>2803</v>
      </c>
      <c r="B33" s="484" t="s">
        <v>215</v>
      </c>
      <c r="C33" s="484">
        <v>1</v>
      </c>
      <c r="D33" s="484">
        <v>2</v>
      </c>
      <c r="E33" s="484">
        <v>1</v>
      </c>
      <c r="F33" s="484">
        <v>1</v>
      </c>
      <c r="G33" s="484">
        <v>25</v>
      </c>
      <c r="H33" s="48"/>
      <c r="I33" s="48"/>
      <c r="J33" s="48"/>
      <c r="K33" s="48"/>
      <c r="L33" s="48"/>
    </row>
    <row r="34" spans="1:12" ht="16.5" customHeight="1">
      <c r="A34" s="484" t="s">
        <v>2804</v>
      </c>
      <c r="B34" s="484" t="s">
        <v>215</v>
      </c>
      <c r="C34" s="484">
        <v>1</v>
      </c>
      <c r="D34" s="484">
        <v>2</v>
      </c>
      <c r="E34" s="484">
        <v>1</v>
      </c>
      <c r="F34" s="484">
        <v>1</v>
      </c>
      <c r="G34" s="484">
        <v>15</v>
      </c>
      <c r="H34" s="48"/>
      <c r="I34" s="48"/>
      <c r="J34" s="48"/>
      <c r="K34" s="48"/>
      <c r="L34" s="48"/>
    </row>
    <row r="35" spans="1:12" ht="16.5" customHeight="1">
      <c r="A35" s="484" t="s">
        <v>2805</v>
      </c>
      <c r="B35" s="484" t="s">
        <v>215</v>
      </c>
      <c r="C35" s="484">
        <v>1</v>
      </c>
      <c r="D35" s="484">
        <v>2</v>
      </c>
      <c r="E35" s="484">
        <v>1</v>
      </c>
      <c r="F35" s="484">
        <v>1</v>
      </c>
      <c r="G35" s="484">
        <v>5</v>
      </c>
      <c r="H35" s="48"/>
      <c r="I35" s="48"/>
      <c r="J35" s="48"/>
      <c r="K35" s="48"/>
      <c r="L35" s="48"/>
    </row>
    <row r="36" spans="1:12" ht="16.5" customHeight="1">
      <c r="A36" s="485" t="s">
        <v>2800</v>
      </c>
      <c r="B36" s="485" t="s">
        <v>216</v>
      </c>
      <c r="C36" s="485">
        <v>1</v>
      </c>
      <c r="D36" s="485">
        <v>2</v>
      </c>
      <c r="E36" s="485">
        <v>1</v>
      </c>
      <c r="F36" s="485">
        <v>1</v>
      </c>
      <c r="G36" s="485">
        <v>25</v>
      </c>
      <c r="H36" s="48"/>
      <c r="I36" s="48"/>
      <c r="J36" s="48"/>
      <c r="K36" s="48"/>
      <c r="L36" s="48"/>
    </row>
    <row r="37" spans="1:12" ht="16.5" customHeight="1">
      <c r="A37" s="485" t="s">
        <v>2801</v>
      </c>
      <c r="B37" s="485" t="s">
        <v>216</v>
      </c>
      <c r="C37" s="485">
        <v>1</v>
      </c>
      <c r="D37" s="485">
        <v>2</v>
      </c>
      <c r="E37" s="485">
        <v>1</v>
      </c>
      <c r="F37" s="485">
        <v>1</v>
      </c>
      <c r="G37" s="485">
        <v>15</v>
      </c>
      <c r="H37" s="48"/>
      <c r="I37" s="48"/>
      <c r="J37" s="48"/>
      <c r="K37" s="48"/>
      <c r="L37" s="48"/>
    </row>
    <row r="38" spans="1:12" ht="16.5" customHeight="1">
      <c r="A38" s="485" t="s">
        <v>2802</v>
      </c>
      <c r="B38" s="485" t="s">
        <v>216</v>
      </c>
      <c r="C38" s="485">
        <v>1</v>
      </c>
      <c r="D38" s="485">
        <v>2</v>
      </c>
      <c r="E38" s="485">
        <v>1</v>
      </c>
      <c r="F38" s="485">
        <v>1</v>
      </c>
      <c r="G38" s="485">
        <v>5</v>
      </c>
      <c r="H38" s="48"/>
      <c r="I38" s="48"/>
      <c r="J38" s="48"/>
      <c r="K38" s="48"/>
      <c r="L38" s="48"/>
    </row>
    <row r="39" spans="1:12" ht="16.5" customHeight="1">
      <c r="A39" s="485" t="s">
        <v>2803</v>
      </c>
      <c r="B39" s="485" t="s">
        <v>216</v>
      </c>
      <c r="C39" s="485">
        <v>1</v>
      </c>
      <c r="D39" s="485">
        <v>2</v>
      </c>
      <c r="E39" s="485">
        <v>1</v>
      </c>
      <c r="F39" s="485">
        <v>1</v>
      </c>
      <c r="G39" s="485">
        <v>25</v>
      </c>
      <c r="H39" s="48"/>
      <c r="I39" s="48"/>
      <c r="J39" s="48"/>
      <c r="K39" s="48"/>
      <c r="L39" s="48"/>
    </row>
    <row r="40" spans="1:12" ht="16.5" customHeight="1">
      <c r="A40" s="485" t="s">
        <v>2804</v>
      </c>
      <c r="B40" s="485" t="s">
        <v>216</v>
      </c>
      <c r="C40" s="485">
        <v>1</v>
      </c>
      <c r="D40" s="485">
        <v>2</v>
      </c>
      <c r="E40" s="485">
        <v>1</v>
      </c>
      <c r="F40" s="485">
        <v>1</v>
      </c>
      <c r="G40" s="485">
        <v>15</v>
      </c>
      <c r="H40" s="48"/>
      <c r="I40" s="48"/>
      <c r="J40" s="48"/>
      <c r="K40" s="48"/>
      <c r="L40" s="48"/>
    </row>
    <row r="41" spans="1:12" ht="16.5" customHeight="1">
      <c r="A41" s="485" t="s">
        <v>2805</v>
      </c>
      <c r="B41" s="485" t="s">
        <v>216</v>
      </c>
      <c r="C41" s="485">
        <v>1</v>
      </c>
      <c r="D41" s="485">
        <v>2</v>
      </c>
      <c r="E41" s="485">
        <v>1</v>
      </c>
      <c r="F41" s="485">
        <v>1</v>
      </c>
      <c r="G41" s="485">
        <v>5</v>
      </c>
      <c r="H41" s="48"/>
      <c r="I41" s="48"/>
      <c r="J41" s="48"/>
      <c r="K41" s="48"/>
      <c r="L41" s="48"/>
    </row>
    <row r="42" spans="1:12" ht="16.5" customHeight="1">
      <c r="A42" s="484" t="s">
        <v>2800</v>
      </c>
      <c r="B42" s="484" t="s">
        <v>217</v>
      </c>
      <c r="C42" s="484">
        <v>1</v>
      </c>
      <c r="D42" s="484">
        <v>2</v>
      </c>
      <c r="E42" s="484">
        <v>1</v>
      </c>
      <c r="F42" s="484">
        <v>1</v>
      </c>
      <c r="G42" s="484">
        <v>25</v>
      </c>
      <c r="H42" s="48"/>
      <c r="I42" s="48"/>
      <c r="J42" s="48"/>
      <c r="K42" s="48"/>
      <c r="L42" s="48"/>
    </row>
    <row r="43" spans="1:12" ht="16.5" customHeight="1">
      <c r="A43" s="484" t="s">
        <v>2801</v>
      </c>
      <c r="B43" s="484" t="s">
        <v>217</v>
      </c>
      <c r="C43" s="484">
        <v>1</v>
      </c>
      <c r="D43" s="484">
        <v>2</v>
      </c>
      <c r="E43" s="484">
        <v>1</v>
      </c>
      <c r="F43" s="484">
        <v>1</v>
      </c>
      <c r="G43" s="484">
        <v>15</v>
      </c>
      <c r="H43" s="48"/>
      <c r="I43" s="48"/>
      <c r="J43" s="48"/>
      <c r="K43" s="48"/>
      <c r="L43" s="48"/>
    </row>
    <row r="44" spans="1:12" ht="16.5" customHeight="1">
      <c r="A44" s="484" t="s">
        <v>2802</v>
      </c>
      <c r="B44" s="484" t="s">
        <v>217</v>
      </c>
      <c r="C44" s="484">
        <v>1</v>
      </c>
      <c r="D44" s="484">
        <v>2</v>
      </c>
      <c r="E44" s="484">
        <v>1</v>
      </c>
      <c r="F44" s="484">
        <v>1</v>
      </c>
      <c r="G44" s="484">
        <v>5</v>
      </c>
      <c r="H44" s="48"/>
      <c r="I44" s="48"/>
      <c r="J44" s="48"/>
      <c r="K44" s="48"/>
      <c r="L44" s="48"/>
    </row>
    <row r="45" spans="1:12" ht="16.5" customHeight="1">
      <c r="A45" s="484" t="s">
        <v>2803</v>
      </c>
      <c r="B45" s="484" t="s">
        <v>217</v>
      </c>
      <c r="C45" s="484">
        <v>1</v>
      </c>
      <c r="D45" s="484">
        <v>2</v>
      </c>
      <c r="E45" s="484">
        <v>1</v>
      </c>
      <c r="F45" s="484">
        <v>1</v>
      </c>
      <c r="G45" s="484">
        <v>25</v>
      </c>
      <c r="H45" s="48"/>
      <c r="I45" s="48"/>
      <c r="J45" s="48"/>
      <c r="K45" s="48"/>
      <c r="L45" s="48"/>
    </row>
    <row r="46" spans="1:12" ht="16.5" customHeight="1">
      <c r="A46" s="484" t="s">
        <v>2804</v>
      </c>
      <c r="B46" s="484" t="s">
        <v>217</v>
      </c>
      <c r="C46" s="484">
        <v>1</v>
      </c>
      <c r="D46" s="484">
        <v>2</v>
      </c>
      <c r="E46" s="484">
        <v>1</v>
      </c>
      <c r="F46" s="484">
        <v>1</v>
      </c>
      <c r="G46" s="484">
        <v>15</v>
      </c>
      <c r="H46" s="48"/>
      <c r="I46" s="48"/>
      <c r="J46" s="48"/>
      <c r="K46" s="48"/>
      <c r="L46" s="48"/>
    </row>
    <row r="47" spans="1:12" ht="16.5" customHeight="1">
      <c r="A47" s="484" t="s">
        <v>2805</v>
      </c>
      <c r="B47" s="484" t="s">
        <v>217</v>
      </c>
      <c r="C47" s="484">
        <v>1</v>
      </c>
      <c r="D47" s="484">
        <v>2</v>
      </c>
      <c r="E47" s="484">
        <v>1</v>
      </c>
      <c r="F47" s="484">
        <v>1</v>
      </c>
      <c r="G47" s="484">
        <v>5</v>
      </c>
      <c r="H47" s="48"/>
      <c r="I47" s="48"/>
      <c r="J47" s="48"/>
      <c r="K47" s="48"/>
      <c r="L47" s="48"/>
    </row>
    <row r="48" spans="1:12" ht="16.5" customHeight="1">
      <c r="A48" s="485" t="s">
        <v>2800</v>
      </c>
      <c r="B48" s="485" t="s">
        <v>218</v>
      </c>
      <c r="C48" s="485">
        <v>1</v>
      </c>
      <c r="D48" s="485">
        <v>2</v>
      </c>
      <c r="E48" s="485">
        <v>1</v>
      </c>
      <c r="F48" s="485">
        <v>1</v>
      </c>
      <c r="G48" s="485">
        <v>25</v>
      </c>
      <c r="H48" s="48"/>
      <c r="I48" s="48"/>
      <c r="J48" s="48"/>
      <c r="K48" s="48"/>
      <c r="L48" s="48"/>
    </row>
    <row r="49" spans="1:12" ht="16.5" customHeight="1">
      <c r="A49" s="485" t="s">
        <v>2801</v>
      </c>
      <c r="B49" s="485" t="s">
        <v>218</v>
      </c>
      <c r="C49" s="485">
        <v>1</v>
      </c>
      <c r="D49" s="485">
        <v>2</v>
      </c>
      <c r="E49" s="485">
        <v>1</v>
      </c>
      <c r="F49" s="485">
        <v>1</v>
      </c>
      <c r="G49" s="485">
        <v>15</v>
      </c>
      <c r="H49" s="48"/>
      <c r="I49" s="48"/>
      <c r="J49" s="48"/>
      <c r="K49" s="48"/>
      <c r="L49" s="48"/>
    </row>
    <row r="50" spans="1:12" ht="16.5" customHeight="1">
      <c r="A50" s="485" t="s">
        <v>2802</v>
      </c>
      <c r="B50" s="485" t="s">
        <v>218</v>
      </c>
      <c r="C50" s="485">
        <v>1</v>
      </c>
      <c r="D50" s="485">
        <v>2</v>
      </c>
      <c r="E50" s="485">
        <v>1</v>
      </c>
      <c r="F50" s="485">
        <v>1</v>
      </c>
      <c r="G50" s="485">
        <v>5</v>
      </c>
      <c r="H50" s="48"/>
      <c r="I50" s="48"/>
      <c r="J50" s="48"/>
      <c r="K50" s="48"/>
      <c r="L50" s="48"/>
    </row>
    <row r="51" spans="1:12" ht="16.5" customHeight="1">
      <c r="A51" s="485" t="s">
        <v>2803</v>
      </c>
      <c r="B51" s="485" t="s">
        <v>218</v>
      </c>
      <c r="C51" s="485">
        <v>1</v>
      </c>
      <c r="D51" s="485">
        <v>2</v>
      </c>
      <c r="E51" s="485">
        <v>1</v>
      </c>
      <c r="F51" s="485">
        <v>1</v>
      </c>
      <c r="G51" s="485">
        <v>25</v>
      </c>
      <c r="H51" s="48"/>
      <c r="I51" s="48"/>
      <c r="J51" s="48"/>
      <c r="K51" s="48"/>
      <c r="L51" s="48"/>
    </row>
    <row r="52" spans="1:12" ht="16.5" customHeight="1">
      <c r="A52" s="485" t="s">
        <v>2804</v>
      </c>
      <c r="B52" s="485" t="s">
        <v>218</v>
      </c>
      <c r="C52" s="485">
        <v>1</v>
      </c>
      <c r="D52" s="485">
        <v>2</v>
      </c>
      <c r="E52" s="485">
        <v>1</v>
      </c>
      <c r="F52" s="485">
        <v>1</v>
      </c>
      <c r="G52" s="485">
        <v>15</v>
      </c>
      <c r="H52" s="48"/>
      <c r="I52" s="48"/>
      <c r="J52" s="48"/>
      <c r="K52" s="48"/>
      <c r="L52" s="48"/>
    </row>
    <row r="53" spans="1:12" ht="16.5" customHeight="1">
      <c r="A53" s="485" t="s">
        <v>2805</v>
      </c>
      <c r="B53" s="485" t="s">
        <v>218</v>
      </c>
      <c r="C53" s="485">
        <v>1</v>
      </c>
      <c r="D53" s="485">
        <v>2</v>
      </c>
      <c r="E53" s="485">
        <v>1</v>
      </c>
      <c r="F53" s="485">
        <v>1</v>
      </c>
      <c r="G53" s="485">
        <v>5</v>
      </c>
      <c r="H53" s="48"/>
      <c r="I53" s="48"/>
      <c r="J53" s="48"/>
      <c r="K53" s="48"/>
      <c r="L53" s="48"/>
    </row>
    <row r="54" spans="1:12" ht="16.5" customHeight="1">
      <c r="A54" s="484" t="s">
        <v>242</v>
      </c>
      <c r="B54" s="484" t="s">
        <v>214</v>
      </c>
      <c r="C54" s="484">
        <v>1</v>
      </c>
      <c r="D54" s="484">
        <v>2</v>
      </c>
      <c r="E54" s="484">
        <v>1</v>
      </c>
      <c r="F54" s="484">
        <v>1</v>
      </c>
      <c r="G54" s="484">
        <v>3</v>
      </c>
    </row>
    <row r="55" spans="1:12" ht="16.5" customHeight="1">
      <c r="A55" s="484" t="s">
        <v>243</v>
      </c>
      <c r="B55" s="484" t="s">
        <v>214</v>
      </c>
      <c r="C55" s="484">
        <v>1</v>
      </c>
      <c r="D55" s="484">
        <v>2</v>
      </c>
      <c r="E55" s="484">
        <v>1</v>
      </c>
      <c r="F55" s="484">
        <v>1</v>
      </c>
      <c r="G55" s="484">
        <v>2</v>
      </c>
    </row>
    <row r="56" spans="1:12" ht="16.5" customHeight="1">
      <c r="A56" s="484" t="s">
        <v>244</v>
      </c>
      <c r="B56" s="484" t="s">
        <v>214</v>
      </c>
      <c r="C56" s="484">
        <v>1</v>
      </c>
      <c r="D56" s="484">
        <v>2</v>
      </c>
      <c r="E56" s="484">
        <v>1</v>
      </c>
      <c r="F56" s="484">
        <v>1</v>
      </c>
      <c r="G56" s="484">
        <v>4</v>
      </c>
    </row>
    <row r="57" spans="1:12" ht="16.5" customHeight="1">
      <c r="A57" s="484" t="s">
        <v>245</v>
      </c>
      <c r="B57" s="484" t="s">
        <v>214</v>
      </c>
      <c r="C57" s="484">
        <v>1</v>
      </c>
      <c r="D57" s="484">
        <v>2</v>
      </c>
      <c r="E57" s="484">
        <v>1</v>
      </c>
      <c r="F57" s="484">
        <v>1</v>
      </c>
      <c r="G57" s="484">
        <v>1</v>
      </c>
    </row>
    <row r="58" spans="1:12" ht="16.5" customHeight="1">
      <c r="A58" s="481" t="s">
        <v>2806</v>
      </c>
      <c r="B58" s="481" t="s">
        <v>215</v>
      </c>
      <c r="C58" s="481">
        <v>1</v>
      </c>
      <c r="D58" s="481">
        <v>3</v>
      </c>
      <c r="E58" s="481">
        <v>1</v>
      </c>
      <c r="F58" s="481">
        <v>1</v>
      </c>
      <c r="G58" s="481">
        <v>25</v>
      </c>
    </row>
    <row r="59" spans="1:12" ht="16.5" customHeight="1">
      <c r="A59" s="481" t="s">
        <v>2807</v>
      </c>
      <c r="B59" s="481" t="s">
        <v>215</v>
      </c>
      <c r="C59" s="481">
        <v>1</v>
      </c>
      <c r="D59" s="481">
        <v>3</v>
      </c>
      <c r="E59" s="481">
        <v>1</v>
      </c>
      <c r="F59" s="481">
        <v>1</v>
      </c>
      <c r="G59" s="481">
        <v>15</v>
      </c>
    </row>
    <row r="60" spans="1:12" ht="16.5" customHeight="1">
      <c r="A60" s="481" t="s">
        <v>2808</v>
      </c>
      <c r="B60" s="481" t="s">
        <v>215</v>
      </c>
      <c r="C60" s="481">
        <v>1</v>
      </c>
      <c r="D60" s="481">
        <v>3</v>
      </c>
      <c r="E60" s="481">
        <v>1</v>
      </c>
      <c r="F60" s="481">
        <v>1</v>
      </c>
      <c r="G60" s="481">
        <v>5</v>
      </c>
    </row>
    <row r="61" spans="1:12" ht="16.5" customHeight="1">
      <c r="A61" s="481" t="s">
        <v>2809</v>
      </c>
      <c r="B61" s="481" t="s">
        <v>215</v>
      </c>
      <c r="C61" s="481">
        <v>1</v>
      </c>
      <c r="D61" s="481">
        <v>3</v>
      </c>
      <c r="E61" s="481">
        <v>1</v>
      </c>
      <c r="F61" s="481">
        <v>1</v>
      </c>
      <c r="G61" s="481">
        <v>25</v>
      </c>
    </row>
    <row r="62" spans="1:12" ht="16.5" customHeight="1">
      <c r="A62" s="481" t="s">
        <v>2810</v>
      </c>
      <c r="B62" s="481" t="s">
        <v>215</v>
      </c>
      <c r="C62" s="481">
        <v>1</v>
      </c>
      <c r="D62" s="481">
        <v>3</v>
      </c>
      <c r="E62" s="481">
        <v>1</v>
      </c>
      <c r="F62" s="481">
        <v>1</v>
      </c>
      <c r="G62" s="481">
        <v>15</v>
      </c>
    </row>
    <row r="63" spans="1:12" ht="16.5" customHeight="1">
      <c r="A63" s="481" t="s">
        <v>2811</v>
      </c>
      <c r="B63" s="481" t="s">
        <v>215</v>
      </c>
      <c r="C63" s="481">
        <v>1</v>
      </c>
      <c r="D63" s="481">
        <v>3</v>
      </c>
      <c r="E63" s="481">
        <v>1</v>
      </c>
      <c r="F63" s="481">
        <v>1</v>
      </c>
      <c r="G63" s="481">
        <v>5</v>
      </c>
    </row>
    <row r="64" spans="1:12" ht="16.5" customHeight="1">
      <c r="A64" s="483" t="s">
        <v>2806</v>
      </c>
      <c r="B64" s="483" t="s">
        <v>216</v>
      </c>
      <c r="C64" s="483">
        <v>1</v>
      </c>
      <c r="D64" s="483">
        <v>3</v>
      </c>
      <c r="E64" s="483">
        <v>1</v>
      </c>
      <c r="F64" s="483">
        <v>1</v>
      </c>
      <c r="G64" s="483">
        <v>25</v>
      </c>
    </row>
    <row r="65" spans="1:7" ht="16.5" customHeight="1">
      <c r="A65" s="483" t="s">
        <v>2807</v>
      </c>
      <c r="B65" s="483" t="s">
        <v>216</v>
      </c>
      <c r="C65" s="483">
        <v>1</v>
      </c>
      <c r="D65" s="483">
        <v>3</v>
      </c>
      <c r="E65" s="483">
        <v>1</v>
      </c>
      <c r="F65" s="483">
        <v>1</v>
      </c>
      <c r="G65" s="483">
        <v>15</v>
      </c>
    </row>
    <row r="66" spans="1:7" ht="16.5" customHeight="1">
      <c r="A66" s="483" t="s">
        <v>2808</v>
      </c>
      <c r="B66" s="483" t="s">
        <v>216</v>
      </c>
      <c r="C66" s="483">
        <v>1</v>
      </c>
      <c r="D66" s="483">
        <v>3</v>
      </c>
      <c r="E66" s="483">
        <v>1</v>
      </c>
      <c r="F66" s="483">
        <v>1</v>
      </c>
      <c r="G66" s="483">
        <v>5</v>
      </c>
    </row>
    <row r="67" spans="1:7" s="46" customFormat="1" ht="16.5" customHeight="1">
      <c r="A67" s="483" t="s">
        <v>2809</v>
      </c>
      <c r="B67" s="483" t="s">
        <v>216</v>
      </c>
      <c r="C67" s="483">
        <v>1</v>
      </c>
      <c r="D67" s="483">
        <v>3</v>
      </c>
      <c r="E67" s="483">
        <v>1</v>
      </c>
      <c r="F67" s="483">
        <v>1</v>
      </c>
      <c r="G67" s="483">
        <v>25</v>
      </c>
    </row>
    <row r="68" spans="1:7" s="46" customFormat="1" ht="16.5" customHeight="1">
      <c r="A68" s="483" t="s">
        <v>2810</v>
      </c>
      <c r="B68" s="483" t="s">
        <v>216</v>
      </c>
      <c r="C68" s="483">
        <v>1</v>
      </c>
      <c r="D68" s="483">
        <v>3</v>
      </c>
      <c r="E68" s="483">
        <v>1</v>
      </c>
      <c r="F68" s="483">
        <v>1</v>
      </c>
      <c r="G68" s="483">
        <v>15</v>
      </c>
    </row>
    <row r="69" spans="1:7" s="46" customFormat="1" ht="16.5" customHeight="1">
      <c r="A69" s="483" t="s">
        <v>2811</v>
      </c>
      <c r="B69" s="483" t="s">
        <v>216</v>
      </c>
      <c r="C69" s="483">
        <v>1</v>
      </c>
      <c r="D69" s="483">
        <v>3</v>
      </c>
      <c r="E69" s="483">
        <v>1</v>
      </c>
      <c r="F69" s="483">
        <v>1</v>
      </c>
      <c r="G69" s="483">
        <v>5</v>
      </c>
    </row>
    <row r="70" spans="1:7" s="46" customFormat="1" ht="16.5" customHeight="1">
      <c r="A70" s="481" t="s">
        <v>2806</v>
      </c>
      <c r="B70" s="481" t="s">
        <v>217</v>
      </c>
      <c r="C70" s="481">
        <v>1</v>
      </c>
      <c r="D70" s="481">
        <v>3</v>
      </c>
      <c r="E70" s="481">
        <v>1</v>
      </c>
      <c r="F70" s="481">
        <v>1</v>
      </c>
      <c r="G70" s="481">
        <v>25</v>
      </c>
    </row>
    <row r="71" spans="1:7" s="46" customFormat="1" ht="16.5" customHeight="1">
      <c r="A71" s="481" t="s">
        <v>2807</v>
      </c>
      <c r="B71" s="481" t="s">
        <v>217</v>
      </c>
      <c r="C71" s="481">
        <v>1</v>
      </c>
      <c r="D71" s="481">
        <v>3</v>
      </c>
      <c r="E71" s="481">
        <v>1</v>
      </c>
      <c r="F71" s="481">
        <v>1</v>
      </c>
      <c r="G71" s="481">
        <v>15</v>
      </c>
    </row>
    <row r="72" spans="1:7" s="46" customFormat="1" ht="16.5" customHeight="1">
      <c r="A72" s="481" t="s">
        <v>2808</v>
      </c>
      <c r="B72" s="481" t="s">
        <v>217</v>
      </c>
      <c r="C72" s="481">
        <v>1</v>
      </c>
      <c r="D72" s="481">
        <v>3</v>
      </c>
      <c r="E72" s="481">
        <v>1</v>
      </c>
      <c r="F72" s="481">
        <v>1</v>
      </c>
      <c r="G72" s="481">
        <v>5</v>
      </c>
    </row>
    <row r="73" spans="1:7" s="46" customFormat="1" ht="16.5" customHeight="1">
      <c r="A73" s="481" t="s">
        <v>2809</v>
      </c>
      <c r="B73" s="481" t="s">
        <v>217</v>
      </c>
      <c r="C73" s="481">
        <v>1</v>
      </c>
      <c r="D73" s="481">
        <v>3</v>
      </c>
      <c r="E73" s="481">
        <v>1</v>
      </c>
      <c r="F73" s="481">
        <v>1</v>
      </c>
      <c r="G73" s="481">
        <v>25</v>
      </c>
    </row>
    <row r="74" spans="1:7" s="46" customFormat="1" ht="16.5" customHeight="1">
      <c r="A74" s="481" t="s">
        <v>2810</v>
      </c>
      <c r="B74" s="481" t="s">
        <v>217</v>
      </c>
      <c r="C74" s="481">
        <v>1</v>
      </c>
      <c r="D74" s="481">
        <v>3</v>
      </c>
      <c r="E74" s="481">
        <v>1</v>
      </c>
      <c r="F74" s="481">
        <v>1</v>
      </c>
      <c r="G74" s="481">
        <v>15</v>
      </c>
    </row>
    <row r="75" spans="1:7" s="46" customFormat="1" ht="16.5" customHeight="1">
      <c r="A75" s="481" t="s">
        <v>2811</v>
      </c>
      <c r="B75" s="481" t="s">
        <v>217</v>
      </c>
      <c r="C75" s="481">
        <v>1</v>
      </c>
      <c r="D75" s="481">
        <v>3</v>
      </c>
      <c r="E75" s="481">
        <v>1</v>
      </c>
      <c r="F75" s="481">
        <v>1</v>
      </c>
      <c r="G75" s="481">
        <v>5</v>
      </c>
    </row>
    <row r="76" spans="1:7" s="46" customFormat="1" ht="16.5" customHeight="1">
      <c r="A76" s="483" t="s">
        <v>2806</v>
      </c>
      <c r="B76" s="483" t="s">
        <v>218</v>
      </c>
      <c r="C76" s="483">
        <v>1</v>
      </c>
      <c r="D76" s="483">
        <v>3</v>
      </c>
      <c r="E76" s="483">
        <v>1</v>
      </c>
      <c r="F76" s="483">
        <v>1</v>
      </c>
      <c r="G76" s="483">
        <v>25</v>
      </c>
    </row>
    <row r="77" spans="1:7" s="46" customFormat="1" ht="16.5" customHeight="1">
      <c r="A77" s="483" t="s">
        <v>2807</v>
      </c>
      <c r="B77" s="483" t="s">
        <v>218</v>
      </c>
      <c r="C77" s="483">
        <v>1</v>
      </c>
      <c r="D77" s="483">
        <v>3</v>
      </c>
      <c r="E77" s="483">
        <v>1</v>
      </c>
      <c r="F77" s="483">
        <v>1</v>
      </c>
      <c r="G77" s="483">
        <v>15</v>
      </c>
    </row>
    <row r="78" spans="1:7" s="46" customFormat="1" ht="16.5" customHeight="1">
      <c r="A78" s="483" t="s">
        <v>2808</v>
      </c>
      <c r="B78" s="483" t="s">
        <v>218</v>
      </c>
      <c r="C78" s="483">
        <v>1</v>
      </c>
      <c r="D78" s="483">
        <v>3</v>
      </c>
      <c r="E78" s="483">
        <v>1</v>
      </c>
      <c r="F78" s="483">
        <v>1</v>
      </c>
      <c r="G78" s="483">
        <v>5</v>
      </c>
    </row>
    <row r="79" spans="1:7" s="46" customFormat="1" ht="16.5" customHeight="1">
      <c r="A79" s="483" t="s">
        <v>2809</v>
      </c>
      <c r="B79" s="483" t="s">
        <v>218</v>
      </c>
      <c r="C79" s="483">
        <v>1</v>
      </c>
      <c r="D79" s="483">
        <v>3</v>
      </c>
      <c r="E79" s="483">
        <v>1</v>
      </c>
      <c r="F79" s="483">
        <v>1</v>
      </c>
      <c r="G79" s="483">
        <v>25</v>
      </c>
    </row>
    <row r="80" spans="1:7" s="46" customFormat="1" ht="16.5" customHeight="1">
      <c r="A80" s="483" t="s">
        <v>2810</v>
      </c>
      <c r="B80" s="483" t="s">
        <v>218</v>
      </c>
      <c r="C80" s="483">
        <v>1</v>
      </c>
      <c r="D80" s="483">
        <v>3</v>
      </c>
      <c r="E80" s="483">
        <v>1</v>
      </c>
      <c r="F80" s="483">
        <v>1</v>
      </c>
      <c r="G80" s="483">
        <v>15</v>
      </c>
    </row>
    <row r="81" spans="1:7" s="46" customFormat="1" ht="16.5" customHeight="1">
      <c r="A81" s="483" t="s">
        <v>2811</v>
      </c>
      <c r="B81" s="483" t="s">
        <v>218</v>
      </c>
      <c r="C81" s="483">
        <v>1</v>
      </c>
      <c r="D81" s="483">
        <v>3</v>
      </c>
      <c r="E81" s="483">
        <v>1</v>
      </c>
      <c r="F81" s="483">
        <v>1</v>
      </c>
      <c r="G81" s="483">
        <v>5</v>
      </c>
    </row>
    <row r="82" spans="1:7" s="46" customFormat="1" ht="16.5" customHeight="1">
      <c r="A82" s="481" t="s">
        <v>242</v>
      </c>
      <c r="B82" s="481" t="s">
        <v>214</v>
      </c>
      <c r="C82" s="481">
        <v>1</v>
      </c>
      <c r="D82" s="481">
        <v>3</v>
      </c>
      <c r="E82" s="481">
        <v>1</v>
      </c>
      <c r="F82" s="481">
        <v>1</v>
      </c>
      <c r="G82" s="481">
        <v>3</v>
      </c>
    </row>
    <row r="83" spans="1:7" s="46" customFormat="1" ht="16.5" customHeight="1">
      <c r="A83" s="481" t="s">
        <v>243</v>
      </c>
      <c r="B83" s="481" t="s">
        <v>214</v>
      </c>
      <c r="C83" s="481">
        <v>1</v>
      </c>
      <c r="D83" s="481">
        <v>3</v>
      </c>
      <c r="E83" s="481">
        <v>1</v>
      </c>
      <c r="F83" s="481">
        <v>1</v>
      </c>
      <c r="G83" s="481">
        <v>2</v>
      </c>
    </row>
    <row r="84" spans="1:7" s="46" customFormat="1" ht="16.5" customHeight="1">
      <c r="A84" s="481" t="s">
        <v>244</v>
      </c>
      <c r="B84" s="481" t="s">
        <v>214</v>
      </c>
      <c r="C84" s="481">
        <v>1</v>
      </c>
      <c r="D84" s="481">
        <v>3</v>
      </c>
      <c r="E84" s="481">
        <v>1</v>
      </c>
      <c r="F84" s="481">
        <v>1</v>
      </c>
      <c r="G84" s="481">
        <v>4</v>
      </c>
    </row>
    <row r="85" spans="1:7" s="46" customFormat="1" ht="16.5" customHeight="1">
      <c r="A85" s="481" t="s">
        <v>245</v>
      </c>
      <c r="B85" s="481" t="s">
        <v>214</v>
      </c>
      <c r="C85" s="481">
        <v>1</v>
      </c>
      <c r="D85" s="481">
        <v>3</v>
      </c>
      <c r="E85" s="481">
        <v>1</v>
      </c>
      <c r="F85" s="481">
        <v>1</v>
      </c>
      <c r="G85" s="481">
        <v>1</v>
      </c>
    </row>
    <row r="86" spans="1:7" s="46" customFormat="1" ht="16.5" customHeight="1">
      <c r="A86" s="484" t="s">
        <v>2812</v>
      </c>
      <c r="B86" s="484" t="s">
        <v>215</v>
      </c>
      <c r="C86" s="484">
        <v>1</v>
      </c>
      <c r="D86" s="484">
        <v>4</v>
      </c>
      <c r="E86" s="484">
        <v>1</v>
      </c>
      <c r="F86" s="484">
        <v>1</v>
      </c>
      <c r="G86" s="484">
        <v>10</v>
      </c>
    </row>
    <row r="87" spans="1:7" s="46" customFormat="1" ht="16.5" customHeight="1">
      <c r="A87" s="484" t="s">
        <v>2813</v>
      </c>
      <c r="B87" s="484" t="s">
        <v>215</v>
      </c>
      <c r="C87" s="484">
        <v>1</v>
      </c>
      <c r="D87" s="484">
        <v>4</v>
      </c>
      <c r="E87" s="484">
        <v>1</v>
      </c>
      <c r="F87" s="484">
        <v>1</v>
      </c>
      <c r="G87" s="484">
        <v>10</v>
      </c>
    </row>
    <row r="88" spans="1:7" s="46" customFormat="1" ht="16.5" customHeight="1">
      <c r="A88" s="484" t="s">
        <v>2814</v>
      </c>
      <c r="B88" s="484" t="s">
        <v>215</v>
      </c>
      <c r="C88" s="484">
        <v>1</v>
      </c>
      <c r="D88" s="484">
        <v>4</v>
      </c>
      <c r="E88" s="484">
        <v>1</v>
      </c>
      <c r="F88" s="484">
        <v>1</v>
      </c>
      <c r="G88" s="484">
        <v>5</v>
      </c>
    </row>
    <row r="89" spans="1:7" s="46" customFormat="1" ht="16.5" customHeight="1">
      <c r="A89" s="484" t="s">
        <v>2815</v>
      </c>
      <c r="B89" s="484" t="s">
        <v>215</v>
      </c>
      <c r="C89" s="484">
        <v>1</v>
      </c>
      <c r="D89" s="484">
        <v>4</v>
      </c>
      <c r="E89" s="484">
        <v>1</v>
      </c>
      <c r="F89" s="484">
        <v>1</v>
      </c>
      <c r="G89" s="484">
        <v>10</v>
      </c>
    </row>
    <row r="90" spans="1:7" s="46" customFormat="1" ht="16.5" customHeight="1">
      <c r="A90" s="484" t="s">
        <v>2816</v>
      </c>
      <c r="B90" s="484" t="s">
        <v>215</v>
      </c>
      <c r="C90" s="484">
        <v>1</v>
      </c>
      <c r="D90" s="484">
        <v>4</v>
      </c>
      <c r="E90" s="484">
        <v>1</v>
      </c>
      <c r="F90" s="484">
        <v>1</v>
      </c>
      <c r="G90" s="484">
        <v>10</v>
      </c>
    </row>
    <row r="91" spans="1:7" s="46" customFormat="1" ht="16.5" customHeight="1">
      <c r="A91" s="484" t="s">
        <v>2817</v>
      </c>
      <c r="B91" s="484" t="s">
        <v>215</v>
      </c>
      <c r="C91" s="484">
        <v>1</v>
      </c>
      <c r="D91" s="484">
        <v>4</v>
      </c>
      <c r="E91" s="484">
        <v>1</v>
      </c>
      <c r="F91" s="484">
        <v>1</v>
      </c>
      <c r="G91" s="484">
        <v>5</v>
      </c>
    </row>
    <row r="92" spans="1:7" s="46" customFormat="1" ht="16.5" customHeight="1">
      <c r="A92" s="484" t="s">
        <v>2818</v>
      </c>
      <c r="B92" s="484" t="s">
        <v>215</v>
      </c>
      <c r="C92" s="484">
        <v>1</v>
      </c>
      <c r="D92" s="484">
        <v>4</v>
      </c>
      <c r="E92" s="484">
        <v>1</v>
      </c>
      <c r="F92" s="484">
        <v>1</v>
      </c>
      <c r="G92" s="484">
        <v>10</v>
      </c>
    </row>
    <row r="93" spans="1:7" s="46" customFormat="1" ht="16.5" customHeight="1">
      <c r="A93" s="484" t="s">
        <v>2819</v>
      </c>
      <c r="B93" s="484" t="s">
        <v>215</v>
      </c>
      <c r="C93" s="484">
        <v>1</v>
      </c>
      <c r="D93" s="484">
        <v>4</v>
      </c>
      <c r="E93" s="484">
        <v>1</v>
      </c>
      <c r="F93" s="484">
        <v>1</v>
      </c>
      <c r="G93" s="484">
        <v>10</v>
      </c>
    </row>
    <row r="94" spans="1:7" s="46" customFormat="1" ht="16.5" customHeight="1">
      <c r="A94" s="484" t="s">
        <v>2820</v>
      </c>
      <c r="B94" s="484" t="s">
        <v>215</v>
      </c>
      <c r="C94" s="484">
        <v>1</v>
      </c>
      <c r="D94" s="484">
        <v>4</v>
      </c>
      <c r="E94" s="484">
        <v>1</v>
      </c>
      <c r="F94" s="484">
        <v>1</v>
      </c>
      <c r="G94" s="484">
        <v>5</v>
      </c>
    </row>
    <row r="95" spans="1:7" s="46" customFormat="1" ht="16.5" customHeight="1">
      <c r="A95" s="484" t="s">
        <v>2821</v>
      </c>
      <c r="B95" s="484" t="s">
        <v>215</v>
      </c>
      <c r="C95" s="484">
        <v>1</v>
      </c>
      <c r="D95" s="484">
        <v>4</v>
      </c>
      <c r="E95" s="484">
        <v>1</v>
      </c>
      <c r="F95" s="484">
        <v>1</v>
      </c>
      <c r="G95" s="484">
        <v>10</v>
      </c>
    </row>
    <row r="96" spans="1:7" s="46" customFormat="1" ht="16.5" customHeight="1">
      <c r="A96" s="484" t="s">
        <v>2822</v>
      </c>
      <c r="B96" s="484" t="s">
        <v>215</v>
      </c>
      <c r="C96" s="484">
        <v>1</v>
      </c>
      <c r="D96" s="484">
        <v>4</v>
      </c>
      <c r="E96" s="484">
        <v>1</v>
      </c>
      <c r="F96" s="484">
        <v>1</v>
      </c>
      <c r="G96" s="484">
        <v>5</v>
      </c>
    </row>
    <row r="97" spans="1:7" s="46" customFormat="1" ht="16.5" customHeight="1">
      <c r="A97" s="485" t="s">
        <v>2812</v>
      </c>
      <c r="B97" s="485" t="s">
        <v>216</v>
      </c>
      <c r="C97" s="485">
        <v>1</v>
      </c>
      <c r="D97" s="485">
        <v>4</v>
      </c>
      <c r="E97" s="485">
        <v>1</v>
      </c>
      <c r="F97" s="485">
        <v>1</v>
      </c>
      <c r="G97" s="485">
        <v>10</v>
      </c>
    </row>
    <row r="98" spans="1:7" s="46" customFormat="1" ht="16.5" customHeight="1">
      <c r="A98" s="485" t="s">
        <v>2813</v>
      </c>
      <c r="B98" s="485" t="s">
        <v>216</v>
      </c>
      <c r="C98" s="485">
        <v>1</v>
      </c>
      <c r="D98" s="485">
        <v>4</v>
      </c>
      <c r="E98" s="485">
        <v>1</v>
      </c>
      <c r="F98" s="485">
        <v>1</v>
      </c>
      <c r="G98" s="485">
        <v>10</v>
      </c>
    </row>
    <row r="99" spans="1:7" s="46" customFormat="1" ht="16.5" customHeight="1">
      <c r="A99" s="485" t="s">
        <v>2814</v>
      </c>
      <c r="B99" s="485" t="s">
        <v>216</v>
      </c>
      <c r="C99" s="485">
        <v>1</v>
      </c>
      <c r="D99" s="485">
        <v>4</v>
      </c>
      <c r="E99" s="485">
        <v>1</v>
      </c>
      <c r="F99" s="485">
        <v>1</v>
      </c>
      <c r="G99" s="485">
        <v>5</v>
      </c>
    </row>
    <row r="100" spans="1:7" s="46" customFormat="1" ht="16.5" customHeight="1">
      <c r="A100" s="485" t="s">
        <v>2815</v>
      </c>
      <c r="B100" s="485" t="s">
        <v>216</v>
      </c>
      <c r="C100" s="485">
        <v>1</v>
      </c>
      <c r="D100" s="485">
        <v>4</v>
      </c>
      <c r="E100" s="485">
        <v>1</v>
      </c>
      <c r="F100" s="485">
        <v>1</v>
      </c>
      <c r="G100" s="485">
        <v>10</v>
      </c>
    </row>
    <row r="101" spans="1:7" s="46" customFormat="1" ht="16.5" customHeight="1">
      <c r="A101" s="485" t="s">
        <v>2816</v>
      </c>
      <c r="B101" s="485" t="s">
        <v>216</v>
      </c>
      <c r="C101" s="485">
        <v>1</v>
      </c>
      <c r="D101" s="485">
        <v>4</v>
      </c>
      <c r="E101" s="485">
        <v>1</v>
      </c>
      <c r="F101" s="485">
        <v>1</v>
      </c>
      <c r="G101" s="485">
        <v>10</v>
      </c>
    </row>
    <row r="102" spans="1:7" s="46" customFormat="1" ht="16.5" customHeight="1">
      <c r="A102" s="485" t="s">
        <v>2817</v>
      </c>
      <c r="B102" s="485" t="s">
        <v>216</v>
      </c>
      <c r="C102" s="485">
        <v>1</v>
      </c>
      <c r="D102" s="485">
        <v>4</v>
      </c>
      <c r="E102" s="485">
        <v>1</v>
      </c>
      <c r="F102" s="485">
        <v>1</v>
      </c>
      <c r="G102" s="485">
        <v>5</v>
      </c>
    </row>
    <row r="103" spans="1:7" s="46" customFormat="1" ht="16.5" customHeight="1">
      <c r="A103" s="485" t="s">
        <v>2818</v>
      </c>
      <c r="B103" s="485" t="s">
        <v>216</v>
      </c>
      <c r="C103" s="485">
        <v>1</v>
      </c>
      <c r="D103" s="485">
        <v>4</v>
      </c>
      <c r="E103" s="485">
        <v>1</v>
      </c>
      <c r="F103" s="485">
        <v>1</v>
      </c>
      <c r="G103" s="485">
        <v>10</v>
      </c>
    </row>
    <row r="104" spans="1:7" s="46" customFormat="1" ht="16.5" customHeight="1">
      <c r="A104" s="485" t="s">
        <v>2819</v>
      </c>
      <c r="B104" s="485" t="s">
        <v>216</v>
      </c>
      <c r="C104" s="485">
        <v>1</v>
      </c>
      <c r="D104" s="485">
        <v>4</v>
      </c>
      <c r="E104" s="485">
        <v>1</v>
      </c>
      <c r="F104" s="485">
        <v>1</v>
      </c>
      <c r="G104" s="485">
        <v>10</v>
      </c>
    </row>
    <row r="105" spans="1:7" s="46" customFormat="1" ht="16.5" customHeight="1">
      <c r="A105" s="485" t="s">
        <v>2820</v>
      </c>
      <c r="B105" s="485" t="s">
        <v>216</v>
      </c>
      <c r="C105" s="485">
        <v>1</v>
      </c>
      <c r="D105" s="485">
        <v>4</v>
      </c>
      <c r="E105" s="485">
        <v>1</v>
      </c>
      <c r="F105" s="485">
        <v>1</v>
      </c>
      <c r="G105" s="485">
        <v>5</v>
      </c>
    </row>
    <row r="106" spans="1:7" s="46" customFormat="1" ht="16.5" customHeight="1">
      <c r="A106" s="485" t="s">
        <v>2821</v>
      </c>
      <c r="B106" s="485" t="s">
        <v>216</v>
      </c>
      <c r="C106" s="485">
        <v>1</v>
      </c>
      <c r="D106" s="485">
        <v>4</v>
      </c>
      <c r="E106" s="485">
        <v>1</v>
      </c>
      <c r="F106" s="485">
        <v>1</v>
      </c>
      <c r="G106" s="485">
        <v>10</v>
      </c>
    </row>
    <row r="107" spans="1:7" s="46" customFormat="1" ht="16.5" customHeight="1">
      <c r="A107" s="485" t="s">
        <v>2822</v>
      </c>
      <c r="B107" s="485" t="s">
        <v>216</v>
      </c>
      <c r="C107" s="485">
        <v>1</v>
      </c>
      <c r="D107" s="485">
        <v>4</v>
      </c>
      <c r="E107" s="485">
        <v>1</v>
      </c>
      <c r="F107" s="485">
        <v>1</v>
      </c>
      <c r="G107" s="485">
        <v>5</v>
      </c>
    </row>
    <row r="108" spans="1:7" s="46" customFormat="1" ht="16.5" customHeight="1">
      <c r="A108" s="484" t="s">
        <v>2812</v>
      </c>
      <c r="B108" s="484" t="s">
        <v>217</v>
      </c>
      <c r="C108" s="484">
        <v>1</v>
      </c>
      <c r="D108" s="484">
        <v>4</v>
      </c>
      <c r="E108" s="484">
        <v>1</v>
      </c>
      <c r="F108" s="484">
        <v>1</v>
      </c>
      <c r="G108" s="484">
        <v>10</v>
      </c>
    </row>
    <row r="109" spans="1:7" s="46" customFormat="1" ht="16.5" customHeight="1">
      <c r="A109" s="484" t="s">
        <v>2813</v>
      </c>
      <c r="B109" s="484" t="s">
        <v>217</v>
      </c>
      <c r="C109" s="484">
        <v>1</v>
      </c>
      <c r="D109" s="484">
        <v>4</v>
      </c>
      <c r="E109" s="484">
        <v>1</v>
      </c>
      <c r="F109" s="484">
        <v>1</v>
      </c>
      <c r="G109" s="484">
        <v>10</v>
      </c>
    </row>
    <row r="110" spans="1:7" s="46" customFormat="1" ht="16.5" customHeight="1">
      <c r="A110" s="484" t="s">
        <v>2814</v>
      </c>
      <c r="B110" s="484" t="s">
        <v>217</v>
      </c>
      <c r="C110" s="484">
        <v>1</v>
      </c>
      <c r="D110" s="484">
        <v>4</v>
      </c>
      <c r="E110" s="484">
        <v>1</v>
      </c>
      <c r="F110" s="484">
        <v>1</v>
      </c>
      <c r="G110" s="484">
        <v>5</v>
      </c>
    </row>
    <row r="111" spans="1:7" s="46" customFormat="1" ht="16.5" customHeight="1">
      <c r="A111" s="484" t="s">
        <v>2815</v>
      </c>
      <c r="B111" s="484" t="s">
        <v>217</v>
      </c>
      <c r="C111" s="484">
        <v>1</v>
      </c>
      <c r="D111" s="484">
        <v>4</v>
      </c>
      <c r="E111" s="484">
        <v>1</v>
      </c>
      <c r="F111" s="484">
        <v>1</v>
      </c>
      <c r="G111" s="484">
        <v>10</v>
      </c>
    </row>
    <row r="112" spans="1:7" s="46" customFormat="1" ht="16.5" customHeight="1">
      <c r="A112" s="484" t="s">
        <v>2816</v>
      </c>
      <c r="B112" s="484" t="s">
        <v>217</v>
      </c>
      <c r="C112" s="484">
        <v>1</v>
      </c>
      <c r="D112" s="484">
        <v>4</v>
      </c>
      <c r="E112" s="484">
        <v>1</v>
      </c>
      <c r="F112" s="484">
        <v>1</v>
      </c>
      <c r="G112" s="484">
        <v>10</v>
      </c>
    </row>
    <row r="113" spans="1:7" s="46" customFormat="1" ht="16.5" customHeight="1">
      <c r="A113" s="484" t="s">
        <v>2817</v>
      </c>
      <c r="B113" s="484" t="s">
        <v>217</v>
      </c>
      <c r="C113" s="484">
        <v>1</v>
      </c>
      <c r="D113" s="484">
        <v>4</v>
      </c>
      <c r="E113" s="484">
        <v>1</v>
      </c>
      <c r="F113" s="484">
        <v>1</v>
      </c>
      <c r="G113" s="484">
        <v>5</v>
      </c>
    </row>
    <row r="114" spans="1:7" s="46" customFormat="1" ht="16.5" customHeight="1">
      <c r="A114" s="484" t="s">
        <v>2818</v>
      </c>
      <c r="B114" s="484" t="s">
        <v>217</v>
      </c>
      <c r="C114" s="484">
        <v>1</v>
      </c>
      <c r="D114" s="484">
        <v>4</v>
      </c>
      <c r="E114" s="484">
        <v>1</v>
      </c>
      <c r="F114" s="484">
        <v>1</v>
      </c>
      <c r="G114" s="484">
        <v>10</v>
      </c>
    </row>
    <row r="115" spans="1:7" s="46" customFormat="1" ht="16.5" customHeight="1">
      <c r="A115" s="484" t="s">
        <v>2819</v>
      </c>
      <c r="B115" s="484" t="s">
        <v>217</v>
      </c>
      <c r="C115" s="484">
        <v>1</v>
      </c>
      <c r="D115" s="484">
        <v>4</v>
      </c>
      <c r="E115" s="484">
        <v>1</v>
      </c>
      <c r="F115" s="484">
        <v>1</v>
      </c>
      <c r="G115" s="484">
        <v>10</v>
      </c>
    </row>
    <row r="116" spans="1:7" s="46" customFormat="1" ht="16.5" customHeight="1">
      <c r="A116" s="484" t="s">
        <v>2820</v>
      </c>
      <c r="B116" s="484" t="s">
        <v>217</v>
      </c>
      <c r="C116" s="484">
        <v>1</v>
      </c>
      <c r="D116" s="484">
        <v>4</v>
      </c>
      <c r="E116" s="484">
        <v>1</v>
      </c>
      <c r="F116" s="484">
        <v>1</v>
      </c>
      <c r="G116" s="484">
        <v>5</v>
      </c>
    </row>
    <row r="117" spans="1:7" s="46" customFormat="1" ht="16.5" customHeight="1">
      <c r="A117" s="484" t="s">
        <v>2821</v>
      </c>
      <c r="B117" s="484" t="s">
        <v>217</v>
      </c>
      <c r="C117" s="484">
        <v>1</v>
      </c>
      <c r="D117" s="484">
        <v>4</v>
      </c>
      <c r="E117" s="484">
        <v>1</v>
      </c>
      <c r="F117" s="484">
        <v>1</v>
      </c>
      <c r="G117" s="484">
        <v>10</v>
      </c>
    </row>
    <row r="118" spans="1:7" s="46" customFormat="1" ht="16.5" customHeight="1">
      <c r="A118" s="484" t="s">
        <v>2822</v>
      </c>
      <c r="B118" s="484" t="s">
        <v>217</v>
      </c>
      <c r="C118" s="484">
        <v>1</v>
      </c>
      <c r="D118" s="484">
        <v>4</v>
      </c>
      <c r="E118" s="484">
        <v>1</v>
      </c>
      <c r="F118" s="484">
        <v>1</v>
      </c>
      <c r="G118" s="484">
        <v>5</v>
      </c>
    </row>
    <row r="119" spans="1:7" s="46" customFormat="1" ht="16.5" customHeight="1">
      <c r="A119" s="485" t="s">
        <v>2812</v>
      </c>
      <c r="B119" s="485" t="s">
        <v>218</v>
      </c>
      <c r="C119" s="485">
        <v>1</v>
      </c>
      <c r="D119" s="485">
        <v>4</v>
      </c>
      <c r="E119" s="485">
        <v>1</v>
      </c>
      <c r="F119" s="485">
        <v>1</v>
      </c>
      <c r="G119" s="485">
        <v>10</v>
      </c>
    </row>
    <row r="120" spans="1:7" s="46" customFormat="1" ht="16.5" customHeight="1">
      <c r="A120" s="485" t="s">
        <v>2813</v>
      </c>
      <c r="B120" s="485" t="s">
        <v>218</v>
      </c>
      <c r="C120" s="485">
        <v>1</v>
      </c>
      <c r="D120" s="485">
        <v>4</v>
      </c>
      <c r="E120" s="485">
        <v>1</v>
      </c>
      <c r="F120" s="485">
        <v>1</v>
      </c>
      <c r="G120" s="485">
        <v>10</v>
      </c>
    </row>
    <row r="121" spans="1:7" s="46" customFormat="1" ht="16.5" customHeight="1">
      <c r="A121" s="485" t="s">
        <v>2814</v>
      </c>
      <c r="B121" s="485" t="s">
        <v>218</v>
      </c>
      <c r="C121" s="485">
        <v>1</v>
      </c>
      <c r="D121" s="485">
        <v>4</v>
      </c>
      <c r="E121" s="485">
        <v>1</v>
      </c>
      <c r="F121" s="485">
        <v>1</v>
      </c>
      <c r="G121" s="485">
        <v>5</v>
      </c>
    </row>
    <row r="122" spans="1:7" s="46" customFormat="1" ht="16.5" customHeight="1">
      <c r="A122" s="485" t="s">
        <v>2815</v>
      </c>
      <c r="B122" s="485" t="s">
        <v>218</v>
      </c>
      <c r="C122" s="485">
        <v>1</v>
      </c>
      <c r="D122" s="485">
        <v>4</v>
      </c>
      <c r="E122" s="485">
        <v>1</v>
      </c>
      <c r="F122" s="485">
        <v>1</v>
      </c>
      <c r="G122" s="485">
        <v>10</v>
      </c>
    </row>
    <row r="123" spans="1:7" s="46" customFormat="1" ht="16.5" customHeight="1">
      <c r="A123" s="485" t="s">
        <v>2816</v>
      </c>
      <c r="B123" s="485" t="s">
        <v>218</v>
      </c>
      <c r="C123" s="485">
        <v>1</v>
      </c>
      <c r="D123" s="485">
        <v>4</v>
      </c>
      <c r="E123" s="485">
        <v>1</v>
      </c>
      <c r="F123" s="485">
        <v>1</v>
      </c>
      <c r="G123" s="485">
        <v>10</v>
      </c>
    </row>
    <row r="124" spans="1:7" s="46" customFormat="1" ht="16.5" customHeight="1">
      <c r="A124" s="485" t="s">
        <v>2817</v>
      </c>
      <c r="B124" s="485" t="s">
        <v>218</v>
      </c>
      <c r="C124" s="485">
        <v>1</v>
      </c>
      <c r="D124" s="485">
        <v>4</v>
      </c>
      <c r="E124" s="485">
        <v>1</v>
      </c>
      <c r="F124" s="485">
        <v>1</v>
      </c>
      <c r="G124" s="485">
        <v>5</v>
      </c>
    </row>
    <row r="125" spans="1:7" s="46" customFormat="1" ht="16.5" customHeight="1">
      <c r="A125" s="485" t="s">
        <v>2818</v>
      </c>
      <c r="B125" s="485" t="s">
        <v>218</v>
      </c>
      <c r="C125" s="485">
        <v>1</v>
      </c>
      <c r="D125" s="485">
        <v>4</v>
      </c>
      <c r="E125" s="485">
        <v>1</v>
      </c>
      <c r="F125" s="485">
        <v>1</v>
      </c>
      <c r="G125" s="485">
        <v>10</v>
      </c>
    </row>
    <row r="126" spans="1:7" s="46" customFormat="1" ht="16.5" customHeight="1">
      <c r="A126" s="485" t="s">
        <v>2819</v>
      </c>
      <c r="B126" s="485" t="s">
        <v>218</v>
      </c>
      <c r="C126" s="485">
        <v>1</v>
      </c>
      <c r="D126" s="485">
        <v>4</v>
      </c>
      <c r="E126" s="485">
        <v>1</v>
      </c>
      <c r="F126" s="485">
        <v>1</v>
      </c>
      <c r="G126" s="485">
        <v>10</v>
      </c>
    </row>
    <row r="127" spans="1:7" s="46" customFormat="1" ht="16.5" customHeight="1">
      <c r="A127" s="485" t="s">
        <v>2820</v>
      </c>
      <c r="B127" s="485" t="s">
        <v>218</v>
      </c>
      <c r="C127" s="485">
        <v>1</v>
      </c>
      <c r="D127" s="485">
        <v>4</v>
      </c>
      <c r="E127" s="485">
        <v>1</v>
      </c>
      <c r="F127" s="485">
        <v>1</v>
      </c>
      <c r="G127" s="485">
        <v>5</v>
      </c>
    </row>
    <row r="128" spans="1:7" s="46" customFormat="1" ht="16.5" customHeight="1">
      <c r="A128" s="485" t="s">
        <v>2821</v>
      </c>
      <c r="B128" s="485" t="s">
        <v>218</v>
      </c>
      <c r="C128" s="485">
        <v>1</v>
      </c>
      <c r="D128" s="485">
        <v>4</v>
      </c>
      <c r="E128" s="485">
        <v>1</v>
      </c>
      <c r="F128" s="485">
        <v>1</v>
      </c>
      <c r="G128" s="485">
        <v>10</v>
      </c>
    </row>
    <row r="129" spans="1:7" s="46" customFormat="1" ht="16.5" customHeight="1">
      <c r="A129" s="485" t="s">
        <v>2822</v>
      </c>
      <c r="B129" s="485" t="s">
        <v>218</v>
      </c>
      <c r="C129" s="485">
        <v>1</v>
      </c>
      <c r="D129" s="485">
        <v>4</v>
      </c>
      <c r="E129" s="485">
        <v>1</v>
      </c>
      <c r="F129" s="485">
        <v>1</v>
      </c>
      <c r="G129" s="485">
        <v>5</v>
      </c>
    </row>
    <row r="130" spans="1:7" s="46" customFormat="1" ht="16.5" customHeight="1">
      <c r="A130" s="484" t="s">
        <v>242</v>
      </c>
      <c r="B130" s="484" t="s">
        <v>214</v>
      </c>
      <c r="C130" s="484">
        <v>1</v>
      </c>
      <c r="D130" s="484">
        <v>4</v>
      </c>
      <c r="E130" s="484">
        <v>1</v>
      </c>
      <c r="F130" s="484">
        <v>1</v>
      </c>
      <c r="G130" s="484">
        <v>3</v>
      </c>
    </row>
    <row r="131" spans="1:7" s="46" customFormat="1" ht="16.5" customHeight="1">
      <c r="A131" s="484" t="s">
        <v>243</v>
      </c>
      <c r="B131" s="484" t="s">
        <v>214</v>
      </c>
      <c r="C131" s="484">
        <v>1</v>
      </c>
      <c r="D131" s="484">
        <v>4</v>
      </c>
      <c r="E131" s="484">
        <v>1</v>
      </c>
      <c r="F131" s="484">
        <v>1</v>
      </c>
      <c r="G131" s="484">
        <v>2</v>
      </c>
    </row>
    <row r="132" spans="1:7" s="46" customFormat="1" ht="16.5" customHeight="1">
      <c r="A132" s="484" t="s">
        <v>244</v>
      </c>
      <c r="B132" s="484" t="s">
        <v>214</v>
      </c>
      <c r="C132" s="484">
        <v>1</v>
      </c>
      <c r="D132" s="484">
        <v>4</v>
      </c>
      <c r="E132" s="484">
        <v>1</v>
      </c>
      <c r="F132" s="484">
        <v>1</v>
      </c>
      <c r="G132" s="484">
        <v>4</v>
      </c>
    </row>
    <row r="133" spans="1:7" s="46" customFormat="1" ht="16.5" customHeight="1">
      <c r="A133" s="484" t="s">
        <v>245</v>
      </c>
      <c r="B133" s="484" t="s">
        <v>214</v>
      </c>
      <c r="C133" s="484">
        <v>1</v>
      </c>
      <c r="D133" s="484">
        <v>4</v>
      </c>
      <c r="E133" s="484">
        <v>1</v>
      </c>
      <c r="F133" s="484">
        <v>1</v>
      </c>
      <c r="G133" s="484">
        <v>1</v>
      </c>
    </row>
    <row r="134" spans="1:7" s="46" customFormat="1" ht="16.5" customHeight="1">
      <c r="A134" s="481" t="s">
        <v>2823</v>
      </c>
      <c r="B134" s="481" t="s">
        <v>215</v>
      </c>
      <c r="C134" s="481">
        <v>1</v>
      </c>
      <c r="D134" s="481">
        <v>5</v>
      </c>
      <c r="E134" s="481">
        <v>1</v>
      </c>
      <c r="F134" s="481">
        <v>1</v>
      </c>
      <c r="G134" s="481">
        <v>10</v>
      </c>
    </row>
    <row r="135" spans="1:7" s="46" customFormat="1" ht="16.5" customHeight="1">
      <c r="A135" s="481" t="s">
        <v>2824</v>
      </c>
      <c r="B135" s="481" t="s">
        <v>215</v>
      </c>
      <c r="C135" s="481">
        <v>1</v>
      </c>
      <c r="D135" s="481">
        <v>5</v>
      </c>
      <c r="E135" s="481">
        <v>1</v>
      </c>
      <c r="F135" s="481">
        <v>1</v>
      </c>
      <c r="G135" s="481">
        <v>10</v>
      </c>
    </row>
    <row r="136" spans="1:7" s="46" customFormat="1" ht="16.5" customHeight="1">
      <c r="A136" s="481" t="s">
        <v>2825</v>
      </c>
      <c r="B136" s="481" t="s">
        <v>215</v>
      </c>
      <c r="C136" s="481">
        <v>1</v>
      </c>
      <c r="D136" s="481">
        <v>5</v>
      </c>
      <c r="E136" s="481">
        <v>1</v>
      </c>
      <c r="F136" s="481">
        <v>1</v>
      </c>
      <c r="G136" s="481">
        <v>5</v>
      </c>
    </row>
    <row r="137" spans="1:7" s="46" customFormat="1" ht="16.5" customHeight="1">
      <c r="A137" s="481" t="s">
        <v>2826</v>
      </c>
      <c r="B137" s="481" t="s">
        <v>215</v>
      </c>
      <c r="C137" s="481">
        <v>1</v>
      </c>
      <c r="D137" s="481">
        <v>5</v>
      </c>
      <c r="E137" s="481">
        <v>1</v>
      </c>
      <c r="F137" s="481">
        <v>1</v>
      </c>
      <c r="G137" s="481">
        <v>10</v>
      </c>
    </row>
    <row r="138" spans="1:7" s="46" customFormat="1" ht="16.5" customHeight="1">
      <c r="A138" s="481" t="s">
        <v>2827</v>
      </c>
      <c r="B138" s="481" t="s">
        <v>215</v>
      </c>
      <c r="C138" s="481">
        <v>1</v>
      </c>
      <c r="D138" s="481">
        <v>5</v>
      </c>
      <c r="E138" s="481">
        <v>1</v>
      </c>
      <c r="F138" s="481">
        <v>1</v>
      </c>
      <c r="G138" s="481">
        <v>10</v>
      </c>
    </row>
    <row r="139" spans="1:7" s="46" customFormat="1" ht="16.5" customHeight="1">
      <c r="A139" s="481" t="s">
        <v>2828</v>
      </c>
      <c r="B139" s="481" t="s">
        <v>215</v>
      </c>
      <c r="C139" s="481">
        <v>1</v>
      </c>
      <c r="D139" s="481">
        <v>5</v>
      </c>
      <c r="E139" s="481">
        <v>1</v>
      </c>
      <c r="F139" s="481">
        <v>1</v>
      </c>
      <c r="G139" s="481">
        <v>5</v>
      </c>
    </row>
    <row r="140" spans="1:7" s="46" customFormat="1" ht="16.5" customHeight="1">
      <c r="A140" s="481" t="s">
        <v>2829</v>
      </c>
      <c r="B140" s="481" t="s">
        <v>215</v>
      </c>
      <c r="C140" s="481">
        <v>1</v>
      </c>
      <c r="D140" s="481">
        <v>5</v>
      </c>
      <c r="E140" s="481">
        <v>1</v>
      </c>
      <c r="F140" s="481">
        <v>1</v>
      </c>
      <c r="G140" s="481">
        <v>10</v>
      </c>
    </row>
    <row r="141" spans="1:7" s="46" customFormat="1" ht="16.5" customHeight="1">
      <c r="A141" s="481" t="s">
        <v>2830</v>
      </c>
      <c r="B141" s="481" t="s">
        <v>215</v>
      </c>
      <c r="C141" s="481">
        <v>1</v>
      </c>
      <c r="D141" s="481">
        <v>5</v>
      </c>
      <c r="E141" s="481">
        <v>1</v>
      </c>
      <c r="F141" s="481">
        <v>1</v>
      </c>
      <c r="G141" s="481">
        <v>10</v>
      </c>
    </row>
    <row r="142" spans="1:7" s="46" customFormat="1" ht="16.5" customHeight="1">
      <c r="A142" s="481" t="s">
        <v>2831</v>
      </c>
      <c r="B142" s="481" t="s">
        <v>215</v>
      </c>
      <c r="C142" s="481">
        <v>1</v>
      </c>
      <c r="D142" s="481">
        <v>5</v>
      </c>
      <c r="E142" s="481">
        <v>1</v>
      </c>
      <c r="F142" s="481">
        <v>1</v>
      </c>
      <c r="G142" s="481">
        <v>5</v>
      </c>
    </row>
    <row r="143" spans="1:7" s="46" customFormat="1" ht="16.5" customHeight="1">
      <c r="A143" s="481" t="s">
        <v>2832</v>
      </c>
      <c r="B143" s="481" t="s">
        <v>215</v>
      </c>
      <c r="C143" s="481">
        <v>1</v>
      </c>
      <c r="D143" s="481">
        <v>5</v>
      </c>
      <c r="E143" s="481">
        <v>1</v>
      </c>
      <c r="F143" s="481">
        <v>1</v>
      </c>
      <c r="G143" s="481">
        <v>10</v>
      </c>
    </row>
    <row r="144" spans="1:7" s="46" customFormat="1" ht="16.5" customHeight="1">
      <c r="A144" s="481" t="s">
        <v>2833</v>
      </c>
      <c r="B144" s="481" t="s">
        <v>215</v>
      </c>
      <c r="C144" s="481">
        <v>1</v>
      </c>
      <c r="D144" s="481">
        <v>5</v>
      </c>
      <c r="E144" s="481">
        <v>1</v>
      </c>
      <c r="F144" s="481">
        <v>1</v>
      </c>
      <c r="G144" s="481">
        <v>5</v>
      </c>
    </row>
    <row r="145" spans="1:7" s="46" customFormat="1" ht="16.5" customHeight="1">
      <c r="A145" s="483" t="s">
        <v>2823</v>
      </c>
      <c r="B145" s="483" t="s">
        <v>216</v>
      </c>
      <c r="C145" s="483">
        <v>1</v>
      </c>
      <c r="D145" s="483">
        <v>5</v>
      </c>
      <c r="E145" s="483">
        <v>1</v>
      </c>
      <c r="F145" s="483">
        <v>1</v>
      </c>
      <c r="G145" s="483">
        <v>10</v>
      </c>
    </row>
    <row r="146" spans="1:7" s="46" customFormat="1" ht="16.5" customHeight="1">
      <c r="A146" s="483" t="s">
        <v>2824</v>
      </c>
      <c r="B146" s="483" t="s">
        <v>216</v>
      </c>
      <c r="C146" s="483">
        <v>1</v>
      </c>
      <c r="D146" s="483">
        <v>5</v>
      </c>
      <c r="E146" s="483">
        <v>1</v>
      </c>
      <c r="F146" s="483">
        <v>1</v>
      </c>
      <c r="G146" s="483">
        <v>10</v>
      </c>
    </row>
    <row r="147" spans="1:7" s="46" customFormat="1" ht="16.5" customHeight="1">
      <c r="A147" s="483" t="s">
        <v>2825</v>
      </c>
      <c r="B147" s="483" t="s">
        <v>216</v>
      </c>
      <c r="C147" s="483">
        <v>1</v>
      </c>
      <c r="D147" s="483">
        <v>5</v>
      </c>
      <c r="E147" s="483">
        <v>1</v>
      </c>
      <c r="F147" s="483">
        <v>1</v>
      </c>
      <c r="G147" s="483">
        <v>5</v>
      </c>
    </row>
    <row r="148" spans="1:7" s="46" customFormat="1" ht="16.5" customHeight="1">
      <c r="A148" s="483" t="s">
        <v>2826</v>
      </c>
      <c r="B148" s="483" t="s">
        <v>216</v>
      </c>
      <c r="C148" s="483">
        <v>1</v>
      </c>
      <c r="D148" s="483">
        <v>5</v>
      </c>
      <c r="E148" s="483">
        <v>1</v>
      </c>
      <c r="F148" s="483">
        <v>1</v>
      </c>
      <c r="G148" s="483">
        <v>10</v>
      </c>
    </row>
    <row r="149" spans="1:7" s="46" customFormat="1" ht="16.5" customHeight="1">
      <c r="A149" s="483" t="s">
        <v>2827</v>
      </c>
      <c r="B149" s="483" t="s">
        <v>216</v>
      </c>
      <c r="C149" s="483">
        <v>1</v>
      </c>
      <c r="D149" s="483">
        <v>5</v>
      </c>
      <c r="E149" s="483">
        <v>1</v>
      </c>
      <c r="F149" s="483">
        <v>1</v>
      </c>
      <c r="G149" s="483">
        <v>10</v>
      </c>
    </row>
    <row r="150" spans="1:7" s="46" customFormat="1" ht="16.5" customHeight="1">
      <c r="A150" s="483" t="s">
        <v>2828</v>
      </c>
      <c r="B150" s="483" t="s">
        <v>216</v>
      </c>
      <c r="C150" s="483">
        <v>1</v>
      </c>
      <c r="D150" s="483">
        <v>5</v>
      </c>
      <c r="E150" s="483">
        <v>1</v>
      </c>
      <c r="F150" s="483">
        <v>1</v>
      </c>
      <c r="G150" s="483">
        <v>5</v>
      </c>
    </row>
    <row r="151" spans="1:7" s="46" customFormat="1" ht="16.5" customHeight="1">
      <c r="A151" s="483" t="s">
        <v>2829</v>
      </c>
      <c r="B151" s="483" t="s">
        <v>216</v>
      </c>
      <c r="C151" s="483">
        <v>1</v>
      </c>
      <c r="D151" s="483">
        <v>5</v>
      </c>
      <c r="E151" s="483">
        <v>1</v>
      </c>
      <c r="F151" s="483">
        <v>1</v>
      </c>
      <c r="G151" s="483">
        <v>10</v>
      </c>
    </row>
    <row r="152" spans="1:7" s="46" customFormat="1" ht="16.5" customHeight="1">
      <c r="A152" s="483" t="s">
        <v>2830</v>
      </c>
      <c r="B152" s="483" t="s">
        <v>216</v>
      </c>
      <c r="C152" s="483">
        <v>1</v>
      </c>
      <c r="D152" s="483">
        <v>5</v>
      </c>
      <c r="E152" s="483">
        <v>1</v>
      </c>
      <c r="F152" s="483">
        <v>1</v>
      </c>
      <c r="G152" s="483">
        <v>10</v>
      </c>
    </row>
    <row r="153" spans="1:7" s="46" customFormat="1" ht="16.5" customHeight="1">
      <c r="A153" s="483" t="s">
        <v>2831</v>
      </c>
      <c r="B153" s="483" t="s">
        <v>216</v>
      </c>
      <c r="C153" s="483">
        <v>1</v>
      </c>
      <c r="D153" s="483">
        <v>5</v>
      </c>
      <c r="E153" s="483">
        <v>1</v>
      </c>
      <c r="F153" s="483">
        <v>1</v>
      </c>
      <c r="G153" s="483">
        <v>5</v>
      </c>
    </row>
    <row r="154" spans="1:7" s="46" customFormat="1" ht="16.5" customHeight="1">
      <c r="A154" s="483" t="s">
        <v>2832</v>
      </c>
      <c r="B154" s="483" t="s">
        <v>216</v>
      </c>
      <c r="C154" s="483">
        <v>1</v>
      </c>
      <c r="D154" s="483">
        <v>5</v>
      </c>
      <c r="E154" s="483">
        <v>1</v>
      </c>
      <c r="F154" s="483">
        <v>1</v>
      </c>
      <c r="G154" s="483">
        <v>10</v>
      </c>
    </row>
    <row r="155" spans="1:7" s="46" customFormat="1" ht="16.5" customHeight="1">
      <c r="A155" s="483" t="s">
        <v>2833</v>
      </c>
      <c r="B155" s="483" t="s">
        <v>216</v>
      </c>
      <c r="C155" s="483">
        <v>1</v>
      </c>
      <c r="D155" s="483">
        <v>5</v>
      </c>
      <c r="E155" s="483">
        <v>1</v>
      </c>
      <c r="F155" s="483">
        <v>1</v>
      </c>
      <c r="G155" s="483">
        <v>5</v>
      </c>
    </row>
    <row r="156" spans="1:7" s="46" customFormat="1" ht="16.5" customHeight="1">
      <c r="A156" s="481" t="s">
        <v>2823</v>
      </c>
      <c r="B156" s="481" t="s">
        <v>217</v>
      </c>
      <c r="C156" s="481">
        <v>1</v>
      </c>
      <c r="D156" s="481">
        <v>5</v>
      </c>
      <c r="E156" s="481">
        <v>1</v>
      </c>
      <c r="F156" s="481">
        <v>1</v>
      </c>
      <c r="G156" s="481">
        <v>10</v>
      </c>
    </row>
    <row r="157" spans="1:7" s="46" customFormat="1" ht="16.5" customHeight="1">
      <c r="A157" s="481" t="s">
        <v>2824</v>
      </c>
      <c r="B157" s="481" t="s">
        <v>217</v>
      </c>
      <c r="C157" s="481">
        <v>1</v>
      </c>
      <c r="D157" s="481">
        <v>5</v>
      </c>
      <c r="E157" s="481">
        <v>1</v>
      </c>
      <c r="F157" s="481">
        <v>1</v>
      </c>
      <c r="G157" s="481">
        <v>10</v>
      </c>
    </row>
    <row r="158" spans="1:7" s="46" customFormat="1" ht="16.5" customHeight="1">
      <c r="A158" s="481" t="s">
        <v>2825</v>
      </c>
      <c r="B158" s="481" t="s">
        <v>217</v>
      </c>
      <c r="C158" s="481">
        <v>1</v>
      </c>
      <c r="D158" s="481">
        <v>5</v>
      </c>
      <c r="E158" s="481">
        <v>1</v>
      </c>
      <c r="F158" s="481">
        <v>1</v>
      </c>
      <c r="G158" s="481">
        <v>5</v>
      </c>
    </row>
    <row r="159" spans="1:7" s="46" customFormat="1" ht="16.5" customHeight="1">
      <c r="A159" s="481" t="s">
        <v>2826</v>
      </c>
      <c r="B159" s="481" t="s">
        <v>217</v>
      </c>
      <c r="C159" s="481">
        <v>1</v>
      </c>
      <c r="D159" s="481">
        <v>5</v>
      </c>
      <c r="E159" s="481">
        <v>1</v>
      </c>
      <c r="F159" s="481">
        <v>1</v>
      </c>
      <c r="G159" s="481">
        <v>10</v>
      </c>
    </row>
    <row r="160" spans="1:7" s="46" customFormat="1" ht="16.5" customHeight="1">
      <c r="A160" s="481" t="s">
        <v>2827</v>
      </c>
      <c r="B160" s="481" t="s">
        <v>217</v>
      </c>
      <c r="C160" s="481">
        <v>1</v>
      </c>
      <c r="D160" s="481">
        <v>5</v>
      </c>
      <c r="E160" s="481">
        <v>1</v>
      </c>
      <c r="F160" s="481">
        <v>1</v>
      </c>
      <c r="G160" s="481">
        <v>10</v>
      </c>
    </row>
    <row r="161" spans="1:7" s="46" customFormat="1" ht="16.5" customHeight="1">
      <c r="A161" s="481" t="s">
        <v>2828</v>
      </c>
      <c r="B161" s="481" t="s">
        <v>217</v>
      </c>
      <c r="C161" s="481">
        <v>1</v>
      </c>
      <c r="D161" s="481">
        <v>5</v>
      </c>
      <c r="E161" s="481">
        <v>1</v>
      </c>
      <c r="F161" s="481">
        <v>1</v>
      </c>
      <c r="G161" s="481">
        <v>5</v>
      </c>
    </row>
    <row r="162" spans="1:7" s="46" customFormat="1" ht="16.5" customHeight="1">
      <c r="A162" s="481" t="s">
        <v>2829</v>
      </c>
      <c r="B162" s="481" t="s">
        <v>217</v>
      </c>
      <c r="C162" s="481">
        <v>1</v>
      </c>
      <c r="D162" s="481">
        <v>5</v>
      </c>
      <c r="E162" s="481">
        <v>1</v>
      </c>
      <c r="F162" s="481">
        <v>1</v>
      </c>
      <c r="G162" s="481">
        <v>10</v>
      </c>
    </row>
    <row r="163" spans="1:7" s="46" customFormat="1" ht="16.5" customHeight="1">
      <c r="A163" s="481" t="s">
        <v>2830</v>
      </c>
      <c r="B163" s="481" t="s">
        <v>217</v>
      </c>
      <c r="C163" s="481">
        <v>1</v>
      </c>
      <c r="D163" s="481">
        <v>5</v>
      </c>
      <c r="E163" s="481">
        <v>1</v>
      </c>
      <c r="F163" s="481">
        <v>1</v>
      </c>
      <c r="G163" s="481">
        <v>10</v>
      </c>
    </row>
    <row r="164" spans="1:7" s="46" customFormat="1" ht="16.5" customHeight="1">
      <c r="A164" s="481" t="s">
        <v>2831</v>
      </c>
      <c r="B164" s="481" t="s">
        <v>217</v>
      </c>
      <c r="C164" s="481">
        <v>1</v>
      </c>
      <c r="D164" s="481">
        <v>5</v>
      </c>
      <c r="E164" s="481">
        <v>1</v>
      </c>
      <c r="F164" s="481">
        <v>1</v>
      </c>
      <c r="G164" s="481">
        <v>5</v>
      </c>
    </row>
    <row r="165" spans="1:7" s="46" customFormat="1" ht="16.5" customHeight="1">
      <c r="A165" s="481" t="s">
        <v>2832</v>
      </c>
      <c r="B165" s="481" t="s">
        <v>217</v>
      </c>
      <c r="C165" s="481">
        <v>1</v>
      </c>
      <c r="D165" s="481">
        <v>5</v>
      </c>
      <c r="E165" s="481">
        <v>1</v>
      </c>
      <c r="F165" s="481">
        <v>1</v>
      </c>
      <c r="G165" s="481">
        <v>10</v>
      </c>
    </row>
    <row r="166" spans="1:7" s="46" customFormat="1" ht="16.5" customHeight="1">
      <c r="A166" s="481" t="s">
        <v>2833</v>
      </c>
      <c r="B166" s="481" t="s">
        <v>217</v>
      </c>
      <c r="C166" s="481">
        <v>1</v>
      </c>
      <c r="D166" s="481">
        <v>5</v>
      </c>
      <c r="E166" s="481">
        <v>1</v>
      </c>
      <c r="F166" s="481">
        <v>1</v>
      </c>
      <c r="G166" s="481">
        <v>5</v>
      </c>
    </row>
    <row r="167" spans="1:7" s="46" customFormat="1" ht="16.5" customHeight="1">
      <c r="A167" s="483" t="s">
        <v>2823</v>
      </c>
      <c r="B167" s="483" t="s">
        <v>218</v>
      </c>
      <c r="C167" s="483">
        <v>1</v>
      </c>
      <c r="D167" s="483">
        <v>5</v>
      </c>
      <c r="E167" s="483">
        <v>1</v>
      </c>
      <c r="F167" s="483">
        <v>1</v>
      </c>
      <c r="G167" s="483">
        <v>10</v>
      </c>
    </row>
    <row r="168" spans="1:7" s="46" customFormat="1" ht="16.5" customHeight="1">
      <c r="A168" s="483" t="s">
        <v>2824</v>
      </c>
      <c r="B168" s="483" t="s">
        <v>218</v>
      </c>
      <c r="C168" s="483">
        <v>1</v>
      </c>
      <c r="D168" s="483">
        <v>5</v>
      </c>
      <c r="E168" s="483">
        <v>1</v>
      </c>
      <c r="F168" s="483">
        <v>1</v>
      </c>
      <c r="G168" s="483">
        <v>10</v>
      </c>
    </row>
    <row r="169" spans="1:7" s="46" customFormat="1" ht="16.5" customHeight="1">
      <c r="A169" s="483" t="s">
        <v>2825</v>
      </c>
      <c r="B169" s="483" t="s">
        <v>218</v>
      </c>
      <c r="C169" s="483">
        <v>1</v>
      </c>
      <c r="D169" s="483">
        <v>5</v>
      </c>
      <c r="E169" s="483">
        <v>1</v>
      </c>
      <c r="F169" s="483">
        <v>1</v>
      </c>
      <c r="G169" s="483">
        <v>5</v>
      </c>
    </row>
    <row r="170" spans="1:7" s="46" customFormat="1" ht="16.5" customHeight="1">
      <c r="A170" s="483" t="s">
        <v>2826</v>
      </c>
      <c r="B170" s="483" t="s">
        <v>218</v>
      </c>
      <c r="C170" s="483">
        <v>1</v>
      </c>
      <c r="D170" s="483">
        <v>5</v>
      </c>
      <c r="E170" s="483">
        <v>1</v>
      </c>
      <c r="F170" s="483">
        <v>1</v>
      </c>
      <c r="G170" s="483">
        <v>10</v>
      </c>
    </row>
    <row r="171" spans="1:7" s="46" customFormat="1" ht="16.5" customHeight="1">
      <c r="A171" s="483" t="s">
        <v>2827</v>
      </c>
      <c r="B171" s="483" t="s">
        <v>218</v>
      </c>
      <c r="C171" s="483">
        <v>1</v>
      </c>
      <c r="D171" s="483">
        <v>5</v>
      </c>
      <c r="E171" s="483">
        <v>1</v>
      </c>
      <c r="F171" s="483">
        <v>1</v>
      </c>
      <c r="G171" s="483">
        <v>10</v>
      </c>
    </row>
    <row r="172" spans="1:7" s="46" customFormat="1" ht="16.5" customHeight="1">
      <c r="A172" s="483" t="s">
        <v>2828</v>
      </c>
      <c r="B172" s="483" t="s">
        <v>218</v>
      </c>
      <c r="C172" s="483">
        <v>1</v>
      </c>
      <c r="D172" s="483">
        <v>5</v>
      </c>
      <c r="E172" s="483">
        <v>1</v>
      </c>
      <c r="F172" s="483">
        <v>1</v>
      </c>
      <c r="G172" s="483">
        <v>5</v>
      </c>
    </row>
    <row r="173" spans="1:7" s="46" customFormat="1" ht="16.5" customHeight="1">
      <c r="A173" s="483" t="s">
        <v>2829</v>
      </c>
      <c r="B173" s="483" t="s">
        <v>218</v>
      </c>
      <c r="C173" s="483">
        <v>1</v>
      </c>
      <c r="D173" s="483">
        <v>5</v>
      </c>
      <c r="E173" s="483">
        <v>1</v>
      </c>
      <c r="F173" s="483">
        <v>1</v>
      </c>
      <c r="G173" s="483">
        <v>10</v>
      </c>
    </row>
    <row r="174" spans="1:7" s="46" customFormat="1" ht="16.5" customHeight="1">
      <c r="A174" s="483" t="s">
        <v>2830</v>
      </c>
      <c r="B174" s="483" t="s">
        <v>218</v>
      </c>
      <c r="C174" s="483">
        <v>1</v>
      </c>
      <c r="D174" s="483">
        <v>5</v>
      </c>
      <c r="E174" s="483">
        <v>1</v>
      </c>
      <c r="F174" s="483">
        <v>1</v>
      </c>
      <c r="G174" s="483">
        <v>10</v>
      </c>
    </row>
    <row r="175" spans="1:7" s="46" customFormat="1" ht="16.5" customHeight="1">
      <c r="A175" s="483" t="s">
        <v>2831</v>
      </c>
      <c r="B175" s="483" t="s">
        <v>218</v>
      </c>
      <c r="C175" s="483">
        <v>1</v>
      </c>
      <c r="D175" s="483">
        <v>5</v>
      </c>
      <c r="E175" s="483">
        <v>1</v>
      </c>
      <c r="F175" s="483">
        <v>1</v>
      </c>
      <c r="G175" s="483">
        <v>5</v>
      </c>
    </row>
    <row r="176" spans="1:7" s="46" customFormat="1" ht="16.5" customHeight="1">
      <c r="A176" s="483" t="s">
        <v>2832</v>
      </c>
      <c r="B176" s="483" t="s">
        <v>218</v>
      </c>
      <c r="C176" s="483">
        <v>1</v>
      </c>
      <c r="D176" s="483">
        <v>5</v>
      </c>
      <c r="E176" s="483">
        <v>1</v>
      </c>
      <c r="F176" s="483">
        <v>1</v>
      </c>
      <c r="G176" s="483">
        <v>10</v>
      </c>
    </row>
    <row r="177" spans="1:7" s="46" customFormat="1" ht="16.5" customHeight="1">
      <c r="A177" s="483" t="s">
        <v>2833</v>
      </c>
      <c r="B177" s="483" t="s">
        <v>218</v>
      </c>
      <c r="C177" s="483">
        <v>1</v>
      </c>
      <c r="D177" s="483">
        <v>5</v>
      </c>
      <c r="E177" s="483">
        <v>1</v>
      </c>
      <c r="F177" s="483">
        <v>1</v>
      </c>
      <c r="G177" s="483">
        <v>5</v>
      </c>
    </row>
    <row r="178" spans="1:7" s="46" customFormat="1" ht="16.5" customHeight="1">
      <c r="A178" s="481" t="s">
        <v>242</v>
      </c>
      <c r="B178" s="481" t="s">
        <v>214</v>
      </c>
      <c r="C178" s="481">
        <v>1</v>
      </c>
      <c r="D178" s="481">
        <v>5</v>
      </c>
      <c r="E178" s="481">
        <v>1</v>
      </c>
      <c r="F178" s="481">
        <v>1</v>
      </c>
      <c r="G178" s="481">
        <v>3</v>
      </c>
    </row>
    <row r="179" spans="1:7" s="46" customFormat="1" ht="16.5" customHeight="1">
      <c r="A179" s="481" t="s">
        <v>243</v>
      </c>
      <c r="B179" s="481" t="s">
        <v>214</v>
      </c>
      <c r="C179" s="481">
        <v>1</v>
      </c>
      <c r="D179" s="481">
        <v>5</v>
      </c>
      <c r="E179" s="481">
        <v>1</v>
      </c>
      <c r="F179" s="481">
        <v>1</v>
      </c>
      <c r="G179" s="481">
        <v>2</v>
      </c>
    </row>
    <row r="180" spans="1:7" s="46" customFormat="1" ht="16.5" customHeight="1">
      <c r="A180" s="481" t="s">
        <v>244</v>
      </c>
      <c r="B180" s="481" t="s">
        <v>214</v>
      </c>
      <c r="C180" s="481">
        <v>1</v>
      </c>
      <c r="D180" s="481">
        <v>5</v>
      </c>
      <c r="E180" s="481">
        <v>1</v>
      </c>
      <c r="F180" s="481">
        <v>1</v>
      </c>
      <c r="G180" s="481">
        <v>4</v>
      </c>
    </row>
    <row r="181" spans="1:7" s="46" customFormat="1" ht="16.5" customHeight="1">
      <c r="A181" s="481" t="s">
        <v>245</v>
      </c>
      <c r="B181" s="481" t="s">
        <v>214</v>
      </c>
      <c r="C181" s="481">
        <v>1</v>
      </c>
      <c r="D181" s="481">
        <v>5</v>
      </c>
      <c r="E181" s="481">
        <v>1</v>
      </c>
      <c r="F181" s="481">
        <v>1</v>
      </c>
      <c r="G181" s="481">
        <v>1</v>
      </c>
    </row>
    <row r="182" spans="1:7" s="46" customFormat="1" ht="16.5" customHeight="1">
      <c r="A182" s="484" t="s">
        <v>2834</v>
      </c>
      <c r="B182" s="484" t="s">
        <v>215</v>
      </c>
      <c r="C182" s="484">
        <v>1</v>
      </c>
      <c r="D182" s="484">
        <v>6</v>
      </c>
      <c r="E182" s="484">
        <v>1</v>
      </c>
      <c r="F182" s="484">
        <v>1</v>
      </c>
      <c r="G182" s="484">
        <v>10</v>
      </c>
    </row>
    <row r="183" spans="1:7" s="46" customFormat="1" ht="16.5" customHeight="1">
      <c r="A183" s="484" t="s">
        <v>2835</v>
      </c>
      <c r="B183" s="484" t="s">
        <v>215</v>
      </c>
      <c r="C183" s="484">
        <v>1</v>
      </c>
      <c r="D183" s="484">
        <v>6</v>
      </c>
      <c r="E183" s="484">
        <v>1</v>
      </c>
      <c r="F183" s="484">
        <v>1</v>
      </c>
      <c r="G183" s="484">
        <v>10</v>
      </c>
    </row>
    <row r="184" spans="1:7" s="46" customFormat="1" ht="16.5" customHeight="1">
      <c r="A184" s="484" t="s">
        <v>2836</v>
      </c>
      <c r="B184" s="484" t="s">
        <v>215</v>
      </c>
      <c r="C184" s="484">
        <v>1</v>
      </c>
      <c r="D184" s="484">
        <v>6</v>
      </c>
      <c r="E184" s="484">
        <v>1</v>
      </c>
      <c r="F184" s="484">
        <v>1</v>
      </c>
      <c r="G184" s="484">
        <v>5</v>
      </c>
    </row>
    <row r="185" spans="1:7" s="46" customFormat="1" ht="16.5" customHeight="1">
      <c r="A185" s="484" t="s">
        <v>2837</v>
      </c>
      <c r="B185" s="484" t="s">
        <v>215</v>
      </c>
      <c r="C185" s="484">
        <v>1</v>
      </c>
      <c r="D185" s="484">
        <v>6</v>
      </c>
      <c r="E185" s="484">
        <v>1</v>
      </c>
      <c r="F185" s="484">
        <v>1</v>
      </c>
      <c r="G185" s="484">
        <v>10</v>
      </c>
    </row>
    <row r="186" spans="1:7" s="46" customFormat="1" ht="16.5" customHeight="1">
      <c r="A186" s="484" t="s">
        <v>2838</v>
      </c>
      <c r="B186" s="484" t="s">
        <v>215</v>
      </c>
      <c r="C186" s="484">
        <v>1</v>
      </c>
      <c r="D186" s="484">
        <v>6</v>
      </c>
      <c r="E186" s="484">
        <v>1</v>
      </c>
      <c r="F186" s="484">
        <v>1</v>
      </c>
      <c r="G186" s="484">
        <v>10</v>
      </c>
    </row>
    <row r="187" spans="1:7" s="46" customFormat="1" ht="16.5" customHeight="1">
      <c r="A187" s="484" t="s">
        <v>2839</v>
      </c>
      <c r="B187" s="484" t="s">
        <v>215</v>
      </c>
      <c r="C187" s="484">
        <v>1</v>
      </c>
      <c r="D187" s="484">
        <v>6</v>
      </c>
      <c r="E187" s="484">
        <v>1</v>
      </c>
      <c r="F187" s="484">
        <v>1</v>
      </c>
      <c r="G187" s="484">
        <v>5</v>
      </c>
    </row>
    <row r="188" spans="1:7" s="46" customFormat="1" ht="16.5" customHeight="1">
      <c r="A188" s="484" t="s">
        <v>2840</v>
      </c>
      <c r="B188" s="484" t="s">
        <v>215</v>
      </c>
      <c r="C188" s="484">
        <v>1</v>
      </c>
      <c r="D188" s="484">
        <v>6</v>
      </c>
      <c r="E188" s="484">
        <v>1</v>
      </c>
      <c r="F188" s="484">
        <v>1</v>
      </c>
      <c r="G188" s="484">
        <v>10</v>
      </c>
    </row>
    <row r="189" spans="1:7" s="46" customFormat="1" ht="16.5" customHeight="1">
      <c r="A189" s="484" t="s">
        <v>2841</v>
      </c>
      <c r="B189" s="484" t="s">
        <v>215</v>
      </c>
      <c r="C189" s="484">
        <v>1</v>
      </c>
      <c r="D189" s="484">
        <v>6</v>
      </c>
      <c r="E189" s="484">
        <v>1</v>
      </c>
      <c r="F189" s="484">
        <v>1</v>
      </c>
      <c r="G189" s="484">
        <v>10</v>
      </c>
    </row>
    <row r="190" spans="1:7" s="46" customFormat="1" ht="16.5" customHeight="1">
      <c r="A190" s="484" t="s">
        <v>2842</v>
      </c>
      <c r="B190" s="484" t="s">
        <v>215</v>
      </c>
      <c r="C190" s="484">
        <v>1</v>
      </c>
      <c r="D190" s="484">
        <v>6</v>
      </c>
      <c r="E190" s="484">
        <v>1</v>
      </c>
      <c r="F190" s="484">
        <v>1</v>
      </c>
      <c r="G190" s="484">
        <v>5</v>
      </c>
    </row>
    <row r="191" spans="1:7" s="46" customFormat="1" ht="16.5" customHeight="1">
      <c r="A191" s="484" t="s">
        <v>2843</v>
      </c>
      <c r="B191" s="484" t="s">
        <v>215</v>
      </c>
      <c r="C191" s="484">
        <v>1</v>
      </c>
      <c r="D191" s="484">
        <v>6</v>
      </c>
      <c r="E191" s="484">
        <v>1</v>
      </c>
      <c r="F191" s="484">
        <v>1</v>
      </c>
      <c r="G191" s="484">
        <v>10</v>
      </c>
    </row>
    <row r="192" spans="1:7" s="46" customFormat="1" ht="16.5" customHeight="1">
      <c r="A192" s="484" t="s">
        <v>2844</v>
      </c>
      <c r="B192" s="484" t="s">
        <v>215</v>
      </c>
      <c r="C192" s="484">
        <v>1</v>
      </c>
      <c r="D192" s="484">
        <v>6</v>
      </c>
      <c r="E192" s="484">
        <v>1</v>
      </c>
      <c r="F192" s="484">
        <v>1</v>
      </c>
      <c r="G192" s="484">
        <v>5</v>
      </c>
    </row>
    <row r="193" spans="1:7" s="46" customFormat="1" ht="16.5" customHeight="1">
      <c r="A193" s="485" t="s">
        <v>2834</v>
      </c>
      <c r="B193" s="485" t="s">
        <v>216</v>
      </c>
      <c r="C193" s="485">
        <v>1</v>
      </c>
      <c r="D193" s="485">
        <v>6</v>
      </c>
      <c r="E193" s="485">
        <v>1</v>
      </c>
      <c r="F193" s="485">
        <v>1</v>
      </c>
      <c r="G193" s="485">
        <v>10</v>
      </c>
    </row>
    <row r="194" spans="1:7" s="46" customFormat="1" ht="16.5" customHeight="1">
      <c r="A194" s="485" t="s">
        <v>2835</v>
      </c>
      <c r="B194" s="485" t="s">
        <v>216</v>
      </c>
      <c r="C194" s="485">
        <v>1</v>
      </c>
      <c r="D194" s="485">
        <v>6</v>
      </c>
      <c r="E194" s="485">
        <v>1</v>
      </c>
      <c r="F194" s="485">
        <v>1</v>
      </c>
      <c r="G194" s="485">
        <v>10</v>
      </c>
    </row>
    <row r="195" spans="1:7" s="46" customFormat="1" ht="16.5" customHeight="1">
      <c r="A195" s="485" t="s">
        <v>2836</v>
      </c>
      <c r="B195" s="485" t="s">
        <v>216</v>
      </c>
      <c r="C195" s="485">
        <v>1</v>
      </c>
      <c r="D195" s="485">
        <v>6</v>
      </c>
      <c r="E195" s="485">
        <v>1</v>
      </c>
      <c r="F195" s="485">
        <v>1</v>
      </c>
      <c r="G195" s="485">
        <v>5</v>
      </c>
    </row>
    <row r="196" spans="1:7" s="46" customFormat="1" ht="16.5" customHeight="1">
      <c r="A196" s="485" t="s">
        <v>2837</v>
      </c>
      <c r="B196" s="485" t="s">
        <v>216</v>
      </c>
      <c r="C196" s="485">
        <v>1</v>
      </c>
      <c r="D196" s="485">
        <v>6</v>
      </c>
      <c r="E196" s="485">
        <v>1</v>
      </c>
      <c r="F196" s="485">
        <v>1</v>
      </c>
      <c r="G196" s="485">
        <v>10</v>
      </c>
    </row>
    <row r="197" spans="1:7" s="46" customFormat="1" ht="16.5" customHeight="1">
      <c r="A197" s="485" t="s">
        <v>2838</v>
      </c>
      <c r="B197" s="485" t="s">
        <v>216</v>
      </c>
      <c r="C197" s="485">
        <v>1</v>
      </c>
      <c r="D197" s="485">
        <v>6</v>
      </c>
      <c r="E197" s="485">
        <v>1</v>
      </c>
      <c r="F197" s="485">
        <v>1</v>
      </c>
      <c r="G197" s="485">
        <v>10</v>
      </c>
    </row>
    <row r="198" spans="1:7" s="46" customFormat="1" ht="16.5" customHeight="1">
      <c r="A198" s="485" t="s">
        <v>2839</v>
      </c>
      <c r="B198" s="485" t="s">
        <v>216</v>
      </c>
      <c r="C198" s="485">
        <v>1</v>
      </c>
      <c r="D198" s="485">
        <v>6</v>
      </c>
      <c r="E198" s="485">
        <v>1</v>
      </c>
      <c r="F198" s="485">
        <v>1</v>
      </c>
      <c r="G198" s="485">
        <v>5</v>
      </c>
    </row>
    <row r="199" spans="1:7" s="46" customFormat="1" ht="16.5" customHeight="1">
      <c r="A199" s="485" t="s">
        <v>2840</v>
      </c>
      <c r="B199" s="485" t="s">
        <v>216</v>
      </c>
      <c r="C199" s="485">
        <v>1</v>
      </c>
      <c r="D199" s="485">
        <v>6</v>
      </c>
      <c r="E199" s="485">
        <v>1</v>
      </c>
      <c r="F199" s="485">
        <v>1</v>
      </c>
      <c r="G199" s="485">
        <v>10</v>
      </c>
    </row>
    <row r="200" spans="1:7" s="46" customFormat="1" ht="16.5" customHeight="1">
      <c r="A200" s="485" t="s">
        <v>2841</v>
      </c>
      <c r="B200" s="485" t="s">
        <v>216</v>
      </c>
      <c r="C200" s="485">
        <v>1</v>
      </c>
      <c r="D200" s="485">
        <v>6</v>
      </c>
      <c r="E200" s="485">
        <v>1</v>
      </c>
      <c r="F200" s="485">
        <v>1</v>
      </c>
      <c r="G200" s="485">
        <v>10</v>
      </c>
    </row>
    <row r="201" spans="1:7" s="46" customFormat="1" ht="16.5" customHeight="1">
      <c r="A201" s="485" t="s">
        <v>2842</v>
      </c>
      <c r="B201" s="485" t="s">
        <v>216</v>
      </c>
      <c r="C201" s="485">
        <v>1</v>
      </c>
      <c r="D201" s="485">
        <v>6</v>
      </c>
      <c r="E201" s="485">
        <v>1</v>
      </c>
      <c r="F201" s="485">
        <v>1</v>
      </c>
      <c r="G201" s="485">
        <v>5</v>
      </c>
    </row>
    <row r="202" spans="1:7" s="46" customFormat="1" ht="16.5" customHeight="1">
      <c r="A202" s="485" t="s">
        <v>2843</v>
      </c>
      <c r="B202" s="485" t="s">
        <v>216</v>
      </c>
      <c r="C202" s="485">
        <v>1</v>
      </c>
      <c r="D202" s="485">
        <v>6</v>
      </c>
      <c r="E202" s="485">
        <v>1</v>
      </c>
      <c r="F202" s="485">
        <v>1</v>
      </c>
      <c r="G202" s="485">
        <v>10</v>
      </c>
    </row>
    <row r="203" spans="1:7" s="46" customFormat="1" ht="16.5" customHeight="1">
      <c r="A203" s="485" t="s">
        <v>2844</v>
      </c>
      <c r="B203" s="485" t="s">
        <v>216</v>
      </c>
      <c r="C203" s="485">
        <v>1</v>
      </c>
      <c r="D203" s="485">
        <v>6</v>
      </c>
      <c r="E203" s="485">
        <v>1</v>
      </c>
      <c r="F203" s="485">
        <v>1</v>
      </c>
      <c r="G203" s="485">
        <v>5</v>
      </c>
    </row>
    <row r="204" spans="1:7" s="46" customFormat="1" ht="16.5" customHeight="1">
      <c r="A204" s="484" t="s">
        <v>2834</v>
      </c>
      <c r="B204" s="484" t="s">
        <v>217</v>
      </c>
      <c r="C204" s="484">
        <v>1</v>
      </c>
      <c r="D204" s="484">
        <v>6</v>
      </c>
      <c r="E204" s="484">
        <v>1</v>
      </c>
      <c r="F204" s="484">
        <v>1</v>
      </c>
      <c r="G204" s="484">
        <v>10</v>
      </c>
    </row>
    <row r="205" spans="1:7" s="46" customFormat="1" ht="16.5" customHeight="1">
      <c r="A205" s="484" t="s">
        <v>2835</v>
      </c>
      <c r="B205" s="484" t="s">
        <v>217</v>
      </c>
      <c r="C205" s="484">
        <v>1</v>
      </c>
      <c r="D205" s="484">
        <v>6</v>
      </c>
      <c r="E205" s="484">
        <v>1</v>
      </c>
      <c r="F205" s="484">
        <v>1</v>
      </c>
      <c r="G205" s="484">
        <v>10</v>
      </c>
    </row>
    <row r="206" spans="1:7" s="46" customFormat="1" ht="16.5" customHeight="1">
      <c r="A206" s="484" t="s">
        <v>2836</v>
      </c>
      <c r="B206" s="484" t="s">
        <v>217</v>
      </c>
      <c r="C206" s="484">
        <v>1</v>
      </c>
      <c r="D206" s="484">
        <v>6</v>
      </c>
      <c r="E206" s="484">
        <v>1</v>
      </c>
      <c r="F206" s="484">
        <v>1</v>
      </c>
      <c r="G206" s="484">
        <v>5</v>
      </c>
    </row>
    <row r="207" spans="1:7" s="46" customFormat="1" ht="16.5" customHeight="1">
      <c r="A207" s="484" t="s">
        <v>2837</v>
      </c>
      <c r="B207" s="484" t="s">
        <v>217</v>
      </c>
      <c r="C207" s="484">
        <v>1</v>
      </c>
      <c r="D207" s="484">
        <v>6</v>
      </c>
      <c r="E207" s="484">
        <v>1</v>
      </c>
      <c r="F207" s="484">
        <v>1</v>
      </c>
      <c r="G207" s="484">
        <v>10</v>
      </c>
    </row>
    <row r="208" spans="1:7" s="46" customFormat="1" ht="16.5" customHeight="1">
      <c r="A208" s="484" t="s">
        <v>2838</v>
      </c>
      <c r="B208" s="484" t="s">
        <v>217</v>
      </c>
      <c r="C208" s="484">
        <v>1</v>
      </c>
      <c r="D208" s="484">
        <v>6</v>
      </c>
      <c r="E208" s="484">
        <v>1</v>
      </c>
      <c r="F208" s="484">
        <v>1</v>
      </c>
      <c r="G208" s="484">
        <v>10</v>
      </c>
    </row>
    <row r="209" spans="1:7" s="46" customFormat="1" ht="16.5" customHeight="1">
      <c r="A209" s="484" t="s">
        <v>2839</v>
      </c>
      <c r="B209" s="484" t="s">
        <v>217</v>
      </c>
      <c r="C209" s="484">
        <v>1</v>
      </c>
      <c r="D209" s="484">
        <v>6</v>
      </c>
      <c r="E209" s="484">
        <v>1</v>
      </c>
      <c r="F209" s="484">
        <v>1</v>
      </c>
      <c r="G209" s="484">
        <v>5</v>
      </c>
    </row>
    <row r="210" spans="1:7" s="46" customFormat="1" ht="16.5" customHeight="1">
      <c r="A210" s="484" t="s">
        <v>2840</v>
      </c>
      <c r="B210" s="484" t="s">
        <v>217</v>
      </c>
      <c r="C210" s="484">
        <v>1</v>
      </c>
      <c r="D210" s="484">
        <v>6</v>
      </c>
      <c r="E210" s="484">
        <v>1</v>
      </c>
      <c r="F210" s="484">
        <v>1</v>
      </c>
      <c r="G210" s="484">
        <v>10</v>
      </c>
    </row>
    <row r="211" spans="1:7" s="46" customFormat="1" ht="16.5" customHeight="1">
      <c r="A211" s="484" t="s">
        <v>2841</v>
      </c>
      <c r="B211" s="484" t="s">
        <v>217</v>
      </c>
      <c r="C211" s="484">
        <v>1</v>
      </c>
      <c r="D211" s="484">
        <v>6</v>
      </c>
      <c r="E211" s="484">
        <v>1</v>
      </c>
      <c r="F211" s="484">
        <v>1</v>
      </c>
      <c r="G211" s="484">
        <v>10</v>
      </c>
    </row>
    <row r="212" spans="1:7" s="46" customFormat="1" ht="16.5" customHeight="1">
      <c r="A212" s="484" t="s">
        <v>2842</v>
      </c>
      <c r="B212" s="484" t="s">
        <v>217</v>
      </c>
      <c r="C212" s="484">
        <v>1</v>
      </c>
      <c r="D212" s="484">
        <v>6</v>
      </c>
      <c r="E212" s="484">
        <v>1</v>
      </c>
      <c r="F212" s="484">
        <v>1</v>
      </c>
      <c r="G212" s="484">
        <v>5</v>
      </c>
    </row>
    <row r="213" spans="1:7" s="46" customFormat="1" ht="16.5" customHeight="1">
      <c r="A213" s="484" t="s">
        <v>2843</v>
      </c>
      <c r="B213" s="484" t="s">
        <v>217</v>
      </c>
      <c r="C213" s="484">
        <v>1</v>
      </c>
      <c r="D213" s="484">
        <v>6</v>
      </c>
      <c r="E213" s="484">
        <v>1</v>
      </c>
      <c r="F213" s="484">
        <v>1</v>
      </c>
      <c r="G213" s="484">
        <v>10</v>
      </c>
    </row>
    <row r="214" spans="1:7" s="46" customFormat="1" ht="16.5" customHeight="1">
      <c r="A214" s="484" t="s">
        <v>2844</v>
      </c>
      <c r="B214" s="484" t="s">
        <v>217</v>
      </c>
      <c r="C214" s="484">
        <v>1</v>
      </c>
      <c r="D214" s="484">
        <v>6</v>
      </c>
      <c r="E214" s="484">
        <v>1</v>
      </c>
      <c r="F214" s="484">
        <v>1</v>
      </c>
      <c r="G214" s="484">
        <v>5</v>
      </c>
    </row>
    <row r="215" spans="1:7" s="46" customFormat="1" ht="16.5" customHeight="1">
      <c r="A215" s="485" t="s">
        <v>2834</v>
      </c>
      <c r="B215" s="485" t="s">
        <v>218</v>
      </c>
      <c r="C215" s="485">
        <v>1</v>
      </c>
      <c r="D215" s="485">
        <v>6</v>
      </c>
      <c r="E215" s="485">
        <v>1</v>
      </c>
      <c r="F215" s="485">
        <v>1</v>
      </c>
      <c r="G215" s="485">
        <v>10</v>
      </c>
    </row>
    <row r="216" spans="1:7" s="46" customFormat="1" ht="16.5" customHeight="1">
      <c r="A216" s="485" t="s">
        <v>2835</v>
      </c>
      <c r="B216" s="485" t="s">
        <v>218</v>
      </c>
      <c r="C216" s="485">
        <v>1</v>
      </c>
      <c r="D216" s="485">
        <v>6</v>
      </c>
      <c r="E216" s="485">
        <v>1</v>
      </c>
      <c r="F216" s="485">
        <v>1</v>
      </c>
      <c r="G216" s="485">
        <v>10</v>
      </c>
    </row>
    <row r="217" spans="1:7" s="46" customFormat="1" ht="16.5" customHeight="1">
      <c r="A217" s="485" t="s">
        <v>2836</v>
      </c>
      <c r="B217" s="485" t="s">
        <v>218</v>
      </c>
      <c r="C217" s="485">
        <v>1</v>
      </c>
      <c r="D217" s="485">
        <v>6</v>
      </c>
      <c r="E217" s="485">
        <v>1</v>
      </c>
      <c r="F217" s="485">
        <v>1</v>
      </c>
      <c r="G217" s="485">
        <v>5</v>
      </c>
    </row>
    <row r="218" spans="1:7" s="46" customFormat="1" ht="16.5" customHeight="1">
      <c r="A218" s="485" t="s">
        <v>2837</v>
      </c>
      <c r="B218" s="485" t="s">
        <v>218</v>
      </c>
      <c r="C218" s="485">
        <v>1</v>
      </c>
      <c r="D218" s="485">
        <v>6</v>
      </c>
      <c r="E218" s="485">
        <v>1</v>
      </c>
      <c r="F218" s="485">
        <v>1</v>
      </c>
      <c r="G218" s="485">
        <v>10</v>
      </c>
    </row>
    <row r="219" spans="1:7" s="46" customFormat="1" ht="16.5" customHeight="1">
      <c r="A219" s="485" t="s">
        <v>2838</v>
      </c>
      <c r="B219" s="485" t="s">
        <v>218</v>
      </c>
      <c r="C219" s="485">
        <v>1</v>
      </c>
      <c r="D219" s="485">
        <v>6</v>
      </c>
      <c r="E219" s="485">
        <v>1</v>
      </c>
      <c r="F219" s="485">
        <v>1</v>
      </c>
      <c r="G219" s="485">
        <v>10</v>
      </c>
    </row>
    <row r="220" spans="1:7" s="46" customFormat="1" ht="16.5" customHeight="1">
      <c r="A220" s="485" t="s">
        <v>2839</v>
      </c>
      <c r="B220" s="485" t="s">
        <v>218</v>
      </c>
      <c r="C220" s="485">
        <v>1</v>
      </c>
      <c r="D220" s="485">
        <v>6</v>
      </c>
      <c r="E220" s="485">
        <v>1</v>
      </c>
      <c r="F220" s="485">
        <v>1</v>
      </c>
      <c r="G220" s="485">
        <v>5</v>
      </c>
    </row>
    <row r="221" spans="1:7" s="46" customFormat="1" ht="16.5" customHeight="1">
      <c r="A221" s="485" t="s">
        <v>2840</v>
      </c>
      <c r="B221" s="485" t="s">
        <v>218</v>
      </c>
      <c r="C221" s="485">
        <v>1</v>
      </c>
      <c r="D221" s="485">
        <v>6</v>
      </c>
      <c r="E221" s="485">
        <v>1</v>
      </c>
      <c r="F221" s="485">
        <v>1</v>
      </c>
      <c r="G221" s="485">
        <v>10</v>
      </c>
    </row>
    <row r="222" spans="1:7" s="46" customFormat="1" ht="16.5" customHeight="1">
      <c r="A222" s="485" t="s">
        <v>2841</v>
      </c>
      <c r="B222" s="485" t="s">
        <v>218</v>
      </c>
      <c r="C222" s="485">
        <v>1</v>
      </c>
      <c r="D222" s="485">
        <v>6</v>
      </c>
      <c r="E222" s="485">
        <v>1</v>
      </c>
      <c r="F222" s="485">
        <v>1</v>
      </c>
      <c r="G222" s="485">
        <v>10</v>
      </c>
    </row>
    <row r="223" spans="1:7" s="46" customFormat="1" ht="16.5" customHeight="1">
      <c r="A223" s="485" t="s">
        <v>2842</v>
      </c>
      <c r="B223" s="485" t="s">
        <v>218</v>
      </c>
      <c r="C223" s="485">
        <v>1</v>
      </c>
      <c r="D223" s="485">
        <v>6</v>
      </c>
      <c r="E223" s="485">
        <v>1</v>
      </c>
      <c r="F223" s="485">
        <v>1</v>
      </c>
      <c r="G223" s="485">
        <v>5</v>
      </c>
    </row>
    <row r="224" spans="1:7" s="46" customFormat="1" ht="16.5" customHeight="1">
      <c r="A224" s="485" t="s">
        <v>2843</v>
      </c>
      <c r="B224" s="485" t="s">
        <v>218</v>
      </c>
      <c r="C224" s="485">
        <v>1</v>
      </c>
      <c r="D224" s="485">
        <v>6</v>
      </c>
      <c r="E224" s="485">
        <v>1</v>
      </c>
      <c r="F224" s="485">
        <v>1</v>
      </c>
      <c r="G224" s="485">
        <v>10</v>
      </c>
    </row>
    <row r="225" spans="1:7" s="46" customFormat="1" ht="16.5" customHeight="1">
      <c r="A225" s="485" t="s">
        <v>2844</v>
      </c>
      <c r="B225" s="485" t="s">
        <v>218</v>
      </c>
      <c r="C225" s="485">
        <v>1</v>
      </c>
      <c r="D225" s="485">
        <v>6</v>
      </c>
      <c r="E225" s="485">
        <v>1</v>
      </c>
      <c r="F225" s="485">
        <v>1</v>
      </c>
      <c r="G225" s="485">
        <v>5</v>
      </c>
    </row>
    <row r="226" spans="1:7" s="46" customFormat="1" ht="16.5" customHeight="1">
      <c r="A226" s="484" t="s">
        <v>242</v>
      </c>
      <c r="B226" s="484" t="s">
        <v>214</v>
      </c>
      <c r="C226" s="484">
        <v>1</v>
      </c>
      <c r="D226" s="484">
        <v>6</v>
      </c>
      <c r="E226" s="484">
        <v>1</v>
      </c>
      <c r="F226" s="484">
        <v>1</v>
      </c>
      <c r="G226" s="484">
        <v>3</v>
      </c>
    </row>
    <row r="227" spans="1:7" s="46" customFormat="1" ht="16.5" customHeight="1">
      <c r="A227" s="484" t="s">
        <v>243</v>
      </c>
      <c r="B227" s="484" t="s">
        <v>214</v>
      </c>
      <c r="C227" s="484">
        <v>1</v>
      </c>
      <c r="D227" s="484">
        <v>6</v>
      </c>
      <c r="E227" s="484">
        <v>1</v>
      </c>
      <c r="F227" s="484">
        <v>1</v>
      </c>
      <c r="G227" s="484">
        <v>2</v>
      </c>
    </row>
    <row r="228" spans="1:7" s="46" customFormat="1" ht="16.5" customHeight="1">
      <c r="A228" s="484" t="s">
        <v>244</v>
      </c>
      <c r="B228" s="484" t="s">
        <v>214</v>
      </c>
      <c r="C228" s="484">
        <v>1</v>
      </c>
      <c r="D228" s="484">
        <v>6</v>
      </c>
      <c r="E228" s="484">
        <v>1</v>
      </c>
      <c r="F228" s="484">
        <v>1</v>
      </c>
      <c r="G228" s="484">
        <v>4</v>
      </c>
    </row>
    <row r="229" spans="1:7" s="46" customFormat="1" ht="16.5" customHeight="1">
      <c r="A229" s="484" t="s">
        <v>245</v>
      </c>
      <c r="B229" s="484" t="s">
        <v>214</v>
      </c>
      <c r="C229" s="484">
        <v>1</v>
      </c>
      <c r="D229" s="484">
        <v>6</v>
      </c>
      <c r="E229" s="484">
        <v>1</v>
      </c>
      <c r="F229" s="484">
        <v>1</v>
      </c>
      <c r="G229" s="484">
        <v>1</v>
      </c>
    </row>
    <row r="230" spans="1:7" s="46" customFormat="1" ht="16.5" customHeight="1">
      <c r="A230" s="481" t="s">
        <v>2845</v>
      </c>
      <c r="B230" s="481" t="s">
        <v>215</v>
      </c>
      <c r="C230" s="481">
        <v>1</v>
      </c>
      <c r="D230" s="481">
        <v>7</v>
      </c>
      <c r="E230" s="481">
        <v>1</v>
      </c>
      <c r="F230" s="481">
        <v>1</v>
      </c>
      <c r="G230" s="481">
        <v>7</v>
      </c>
    </row>
    <row r="231" spans="1:7" s="46" customFormat="1" ht="16.5" customHeight="1">
      <c r="A231" s="481" t="s">
        <v>2846</v>
      </c>
      <c r="B231" s="481" t="s">
        <v>215</v>
      </c>
      <c r="C231" s="481">
        <v>1</v>
      </c>
      <c r="D231" s="481">
        <v>7</v>
      </c>
      <c r="E231" s="481">
        <v>1</v>
      </c>
      <c r="F231" s="481">
        <v>1</v>
      </c>
      <c r="G231" s="481">
        <v>12</v>
      </c>
    </row>
    <row r="232" spans="1:7" s="46" customFormat="1" ht="16.5" customHeight="1">
      <c r="A232" s="481" t="s">
        <v>2847</v>
      </c>
      <c r="B232" s="481" t="s">
        <v>215</v>
      </c>
      <c r="C232" s="481">
        <v>1</v>
      </c>
      <c r="D232" s="481">
        <v>7</v>
      </c>
      <c r="E232" s="481">
        <v>1</v>
      </c>
      <c r="F232" s="481">
        <v>1</v>
      </c>
      <c r="G232" s="481">
        <v>5</v>
      </c>
    </row>
    <row r="233" spans="1:7" s="46" customFormat="1" ht="16.5" customHeight="1">
      <c r="A233" s="481" t="s">
        <v>2848</v>
      </c>
      <c r="B233" s="481" t="s">
        <v>215</v>
      </c>
      <c r="C233" s="481">
        <v>1</v>
      </c>
      <c r="D233" s="481">
        <v>7</v>
      </c>
      <c r="E233" s="481">
        <v>1</v>
      </c>
      <c r="F233" s="481">
        <v>1</v>
      </c>
      <c r="G233" s="481">
        <v>7</v>
      </c>
    </row>
    <row r="234" spans="1:7" s="46" customFormat="1" ht="16.5" customHeight="1">
      <c r="A234" s="481" t="s">
        <v>2849</v>
      </c>
      <c r="B234" s="481" t="s">
        <v>215</v>
      </c>
      <c r="C234" s="481">
        <v>1</v>
      </c>
      <c r="D234" s="481">
        <v>7</v>
      </c>
      <c r="E234" s="481">
        <v>1</v>
      </c>
      <c r="F234" s="481">
        <v>1</v>
      </c>
      <c r="G234" s="481">
        <v>12</v>
      </c>
    </row>
    <row r="235" spans="1:7" s="46" customFormat="1" ht="16.5" customHeight="1">
      <c r="A235" s="481" t="s">
        <v>2850</v>
      </c>
      <c r="B235" s="481" t="s">
        <v>215</v>
      </c>
      <c r="C235" s="481">
        <v>1</v>
      </c>
      <c r="D235" s="481">
        <v>7</v>
      </c>
      <c r="E235" s="481">
        <v>1</v>
      </c>
      <c r="F235" s="481">
        <v>1</v>
      </c>
      <c r="G235" s="481">
        <v>5</v>
      </c>
    </row>
    <row r="236" spans="1:7" s="46" customFormat="1" ht="16.5" customHeight="1">
      <c r="A236" s="481" t="s">
        <v>2851</v>
      </c>
      <c r="B236" s="481" t="s">
        <v>215</v>
      </c>
      <c r="C236" s="481">
        <v>1</v>
      </c>
      <c r="D236" s="481">
        <v>7</v>
      </c>
      <c r="E236" s="481">
        <v>1</v>
      </c>
      <c r="F236" s="481">
        <v>1</v>
      </c>
      <c r="G236" s="481">
        <v>7</v>
      </c>
    </row>
    <row r="237" spans="1:7" s="46" customFormat="1" ht="16.5" customHeight="1">
      <c r="A237" s="481" t="s">
        <v>2852</v>
      </c>
      <c r="B237" s="481" t="s">
        <v>215</v>
      </c>
      <c r="C237" s="481">
        <v>1</v>
      </c>
      <c r="D237" s="481">
        <v>7</v>
      </c>
      <c r="E237" s="481">
        <v>1</v>
      </c>
      <c r="F237" s="481">
        <v>1</v>
      </c>
      <c r="G237" s="481">
        <v>12</v>
      </c>
    </row>
    <row r="238" spans="1:7" s="46" customFormat="1" ht="16.5" customHeight="1">
      <c r="A238" s="481" t="s">
        <v>2853</v>
      </c>
      <c r="B238" s="481" t="s">
        <v>215</v>
      </c>
      <c r="C238" s="481">
        <v>1</v>
      </c>
      <c r="D238" s="481">
        <v>7</v>
      </c>
      <c r="E238" s="481">
        <v>1</v>
      </c>
      <c r="F238" s="481">
        <v>1</v>
      </c>
      <c r="G238" s="481">
        <v>5</v>
      </c>
    </row>
    <row r="239" spans="1:7" s="46" customFormat="1" ht="16.5" customHeight="1">
      <c r="A239" s="481" t="s">
        <v>2854</v>
      </c>
      <c r="B239" s="481" t="s">
        <v>215</v>
      </c>
      <c r="C239" s="481">
        <v>1</v>
      </c>
      <c r="D239" s="481">
        <v>7</v>
      </c>
      <c r="E239" s="481">
        <v>1</v>
      </c>
      <c r="F239" s="481">
        <v>1</v>
      </c>
      <c r="G239" s="481">
        <v>10</v>
      </c>
    </row>
    <row r="240" spans="1:7" s="46" customFormat="1" ht="16.5" customHeight="1">
      <c r="A240" s="481" t="s">
        <v>2855</v>
      </c>
      <c r="B240" s="481" t="s">
        <v>215</v>
      </c>
      <c r="C240" s="481">
        <v>1</v>
      </c>
      <c r="D240" s="481">
        <v>7</v>
      </c>
      <c r="E240" s="481">
        <v>1</v>
      </c>
      <c r="F240" s="481">
        <v>1</v>
      </c>
      <c r="G240" s="481">
        <v>5</v>
      </c>
    </row>
    <row r="241" spans="1:7" s="46" customFormat="1" ht="16.5" customHeight="1">
      <c r="A241" s="481" t="s">
        <v>2856</v>
      </c>
      <c r="B241" s="481" t="s">
        <v>215</v>
      </c>
      <c r="C241" s="481">
        <v>1</v>
      </c>
      <c r="D241" s="481">
        <v>7</v>
      </c>
      <c r="E241" s="481">
        <v>1</v>
      </c>
      <c r="F241" s="481">
        <v>1</v>
      </c>
      <c r="G241" s="481">
        <v>3</v>
      </c>
    </row>
    <row r="242" spans="1:7" s="46" customFormat="1" ht="16.5" customHeight="1">
      <c r="A242" s="483" t="s">
        <v>2845</v>
      </c>
      <c r="B242" s="483" t="s">
        <v>216</v>
      </c>
      <c r="C242" s="483">
        <v>1</v>
      </c>
      <c r="D242" s="483">
        <v>7</v>
      </c>
      <c r="E242" s="483">
        <v>1</v>
      </c>
      <c r="F242" s="483">
        <v>1</v>
      </c>
      <c r="G242" s="483">
        <v>7</v>
      </c>
    </row>
    <row r="243" spans="1:7" s="46" customFormat="1" ht="16.5" customHeight="1">
      <c r="A243" s="483" t="s">
        <v>2846</v>
      </c>
      <c r="B243" s="483" t="s">
        <v>216</v>
      </c>
      <c r="C243" s="483">
        <v>1</v>
      </c>
      <c r="D243" s="483">
        <v>7</v>
      </c>
      <c r="E243" s="483">
        <v>1</v>
      </c>
      <c r="F243" s="483">
        <v>1</v>
      </c>
      <c r="G243" s="483">
        <v>12</v>
      </c>
    </row>
    <row r="244" spans="1:7" s="46" customFormat="1" ht="16.5" customHeight="1">
      <c r="A244" s="483" t="s">
        <v>2847</v>
      </c>
      <c r="B244" s="483" t="s">
        <v>216</v>
      </c>
      <c r="C244" s="483">
        <v>1</v>
      </c>
      <c r="D244" s="483">
        <v>7</v>
      </c>
      <c r="E244" s="483">
        <v>1</v>
      </c>
      <c r="F244" s="483">
        <v>1</v>
      </c>
      <c r="G244" s="483">
        <v>5</v>
      </c>
    </row>
    <row r="245" spans="1:7" s="46" customFormat="1" ht="16.5" customHeight="1">
      <c r="A245" s="483" t="s">
        <v>2848</v>
      </c>
      <c r="B245" s="483" t="s">
        <v>216</v>
      </c>
      <c r="C245" s="483">
        <v>1</v>
      </c>
      <c r="D245" s="483">
        <v>7</v>
      </c>
      <c r="E245" s="483">
        <v>1</v>
      </c>
      <c r="F245" s="483">
        <v>1</v>
      </c>
      <c r="G245" s="483">
        <v>7</v>
      </c>
    </row>
    <row r="246" spans="1:7" s="46" customFormat="1" ht="16.5" customHeight="1">
      <c r="A246" s="483" t="s">
        <v>2849</v>
      </c>
      <c r="B246" s="483" t="s">
        <v>216</v>
      </c>
      <c r="C246" s="483">
        <v>1</v>
      </c>
      <c r="D246" s="483">
        <v>7</v>
      </c>
      <c r="E246" s="483">
        <v>1</v>
      </c>
      <c r="F246" s="483">
        <v>1</v>
      </c>
      <c r="G246" s="483">
        <v>12</v>
      </c>
    </row>
    <row r="247" spans="1:7" s="46" customFormat="1" ht="16.5" customHeight="1">
      <c r="A247" s="483" t="s">
        <v>2850</v>
      </c>
      <c r="B247" s="483" t="s">
        <v>216</v>
      </c>
      <c r="C247" s="483">
        <v>1</v>
      </c>
      <c r="D247" s="483">
        <v>7</v>
      </c>
      <c r="E247" s="483">
        <v>1</v>
      </c>
      <c r="F247" s="483">
        <v>1</v>
      </c>
      <c r="G247" s="483">
        <v>5</v>
      </c>
    </row>
    <row r="248" spans="1:7" s="46" customFormat="1" ht="16.5" customHeight="1">
      <c r="A248" s="483" t="s">
        <v>2851</v>
      </c>
      <c r="B248" s="483" t="s">
        <v>216</v>
      </c>
      <c r="C248" s="483">
        <v>1</v>
      </c>
      <c r="D248" s="483">
        <v>7</v>
      </c>
      <c r="E248" s="483">
        <v>1</v>
      </c>
      <c r="F248" s="483">
        <v>1</v>
      </c>
      <c r="G248" s="483">
        <v>7</v>
      </c>
    </row>
    <row r="249" spans="1:7" s="46" customFormat="1" ht="16.5" customHeight="1">
      <c r="A249" s="483" t="s">
        <v>2852</v>
      </c>
      <c r="B249" s="483" t="s">
        <v>216</v>
      </c>
      <c r="C249" s="483">
        <v>1</v>
      </c>
      <c r="D249" s="483">
        <v>7</v>
      </c>
      <c r="E249" s="483">
        <v>1</v>
      </c>
      <c r="F249" s="483">
        <v>1</v>
      </c>
      <c r="G249" s="483">
        <v>12</v>
      </c>
    </row>
    <row r="250" spans="1:7" s="46" customFormat="1" ht="16.5" customHeight="1">
      <c r="A250" s="483" t="s">
        <v>2853</v>
      </c>
      <c r="B250" s="483" t="s">
        <v>216</v>
      </c>
      <c r="C250" s="483">
        <v>1</v>
      </c>
      <c r="D250" s="483">
        <v>7</v>
      </c>
      <c r="E250" s="483">
        <v>1</v>
      </c>
      <c r="F250" s="483">
        <v>1</v>
      </c>
      <c r="G250" s="483">
        <v>5</v>
      </c>
    </row>
    <row r="251" spans="1:7" s="46" customFormat="1" ht="16.5" customHeight="1">
      <c r="A251" s="483" t="s">
        <v>2854</v>
      </c>
      <c r="B251" s="483" t="s">
        <v>216</v>
      </c>
      <c r="C251" s="483">
        <v>1</v>
      </c>
      <c r="D251" s="483">
        <v>7</v>
      </c>
      <c r="E251" s="483">
        <v>1</v>
      </c>
      <c r="F251" s="483">
        <v>1</v>
      </c>
      <c r="G251" s="483">
        <v>10</v>
      </c>
    </row>
    <row r="252" spans="1:7" s="46" customFormat="1" ht="16.5" customHeight="1">
      <c r="A252" s="483" t="s">
        <v>2855</v>
      </c>
      <c r="B252" s="483" t="s">
        <v>216</v>
      </c>
      <c r="C252" s="483">
        <v>1</v>
      </c>
      <c r="D252" s="483">
        <v>7</v>
      </c>
      <c r="E252" s="483">
        <v>1</v>
      </c>
      <c r="F252" s="483">
        <v>1</v>
      </c>
      <c r="G252" s="483">
        <v>5</v>
      </c>
    </row>
    <row r="253" spans="1:7" s="46" customFormat="1" ht="16.5" customHeight="1">
      <c r="A253" s="483" t="s">
        <v>2856</v>
      </c>
      <c r="B253" s="483" t="s">
        <v>216</v>
      </c>
      <c r="C253" s="483">
        <v>1</v>
      </c>
      <c r="D253" s="483">
        <v>7</v>
      </c>
      <c r="E253" s="483">
        <v>1</v>
      </c>
      <c r="F253" s="483">
        <v>1</v>
      </c>
      <c r="G253" s="483">
        <v>3</v>
      </c>
    </row>
    <row r="254" spans="1:7" s="46" customFormat="1" ht="16.5" customHeight="1">
      <c r="A254" s="481" t="s">
        <v>2845</v>
      </c>
      <c r="B254" s="481" t="s">
        <v>217</v>
      </c>
      <c r="C254" s="481">
        <v>1</v>
      </c>
      <c r="D254" s="481">
        <v>7</v>
      </c>
      <c r="E254" s="481">
        <v>1</v>
      </c>
      <c r="F254" s="481">
        <v>1</v>
      </c>
      <c r="G254" s="481">
        <v>7</v>
      </c>
    </row>
    <row r="255" spans="1:7" s="46" customFormat="1" ht="16.5" customHeight="1">
      <c r="A255" s="481" t="s">
        <v>2846</v>
      </c>
      <c r="B255" s="481" t="s">
        <v>217</v>
      </c>
      <c r="C255" s="481">
        <v>1</v>
      </c>
      <c r="D255" s="481">
        <v>7</v>
      </c>
      <c r="E255" s="481">
        <v>1</v>
      </c>
      <c r="F255" s="481">
        <v>1</v>
      </c>
      <c r="G255" s="481">
        <v>12</v>
      </c>
    </row>
    <row r="256" spans="1:7" s="46" customFormat="1" ht="16.5" customHeight="1">
      <c r="A256" s="481" t="s">
        <v>2847</v>
      </c>
      <c r="B256" s="481" t="s">
        <v>217</v>
      </c>
      <c r="C256" s="481">
        <v>1</v>
      </c>
      <c r="D256" s="481">
        <v>7</v>
      </c>
      <c r="E256" s="481">
        <v>1</v>
      </c>
      <c r="F256" s="481">
        <v>1</v>
      </c>
      <c r="G256" s="481">
        <v>5</v>
      </c>
    </row>
    <row r="257" spans="1:7" s="46" customFormat="1" ht="16.5" customHeight="1">
      <c r="A257" s="481" t="s">
        <v>2848</v>
      </c>
      <c r="B257" s="481" t="s">
        <v>217</v>
      </c>
      <c r="C257" s="481">
        <v>1</v>
      </c>
      <c r="D257" s="481">
        <v>7</v>
      </c>
      <c r="E257" s="481">
        <v>1</v>
      </c>
      <c r="F257" s="481">
        <v>1</v>
      </c>
      <c r="G257" s="481">
        <v>7</v>
      </c>
    </row>
    <row r="258" spans="1:7" s="46" customFormat="1" ht="16.5" customHeight="1">
      <c r="A258" s="481" t="s">
        <v>2849</v>
      </c>
      <c r="B258" s="481" t="s">
        <v>217</v>
      </c>
      <c r="C258" s="481">
        <v>1</v>
      </c>
      <c r="D258" s="481">
        <v>7</v>
      </c>
      <c r="E258" s="481">
        <v>1</v>
      </c>
      <c r="F258" s="481">
        <v>1</v>
      </c>
      <c r="G258" s="481">
        <v>12</v>
      </c>
    </row>
    <row r="259" spans="1:7" s="46" customFormat="1" ht="16.5" customHeight="1">
      <c r="A259" s="481" t="s">
        <v>2850</v>
      </c>
      <c r="B259" s="481" t="s">
        <v>217</v>
      </c>
      <c r="C259" s="481">
        <v>1</v>
      </c>
      <c r="D259" s="481">
        <v>7</v>
      </c>
      <c r="E259" s="481">
        <v>1</v>
      </c>
      <c r="F259" s="481">
        <v>1</v>
      </c>
      <c r="G259" s="481">
        <v>5</v>
      </c>
    </row>
    <row r="260" spans="1:7" s="46" customFormat="1" ht="16.5" customHeight="1">
      <c r="A260" s="481" t="s">
        <v>2851</v>
      </c>
      <c r="B260" s="481" t="s">
        <v>217</v>
      </c>
      <c r="C260" s="481">
        <v>1</v>
      </c>
      <c r="D260" s="481">
        <v>7</v>
      </c>
      <c r="E260" s="481">
        <v>1</v>
      </c>
      <c r="F260" s="481">
        <v>1</v>
      </c>
      <c r="G260" s="481">
        <v>7</v>
      </c>
    </row>
    <row r="261" spans="1:7" s="46" customFormat="1" ht="16.5" customHeight="1">
      <c r="A261" s="481" t="s">
        <v>2852</v>
      </c>
      <c r="B261" s="481" t="s">
        <v>217</v>
      </c>
      <c r="C261" s="481">
        <v>1</v>
      </c>
      <c r="D261" s="481">
        <v>7</v>
      </c>
      <c r="E261" s="481">
        <v>1</v>
      </c>
      <c r="F261" s="481">
        <v>1</v>
      </c>
      <c r="G261" s="481">
        <v>12</v>
      </c>
    </row>
    <row r="262" spans="1:7" s="46" customFormat="1" ht="16.5" customHeight="1">
      <c r="A262" s="481" t="s">
        <v>2853</v>
      </c>
      <c r="B262" s="481" t="s">
        <v>217</v>
      </c>
      <c r="C262" s="481">
        <v>1</v>
      </c>
      <c r="D262" s="481">
        <v>7</v>
      </c>
      <c r="E262" s="481">
        <v>1</v>
      </c>
      <c r="F262" s="481">
        <v>1</v>
      </c>
      <c r="G262" s="481">
        <v>5</v>
      </c>
    </row>
    <row r="263" spans="1:7" s="46" customFormat="1" ht="16.5" customHeight="1">
      <c r="A263" s="481" t="s">
        <v>2854</v>
      </c>
      <c r="B263" s="481" t="s">
        <v>217</v>
      </c>
      <c r="C263" s="481">
        <v>1</v>
      </c>
      <c r="D263" s="481">
        <v>7</v>
      </c>
      <c r="E263" s="481">
        <v>1</v>
      </c>
      <c r="F263" s="481">
        <v>1</v>
      </c>
      <c r="G263" s="481">
        <v>10</v>
      </c>
    </row>
    <row r="264" spans="1:7" s="46" customFormat="1" ht="16.5" customHeight="1">
      <c r="A264" s="481" t="s">
        <v>2855</v>
      </c>
      <c r="B264" s="481" t="s">
        <v>217</v>
      </c>
      <c r="C264" s="481">
        <v>1</v>
      </c>
      <c r="D264" s="481">
        <v>7</v>
      </c>
      <c r="E264" s="481">
        <v>1</v>
      </c>
      <c r="F264" s="481">
        <v>1</v>
      </c>
      <c r="G264" s="481">
        <v>5</v>
      </c>
    </row>
    <row r="265" spans="1:7" s="46" customFormat="1" ht="16.5" customHeight="1">
      <c r="A265" s="481" t="s">
        <v>2856</v>
      </c>
      <c r="B265" s="481" t="s">
        <v>217</v>
      </c>
      <c r="C265" s="481">
        <v>1</v>
      </c>
      <c r="D265" s="481">
        <v>7</v>
      </c>
      <c r="E265" s="481">
        <v>1</v>
      </c>
      <c r="F265" s="481">
        <v>1</v>
      </c>
      <c r="G265" s="481">
        <v>3</v>
      </c>
    </row>
    <row r="266" spans="1:7" s="46" customFormat="1" ht="16.5" customHeight="1">
      <c r="A266" s="483" t="s">
        <v>2845</v>
      </c>
      <c r="B266" s="483" t="s">
        <v>218</v>
      </c>
      <c r="C266" s="483">
        <v>1</v>
      </c>
      <c r="D266" s="483">
        <v>7</v>
      </c>
      <c r="E266" s="483">
        <v>1</v>
      </c>
      <c r="F266" s="483">
        <v>1</v>
      </c>
      <c r="G266" s="483">
        <v>7</v>
      </c>
    </row>
    <row r="267" spans="1:7" s="46" customFormat="1" ht="16.5" customHeight="1">
      <c r="A267" s="483" t="s">
        <v>2846</v>
      </c>
      <c r="B267" s="483" t="s">
        <v>218</v>
      </c>
      <c r="C267" s="483">
        <v>1</v>
      </c>
      <c r="D267" s="483">
        <v>7</v>
      </c>
      <c r="E267" s="483">
        <v>1</v>
      </c>
      <c r="F267" s="483">
        <v>1</v>
      </c>
      <c r="G267" s="483">
        <v>12</v>
      </c>
    </row>
    <row r="268" spans="1:7" s="46" customFormat="1" ht="16.5" customHeight="1">
      <c r="A268" s="483" t="s">
        <v>2847</v>
      </c>
      <c r="B268" s="483" t="s">
        <v>218</v>
      </c>
      <c r="C268" s="483">
        <v>1</v>
      </c>
      <c r="D268" s="483">
        <v>7</v>
      </c>
      <c r="E268" s="483">
        <v>1</v>
      </c>
      <c r="F268" s="483">
        <v>1</v>
      </c>
      <c r="G268" s="483">
        <v>5</v>
      </c>
    </row>
    <row r="269" spans="1:7" s="46" customFormat="1" ht="16.5" customHeight="1">
      <c r="A269" s="483" t="s">
        <v>2848</v>
      </c>
      <c r="B269" s="483" t="s">
        <v>218</v>
      </c>
      <c r="C269" s="483">
        <v>1</v>
      </c>
      <c r="D269" s="483">
        <v>7</v>
      </c>
      <c r="E269" s="483">
        <v>1</v>
      </c>
      <c r="F269" s="483">
        <v>1</v>
      </c>
      <c r="G269" s="483">
        <v>7</v>
      </c>
    </row>
    <row r="270" spans="1:7" s="46" customFormat="1" ht="16.5" customHeight="1">
      <c r="A270" s="483" t="s">
        <v>2849</v>
      </c>
      <c r="B270" s="483" t="s">
        <v>218</v>
      </c>
      <c r="C270" s="483">
        <v>1</v>
      </c>
      <c r="D270" s="483">
        <v>7</v>
      </c>
      <c r="E270" s="483">
        <v>1</v>
      </c>
      <c r="F270" s="483">
        <v>1</v>
      </c>
      <c r="G270" s="483">
        <v>12</v>
      </c>
    </row>
    <row r="271" spans="1:7" s="46" customFormat="1" ht="16.5" customHeight="1">
      <c r="A271" s="483" t="s">
        <v>2850</v>
      </c>
      <c r="B271" s="483" t="s">
        <v>218</v>
      </c>
      <c r="C271" s="483">
        <v>1</v>
      </c>
      <c r="D271" s="483">
        <v>7</v>
      </c>
      <c r="E271" s="483">
        <v>1</v>
      </c>
      <c r="F271" s="483">
        <v>1</v>
      </c>
      <c r="G271" s="483">
        <v>5</v>
      </c>
    </row>
    <row r="272" spans="1:7" s="46" customFormat="1" ht="16.5" customHeight="1">
      <c r="A272" s="483" t="s">
        <v>2851</v>
      </c>
      <c r="B272" s="483" t="s">
        <v>218</v>
      </c>
      <c r="C272" s="483">
        <v>1</v>
      </c>
      <c r="D272" s="483">
        <v>7</v>
      </c>
      <c r="E272" s="483">
        <v>1</v>
      </c>
      <c r="F272" s="483">
        <v>1</v>
      </c>
      <c r="G272" s="483">
        <v>7</v>
      </c>
    </row>
    <row r="273" spans="1:7" s="46" customFormat="1" ht="16.5" customHeight="1">
      <c r="A273" s="483" t="s">
        <v>2852</v>
      </c>
      <c r="B273" s="483" t="s">
        <v>218</v>
      </c>
      <c r="C273" s="483">
        <v>1</v>
      </c>
      <c r="D273" s="483">
        <v>7</v>
      </c>
      <c r="E273" s="483">
        <v>1</v>
      </c>
      <c r="F273" s="483">
        <v>1</v>
      </c>
      <c r="G273" s="483">
        <v>12</v>
      </c>
    </row>
    <row r="274" spans="1:7" s="46" customFormat="1" ht="16.5" customHeight="1">
      <c r="A274" s="483" t="s">
        <v>2853</v>
      </c>
      <c r="B274" s="483" t="s">
        <v>218</v>
      </c>
      <c r="C274" s="483">
        <v>1</v>
      </c>
      <c r="D274" s="483">
        <v>7</v>
      </c>
      <c r="E274" s="483">
        <v>1</v>
      </c>
      <c r="F274" s="483">
        <v>1</v>
      </c>
      <c r="G274" s="483">
        <v>5</v>
      </c>
    </row>
    <row r="275" spans="1:7" s="46" customFormat="1" ht="16.5" customHeight="1">
      <c r="A275" s="483" t="s">
        <v>2854</v>
      </c>
      <c r="B275" s="483" t="s">
        <v>218</v>
      </c>
      <c r="C275" s="483">
        <v>1</v>
      </c>
      <c r="D275" s="483">
        <v>7</v>
      </c>
      <c r="E275" s="483">
        <v>1</v>
      </c>
      <c r="F275" s="483">
        <v>1</v>
      </c>
      <c r="G275" s="483">
        <v>10</v>
      </c>
    </row>
    <row r="276" spans="1:7" s="46" customFormat="1" ht="16.5" customHeight="1">
      <c r="A276" s="483" t="s">
        <v>2855</v>
      </c>
      <c r="B276" s="483" t="s">
        <v>218</v>
      </c>
      <c r="C276" s="483">
        <v>1</v>
      </c>
      <c r="D276" s="483">
        <v>7</v>
      </c>
      <c r="E276" s="483">
        <v>1</v>
      </c>
      <c r="F276" s="483">
        <v>1</v>
      </c>
      <c r="G276" s="483">
        <v>5</v>
      </c>
    </row>
    <row r="277" spans="1:7" s="46" customFormat="1" ht="16.5" customHeight="1">
      <c r="A277" s="483" t="s">
        <v>2856</v>
      </c>
      <c r="B277" s="483" t="s">
        <v>218</v>
      </c>
      <c r="C277" s="483">
        <v>1</v>
      </c>
      <c r="D277" s="483">
        <v>7</v>
      </c>
      <c r="E277" s="483">
        <v>1</v>
      </c>
      <c r="F277" s="483">
        <v>1</v>
      </c>
      <c r="G277" s="483">
        <v>3</v>
      </c>
    </row>
    <row r="278" spans="1:7" s="46" customFormat="1" ht="16.5" customHeight="1">
      <c r="A278" s="481" t="s">
        <v>242</v>
      </c>
      <c r="B278" s="481" t="s">
        <v>214</v>
      </c>
      <c r="C278" s="481">
        <v>1</v>
      </c>
      <c r="D278" s="481">
        <v>7</v>
      </c>
      <c r="E278" s="481">
        <v>1</v>
      </c>
      <c r="F278" s="481">
        <v>1</v>
      </c>
      <c r="G278" s="481">
        <v>3</v>
      </c>
    </row>
    <row r="279" spans="1:7" s="46" customFormat="1" ht="16.5" customHeight="1">
      <c r="A279" s="481" t="s">
        <v>243</v>
      </c>
      <c r="B279" s="481" t="s">
        <v>214</v>
      </c>
      <c r="C279" s="481">
        <v>1</v>
      </c>
      <c r="D279" s="481">
        <v>7</v>
      </c>
      <c r="E279" s="481">
        <v>1</v>
      </c>
      <c r="F279" s="481">
        <v>1</v>
      </c>
      <c r="G279" s="481">
        <v>2</v>
      </c>
    </row>
    <row r="280" spans="1:7" s="46" customFormat="1" ht="16.5" customHeight="1">
      <c r="A280" s="481" t="s">
        <v>244</v>
      </c>
      <c r="B280" s="481" t="s">
        <v>214</v>
      </c>
      <c r="C280" s="481">
        <v>1</v>
      </c>
      <c r="D280" s="481">
        <v>7</v>
      </c>
      <c r="E280" s="481">
        <v>1</v>
      </c>
      <c r="F280" s="481">
        <v>1</v>
      </c>
      <c r="G280" s="481">
        <v>4</v>
      </c>
    </row>
    <row r="281" spans="1:7" s="46" customFormat="1" ht="16.5" customHeight="1">
      <c r="A281" s="481" t="s">
        <v>245</v>
      </c>
      <c r="B281" s="481" t="s">
        <v>214</v>
      </c>
      <c r="C281" s="481">
        <v>1</v>
      </c>
      <c r="D281" s="481">
        <v>7</v>
      </c>
      <c r="E281" s="481">
        <v>1</v>
      </c>
      <c r="F281" s="481">
        <v>1</v>
      </c>
      <c r="G281" s="481">
        <v>1</v>
      </c>
    </row>
    <row r="282" spans="1:7" ht="16.5" customHeight="1">
      <c r="A282" s="484" t="s">
        <v>2857</v>
      </c>
      <c r="B282" s="484" t="s">
        <v>215</v>
      </c>
      <c r="C282" s="484">
        <v>1</v>
      </c>
      <c r="D282" s="484">
        <v>8</v>
      </c>
      <c r="E282" s="484">
        <v>1</v>
      </c>
      <c r="F282" s="484">
        <v>1</v>
      </c>
      <c r="G282" s="484">
        <v>7</v>
      </c>
    </row>
    <row r="283" spans="1:7" ht="16.5" customHeight="1">
      <c r="A283" s="484" t="s">
        <v>2858</v>
      </c>
      <c r="B283" s="484" t="s">
        <v>215</v>
      </c>
      <c r="C283" s="484">
        <v>1</v>
      </c>
      <c r="D283" s="484">
        <v>8</v>
      </c>
      <c r="E283" s="484">
        <v>1</v>
      </c>
      <c r="F283" s="484">
        <v>1</v>
      </c>
      <c r="G283" s="484">
        <v>12</v>
      </c>
    </row>
    <row r="284" spans="1:7" ht="16.5" customHeight="1">
      <c r="A284" s="484" t="s">
        <v>2859</v>
      </c>
      <c r="B284" s="484" t="s">
        <v>215</v>
      </c>
      <c r="C284" s="484">
        <v>1</v>
      </c>
      <c r="D284" s="484">
        <v>8</v>
      </c>
      <c r="E284" s="484">
        <v>1</v>
      </c>
      <c r="F284" s="484">
        <v>1</v>
      </c>
      <c r="G284" s="484">
        <v>5</v>
      </c>
    </row>
    <row r="285" spans="1:7" ht="16.5" customHeight="1">
      <c r="A285" s="484" t="s">
        <v>2860</v>
      </c>
      <c r="B285" s="484" t="s">
        <v>215</v>
      </c>
      <c r="C285" s="484">
        <v>1</v>
      </c>
      <c r="D285" s="484">
        <v>8</v>
      </c>
      <c r="E285" s="484">
        <v>1</v>
      </c>
      <c r="F285" s="484">
        <v>1</v>
      </c>
      <c r="G285" s="484">
        <v>7</v>
      </c>
    </row>
    <row r="286" spans="1:7" ht="16.5" customHeight="1">
      <c r="A286" s="484" t="s">
        <v>2861</v>
      </c>
      <c r="B286" s="484" t="s">
        <v>215</v>
      </c>
      <c r="C286" s="484">
        <v>1</v>
      </c>
      <c r="D286" s="484">
        <v>8</v>
      </c>
      <c r="E286" s="484">
        <v>1</v>
      </c>
      <c r="F286" s="484">
        <v>1</v>
      </c>
      <c r="G286" s="484">
        <v>12</v>
      </c>
    </row>
    <row r="287" spans="1:7" ht="16.5" customHeight="1">
      <c r="A287" s="484" t="s">
        <v>2862</v>
      </c>
      <c r="B287" s="484" t="s">
        <v>215</v>
      </c>
      <c r="C287" s="484">
        <v>1</v>
      </c>
      <c r="D287" s="484">
        <v>8</v>
      </c>
      <c r="E287" s="484">
        <v>1</v>
      </c>
      <c r="F287" s="484">
        <v>1</v>
      </c>
      <c r="G287" s="484">
        <v>5</v>
      </c>
    </row>
    <row r="288" spans="1:7" ht="16.5" customHeight="1">
      <c r="A288" s="484" t="s">
        <v>2863</v>
      </c>
      <c r="B288" s="484" t="s">
        <v>215</v>
      </c>
      <c r="C288" s="484">
        <v>1</v>
      </c>
      <c r="D288" s="484">
        <v>8</v>
      </c>
      <c r="E288" s="484">
        <v>1</v>
      </c>
      <c r="F288" s="484">
        <v>1</v>
      </c>
      <c r="G288" s="484">
        <v>7</v>
      </c>
    </row>
    <row r="289" spans="1:7" ht="16.5" customHeight="1">
      <c r="A289" s="484" t="s">
        <v>2864</v>
      </c>
      <c r="B289" s="484" t="s">
        <v>215</v>
      </c>
      <c r="C289" s="484">
        <v>1</v>
      </c>
      <c r="D289" s="484">
        <v>8</v>
      </c>
      <c r="E289" s="484">
        <v>1</v>
      </c>
      <c r="F289" s="484">
        <v>1</v>
      </c>
      <c r="G289" s="484">
        <v>12</v>
      </c>
    </row>
    <row r="290" spans="1:7" ht="16.5" customHeight="1">
      <c r="A290" s="484" t="s">
        <v>2865</v>
      </c>
      <c r="B290" s="484" t="s">
        <v>215</v>
      </c>
      <c r="C290" s="484">
        <v>1</v>
      </c>
      <c r="D290" s="484">
        <v>8</v>
      </c>
      <c r="E290" s="484">
        <v>1</v>
      </c>
      <c r="F290" s="484">
        <v>1</v>
      </c>
      <c r="G290" s="484">
        <v>5</v>
      </c>
    </row>
    <row r="291" spans="1:7" ht="16.5" customHeight="1">
      <c r="A291" s="484" t="s">
        <v>2866</v>
      </c>
      <c r="B291" s="484" t="s">
        <v>215</v>
      </c>
      <c r="C291" s="484">
        <v>1</v>
      </c>
      <c r="D291" s="484">
        <v>8</v>
      </c>
      <c r="E291" s="484">
        <v>1</v>
      </c>
      <c r="F291" s="484">
        <v>1</v>
      </c>
      <c r="G291" s="484">
        <v>10</v>
      </c>
    </row>
    <row r="292" spans="1:7" ht="16.5" customHeight="1">
      <c r="A292" s="484" t="s">
        <v>2867</v>
      </c>
      <c r="B292" s="484" t="s">
        <v>215</v>
      </c>
      <c r="C292" s="484">
        <v>1</v>
      </c>
      <c r="D292" s="484">
        <v>8</v>
      </c>
      <c r="E292" s="484">
        <v>1</v>
      </c>
      <c r="F292" s="484">
        <v>1</v>
      </c>
      <c r="G292" s="484">
        <v>5</v>
      </c>
    </row>
    <row r="293" spans="1:7" ht="16.5" customHeight="1">
      <c r="A293" s="484" t="s">
        <v>2868</v>
      </c>
      <c r="B293" s="484" t="s">
        <v>215</v>
      </c>
      <c r="C293" s="484">
        <v>1</v>
      </c>
      <c r="D293" s="484">
        <v>8</v>
      </c>
      <c r="E293" s="484">
        <v>1</v>
      </c>
      <c r="F293" s="484">
        <v>1</v>
      </c>
      <c r="G293" s="484">
        <v>3</v>
      </c>
    </row>
    <row r="294" spans="1:7" ht="16.5" customHeight="1">
      <c r="A294" s="485" t="s">
        <v>2857</v>
      </c>
      <c r="B294" s="485" t="s">
        <v>216</v>
      </c>
      <c r="C294" s="485">
        <v>1</v>
      </c>
      <c r="D294" s="485">
        <v>8</v>
      </c>
      <c r="E294" s="485">
        <v>1</v>
      </c>
      <c r="F294" s="485">
        <v>1</v>
      </c>
      <c r="G294" s="485">
        <v>7</v>
      </c>
    </row>
    <row r="295" spans="1:7" ht="16.5" customHeight="1">
      <c r="A295" s="485" t="s">
        <v>2858</v>
      </c>
      <c r="B295" s="485" t="s">
        <v>216</v>
      </c>
      <c r="C295" s="485">
        <v>1</v>
      </c>
      <c r="D295" s="485">
        <v>8</v>
      </c>
      <c r="E295" s="485">
        <v>1</v>
      </c>
      <c r="F295" s="485">
        <v>1</v>
      </c>
      <c r="G295" s="485">
        <v>12</v>
      </c>
    </row>
    <row r="296" spans="1:7" ht="16.5" customHeight="1">
      <c r="A296" s="485" t="s">
        <v>2859</v>
      </c>
      <c r="B296" s="485" t="s">
        <v>216</v>
      </c>
      <c r="C296" s="485">
        <v>1</v>
      </c>
      <c r="D296" s="485">
        <v>8</v>
      </c>
      <c r="E296" s="485">
        <v>1</v>
      </c>
      <c r="F296" s="485">
        <v>1</v>
      </c>
      <c r="G296" s="485">
        <v>5</v>
      </c>
    </row>
    <row r="297" spans="1:7" ht="16.5" customHeight="1">
      <c r="A297" s="485" t="s">
        <v>2860</v>
      </c>
      <c r="B297" s="485" t="s">
        <v>216</v>
      </c>
      <c r="C297" s="485">
        <v>1</v>
      </c>
      <c r="D297" s="485">
        <v>8</v>
      </c>
      <c r="E297" s="485">
        <v>1</v>
      </c>
      <c r="F297" s="485">
        <v>1</v>
      </c>
      <c r="G297" s="485">
        <v>7</v>
      </c>
    </row>
    <row r="298" spans="1:7" ht="16.5" customHeight="1">
      <c r="A298" s="485" t="s">
        <v>2861</v>
      </c>
      <c r="B298" s="485" t="s">
        <v>216</v>
      </c>
      <c r="C298" s="485">
        <v>1</v>
      </c>
      <c r="D298" s="485">
        <v>8</v>
      </c>
      <c r="E298" s="485">
        <v>1</v>
      </c>
      <c r="F298" s="485">
        <v>1</v>
      </c>
      <c r="G298" s="485">
        <v>12</v>
      </c>
    </row>
    <row r="299" spans="1:7" ht="16.5" customHeight="1">
      <c r="A299" s="485" t="s">
        <v>2862</v>
      </c>
      <c r="B299" s="485" t="s">
        <v>216</v>
      </c>
      <c r="C299" s="485">
        <v>1</v>
      </c>
      <c r="D299" s="485">
        <v>8</v>
      </c>
      <c r="E299" s="485">
        <v>1</v>
      </c>
      <c r="F299" s="485">
        <v>1</v>
      </c>
      <c r="G299" s="485">
        <v>5</v>
      </c>
    </row>
    <row r="300" spans="1:7" ht="16.5" customHeight="1">
      <c r="A300" s="485" t="s">
        <v>2863</v>
      </c>
      <c r="B300" s="485" t="s">
        <v>216</v>
      </c>
      <c r="C300" s="485">
        <v>1</v>
      </c>
      <c r="D300" s="485">
        <v>8</v>
      </c>
      <c r="E300" s="485">
        <v>1</v>
      </c>
      <c r="F300" s="485">
        <v>1</v>
      </c>
      <c r="G300" s="485">
        <v>7</v>
      </c>
    </row>
    <row r="301" spans="1:7" ht="16.5" customHeight="1">
      <c r="A301" s="485" t="s">
        <v>2864</v>
      </c>
      <c r="B301" s="485" t="s">
        <v>216</v>
      </c>
      <c r="C301" s="485">
        <v>1</v>
      </c>
      <c r="D301" s="485">
        <v>8</v>
      </c>
      <c r="E301" s="485">
        <v>1</v>
      </c>
      <c r="F301" s="485">
        <v>1</v>
      </c>
      <c r="G301" s="485">
        <v>12</v>
      </c>
    </row>
    <row r="302" spans="1:7" ht="16.5" customHeight="1">
      <c r="A302" s="485" t="s">
        <v>2865</v>
      </c>
      <c r="B302" s="485" t="s">
        <v>216</v>
      </c>
      <c r="C302" s="485">
        <v>1</v>
      </c>
      <c r="D302" s="485">
        <v>8</v>
      </c>
      <c r="E302" s="485">
        <v>1</v>
      </c>
      <c r="F302" s="485">
        <v>1</v>
      </c>
      <c r="G302" s="485">
        <v>5</v>
      </c>
    </row>
    <row r="303" spans="1:7" ht="16.5" customHeight="1">
      <c r="A303" s="485" t="s">
        <v>2866</v>
      </c>
      <c r="B303" s="485" t="s">
        <v>216</v>
      </c>
      <c r="C303" s="485">
        <v>1</v>
      </c>
      <c r="D303" s="485">
        <v>8</v>
      </c>
      <c r="E303" s="485">
        <v>1</v>
      </c>
      <c r="F303" s="485">
        <v>1</v>
      </c>
      <c r="G303" s="485">
        <v>10</v>
      </c>
    </row>
    <row r="304" spans="1:7" ht="16.5" customHeight="1">
      <c r="A304" s="485" t="s">
        <v>2867</v>
      </c>
      <c r="B304" s="485" t="s">
        <v>216</v>
      </c>
      <c r="C304" s="485">
        <v>1</v>
      </c>
      <c r="D304" s="485">
        <v>8</v>
      </c>
      <c r="E304" s="485">
        <v>1</v>
      </c>
      <c r="F304" s="485">
        <v>1</v>
      </c>
      <c r="G304" s="485">
        <v>5</v>
      </c>
    </row>
    <row r="305" spans="1:7" ht="16.5" customHeight="1">
      <c r="A305" s="485" t="s">
        <v>2868</v>
      </c>
      <c r="B305" s="485" t="s">
        <v>216</v>
      </c>
      <c r="C305" s="485">
        <v>1</v>
      </c>
      <c r="D305" s="485">
        <v>8</v>
      </c>
      <c r="E305" s="485">
        <v>1</v>
      </c>
      <c r="F305" s="485">
        <v>1</v>
      </c>
      <c r="G305" s="485">
        <v>3</v>
      </c>
    </row>
    <row r="306" spans="1:7" ht="16.5" customHeight="1">
      <c r="A306" s="484" t="s">
        <v>2857</v>
      </c>
      <c r="B306" s="484" t="s">
        <v>217</v>
      </c>
      <c r="C306" s="484">
        <v>1</v>
      </c>
      <c r="D306" s="484">
        <v>8</v>
      </c>
      <c r="E306" s="484">
        <v>1</v>
      </c>
      <c r="F306" s="484">
        <v>1</v>
      </c>
      <c r="G306" s="484">
        <v>7</v>
      </c>
    </row>
    <row r="307" spans="1:7" ht="16.5" customHeight="1">
      <c r="A307" s="484" t="s">
        <v>2858</v>
      </c>
      <c r="B307" s="484" t="s">
        <v>217</v>
      </c>
      <c r="C307" s="484">
        <v>1</v>
      </c>
      <c r="D307" s="484">
        <v>8</v>
      </c>
      <c r="E307" s="484">
        <v>1</v>
      </c>
      <c r="F307" s="484">
        <v>1</v>
      </c>
      <c r="G307" s="484">
        <v>12</v>
      </c>
    </row>
    <row r="308" spans="1:7" ht="16.5" customHeight="1">
      <c r="A308" s="484" t="s">
        <v>2859</v>
      </c>
      <c r="B308" s="484" t="s">
        <v>217</v>
      </c>
      <c r="C308" s="484">
        <v>1</v>
      </c>
      <c r="D308" s="484">
        <v>8</v>
      </c>
      <c r="E308" s="484">
        <v>1</v>
      </c>
      <c r="F308" s="484">
        <v>1</v>
      </c>
      <c r="G308" s="484">
        <v>5</v>
      </c>
    </row>
    <row r="309" spans="1:7" ht="16.5" customHeight="1">
      <c r="A309" s="484" t="s">
        <v>2860</v>
      </c>
      <c r="B309" s="484" t="s">
        <v>217</v>
      </c>
      <c r="C309" s="484">
        <v>1</v>
      </c>
      <c r="D309" s="484">
        <v>8</v>
      </c>
      <c r="E309" s="484">
        <v>1</v>
      </c>
      <c r="F309" s="484">
        <v>1</v>
      </c>
      <c r="G309" s="484">
        <v>7</v>
      </c>
    </row>
    <row r="310" spans="1:7" ht="16.5" customHeight="1">
      <c r="A310" s="484" t="s">
        <v>2861</v>
      </c>
      <c r="B310" s="484" t="s">
        <v>217</v>
      </c>
      <c r="C310" s="484">
        <v>1</v>
      </c>
      <c r="D310" s="484">
        <v>8</v>
      </c>
      <c r="E310" s="484">
        <v>1</v>
      </c>
      <c r="F310" s="484">
        <v>1</v>
      </c>
      <c r="G310" s="484">
        <v>12</v>
      </c>
    </row>
    <row r="311" spans="1:7" ht="16.5" customHeight="1">
      <c r="A311" s="484" t="s">
        <v>2862</v>
      </c>
      <c r="B311" s="484" t="s">
        <v>217</v>
      </c>
      <c r="C311" s="484">
        <v>1</v>
      </c>
      <c r="D311" s="484">
        <v>8</v>
      </c>
      <c r="E311" s="484">
        <v>1</v>
      </c>
      <c r="F311" s="484">
        <v>1</v>
      </c>
      <c r="G311" s="484">
        <v>5</v>
      </c>
    </row>
    <row r="312" spans="1:7" ht="16.5" customHeight="1">
      <c r="A312" s="484" t="s">
        <v>2863</v>
      </c>
      <c r="B312" s="484" t="s">
        <v>217</v>
      </c>
      <c r="C312" s="484">
        <v>1</v>
      </c>
      <c r="D312" s="484">
        <v>8</v>
      </c>
      <c r="E312" s="484">
        <v>1</v>
      </c>
      <c r="F312" s="484">
        <v>1</v>
      </c>
      <c r="G312" s="484">
        <v>7</v>
      </c>
    </row>
    <row r="313" spans="1:7" ht="16.5" customHeight="1">
      <c r="A313" s="484" t="s">
        <v>2864</v>
      </c>
      <c r="B313" s="484" t="s">
        <v>217</v>
      </c>
      <c r="C313" s="484">
        <v>1</v>
      </c>
      <c r="D313" s="484">
        <v>8</v>
      </c>
      <c r="E313" s="484">
        <v>1</v>
      </c>
      <c r="F313" s="484">
        <v>1</v>
      </c>
      <c r="G313" s="484">
        <v>12</v>
      </c>
    </row>
    <row r="314" spans="1:7" ht="16.5" customHeight="1">
      <c r="A314" s="484" t="s">
        <v>2865</v>
      </c>
      <c r="B314" s="484" t="s">
        <v>217</v>
      </c>
      <c r="C314" s="484">
        <v>1</v>
      </c>
      <c r="D314" s="484">
        <v>8</v>
      </c>
      <c r="E314" s="484">
        <v>1</v>
      </c>
      <c r="F314" s="484">
        <v>1</v>
      </c>
      <c r="G314" s="484">
        <v>5</v>
      </c>
    </row>
    <row r="315" spans="1:7" ht="16.5" customHeight="1">
      <c r="A315" s="484" t="s">
        <v>2866</v>
      </c>
      <c r="B315" s="484" t="s">
        <v>217</v>
      </c>
      <c r="C315" s="484">
        <v>1</v>
      </c>
      <c r="D315" s="484">
        <v>8</v>
      </c>
      <c r="E315" s="484">
        <v>1</v>
      </c>
      <c r="F315" s="484">
        <v>1</v>
      </c>
      <c r="G315" s="484">
        <v>10</v>
      </c>
    </row>
    <row r="316" spans="1:7" ht="16.5" customHeight="1">
      <c r="A316" s="484" t="s">
        <v>2867</v>
      </c>
      <c r="B316" s="484" t="s">
        <v>217</v>
      </c>
      <c r="C316" s="484">
        <v>1</v>
      </c>
      <c r="D316" s="484">
        <v>8</v>
      </c>
      <c r="E316" s="484">
        <v>1</v>
      </c>
      <c r="F316" s="484">
        <v>1</v>
      </c>
      <c r="G316" s="484">
        <v>5</v>
      </c>
    </row>
    <row r="317" spans="1:7" ht="16.5" customHeight="1">
      <c r="A317" s="484" t="s">
        <v>2868</v>
      </c>
      <c r="B317" s="484" t="s">
        <v>217</v>
      </c>
      <c r="C317" s="484">
        <v>1</v>
      </c>
      <c r="D317" s="484">
        <v>8</v>
      </c>
      <c r="E317" s="484">
        <v>1</v>
      </c>
      <c r="F317" s="484">
        <v>1</v>
      </c>
      <c r="G317" s="484">
        <v>3</v>
      </c>
    </row>
    <row r="318" spans="1:7" ht="16.5" customHeight="1">
      <c r="A318" s="485" t="s">
        <v>2857</v>
      </c>
      <c r="B318" s="485" t="s">
        <v>218</v>
      </c>
      <c r="C318" s="485">
        <v>1</v>
      </c>
      <c r="D318" s="485">
        <v>8</v>
      </c>
      <c r="E318" s="485">
        <v>1</v>
      </c>
      <c r="F318" s="485">
        <v>1</v>
      </c>
      <c r="G318" s="485">
        <v>7</v>
      </c>
    </row>
    <row r="319" spans="1:7" ht="16.5" customHeight="1">
      <c r="A319" s="485" t="s">
        <v>2858</v>
      </c>
      <c r="B319" s="485" t="s">
        <v>218</v>
      </c>
      <c r="C319" s="485">
        <v>1</v>
      </c>
      <c r="D319" s="485">
        <v>8</v>
      </c>
      <c r="E319" s="485">
        <v>1</v>
      </c>
      <c r="F319" s="485">
        <v>1</v>
      </c>
      <c r="G319" s="485">
        <v>12</v>
      </c>
    </row>
    <row r="320" spans="1:7" ht="16.5" customHeight="1">
      <c r="A320" s="485" t="s">
        <v>2859</v>
      </c>
      <c r="B320" s="485" t="s">
        <v>218</v>
      </c>
      <c r="C320" s="485">
        <v>1</v>
      </c>
      <c r="D320" s="485">
        <v>8</v>
      </c>
      <c r="E320" s="485">
        <v>1</v>
      </c>
      <c r="F320" s="485">
        <v>1</v>
      </c>
      <c r="G320" s="485">
        <v>5</v>
      </c>
    </row>
    <row r="321" spans="1:7" ht="16.5" customHeight="1">
      <c r="A321" s="485" t="s">
        <v>2860</v>
      </c>
      <c r="B321" s="485" t="s">
        <v>218</v>
      </c>
      <c r="C321" s="485">
        <v>1</v>
      </c>
      <c r="D321" s="485">
        <v>8</v>
      </c>
      <c r="E321" s="485">
        <v>1</v>
      </c>
      <c r="F321" s="485">
        <v>1</v>
      </c>
      <c r="G321" s="485">
        <v>7</v>
      </c>
    </row>
    <row r="322" spans="1:7" ht="16.5" customHeight="1">
      <c r="A322" s="485" t="s">
        <v>2861</v>
      </c>
      <c r="B322" s="485" t="s">
        <v>218</v>
      </c>
      <c r="C322" s="485">
        <v>1</v>
      </c>
      <c r="D322" s="485">
        <v>8</v>
      </c>
      <c r="E322" s="485">
        <v>1</v>
      </c>
      <c r="F322" s="485">
        <v>1</v>
      </c>
      <c r="G322" s="485">
        <v>12</v>
      </c>
    </row>
    <row r="323" spans="1:7" ht="16.5" customHeight="1">
      <c r="A323" s="485" t="s">
        <v>2862</v>
      </c>
      <c r="B323" s="485" t="s">
        <v>218</v>
      </c>
      <c r="C323" s="485">
        <v>1</v>
      </c>
      <c r="D323" s="485">
        <v>8</v>
      </c>
      <c r="E323" s="485">
        <v>1</v>
      </c>
      <c r="F323" s="485">
        <v>1</v>
      </c>
      <c r="G323" s="485">
        <v>5</v>
      </c>
    </row>
    <row r="324" spans="1:7" ht="16.5" customHeight="1">
      <c r="A324" s="485" t="s">
        <v>2863</v>
      </c>
      <c r="B324" s="485" t="s">
        <v>218</v>
      </c>
      <c r="C324" s="485">
        <v>1</v>
      </c>
      <c r="D324" s="485">
        <v>8</v>
      </c>
      <c r="E324" s="485">
        <v>1</v>
      </c>
      <c r="F324" s="485">
        <v>1</v>
      </c>
      <c r="G324" s="485">
        <v>7</v>
      </c>
    </row>
    <row r="325" spans="1:7" ht="16.5" customHeight="1">
      <c r="A325" s="485" t="s">
        <v>2864</v>
      </c>
      <c r="B325" s="485" t="s">
        <v>218</v>
      </c>
      <c r="C325" s="485">
        <v>1</v>
      </c>
      <c r="D325" s="485">
        <v>8</v>
      </c>
      <c r="E325" s="485">
        <v>1</v>
      </c>
      <c r="F325" s="485">
        <v>1</v>
      </c>
      <c r="G325" s="485">
        <v>12</v>
      </c>
    </row>
    <row r="326" spans="1:7" ht="16.5" customHeight="1">
      <c r="A326" s="485" t="s">
        <v>2865</v>
      </c>
      <c r="B326" s="485" t="s">
        <v>218</v>
      </c>
      <c r="C326" s="485">
        <v>1</v>
      </c>
      <c r="D326" s="485">
        <v>8</v>
      </c>
      <c r="E326" s="485">
        <v>1</v>
      </c>
      <c r="F326" s="485">
        <v>1</v>
      </c>
      <c r="G326" s="485">
        <v>5</v>
      </c>
    </row>
    <row r="327" spans="1:7" ht="16.5" customHeight="1">
      <c r="A327" s="485" t="s">
        <v>2866</v>
      </c>
      <c r="B327" s="485" t="s">
        <v>218</v>
      </c>
      <c r="C327" s="485">
        <v>1</v>
      </c>
      <c r="D327" s="485">
        <v>8</v>
      </c>
      <c r="E327" s="485">
        <v>1</v>
      </c>
      <c r="F327" s="485">
        <v>1</v>
      </c>
      <c r="G327" s="485">
        <v>10</v>
      </c>
    </row>
    <row r="328" spans="1:7" ht="16.5" customHeight="1">
      <c r="A328" s="485" t="s">
        <v>2867</v>
      </c>
      <c r="B328" s="485" t="s">
        <v>218</v>
      </c>
      <c r="C328" s="485">
        <v>1</v>
      </c>
      <c r="D328" s="485">
        <v>8</v>
      </c>
      <c r="E328" s="485">
        <v>1</v>
      </c>
      <c r="F328" s="485">
        <v>1</v>
      </c>
      <c r="G328" s="485">
        <v>5</v>
      </c>
    </row>
    <row r="329" spans="1:7" ht="16.5" customHeight="1">
      <c r="A329" s="485" t="s">
        <v>2868</v>
      </c>
      <c r="B329" s="485" t="s">
        <v>218</v>
      </c>
      <c r="C329" s="485">
        <v>1</v>
      </c>
      <c r="D329" s="485">
        <v>8</v>
      </c>
      <c r="E329" s="485">
        <v>1</v>
      </c>
      <c r="F329" s="485">
        <v>1</v>
      </c>
      <c r="G329" s="485">
        <v>3</v>
      </c>
    </row>
    <row r="330" spans="1:7" ht="16.5" customHeight="1">
      <c r="A330" s="484" t="s">
        <v>242</v>
      </c>
      <c r="B330" s="484" t="s">
        <v>214</v>
      </c>
      <c r="C330" s="484">
        <v>1</v>
      </c>
      <c r="D330" s="484">
        <v>8</v>
      </c>
      <c r="E330" s="484">
        <v>1</v>
      </c>
      <c r="F330" s="484">
        <v>1</v>
      </c>
      <c r="G330" s="484">
        <v>3</v>
      </c>
    </row>
    <row r="331" spans="1:7" ht="16.5" customHeight="1">
      <c r="A331" s="484" t="s">
        <v>243</v>
      </c>
      <c r="B331" s="484" t="s">
        <v>214</v>
      </c>
      <c r="C331" s="484">
        <v>1</v>
      </c>
      <c r="D331" s="484">
        <v>8</v>
      </c>
      <c r="E331" s="484">
        <v>1</v>
      </c>
      <c r="F331" s="484">
        <v>1</v>
      </c>
      <c r="G331" s="484">
        <v>2</v>
      </c>
    </row>
    <row r="332" spans="1:7" ht="16.5" customHeight="1">
      <c r="A332" s="484" t="s">
        <v>244</v>
      </c>
      <c r="B332" s="484" t="s">
        <v>214</v>
      </c>
      <c r="C332" s="484">
        <v>1</v>
      </c>
      <c r="D332" s="484">
        <v>8</v>
      </c>
      <c r="E332" s="484">
        <v>1</v>
      </c>
      <c r="F332" s="484">
        <v>1</v>
      </c>
      <c r="G332" s="484">
        <v>4</v>
      </c>
    </row>
    <row r="333" spans="1:7" ht="16.5" customHeight="1">
      <c r="A333" s="484" t="s">
        <v>245</v>
      </c>
      <c r="B333" s="484" t="s">
        <v>214</v>
      </c>
      <c r="C333" s="484">
        <v>1</v>
      </c>
      <c r="D333" s="484">
        <v>8</v>
      </c>
      <c r="E333" s="484">
        <v>1</v>
      </c>
      <c r="F333" s="484">
        <v>1</v>
      </c>
      <c r="G333" s="484">
        <v>1</v>
      </c>
    </row>
    <row r="334" spans="1:7" ht="16.5" customHeight="1">
      <c r="A334" s="481" t="s">
        <v>2869</v>
      </c>
      <c r="B334" s="481" t="s">
        <v>215</v>
      </c>
      <c r="C334" s="481">
        <v>1</v>
      </c>
      <c r="D334" s="481">
        <v>9</v>
      </c>
      <c r="E334" s="481">
        <v>1</v>
      </c>
      <c r="F334" s="481">
        <v>1</v>
      </c>
      <c r="G334" s="481">
        <v>8</v>
      </c>
    </row>
    <row r="335" spans="1:7" ht="16.5" customHeight="1">
      <c r="A335" s="481" t="s">
        <v>2870</v>
      </c>
      <c r="B335" s="481" t="s">
        <v>215</v>
      </c>
      <c r="C335" s="481">
        <v>1</v>
      </c>
      <c r="D335" s="481">
        <v>9</v>
      </c>
      <c r="E335" s="481">
        <v>1</v>
      </c>
      <c r="F335" s="481">
        <v>1</v>
      </c>
      <c r="G335" s="481">
        <v>6</v>
      </c>
    </row>
    <row r="336" spans="1:7" ht="16.5" customHeight="1">
      <c r="A336" s="481" t="s">
        <v>2871</v>
      </c>
      <c r="B336" s="481" t="s">
        <v>215</v>
      </c>
      <c r="C336" s="481">
        <v>1</v>
      </c>
      <c r="D336" s="481">
        <v>9</v>
      </c>
      <c r="E336" s="481">
        <v>1</v>
      </c>
      <c r="F336" s="481">
        <v>1</v>
      </c>
      <c r="G336" s="481">
        <v>3</v>
      </c>
    </row>
    <row r="337" spans="1:7" ht="16.5" customHeight="1">
      <c r="A337" s="481" t="s">
        <v>2872</v>
      </c>
      <c r="B337" s="481" t="s">
        <v>215</v>
      </c>
      <c r="C337" s="481">
        <v>1</v>
      </c>
      <c r="D337" s="481">
        <v>9</v>
      </c>
      <c r="E337" s="481">
        <v>1</v>
      </c>
      <c r="F337" s="481">
        <v>1</v>
      </c>
      <c r="G337" s="481">
        <v>8</v>
      </c>
    </row>
    <row r="338" spans="1:7" ht="16.5" customHeight="1">
      <c r="A338" s="481" t="s">
        <v>2873</v>
      </c>
      <c r="B338" s="481" t="s">
        <v>215</v>
      </c>
      <c r="C338" s="481">
        <v>1</v>
      </c>
      <c r="D338" s="481">
        <v>9</v>
      </c>
      <c r="E338" s="481">
        <v>1</v>
      </c>
      <c r="F338" s="481">
        <v>1</v>
      </c>
      <c r="G338" s="481">
        <v>6</v>
      </c>
    </row>
    <row r="339" spans="1:7" ht="16.5" customHeight="1">
      <c r="A339" s="481" t="s">
        <v>2874</v>
      </c>
      <c r="B339" s="481" t="s">
        <v>215</v>
      </c>
      <c r="C339" s="481">
        <v>1</v>
      </c>
      <c r="D339" s="481">
        <v>9</v>
      </c>
      <c r="E339" s="481">
        <v>1</v>
      </c>
      <c r="F339" s="481">
        <v>1</v>
      </c>
      <c r="G339" s="481">
        <v>3</v>
      </c>
    </row>
    <row r="340" spans="1:7" ht="16.5" customHeight="1">
      <c r="A340" s="481" t="s">
        <v>2875</v>
      </c>
      <c r="B340" s="481" t="s">
        <v>215</v>
      </c>
      <c r="C340" s="481">
        <v>1</v>
      </c>
      <c r="D340" s="481">
        <v>9</v>
      </c>
      <c r="E340" s="481">
        <v>1</v>
      </c>
      <c r="F340" s="481">
        <v>1</v>
      </c>
      <c r="G340" s="481">
        <v>8</v>
      </c>
    </row>
    <row r="341" spans="1:7" ht="16.5" customHeight="1">
      <c r="A341" s="481" t="s">
        <v>2876</v>
      </c>
      <c r="B341" s="481" t="s">
        <v>215</v>
      </c>
      <c r="C341" s="481">
        <v>1</v>
      </c>
      <c r="D341" s="481">
        <v>9</v>
      </c>
      <c r="E341" s="481">
        <v>1</v>
      </c>
      <c r="F341" s="481">
        <v>1</v>
      </c>
      <c r="G341" s="481">
        <v>6</v>
      </c>
    </row>
    <row r="342" spans="1:7" ht="16.5" customHeight="1">
      <c r="A342" s="481" t="s">
        <v>2877</v>
      </c>
      <c r="B342" s="481" t="s">
        <v>215</v>
      </c>
      <c r="C342" s="481">
        <v>1</v>
      </c>
      <c r="D342" s="481">
        <v>9</v>
      </c>
      <c r="E342" s="481">
        <v>1</v>
      </c>
      <c r="F342" s="481">
        <v>1</v>
      </c>
      <c r="G342" s="481">
        <v>3</v>
      </c>
    </row>
    <row r="343" spans="1:7" ht="16.5" customHeight="1">
      <c r="A343" s="481" t="s">
        <v>2878</v>
      </c>
      <c r="B343" s="481" t="s">
        <v>215</v>
      </c>
      <c r="C343" s="481">
        <v>1</v>
      </c>
      <c r="D343" s="481">
        <v>9</v>
      </c>
      <c r="E343" s="481">
        <v>1</v>
      </c>
      <c r="F343" s="481">
        <v>1</v>
      </c>
      <c r="G343" s="481">
        <v>8</v>
      </c>
    </row>
    <row r="344" spans="1:7" ht="16.5" customHeight="1">
      <c r="A344" s="481" t="s">
        <v>2879</v>
      </c>
      <c r="B344" s="481" t="s">
        <v>215</v>
      </c>
      <c r="C344" s="481">
        <v>1</v>
      </c>
      <c r="D344" s="481">
        <v>9</v>
      </c>
      <c r="E344" s="481">
        <v>1</v>
      </c>
      <c r="F344" s="481">
        <v>1</v>
      </c>
      <c r="G344" s="481">
        <v>6</v>
      </c>
    </row>
    <row r="345" spans="1:7" ht="16.5" customHeight="1">
      <c r="A345" s="481" t="s">
        <v>2880</v>
      </c>
      <c r="B345" s="481" t="s">
        <v>215</v>
      </c>
      <c r="C345" s="481">
        <v>1</v>
      </c>
      <c r="D345" s="481">
        <v>9</v>
      </c>
      <c r="E345" s="481">
        <v>1</v>
      </c>
      <c r="F345" s="481">
        <v>1</v>
      </c>
      <c r="G345" s="481">
        <v>3</v>
      </c>
    </row>
    <row r="346" spans="1:7" ht="16.5" customHeight="1">
      <c r="A346" s="481" t="s">
        <v>2881</v>
      </c>
      <c r="B346" s="481" t="s">
        <v>215</v>
      </c>
      <c r="C346" s="481">
        <v>1</v>
      </c>
      <c r="D346" s="481">
        <v>9</v>
      </c>
      <c r="E346" s="481">
        <v>1</v>
      </c>
      <c r="F346" s="481">
        <v>1</v>
      </c>
      <c r="G346" s="481">
        <v>10</v>
      </c>
    </row>
    <row r="347" spans="1:7" ht="16.5" customHeight="1">
      <c r="A347" s="481" t="s">
        <v>2882</v>
      </c>
      <c r="B347" s="481" t="s">
        <v>215</v>
      </c>
      <c r="C347" s="481">
        <v>1</v>
      </c>
      <c r="D347" s="481">
        <v>9</v>
      </c>
      <c r="E347" s="481">
        <v>1</v>
      </c>
      <c r="F347" s="481">
        <v>1</v>
      </c>
      <c r="G347" s="481">
        <v>9</v>
      </c>
    </row>
    <row r="348" spans="1:7" ht="16.5" customHeight="1">
      <c r="A348" s="481" t="s">
        <v>2883</v>
      </c>
      <c r="B348" s="481" t="s">
        <v>215</v>
      </c>
      <c r="C348" s="481">
        <v>1</v>
      </c>
      <c r="D348" s="481">
        <v>9</v>
      </c>
      <c r="E348" s="481">
        <v>1</v>
      </c>
      <c r="F348" s="481">
        <v>1</v>
      </c>
      <c r="G348" s="481">
        <v>3</v>
      </c>
    </row>
    <row r="349" spans="1:7" ht="16.5" customHeight="1">
      <c r="A349" s="483" t="s">
        <v>2869</v>
      </c>
      <c r="B349" s="483" t="s">
        <v>216</v>
      </c>
      <c r="C349" s="483">
        <v>1</v>
      </c>
      <c r="D349" s="483">
        <v>9</v>
      </c>
      <c r="E349" s="483">
        <v>1</v>
      </c>
      <c r="F349" s="483">
        <v>1</v>
      </c>
      <c r="G349" s="483">
        <v>8</v>
      </c>
    </row>
    <row r="350" spans="1:7" ht="16.5" customHeight="1">
      <c r="A350" s="483" t="s">
        <v>2870</v>
      </c>
      <c r="B350" s="483" t="s">
        <v>216</v>
      </c>
      <c r="C350" s="483">
        <v>1</v>
      </c>
      <c r="D350" s="483">
        <v>9</v>
      </c>
      <c r="E350" s="483">
        <v>1</v>
      </c>
      <c r="F350" s="483">
        <v>1</v>
      </c>
      <c r="G350" s="483">
        <v>6</v>
      </c>
    </row>
    <row r="351" spans="1:7" ht="16.5" customHeight="1">
      <c r="A351" s="483" t="s">
        <v>2871</v>
      </c>
      <c r="B351" s="483" t="s">
        <v>216</v>
      </c>
      <c r="C351" s="483">
        <v>1</v>
      </c>
      <c r="D351" s="483">
        <v>9</v>
      </c>
      <c r="E351" s="483">
        <v>1</v>
      </c>
      <c r="F351" s="483">
        <v>1</v>
      </c>
      <c r="G351" s="483">
        <v>3</v>
      </c>
    </row>
    <row r="352" spans="1:7" ht="16.5" customHeight="1">
      <c r="A352" s="483" t="s">
        <v>2872</v>
      </c>
      <c r="B352" s="483" t="s">
        <v>216</v>
      </c>
      <c r="C352" s="483">
        <v>1</v>
      </c>
      <c r="D352" s="483">
        <v>9</v>
      </c>
      <c r="E352" s="483">
        <v>1</v>
      </c>
      <c r="F352" s="483">
        <v>1</v>
      </c>
      <c r="G352" s="483">
        <v>8</v>
      </c>
    </row>
    <row r="353" spans="1:7" ht="16.5" customHeight="1">
      <c r="A353" s="483" t="s">
        <v>2873</v>
      </c>
      <c r="B353" s="483" t="s">
        <v>216</v>
      </c>
      <c r="C353" s="483">
        <v>1</v>
      </c>
      <c r="D353" s="483">
        <v>9</v>
      </c>
      <c r="E353" s="483">
        <v>1</v>
      </c>
      <c r="F353" s="483">
        <v>1</v>
      </c>
      <c r="G353" s="483">
        <v>6</v>
      </c>
    </row>
    <row r="354" spans="1:7" ht="16.5" customHeight="1">
      <c r="A354" s="483" t="s">
        <v>2874</v>
      </c>
      <c r="B354" s="483" t="s">
        <v>216</v>
      </c>
      <c r="C354" s="483">
        <v>1</v>
      </c>
      <c r="D354" s="483">
        <v>9</v>
      </c>
      <c r="E354" s="483">
        <v>1</v>
      </c>
      <c r="F354" s="483">
        <v>1</v>
      </c>
      <c r="G354" s="483">
        <v>3</v>
      </c>
    </row>
    <row r="355" spans="1:7" ht="16.5" customHeight="1">
      <c r="A355" s="483" t="s">
        <v>2875</v>
      </c>
      <c r="B355" s="483" t="s">
        <v>216</v>
      </c>
      <c r="C355" s="483">
        <v>1</v>
      </c>
      <c r="D355" s="483">
        <v>9</v>
      </c>
      <c r="E355" s="483">
        <v>1</v>
      </c>
      <c r="F355" s="483">
        <v>1</v>
      </c>
      <c r="G355" s="483">
        <v>8</v>
      </c>
    </row>
    <row r="356" spans="1:7" ht="16.5" customHeight="1">
      <c r="A356" s="483" t="s">
        <v>2876</v>
      </c>
      <c r="B356" s="483" t="s">
        <v>216</v>
      </c>
      <c r="C356" s="483">
        <v>1</v>
      </c>
      <c r="D356" s="483">
        <v>9</v>
      </c>
      <c r="E356" s="483">
        <v>1</v>
      </c>
      <c r="F356" s="483">
        <v>1</v>
      </c>
      <c r="G356" s="483">
        <v>6</v>
      </c>
    </row>
    <row r="357" spans="1:7" ht="16.5" customHeight="1">
      <c r="A357" s="483" t="s">
        <v>2877</v>
      </c>
      <c r="B357" s="483" t="s">
        <v>216</v>
      </c>
      <c r="C357" s="483">
        <v>1</v>
      </c>
      <c r="D357" s="483">
        <v>9</v>
      </c>
      <c r="E357" s="483">
        <v>1</v>
      </c>
      <c r="F357" s="483">
        <v>1</v>
      </c>
      <c r="G357" s="483">
        <v>3</v>
      </c>
    </row>
    <row r="358" spans="1:7" ht="16.5" customHeight="1">
      <c r="A358" s="483" t="s">
        <v>2878</v>
      </c>
      <c r="B358" s="483" t="s">
        <v>216</v>
      </c>
      <c r="C358" s="483">
        <v>1</v>
      </c>
      <c r="D358" s="483">
        <v>9</v>
      </c>
      <c r="E358" s="483">
        <v>1</v>
      </c>
      <c r="F358" s="483">
        <v>1</v>
      </c>
      <c r="G358" s="483">
        <v>8</v>
      </c>
    </row>
    <row r="359" spans="1:7" ht="16.5" customHeight="1">
      <c r="A359" s="483" t="s">
        <v>2879</v>
      </c>
      <c r="B359" s="483" t="s">
        <v>216</v>
      </c>
      <c r="C359" s="483">
        <v>1</v>
      </c>
      <c r="D359" s="483">
        <v>9</v>
      </c>
      <c r="E359" s="483">
        <v>1</v>
      </c>
      <c r="F359" s="483">
        <v>1</v>
      </c>
      <c r="G359" s="483">
        <v>6</v>
      </c>
    </row>
    <row r="360" spans="1:7" ht="16.5" customHeight="1">
      <c r="A360" s="483" t="s">
        <v>2880</v>
      </c>
      <c r="B360" s="483" t="s">
        <v>216</v>
      </c>
      <c r="C360" s="483">
        <v>1</v>
      </c>
      <c r="D360" s="483">
        <v>9</v>
      </c>
      <c r="E360" s="483">
        <v>1</v>
      </c>
      <c r="F360" s="483">
        <v>1</v>
      </c>
      <c r="G360" s="483">
        <v>3</v>
      </c>
    </row>
    <row r="361" spans="1:7" ht="16.5" customHeight="1">
      <c r="A361" s="483" t="s">
        <v>2881</v>
      </c>
      <c r="B361" s="483" t="s">
        <v>216</v>
      </c>
      <c r="C361" s="483">
        <v>1</v>
      </c>
      <c r="D361" s="483">
        <v>9</v>
      </c>
      <c r="E361" s="483">
        <v>1</v>
      </c>
      <c r="F361" s="483">
        <v>1</v>
      </c>
      <c r="G361" s="483">
        <v>10</v>
      </c>
    </row>
    <row r="362" spans="1:7" ht="16.5" customHeight="1">
      <c r="A362" s="483" t="s">
        <v>2882</v>
      </c>
      <c r="B362" s="483" t="s">
        <v>216</v>
      </c>
      <c r="C362" s="483">
        <v>1</v>
      </c>
      <c r="D362" s="483">
        <v>9</v>
      </c>
      <c r="E362" s="483">
        <v>1</v>
      </c>
      <c r="F362" s="483">
        <v>1</v>
      </c>
      <c r="G362" s="483">
        <v>9</v>
      </c>
    </row>
    <row r="363" spans="1:7" ht="16.5" customHeight="1">
      <c r="A363" s="483" t="s">
        <v>2883</v>
      </c>
      <c r="B363" s="483" t="s">
        <v>216</v>
      </c>
      <c r="C363" s="483">
        <v>1</v>
      </c>
      <c r="D363" s="483">
        <v>9</v>
      </c>
      <c r="E363" s="483">
        <v>1</v>
      </c>
      <c r="F363" s="483">
        <v>1</v>
      </c>
      <c r="G363" s="483">
        <v>3</v>
      </c>
    </row>
    <row r="364" spans="1:7" ht="16.5" customHeight="1">
      <c r="A364" s="481" t="s">
        <v>2869</v>
      </c>
      <c r="B364" s="481" t="s">
        <v>217</v>
      </c>
      <c r="C364" s="481">
        <v>1</v>
      </c>
      <c r="D364" s="481">
        <v>9</v>
      </c>
      <c r="E364" s="481">
        <v>1</v>
      </c>
      <c r="F364" s="481">
        <v>1</v>
      </c>
      <c r="G364" s="481">
        <v>8</v>
      </c>
    </row>
    <row r="365" spans="1:7" ht="16.5" customHeight="1">
      <c r="A365" s="481" t="s">
        <v>2870</v>
      </c>
      <c r="B365" s="481" t="s">
        <v>217</v>
      </c>
      <c r="C365" s="481">
        <v>1</v>
      </c>
      <c r="D365" s="481">
        <v>9</v>
      </c>
      <c r="E365" s="481">
        <v>1</v>
      </c>
      <c r="F365" s="481">
        <v>1</v>
      </c>
      <c r="G365" s="481">
        <v>6</v>
      </c>
    </row>
    <row r="366" spans="1:7" ht="16.5" customHeight="1">
      <c r="A366" s="481" t="s">
        <v>2871</v>
      </c>
      <c r="B366" s="481" t="s">
        <v>217</v>
      </c>
      <c r="C366" s="481">
        <v>1</v>
      </c>
      <c r="D366" s="481">
        <v>9</v>
      </c>
      <c r="E366" s="481">
        <v>1</v>
      </c>
      <c r="F366" s="481">
        <v>1</v>
      </c>
      <c r="G366" s="481">
        <v>3</v>
      </c>
    </row>
    <row r="367" spans="1:7" ht="16.5" customHeight="1">
      <c r="A367" s="481" t="s">
        <v>2872</v>
      </c>
      <c r="B367" s="481" t="s">
        <v>217</v>
      </c>
      <c r="C367" s="481">
        <v>1</v>
      </c>
      <c r="D367" s="481">
        <v>9</v>
      </c>
      <c r="E367" s="481">
        <v>1</v>
      </c>
      <c r="F367" s="481">
        <v>1</v>
      </c>
      <c r="G367" s="481">
        <v>8</v>
      </c>
    </row>
    <row r="368" spans="1:7" ht="16.5" customHeight="1">
      <c r="A368" s="481" t="s">
        <v>2873</v>
      </c>
      <c r="B368" s="481" t="s">
        <v>217</v>
      </c>
      <c r="C368" s="481">
        <v>1</v>
      </c>
      <c r="D368" s="481">
        <v>9</v>
      </c>
      <c r="E368" s="481">
        <v>1</v>
      </c>
      <c r="F368" s="481">
        <v>1</v>
      </c>
      <c r="G368" s="481">
        <v>6</v>
      </c>
    </row>
    <row r="369" spans="1:7" ht="16.5" customHeight="1">
      <c r="A369" s="481" t="s">
        <v>2874</v>
      </c>
      <c r="B369" s="481" t="s">
        <v>217</v>
      </c>
      <c r="C369" s="481">
        <v>1</v>
      </c>
      <c r="D369" s="481">
        <v>9</v>
      </c>
      <c r="E369" s="481">
        <v>1</v>
      </c>
      <c r="F369" s="481">
        <v>1</v>
      </c>
      <c r="G369" s="481">
        <v>3</v>
      </c>
    </row>
    <row r="370" spans="1:7" ht="16.5" customHeight="1">
      <c r="A370" s="481" t="s">
        <v>2875</v>
      </c>
      <c r="B370" s="481" t="s">
        <v>217</v>
      </c>
      <c r="C370" s="481">
        <v>1</v>
      </c>
      <c r="D370" s="481">
        <v>9</v>
      </c>
      <c r="E370" s="481">
        <v>1</v>
      </c>
      <c r="F370" s="481">
        <v>1</v>
      </c>
      <c r="G370" s="481">
        <v>8</v>
      </c>
    </row>
    <row r="371" spans="1:7" ht="16.5" customHeight="1">
      <c r="A371" s="481" t="s">
        <v>2876</v>
      </c>
      <c r="B371" s="481" t="s">
        <v>217</v>
      </c>
      <c r="C371" s="481">
        <v>1</v>
      </c>
      <c r="D371" s="481">
        <v>9</v>
      </c>
      <c r="E371" s="481">
        <v>1</v>
      </c>
      <c r="F371" s="481">
        <v>1</v>
      </c>
      <c r="G371" s="481">
        <v>6</v>
      </c>
    </row>
    <row r="372" spans="1:7" ht="16.5" customHeight="1">
      <c r="A372" s="481" t="s">
        <v>2877</v>
      </c>
      <c r="B372" s="481" t="s">
        <v>217</v>
      </c>
      <c r="C372" s="481">
        <v>1</v>
      </c>
      <c r="D372" s="481">
        <v>9</v>
      </c>
      <c r="E372" s="481">
        <v>1</v>
      </c>
      <c r="F372" s="481">
        <v>1</v>
      </c>
      <c r="G372" s="481">
        <v>3</v>
      </c>
    </row>
    <row r="373" spans="1:7" ht="16.5" customHeight="1">
      <c r="A373" s="481" t="s">
        <v>2878</v>
      </c>
      <c r="B373" s="481" t="s">
        <v>217</v>
      </c>
      <c r="C373" s="481">
        <v>1</v>
      </c>
      <c r="D373" s="481">
        <v>9</v>
      </c>
      <c r="E373" s="481">
        <v>1</v>
      </c>
      <c r="F373" s="481">
        <v>1</v>
      </c>
      <c r="G373" s="481">
        <v>8</v>
      </c>
    </row>
    <row r="374" spans="1:7" ht="16.5" customHeight="1">
      <c r="A374" s="481" t="s">
        <v>2879</v>
      </c>
      <c r="B374" s="481" t="s">
        <v>217</v>
      </c>
      <c r="C374" s="481">
        <v>1</v>
      </c>
      <c r="D374" s="481">
        <v>9</v>
      </c>
      <c r="E374" s="481">
        <v>1</v>
      </c>
      <c r="F374" s="481">
        <v>1</v>
      </c>
      <c r="G374" s="481">
        <v>6</v>
      </c>
    </row>
    <row r="375" spans="1:7" ht="16.5" customHeight="1">
      <c r="A375" s="481" t="s">
        <v>2880</v>
      </c>
      <c r="B375" s="481" t="s">
        <v>217</v>
      </c>
      <c r="C375" s="481">
        <v>1</v>
      </c>
      <c r="D375" s="481">
        <v>9</v>
      </c>
      <c r="E375" s="481">
        <v>1</v>
      </c>
      <c r="F375" s="481">
        <v>1</v>
      </c>
      <c r="G375" s="481">
        <v>3</v>
      </c>
    </row>
    <row r="376" spans="1:7" ht="16.5" customHeight="1">
      <c r="A376" s="481" t="s">
        <v>2881</v>
      </c>
      <c r="B376" s="481" t="s">
        <v>217</v>
      </c>
      <c r="C376" s="481">
        <v>1</v>
      </c>
      <c r="D376" s="481">
        <v>9</v>
      </c>
      <c r="E376" s="481">
        <v>1</v>
      </c>
      <c r="F376" s="481">
        <v>1</v>
      </c>
      <c r="G376" s="481">
        <v>10</v>
      </c>
    </row>
    <row r="377" spans="1:7" ht="16.5" customHeight="1">
      <c r="A377" s="481" t="s">
        <v>2882</v>
      </c>
      <c r="B377" s="481" t="s">
        <v>217</v>
      </c>
      <c r="C377" s="481">
        <v>1</v>
      </c>
      <c r="D377" s="481">
        <v>9</v>
      </c>
      <c r="E377" s="481">
        <v>1</v>
      </c>
      <c r="F377" s="481">
        <v>1</v>
      </c>
      <c r="G377" s="481">
        <v>9</v>
      </c>
    </row>
    <row r="378" spans="1:7" ht="16.5" customHeight="1">
      <c r="A378" s="481" t="s">
        <v>2883</v>
      </c>
      <c r="B378" s="481" t="s">
        <v>217</v>
      </c>
      <c r="C378" s="481">
        <v>1</v>
      </c>
      <c r="D378" s="481">
        <v>9</v>
      </c>
      <c r="E378" s="481">
        <v>1</v>
      </c>
      <c r="F378" s="481">
        <v>1</v>
      </c>
      <c r="G378" s="481">
        <v>3</v>
      </c>
    </row>
    <row r="379" spans="1:7" ht="16.5" customHeight="1">
      <c r="A379" s="483" t="s">
        <v>2869</v>
      </c>
      <c r="B379" s="483" t="s">
        <v>218</v>
      </c>
      <c r="C379" s="483">
        <v>1</v>
      </c>
      <c r="D379" s="483">
        <v>9</v>
      </c>
      <c r="E379" s="483">
        <v>1</v>
      </c>
      <c r="F379" s="483">
        <v>1</v>
      </c>
      <c r="G379" s="483">
        <v>8</v>
      </c>
    </row>
    <row r="380" spans="1:7" ht="16.5" customHeight="1">
      <c r="A380" s="483" t="s">
        <v>2870</v>
      </c>
      <c r="B380" s="483" t="s">
        <v>218</v>
      </c>
      <c r="C380" s="483">
        <v>1</v>
      </c>
      <c r="D380" s="483">
        <v>9</v>
      </c>
      <c r="E380" s="483">
        <v>1</v>
      </c>
      <c r="F380" s="483">
        <v>1</v>
      </c>
      <c r="G380" s="483">
        <v>6</v>
      </c>
    </row>
    <row r="381" spans="1:7" ht="16.5" customHeight="1">
      <c r="A381" s="483" t="s">
        <v>2871</v>
      </c>
      <c r="B381" s="483" t="s">
        <v>218</v>
      </c>
      <c r="C381" s="483">
        <v>1</v>
      </c>
      <c r="D381" s="483">
        <v>9</v>
      </c>
      <c r="E381" s="483">
        <v>1</v>
      </c>
      <c r="F381" s="483">
        <v>1</v>
      </c>
      <c r="G381" s="483">
        <v>3</v>
      </c>
    </row>
    <row r="382" spans="1:7" ht="16.5" customHeight="1">
      <c r="A382" s="483" t="s">
        <v>2872</v>
      </c>
      <c r="B382" s="483" t="s">
        <v>218</v>
      </c>
      <c r="C382" s="483">
        <v>1</v>
      </c>
      <c r="D382" s="483">
        <v>9</v>
      </c>
      <c r="E382" s="483">
        <v>1</v>
      </c>
      <c r="F382" s="483">
        <v>1</v>
      </c>
      <c r="G382" s="483">
        <v>8</v>
      </c>
    </row>
    <row r="383" spans="1:7" ht="16.5" customHeight="1">
      <c r="A383" s="483" t="s">
        <v>2873</v>
      </c>
      <c r="B383" s="483" t="s">
        <v>218</v>
      </c>
      <c r="C383" s="483">
        <v>1</v>
      </c>
      <c r="D383" s="483">
        <v>9</v>
      </c>
      <c r="E383" s="483">
        <v>1</v>
      </c>
      <c r="F383" s="483">
        <v>1</v>
      </c>
      <c r="G383" s="483">
        <v>6</v>
      </c>
    </row>
    <row r="384" spans="1:7" ht="16.5" customHeight="1">
      <c r="A384" s="483" t="s">
        <v>2874</v>
      </c>
      <c r="B384" s="483" t="s">
        <v>218</v>
      </c>
      <c r="C384" s="483">
        <v>1</v>
      </c>
      <c r="D384" s="483">
        <v>9</v>
      </c>
      <c r="E384" s="483">
        <v>1</v>
      </c>
      <c r="F384" s="483">
        <v>1</v>
      </c>
      <c r="G384" s="483">
        <v>3</v>
      </c>
    </row>
    <row r="385" spans="1:7" ht="16.5" customHeight="1">
      <c r="A385" s="483" t="s">
        <v>2875</v>
      </c>
      <c r="B385" s="483" t="s">
        <v>218</v>
      </c>
      <c r="C385" s="483">
        <v>1</v>
      </c>
      <c r="D385" s="483">
        <v>9</v>
      </c>
      <c r="E385" s="483">
        <v>1</v>
      </c>
      <c r="F385" s="483">
        <v>1</v>
      </c>
      <c r="G385" s="483">
        <v>8</v>
      </c>
    </row>
    <row r="386" spans="1:7" ht="16.5" customHeight="1">
      <c r="A386" s="483" t="s">
        <v>2876</v>
      </c>
      <c r="B386" s="483" t="s">
        <v>218</v>
      </c>
      <c r="C386" s="483">
        <v>1</v>
      </c>
      <c r="D386" s="483">
        <v>9</v>
      </c>
      <c r="E386" s="483">
        <v>1</v>
      </c>
      <c r="F386" s="483">
        <v>1</v>
      </c>
      <c r="G386" s="483">
        <v>6</v>
      </c>
    </row>
    <row r="387" spans="1:7" ht="16.5" customHeight="1">
      <c r="A387" s="483" t="s">
        <v>2877</v>
      </c>
      <c r="B387" s="483" t="s">
        <v>218</v>
      </c>
      <c r="C387" s="483">
        <v>1</v>
      </c>
      <c r="D387" s="483">
        <v>9</v>
      </c>
      <c r="E387" s="483">
        <v>1</v>
      </c>
      <c r="F387" s="483">
        <v>1</v>
      </c>
      <c r="G387" s="483">
        <v>3</v>
      </c>
    </row>
    <row r="388" spans="1:7" ht="16.5" customHeight="1">
      <c r="A388" s="483" t="s">
        <v>2878</v>
      </c>
      <c r="B388" s="483" t="s">
        <v>218</v>
      </c>
      <c r="C388" s="483">
        <v>1</v>
      </c>
      <c r="D388" s="483">
        <v>9</v>
      </c>
      <c r="E388" s="483">
        <v>1</v>
      </c>
      <c r="F388" s="483">
        <v>1</v>
      </c>
      <c r="G388" s="483">
        <v>8</v>
      </c>
    </row>
    <row r="389" spans="1:7" ht="16.5" customHeight="1">
      <c r="A389" s="483" t="s">
        <v>2879</v>
      </c>
      <c r="B389" s="483" t="s">
        <v>218</v>
      </c>
      <c r="C389" s="483">
        <v>1</v>
      </c>
      <c r="D389" s="483">
        <v>9</v>
      </c>
      <c r="E389" s="483">
        <v>1</v>
      </c>
      <c r="F389" s="483">
        <v>1</v>
      </c>
      <c r="G389" s="483">
        <v>6</v>
      </c>
    </row>
    <row r="390" spans="1:7" ht="16.5" customHeight="1">
      <c r="A390" s="483" t="s">
        <v>2880</v>
      </c>
      <c r="B390" s="483" t="s">
        <v>218</v>
      </c>
      <c r="C390" s="483">
        <v>1</v>
      </c>
      <c r="D390" s="483">
        <v>9</v>
      </c>
      <c r="E390" s="483">
        <v>1</v>
      </c>
      <c r="F390" s="483">
        <v>1</v>
      </c>
      <c r="G390" s="483">
        <v>3</v>
      </c>
    </row>
    <row r="391" spans="1:7" ht="16.5" customHeight="1">
      <c r="A391" s="483" t="s">
        <v>2881</v>
      </c>
      <c r="B391" s="483" t="s">
        <v>218</v>
      </c>
      <c r="C391" s="483">
        <v>1</v>
      </c>
      <c r="D391" s="483">
        <v>9</v>
      </c>
      <c r="E391" s="483">
        <v>1</v>
      </c>
      <c r="F391" s="483">
        <v>1</v>
      </c>
      <c r="G391" s="483">
        <v>10</v>
      </c>
    </row>
    <row r="392" spans="1:7" ht="16.5" customHeight="1">
      <c r="A392" s="483" t="s">
        <v>2882</v>
      </c>
      <c r="B392" s="483" t="s">
        <v>218</v>
      </c>
      <c r="C392" s="483">
        <v>1</v>
      </c>
      <c r="D392" s="483">
        <v>9</v>
      </c>
      <c r="E392" s="483">
        <v>1</v>
      </c>
      <c r="F392" s="483">
        <v>1</v>
      </c>
      <c r="G392" s="483">
        <v>9</v>
      </c>
    </row>
    <row r="393" spans="1:7" ht="16.5" customHeight="1">
      <c r="A393" s="483" t="s">
        <v>2883</v>
      </c>
      <c r="B393" s="483" t="s">
        <v>218</v>
      </c>
      <c r="C393" s="483">
        <v>1</v>
      </c>
      <c r="D393" s="483">
        <v>9</v>
      </c>
      <c r="E393" s="483">
        <v>1</v>
      </c>
      <c r="F393" s="483">
        <v>1</v>
      </c>
      <c r="G393" s="483">
        <v>3</v>
      </c>
    </row>
    <row r="394" spans="1:7" ht="16.5" customHeight="1">
      <c r="A394" s="481" t="s">
        <v>242</v>
      </c>
      <c r="B394" s="481" t="s">
        <v>214</v>
      </c>
      <c r="C394" s="481">
        <v>1</v>
      </c>
      <c r="D394" s="481">
        <v>9</v>
      </c>
      <c r="E394" s="481">
        <v>1</v>
      </c>
      <c r="F394" s="481">
        <v>1</v>
      </c>
      <c r="G394" s="481">
        <v>3</v>
      </c>
    </row>
    <row r="395" spans="1:7" ht="16.5" customHeight="1">
      <c r="A395" s="481" t="s">
        <v>243</v>
      </c>
      <c r="B395" s="481" t="s">
        <v>214</v>
      </c>
      <c r="C395" s="481">
        <v>1</v>
      </c>
      <c r="D395" s="481">
        <v>9</v>
      </c>
      <c r="E395" s="481">
        <v>1</v>
      </c>
      <c r="F395" s="481">
        <v>1</v>
      </c>
      <c r="G395" s="481">
        <v>2</v>
      </c>
    </row>
    <row r="396" spans="1:7" ht="16.5" customHeight="1">
      <c r="A396" s="481" t="s">
        <v>244</v>
      </c>
      <c r="B396" s="481" t="s">
        <v>214</v>
      </c>
      <c r="C396" s="481">
        <v>1</v>
      </c>
      <c r="D396" s="481">
        <v>9</v>
      </c>
      <c r="E396" s="481">
        <v>1</v>
      </c>
      <c r="F396" s="481">
        <v>1</v>
      </c>
      <c r="G396" s="481">
        <v>4</v>
      </c>
    </row>
    <row r="397" spans="1:7" ht="16.5" customHeight="1">
      <c r="A397" s="481" t="s">
        <v>245</v>
      </c>
      <c r="B397" s="481" t="s">
        <v>214</v>
      </c>
      <c r="C397" s="481">
        <v>1</v>
      </c>
      <c r="D397" s="481">
        <v>9</v>
      </c>
      <c r="E397" s="481">
        <v>1</v>
      </c>
      <c r="F397" s="481">
        <v>1</v>
      </c>
      <c r="G397" s="481">
        <v>1</v>
      </c>
    </row>
    <row r="398" spans="1:7" ht="16.5" customHeight="1">
      <c r="A398" s="484" t="s">
        <v>2882</v>
      </c>
      <c r="B398" s="484" t="s">
        <v>215</v>
      </c>
      <c r="C398" s="484">
        <v>1</v>
      </c>
      <c r="D398" s="484">
        <v>10</v>
      </c>
      <c r="E398" s="484">
        <v>1</v>
      </c>
      <c r="F398" s="484">
        <v>1</v>
      </c>
      <c r="G398" s="484">
        <v>70</v>
      </c>
    </row>
    <row r="399" spans="1:7" ht="16.5" customHeight="1">
      <c r="A399" s="484" t="s">
        <v>2883</v>
      </c>
      <c r="B399" s="484" t="s">
        <v>215</v>
      </c>
      <c r="C399" s="484">
        <v>1</v>
      </c>
      <c r="D399" s="484">
        <v>10</v>
      </c>
      <c r="E399" s="484">
        <v>1</v>
      </c>
      <c r="F399" s="484">
        <v>1</v>
      </c>
      <c r="G399" s="484">
        <v>15</v>
      </c>
    </row>
    <row r="400" spans="1:7" ht="16.5" customHeight="1">
      <c r="A400" s="484" t="s">
        <v>2884</v>
      </c>
      <c r="B400" s="484" t="s">
        <v>215</v>
      </c>
      <c r="C400" s="484">
        <v>1</v>
      </c>
      <c r="D400" s="484">
        <v>10</v>
      </c>
      <c r="E400" s="484">
        <v>1</v>
      </c>
      <c r="F400" s="484">
        <v>1</v>
      </c>
      <c r="G400" s="484">
        <v>5</v>
      </c>
    </row>
    <row r="401" spans="1:7" ht="16.5" customHeight="1">
      <c r="A401" s="485" t="s">
        <v>2882</v>
      </c>
      <c r="B401" s="485" t="s">
        <v>216</v>
      </c>
      <c r="C401" s="485">
        <v>1</v>
      </c>
      <c r="D401" s="485">
        <v>10</v>
      </c>
      <c r="E401" s="485">
        <v>1</v>
      </c>
      <c r="F401" s="485">
        <v>1</v>
      </c>
      <c r="G401" s="485">
        <v>70</v>
      </c>
    </row>
    <row r="402" spans="1:7" ht="16.5" customHeight="1">
      <c r="A402" s="485" t="s">
        <v>2883</v>
      </c>
      <c r="B402" s="485" t="s">
        <v>216</v>
      </c>
      <c r="C402" s="485">
        <v>1</v>
      </c>
      <c r="D402" s="485">
        <v>10</v>
      </c>
      <c r="E402" s="485">
        <v>1</v>
      </c>
      <c r="F402" s="485">
        <v>1</v>
      </c>
      <c r="G402" s="485">
        <v>15</v>
      </c>
    </row>
    <row r="403" spans="1:7" ht="16.5" customHeight="1">
      <c r="A403" s="485" t="s">
        <v>2884</v>
      </c>
      <c r="B403" s="485" t="s">
        <v>216</v>
      </c>
      <c r="C403" s="485">
        <v>1</v>
      </c>
      <c r="D403" s="485">
        <v>10</v>
      </c>
      <c r="E403" s="485">
        <v>1</v>
      </c>
      <c r="F403" s="485">
        <v>1</v>
      </c>
      <c r="G403" s="485">
        <v>5</v>
      </c>
    </row>
    <row r="404" spans="1:7" ht="16.5" customHeight="1">
      <c r="A404" s="484" t="s">
        <v>2882</v>
      </c>
      <c r="B404" s="484" t="s">
        <v>217</v>
      </c>
      <c r="C404" s="484">
        <v>1</v>
      </c>
      <c r="D404" s="484">
        <v>10</v>
      </c>
      <c r="E404" s="484">
        <v>1</v>
      </c>
      <c r="F404" s="484">
        <v>1</v>
      </c>
      <c r="G404" s="484">
        <v>70</v>
      </c>
    </row>
    <row r="405" spans="1:7" ht="16.5" customHeight="1">
      <c r="A405" s="484" t="s">
        <v>2883</v>
      </c>
      <c r="B405" s="484" t="s">
        <v>217</v>
      </c>
      <c r="C405" s="484">
        <v>1</v>
      </c>
      <c r="D405" s="484">
        <v>10</v>
      </c>
      <c r="E405" s="484">
        <v>1</v>
      </c>
      <c r="F405" s="484">
        <v>1</v>
      </c>
      <c r="G405" s="484">
        <v>15</v>
      </c>
    </row>
    <row r="406" spans="1:7" ht="16.5" customHeight="1">
      <c r="A406" s="484" t="s">
        <v>2884</v>
      </c>
      <c r="B406" s="484" t="s">
        <v>217</v>
      </c>
      <c r="C406" s="484">
        <v>1</v>
      </c>
      <c r="D406" s="484">
        <v>10</v>
      </c>
      <c r="E406" s="484">
        <v>1</v>
      </c>
      <c r="F406" s="484">
        <v>1</v>
      </c>
      <c r="G406" s="484">
        <v>5</v>
      </c>
    </row>
    <row r="407" spans="1:7" ht="16.5" customHeight="1">
      <c r="A407" s="485" t="s">
        <v>2882</v>
      </c>
      <c r="B407" s="485" t="s">
        <v>218</v>
      </c>
      <c r="C407" s="485">
        <v>1</v>
      </c>
      <c r="D407" s="485">
        <v>10</v>
      </c>
      <c r="E407" s="485">
        <v>1</v>
      </c>
      <c r="F407" s="485">
        <v>1</v>
      </c>
      <c r="G407" s="485">
        <v>70</v>
      </c>
    </row>
    <row r="408" spans="1:7" ht="16.5" customHeight="1">
      <c r="A408" s="485" t="s">
        <v>2883</v>
      </c>
      <c r="B408" s="485" t="s">
        <v>218</v>
      </c>
      <c r="C408" s="485">
        <v>1</v>
      </c>
      <c r="D408" s="485">
        <v>10</v>
      </c>
      <c r="E408" s="485">
        <v>1</v>
      </c>
      <c r="F408" s="485">
        <v>1</v>
      </c>
      <c r="G408" s="485">
        <v>15</v>
      </c>
    </row>
    <row r="409" spans="1:7" ht="16.5" customHeight="1">
      <c r="A409" s="485" t="s">
        <v>2884</v>
      </c>
      <c r="B409" s="485" t="s">
        <v>218</v>
      </c>
      <c r="C409" s="485">
        <v>1</v>
      </c>
      <c r="D409" s="485">
        <v>10</v>
      </c>
      <c r="E409" s="485">
        <v>1</v>
      </c>
      <c r="F409" s="485">
        <v>1</v>
      </c>
      <c r="G409" s="485">
        <v>5</v>
      </c>
    </row>
    <row r="410" spans="1:7" ht="16.5" customHeight="1">
      <c r="A410" s="484" t="s">
        <v>242</v>
      </c>
      <c r="B410" s="484" t="s">
        <v>214</v>
      </c>
      <c r="C410" s="484">
        <v>1</v>
      </c>
      <c r="D410" s="484">
        <v>10</v>
      </c>
      <c r="E410" s="484">
        <v>1</v>
      </c>
      <c r="F410" s="484">
        <v>1</v>
      </c>
      <c r="G410" s="484">
        <v>3</v>
      </c>
    </row>
    <row r="411" spans="1:7" ht="16.5" customHeight="1">
      <c r="A411" s="484" t="s">
        <v>243</v>
      </c>
      <c r="B411" s="484" t="s">
        <v>214</v>
      </c>
      <c r="C411" s="484">
        <v>1</v>
      </c>
      <c r="D411" s="484">
        <v>10</v>
      </c>
      <c r="E411" s="484">
        <v>1</v>
      </c>
      <c r="F411" s="484">
        <v>1</v>
      </c>
      <c r="G411" s="484">
        <v>2</v>
      </c>
    </row>
    <row r="412" spans="1:7" ht="16.5" customHeight="1">
      <c r="A412" s="484" t="s">
        <v>244</v>
      </c>
      <c r="B412" s="484" t="s">
        <v>214</v>
      </c>
      <c r="C412" s="484">
        <v>1</v>
      </c>
      <c r="D412" s="484">
        <v>10</v>
      </c>
      <c r="E412" s="484">
        <v>1</v>
      </c>
      <c r="F412" s="484">
        <v>1</v>
      </c>
      <c r="G412" s="484">
        <v>4</v>
      </c>
    </row>
    <row r="413" spans="1:7" ht="16.5" customHeight="1">
      <c r="A413" s="484" t="s">
        <v>245</v>
      </c>
      <c r="B413" s="484" t="s">
        <v>214</v>
      </c>
      <c r="C413" s="484">
        <v>1</v>
      </c>
      <c r="D413" s="484">
        <v>10</v>
      </c>
      <c r="E413" s="484">
        <v>1</v>
      </c>
      <c r="F413" s="484">
        <v>1</v>
      </c>
      <c r="G413" s="484">
        <v>1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97"/>
  <sheetViews>
    <sheetView zoomScale="85" workbookViewId="0">
      <pane ySplit="1" topLeftCell="A56" activePane="bottomLeft" state="frozen"/>
      <selection activeCell="E25" sqref="E25"/>
      <selection pane="bottomLeft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6"/>
  <sheetViews>
    <sheetView workbookViewId="0"/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9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11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13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97"/>
  <sheetViews>
    <sheetView workbookViewId="0"/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507" t="s">
        <v>2955</v>
      </c>
    </row>
    <row r="21" spans="1:1">
      <c r="A21" s="509" t="s">
        <v>2956</v>
      </c>
    </row>
    <row r="22" spans="1:1">
      <c r="A22" s="510" t="s">
        <v>2957</v>
      </c>
    </row>
    <row r="23" spans="1:1">
      <c r="A23" s="509" t="s">
        <v>2958</v>
      </c>
    </row>
    <row r="24" spans="1:1">
      <c r="A24" s="511" t="s">
        <v>2959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8"/>
  <sheetViews>
    <sheetView workbookViewId="0">
      <selection activeCell="C21" sqref="C21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894" t="s">
        <v>1912</v>
      </c>
      <c r="B2" s="894" t="s">
        <v>2905</v>
      </c>
      <c r="C2" s="896" t="s">
        <v>2900</v>
      </c>
      <c r="D2" s="497" t="s">
        <v>2903</v>
      </c>
      <c r="E2" s="496" t="s">
        <v>2904</v>
      </c>
      <c r="F2" s="897" t="s">
        <v>2901</v>
      </c>
      <c r="G2" s="897"/>
      <c r="H2" s="898" t="s">
        <v>2902</v>
      </c>
      <c r="I2" s="898"/>
      <c r="J2" s="497" t="s">
        <v>2903</v>
      </c>
      <c r="K2" s="496" t="s">
        <v>2904</v>
      </c>
    </row>
    <row r="3" spans="1:11" ht="27">
      <c r="A3" s="895"/>
      <c r="B3" s="895"/>
      <c r="C3" s="896"/>
      <c r="D3" s="497" t="s">
        <v>2935</v>
      </c>
      <c r="E3" s="496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497" t="s">
        <v>2938</v>
      </c>
      <c r="K3" s="496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/>
      <c r="F4" s="491">
        <f>$C4+($D4*1)</f>
        <v>-5.9</v>
      </c>
      <c r="G4" s="491">
        <f>$C4+($D4*50)</f>
        <v>-50</v>
      </c>
      <c r="H4" s="493"/>
      <c r="I4" s="493"/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3126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B2:B3"/>
    <mergeCell ref="F2:G2"/>
    <mergeCell ref="H2:I2"/>
    <mergeCell ref="A2:A3"/>
    <mergeCell ref="C2:C3"/>
  </mergeCells>
  <phoneticPr fontId="6" type="noConversion"/>
  <pageMargins left="0.7" right="0.7" top="0.75" bottom="0.75" header="0.3" footer="0.3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7"/>
  <sheetViews>
    <sheetView topLeftCell="A43" workbookViewId="0">
      <selection activeCell="E58" sqref="E58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2761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17" t="s">
        <v>1984</v>
      </c>
      <c r="E6" s="5"/>
      <c r="F6" s="19"/>
    </row>
    <row r="7" spans="2:8">
      <c r="B7" s="271"/>
      <c r="C7" s="61"/>
      <c r="D7" s="900" t="s">
        <v>2642</v>
      </c>
      <c r="E7" s="901"/>
      <c r="F7" s="19"/>
    </row>
    <row r="8" spans="2:8">
      <c r="B8" s="271"/>
      <c r="C8" s="61"/>
      <c r="D8" s="17"/>
      <c r="E8" s="4" t="s">
        <v>2646</v>
      </c>
      <c r="F8" s="19"/>
    </row>
    <row r="9" spans="2:8">
      <c r="B9" s="271"/>
      <c r="C9" s="61"/>
      <c r="D9" s="17"/>
      <c r="E9" s="5" t="s">
        <v>2195</v>
      </c>
      <c r="F9" s="19"/>
    </row>
    <row r="10" spans="2:8">
      <c r="B10" s="271"/>
      <c r="C10" s="61"/>
      <c r="D10" s="17"/>
      <c r="E10" s="458" t="s">
        <v>2701</v>
      </c>
      <c r="F10" s="19"/>
    </row>
    <row r="11" spans="2:8">
      <c r="B11" s="271"/>
      <c r="C11" s="61"/>
      <c r="D11" s="17"/>
      <c r="E11" s="7" t="s">
        <v>1893</v>
      </c>
      <c r="F11" s="19"/>
    </row>
    <row r="12" spans="2:8">
      <c r="B12" s="271"/>
      <c r="C12" s="61"/>
      <c r="D12" s="17"/>
      <c r="E12" s="458" t="s">
        <v>2727</v>
      </c>
      <c r="F12" s="19"/>
    </row>
    <row r="13" spans="2:8">
      <c r="B13" s="271"/>
      <c r="C13" s="61"/>
      <c r="D13" s="17"/>
      <c r="E13" s="5"/>
      <c r="F13" s="19"/>
    </row>
    <row r="14" spans="2:8">
      <c r="B14" s="50"/>
      <c r="C14" s="61"/>
      <c r="D14" s="216" t="s">
        <v>1985</v>
      </c>
      <c r="F14" s="19"/>
    </row>
    <row r="15" spans="2:8" s="7" customFormat="1" ht="13.5">
      <c r="B15" s="310"/>
      <c r="C15" s="311"/>
      <c r="D15" s="900" t="s">
        <v>2641</v>
      </c>
      <c r="E15" s="901"/>
      <c r="F15" s="312"/>
    </row>
    <row r="16" spans="2:8">
      <c r="B16" s="271"/>
      <c r="C16" s="61"/>
      <c r="D16" s="218"/>
      <c r="E16" s="43" t="s">
        <v>2640</v>
      </c>
      <c r="F16" s="19"/>
    </row>
    <row r="17" spans="2:6">
      <c r="B17" s="271"/>
      <c r="C17" s="61"/>
      <c r="D17" s="218"/>
      <c r="E17" s="43"/>
      <c r="F17" s="19"/>
    </row>
    <row r="18" spans="2:6">
      <c r="B18" s="271"/>
      <c r="C18" s="61"/>
      <c r="D18" s="216" t="s">
        <v>1796</v>
      </c>
      <c r="F18" s="19"/>
    </row>
    <row r="19" spans="2:6">
      <c r="B19" s="271"/>
      <c r="C19" s="61"/>
      <c r="D19" s="217" t="s">
        <v>1797</v>
      </c>
      <c r="F19" s="19"/>
    </row>
    <row r="20" spans="2:6">
      <c r="B20" s="271"/>
      <c r="C20" s="61"/>
      <c r="D20" s="218"/>
      <c r="E20" s="456" t="s">
        <v>2695</v>
      </c>
      <c r="F20" s="19"/>
    </row>
    <row r="21" spans="2:6">
      <c r="B21" s="271"/>
      <c r="C21" s="61"/>
      <c r="D21" s="218"/>
      <c r="E21" s="457" t="s">
        <v>2696</v>
      </c>
      <c r="F21" s="19"/>
    </row>
    <row r="22" spans="2:6">
      <c r="B22" s="271"/>
      <c r="C22" s="61"/>
      <c r="D22" s="218"/>
      <c r="E22" s="41" t="s">
        <v>1798</v>
      </c>
      <c r="F22" s="19"/>
    </row>
    <row r="23" spans="2:6">
      <c r="B23" s="271"/>
      <c r="C23" s="61"/>
      <c r="D23" s="217"/>
      <c r="E23" s="41"/>
      <c r="F23" s="19"/>
    </row>
    <row r="24" spans="2:6">
      <c r="B24" s="271"/>
      <c r="C24" s="61"/>
      <c r="D24" s="216" t="s">
        <v>1897</v>
      </c>
      <c r="E24" s="41"/>
      <c r="F24" s="19"/>
    </row>
    <row r="25" spans="2:6">
      <c r="B25" s="50"/>
      <c r="C25" s="61"/>
      <c r="D25" s="217" t="s">
        <v>1898</v>
      </c>
      <c r="E25" s="41"/>
      <c r="F25" s="19"/>
    </row>
    <row r="26" spans="2:6">
      <c r="B26" s="271"/>
      <c r="C26" s="61"/>
      <c r="D26" s="218"/>
      <c r="E26" s="457" t="s">
        <v>2697</v>
      </c>
      <c r="F26" s="19"/>
    </row>
    <row r="27" spans="2:6">
      <c r="B27" s="271"/>
      <c r="C27" s="61"/>
      <c r="D27" s="218"/>
      <c r="E27" s="457" t="s">
        <v>2698</v>
      </c>
      <c r="F27" s="19"/>
    </row>
    <row r="28" spans="2:6">
      <c r="B28" s="271"/>
      <c r="C28" s="61"/>
      <c r="D28" s="218"/>
      <c r="E28" s="41" t="s">
        <v>1910</v>
      </c>
      <c r="F28" s="19"/>
    </row>
    <row r="29" spans="2:6">
      <c r="B29" s="271"/>
      <c r="C29" s="61"/>
      <c r="D29" s="218"/>
      <c r="E29" s="457" t="s">
        <v>2699</v>
      </c>
      <c r="F29" s="19"/>
    </row>
    <row r="30" spans="2:6">
      <c r="B30" s="271"/>
      <c r="C30" s="61"/>
      <c r="D30" s="218"/>
      <c r="E30" s="41" t="s">
        <v>2625</v>
      </c>
      <c r="F30" s="19"/>
    </row>
    <row r="31" spans="2:6">
      <c r="B31" s="271"/>
      <c r="C31" s="61"/>
      <c r="D31" s="7"/>
      <c r="E31" s="215"/>
      <c r="F31" s="19"/>
    </row>
    <row r="32" spans="2:6">
      <c r="B32" s="271"/>
      <c r="C32" s="61"/>
      <c r="D32" s="17" t="s">
        <v>1987</v>
      </c>
      <c r="E32" s="215"/>
      <c r="F32" s="19"/>
    </row>
    <row r="33" spans="2:6">
      <c r="B33" s="271"/>
      <c r="C33" s="61"/>
      <c r="D33" s="7" t="s">
        <v>1989</v>
      </c>
      <c r="E33" s="215"/>
      <c r="F33" s="19"/>
    </row>
    <row r="34" spans="2:6">
      <c r="B34" s="271"/>
      <c r="C34" s="61"/>
      <c r="D34" s="7" t="s">
        <v>1990</v>
      </c>
      <c r="E34" s="215"/>
      <c r="F34" s="19"/>
    </row>
    <row r="35" spans="2:6">
      <c r="B35" s="271"/>
      <c r="C35" s="61"/>
      <c r="D35" s="7" t="s">
        <v>2441</v>
      </c>
      <c r="E35" s="215"/>
      <c r="F35" s="19"/>
    </row>
    <row r="36" spans="2:6">
      <c r="B36" s="271"/>
      <c r="C36" s="61"/>
      <c r="D36" s="440" t="s">
        <v>2624</v>
      </c>
      <c r="E36" s="439"/>
      <c r="F36" s="19"/>
    </row>
    <row r="37" spans="2:6">
      <c r="B37" s="271"/>
      <c r="C37" s="61"/>
      <c r="D37" s="7" t="s">
        <v>2442</v>
      </c>
      <c r="E37" s="215"/>
      <c r="F37" s="19"/>
    </row>
    <row r="38" spans="2:6">
      <c r="B38" s="271"/>
      <c r="C38" s="61"/>
      <c r="D38" s="7" t="s">
        <v>2720</v>
      </c>
      <c r="E38" s="215"/>
      <c r="F38" s="19"/>
    </row>
    <row r="39" spans="2:6">
      <c r="B39" s="271"/>
      <c r="C39" s="61"/>
      <c r="D39" s="7" t="s">
        <v>2758</v>
      </c>
      <c r="E39" s="215"/>
      <c r="F39" s="19"/>
    </row>
    <row r="40" spans="2:6">
      <c r="B40" s="271"/>
      <c r="C40" s="61"/>
      <c r="D40" s="7"/>
      <c r="E40" s="215"/>
      <c r="F40" s="19"/>
    </row>
    <row r="41" spans="2:6">
      <c r="B41" s="271"/>
      <c r="C41" s="61"/>
      <c r="D41" s="17" t="s">
        <v>1988</v>
      </c>
      <c r="E41" s="215"/>
      <c r="F41" s="19"/>
    </row>
    <row r="42" spans="2:6">
      <c r="B42" s="271"/>
      <c r="C42" s="61"/>
      <c r="D42" s="7" t="s">
        <v>2443</v>
      </c>
      <c r="E42" s="215"/>
      <c r="F42" s="19"/>
    </row>
    <row r="43" spans="2:6">
      <c r="B43" s="271"/>
      <c r="C43" s="61"/>
      <c r="D43" s="7" t="s">
        <v>2444</v>
      </c>
      <c r="E43" s="215"/>
      <c r="F43" s="19"/>
    </row>
    <row r="44" spans="2:6">
      <c r="B44" s="271"/>
      <c r="C44" s="61"/>
      <c r="D44" s="7" t="s">
        <v>2728</v>
      </c>
      <c r="E44" s="215"/>
      <c r="F44" s="19"/>
    </row>
    <row r="45" spans="2:6">
      <c r="B45" s="271"/>
      <c r="C45" s="61"/>
      <c r="D45" s="7" t="s">
        <v>2759</v>
      </c>
      <c r="E45" s="215"/>
      <c r="F45" s="19"/>
    </row>
    <row r="46" spans="2:6">
      <c r="B46" s="271"/>
      <c r="C46" s="61"/>
      <c r="D46" s="17" t="s">
        <v>1991</v>
      </c>
      <c r="E46" s="215"/>
      <c r="F46" s="19"/>
    </row>
    <row r="47" spans="2:6">
      <c r="B47" s="271"/>
      <c r="C47" s="61"/>
      <c r="D47" s="902" t="s">
        <v>2555</v>
      </c>
      <c r="E47" s="902"/>
      <c r="F47" s="19"/>
    </row>
    <row r="48" spans="2:6">
      <c r="B48" s="271"/>
      <c r="C48" s="61"/>
      <c r="D48" s="7" t="s">
        <v>2166</v>
      </c>
      <c r="E48" s="215"/>
      <c r="F48" s="19"/>
    </row>
    <row r="49" spans="2:6">
      <c r="B49" s="271"/>
      <c r="C49" s="61"/>
      <c r="D49" s="7"/>
      <c r="E49" s="345" t="s">
        <v>2721</v>
      </c>
      <c r="F49" s="19"/>
    </row>
    <row r="50" spans="2:6">
      <c r="B50" s="271"/>
      <c r="C50" s="61"/>
      <c r="D50" s="7"/>
      <c r="E50" s="215"/>
      <c r="F50" s="19"/>
    </row>
    <row r="51" spans="2:6">
      <c r="B51" s="271"/>
      <c r="C51" s="61"/>
      <c r="D51" s="17" t="s">
        <v>2370</v>
      </c>
      <c r="E51" s="215"/>
      <c r="F51" s="19"/>
    </row>
    <row r="52" spans="2:6">
      <c r="B52" s="271"/>
      <c r="C52" s="61"/>
      <c r="D52" s="900" t="s">
        <v>2371</v>
      </c>
      <c r="E52" s="901"/>
      <c r="F52" s="19"/>
    </row>
    <row r="53" spans="2:6">
      <c r="B53" s="271"/>
      <c r="C53" s="61"/>
      <c r="D53" s="441" t="s">
        <v>2633</v>
      </c>
      <c r="E53" s="215"/>
      <c r="F53" s="19"/>
    </row>
    <row r="54" spans="2:6">
      <c r="B54" s="271"/>
      <c r="C54" s="61"/>
      <c r="D54" s="441" t="s">
        <v>2694</v>
      </c>
      <c r="E54" s="215"/>
      <c r="F54" s="19"/>
    </row>
    <row r="55" spans="2:6">
      <c r="B55" s="271"/>
      <c r="C55" s="61"/>
      <c r="D55" s="17" t="s">
        <v>1210</v>
      </c>
      <c r="F55" s="19"/>
    </row>
    <row r="56" spans="2:6">
      <c r="B56" s="271"/>
      <c r="C56" s="61"/>
      <c r="D56" s="436" t="s">
        <v>2700</v>
      </c>
      <c r="F56" s="19"/>
    </row>
    <row r="57" spans="2:6">
      <c r="B57" s="271"/>
      <c r="C57" s="61"/>
      <c r="D57" s="21"/>
      <c r="E57" s="7" t="s">
        <v>2606</v>
      </c>
      <c r="F57" s="19"/>
    </row>
    <row r="58" spans="2:6">
      <c r="B58" s="271"/>
      <c r="C58" s="61"/>
      <c r="D58" s="21"/>
      <c r="E58" s="445" t="s">
        <v>2639</v>
      </c>
      <c r="F58" s="19"/>
    </row>
    <row r="59" spans="2:6">
      <c r="B59" s="271"/>
      <c r="C59" s="61"/>
      <c r="D59" s="21"/>
      <c r="F59" s="19"/>
    </row>
    <row r="60" spans="2:6">
      <c r="B60" s="271"/>
      <c r="C60" s="61"/>
      <c r="D60" s="267" t="s">
        <v>2702</v>
      </c>
      <c r="E60" s="47"/>
      <c r="F60" s="19"/>
    </row>
    <row r="61" spans="2:6">
      <c r="B61" s="15"/>
      <c r="C61" s="61"/>
      <c r="D61" s="21"/>
      <c r="E61" s="7" t="s">
        <v>2637</v>
      </c>
      <c r="F61" s="19"/>
    </row>
    <row r="62" spans="2:6">
      <c r="B62" s="15"/>
      <c r="C62" s="16"/>
      <c r="D62" s="21"/>
      <c r="E62" s="7" t="s">
        <v>1211</v>
      </c>
      <c r="F62" s="19"/>
    </row>
    <row r="63" spans="2:6">
      <c r="B63" s="15"/>
      <c r="C63" s="16"/>
      <c r="D63" s="21"/>
      <c r="E63" s="7" t="s">
        <v>1892</v>
      </c>
      <c r="F63" s="19"/>
    </row>
    <row r="64" spans="2:6">
      <c r="B64" s="50"/>
      <c r="C64" s="16"/>
      <c r="E64" s="440"/>
      <c r="F64" s="19"/>
    </row>
    <row r="65" spans="2:6">
      <c r="B65" s="34"/>
      <c r="C65" s="32"/>
      <c r="D65" s="21" t="s">
        <v>317</v>
      </c>
      <c r="F65" s="19"/>
    </row>
    <row r="66" spans="2:6">
      <c r="B66" s="292"/>
      <c r="C66" s="32"/>
      <c r="D66" s="21" t="s">
        <v>1982</v>
      </c>
      <c r="F66" s="19"/>
    </row>
    <row r="67" spans="2:6">
      <c r="B67" s="292"/>
      <c r="C67" s="32"/>
      <c r="D67" s="21"/>
      <c r="E67" s="7" t="s">
        <v>1983</v>
      </c>
      <c r="F67" s="19"/>
    </row>
    <row r="68" spans="2:6">
      <c r="B68" s="292"/>
      <c r="C68" s="32"/>
      <c r="D68" s="21"/>
      <c r="E68" s="7" t="s">
        <v>1986</v>
      </c>
      <c r="F68" s="19"/>
    </row>
    <row r="69" spans="2:6">
      <c r="B69" s="292"/>
      <c r="C69" s="32"/>
      <c r="D69" s="21"/>
      <c r="F69" s="19"/>
    </row>
    <row r="70" spans="2:6">
      <c r="B70" s="292"/>
      <c r="C70" s="32"/>
      <c r="D70" s="21" t="s">
        <v>207</v>
      </c>
      <c r="F70" s="19"/>
    </row>
    <row r="71" spans="2:6">
      <c r="B71" s="292"/>
      <c r="C71" s="32"/>
      <c r="F71" s="19"/>
    </row>
    <row r="72" spans="2:6">
      <c r="B72" s="292"/>
      <c r="C72" s="32"/>
      <c r="D72" s="14"/>
      <c r="F72" s="19"/>
    </row>
    <row r="73" spans="2:6">
      <c r="B73" s="292"/>
      <c r="C73" s="32"/>
      <c r="D73" s="21" t="s">
        <v>1209</v>
      </c>
      <c r="F73" s="19"/>
    </row>
    <row r="74" spans="2:6">
      <c r="B74" s="292"/>
      <c r="C74" s="32"/>
      <c r="D74" s="21"/>
      <c r="E74" s="419" t="s">
        <v>2556</v>
      </c>
      <c r="F74" s="19"/>
    </row>
    <row r="75" spans="2:6">
      <c r="B75" s="292"/>
      <c r="C75" s="32"/>
      <c r="D75" s="21"/>
      <c r="E75" s="58"/>
      <c r="F75" s="19"/>
    </row>
    <row r="76" spans="2:6">
      <c r="B76" s="292"/>
      <c r="C76" s="32"/>
      <c r="D76" s="21"/>
      <c r="F76" s="19"/>
    </row>
    <row r="77" spans="2:6">
      <c r="B77" s="35"/>
      <c r="C77" s="33"/>
      <c r="D77" s="22"/>
      <c r="E77" s="6"/>
      <c r="F77" s="23"/>
    </row>
  </sheetData>
  <mergeCells count="4">
    <mergeCell ref="D7:E7"/>
    <mergeCell ref="D15:E15"/>
    <mergeCell ref="D47:E47"/>
    <mergeCell ref="D52:E52"/>
  </mergeCells>
  <phoneticPr fontId="6" type="noConversion"/>
  <hyperlinks>
    <hyperlink ref="D47" location="'20170627_OccupationtStage'!A1" display="(1) 점령전 관련 상세 기획문서_OccupationStage 참고"/>
    <hyperlink ref="E20" location="'20170629_AlchemyInfo'!A1" display="연성 비용 및 재료 정보 : 20170629_AlchemyInfo 참고"/>
    <hyperlink ref="D56" location="'20170629_CharacterGuardianLevel'!A1" display="수호자 레벨 상승에 따른 레벨구간 별 추가 방어력 부여 : 20170629_CharacterGuardianLevel 참고"/>
    <hyperlink ref="D60" location="'20170629_GuardianStone'!A1" display="수호석 : 20170629_GuardianStone 참고 [문의사항 관련 답변 추가]"/>
    <hyperlink ref="E26" location="'20170629_SuccessionSkill'!A1" display="(1) 8종의 전승 스킬 추가 (전승 8종에 대한 스킬 능력 : 20170629_SuccessionSkill 참고) [문의사항 관련 답변 추가]"/>
    <hyperlink ref="E27" location="'20170629_SuccessionMaterial'!A1" display="(2) 전승 스킬 강화에 필요한 재료 추가 (재료 종류 및 획득 방법 : 20170629_SuccessionMaterial 참고)"/>
    <hyperlink ref="E29" location="'20170629_MaterialCalculate'!A1" display="(4) [NOX] 아이템 분해 시 획득 가능한 전승 재료 아이템 개수 계산표 : 20170629_MaterialCalculate 참고"/>
    <hyperlink ref="E21" location="'20170629_AlchemyResultItemGroup'!A1" display="연성 결과물 아이템 그룹 정보 : 20170629_AlchemyResultItemGroup 참고"/>
    <hyperlink ref="D36" location="'20170628_ShopMileageExchange'!A1" display="(4) 마일리지샵 녹스 요구사항 변경_MileageExchange 참고"/>
    <hyperlink ref="D15:E15" location="'20170629_TranscendentStage'!A1" display="(1) 초월던전 확장 - 200단계까지 확장_20170629_TranscendentStage 참고"/>
    <hyperlink ref="D52:E52" location="'20170629_ShopPackage'!A1" display="(1) 전승 재료 패키지 및 전승석 상품 추가"/>
    <hyperlink ref="D53" location="'20170629_ShopPackage'!A1" display="(2) 상품 11종 추가 (연금술 패키지 3종, 7월 한정 패키지 5종, 신규 영웅 패키지, 골드 패키지, 7월 스페셜 패키지)"/>
    <hyperlink ref="D54" location="'20170629_ShopPackage'!A1" display="(3) 무기 승급 스톤 상자 추가"/>
    <hyperlink ref="D7:E7" location="'20170629_ItemPow'!A1" display="(1) 무기 공격력 및 옵션상향_20170629_ItemPow 참고"/>
    <hyperlink ref="E10" location="'20170629_ItemFixedOption'!A1" display="가디언 세트에 맞는 세트 아이템 고정 옵션 밸런스 변경 : 20170629_ItemFixedOption 참고"/>
    <hyperlink ref="E12" location="'20170629_ItemSetOption'!A1" display="장신구 세트 옵션 개선 : 20170629_ItemSetOption 참고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36"/>
  <sheetViews>
    <sheetView workbookViewId="0">
      <selection activeCell="Q21" sqref="Q21"/>
    </sheetView>
  </sheetViews>
  <sheetFormatPr defaultRowHeight="16.5"/>
  <cols>
    <col min="1" max="1" width="46.125" customWidth="1"/>
    <col min="2" max="2" width="12.75" bestFit="1" customWidth="1"/>
    <col min="3" max="3" width="17.125" bestFit="1" customWidth="1"/>
    <col min="4" max="4" width="12.75" bestFit="1" customWidth="1"/>
    <col min="5" max="5" width="15.25" bestFit="1" customWidth="1"/>
    <col min="6" max="6" width="16" bestFit="1" customWidth="1"/>
  </cols>
  <sheetData>
    <row r="1" spans="1:9">
      <c r="A1" s="190" t="s">
        <v>2477</v>
      </c>
    </row>
    <row r="2" spans="1:9">
      <c r="A2" s="394" t="s">
        <v>287</v>
      </c>
      <c r="B2" s="394" t="s">
        <v>226</v>
      </c>
      <c r="C2" s="394" t="s">
        <v>2476</v>
      </c>
      <c r="D2" s="394" t="s">
        <v>2475</v>
      </c>
      <c r="E2" s="394" t="s">
        <v>2474</v>
      </c>
      <c r="G2" s="402" t="s">
        <v>2473</v>
      </c>
    </row>
    <row r="3" spans="1:9">
      <c r="A3" s="400" t="s">
        <v>1886</v>
      </c>
      <c r="B3" s="401">
        <v>5</v>
      </c>
      <c r="C3" s="400">
        <v>10</v>
      </c>
      <c r="D3" s="399">
        <v>10000</v>
      </c>
      <c r="E3" s="399">
        <v>2000</v>
      </c>
      <c r="F3" t="s">
        <v>2467</v>
      </c>
      <c r="G3" s="402" t="s">
        <v>2472</v>
      </c>
    </row>
    <row r="4" spans="1:9">
      <c r="A4" s="400" t="s">
        <v>1887</v>
      </c>
      <c r="B4" s="401">
        <v>5</v>
      </c>
      <c r="C4" s="400">
        <v>10</v>
      </c>
      <c r="D4" s="399">
        <v>10000</v>
      </c>
      <c r="E4" s="399">
        <v>2000</v>
      </c>
      <c r="F4" t="s">
        <v>2467</v>
      </c>
      <c r="G4" s="402" t="s">
        <v>2471</v>
      </c>
    </row>
    <row r="5" spans="1:9">
      <c r="A5" s="400" t="s">
        <v>1888</v>
      </c>
      <c r="B5" s="401">
        <v>5</v>
      </c>
      <c r="C5" s="400">
        <v>10</v>
      </c>
      <c r="D5" s="399">
        <v>10000</v>
      </c>
      <c r="E5" s="399">
        <v>2000</v>
      </c>
      <c r="F5" t="s">
        <v>2467</v>
      </c>
      <c r="G5" s="9" t="s">
        <v>2470</v>
      </c>
    </row>
    <row r="6" spans="1:9">
      <c r="A6" s="400" t="s">
        <v>1889</v>
      </c>
      <c r="B6" s="400">
        <v>1</v>
      </c>
      <c r="C6" s="401">
        <v>10</v>
      </c>
      <c r="D6" s="399">
        <v>10000</v>
      </c>
      <c r="E6" s="399">
        <v>10000</v>
      </c>
      <c r="F6" s="27" t="s">
        <v>2467</v>
      </c>
      <c r="G6" s="9" t="s">
        <v>2469</v>
      </c>
      <c r="I6" s="56"/>
    </row>
    <row r="7" spans="1:9">
      <c r="A7" s="400" t="s">
        <v>1890</v>
      </c>
      <c r="B7" s="400">
        <v>1</v>
      </c>
      <c r="C7" s="401">
        <v>1000</v>
      </c>
      <c r="D7" s="399">
        <v>1000000</v>
      </c>
      <c r="E7" s="399">
        <v>1000000</v>
      </c>
      <c r="F7" s="27" t="s">
        <v>1795</v>
      </c>
      <c r="G7" s="9" t="s">
        <v>2468</v>
      </c>
    </row>
    <row r="8" spans="1:9">
      <c r="A8" s="400" t="s">
        <v>800</v>
      </c>
      <c r="B8" s="400">
        <v>5</v>
      </c>
      <c r="C8" s="400">
        <v>30</v>
      </c>
      <c r="D8" s="399">
        <v>30000</v>
      </c>
      <c r="E8" s="399">
        <v>6000</v>
      </c>
      <c r="F8" s="27" t="s">
        <v>2467</v>
      </c>
      <c r="I8" s="56"/>
    </row>
    <row r="9" spans="1:9">
      <c r="A9" s="400" t="s">
        <v>801</v>
      </c>
      <c r="B9" s="400">
        <v>5</v>
      </c>
      <c r="C9" s="400">
        <v>20</v>
      </c>
      <c r="D9" s="399">
        <v>20000</v>
      </c>
      <c r="E9" s="399">
        <v>4000</v>
      </c>
      <c r="F9" s="27" t="s">
        <v>2467</v>
      </c>
      <c r="I9" s="56"/>
    </row>
    <row r="10" spans="1:9">
      <c r="A10" s="400" t="s">
        <v>320</v>
      </c>
      <c r="B10" s="400">
        <v>10</v>
      </c>
      <c r="C10" s="400">
        <v>20</v>
      </c>
      <c r="D10" s="399">
        <v>20000</v>
      </c>
      <c r="E10" s="399">
        <v>2000</v>
      </c>
      <c r="F10" s="27" t="s">
        <v>2467</v>
      </c>
      <c r="I10" s="56"/>
    </row>
    <row r="11" spans="1:9">
      <c r="A11" s="392" t="s">
        <v>2466</v>
      </c>
      <c r="B11" s="392">
        <v>1</v>
      </c>
      <c r="C11" s="392">
        <v>10</v>
      </c>
      <c r="D11" s="398">
        <v>10000</v>
      </c>
      <c r="E11" s="398">
        <v>10000</v>
      </c>
      <c r="F11" s="27" t="s">
        <v>2465</v>
      </c>
    </row>
    <row r="13" spans="1:9">
      <c r="A13" s="397" t="s">
        <v>2464</v>
      </c>
    </row>
    <row r="15" spans="1:9">
      <c r="A15" s="396" t="s">
        <v>2463</v>
      </c>
      <c r="B15" t="s">
        <v>2462</v>
      </c>
    </row>
    <row r="16" spans="1:9">
      <c r="A16" s="394" t="s">
        <v>2461</v>
      </c>
      <c r="B16" s="394" t="s">
        <v>2460</v>
      </c>
      <c r="C16" s="394" t="s">
        <v>2459</v>
      </c>
    </row>
    <row r="17" spans="1:6">
      <c r="A17" s="393" t="s">
        <v>2458</v>
      </c>
      <c r="B17" s="393">
        <v>1</v>
      </c>
      <c r="C17" s="395">
        <v>0.55500000000000005</v>
      </c>
    </row>
    <row r="18" spans="1:6">
      <c r="A18" s="393" t="s">
        <v>2457</v>
      </c>
      <c r="B18" s="393">
        <v>1</v>
      </c>
      <c r="C18" s="395">
        <v>0.28000000000000003</v>
      </c>
    </row>
    <row r="19" spans="1:6">
      <c r="A19" s="393" t="s">
        <v>2456</v>
      </c>
      <c r="B19" s="393">
        <v>1</v>
      </c>
      <c r="C19" s="395">
        <v>0.114</v>
      </c>
    </row>
    <row r="20" spans="1:6">
      <c r="A20" s="393" t="s">
        <v>2455</v>
      </c>
      <c r="B20" s="393">
        <v>1</v>
      </c>
      <c r="C20" s="395">
        <v>0.05</v>
      </c>
    </row>
    <row r="21" spans="1:6">
      <c r="A21" s="393" t="s">
        <v>2454</v>
      </c>
      <c r="B21" s="393">
        <v>1</v>
      </c>
      <c r="C21" s="395">
        <v>1E-3</v>
      </c>
    </row>
    <row r="22" spans="1:6">
      <c r="C22" s="57">
        <v>1</v>
      </c>
    </row>
    <row r="23" spans="1:6">
      <c r="A23" s="190" t="s">
        <v>2453</v>
      </c>
      <c r="B23" t="s">
        <v>2452</v>
      </c>
    </row>
    <row r="24" spans="1:6">
      <c r="A24" s="394" t="s">
        <v>2451</v>
      </c>
      <c r="B24" s="394" t="s">
        <v>2450</v>
      </c>
      <c r="C24" s="394" t="s">
        <v>2449</v>
      </c>
      <c r="D24" s="394" t="s">
        <v>2448</v>
      </c>
      <c r="E24" s="394" t="s">
        <v>2447</v>
      </c>
      <c r="F24" s="394" t="s">
        <v>2446</v>
      </c>
    </row>
    <row r="25" spans="1:6">
      <c r="A25" s="393" t="s">
        <v>1899</v>
      </c>
      <c r="B25" s="393">
        <v>9</v>
      </c>
      <c r="C25" s="393">
        <v>220</v>
      </c>
      <c r="D25" s="393" t="s">
        <v>2445</v>
      </c>
      <c r="E25" s="393">
        <v>10</v>
      </c>
      <c r="F25" s="392">
        <v>1</v>
      </c>
    </row>
    <row r="26" spans="1:6">
      <c r="A26" s="393" t="s">
        <v>1900</v>
      </c>
      <c r="B26" s="393">
        <v>9</v>
      </c>
      <c r="C26" s="393">
        <v>229</v>
      </c>
      <c r="D26" s="393" t="s">
        <v>2445</v>
      </c>
      <c r="E26" s="393">
        <v>15</v>
      </c>
      <c r="F26" s="392">
        <v>3</v>
      </c>
    </row>
    <row r="27" spans="1:6">
      <c r="A27" s="393" t="s">
        <v>1901</v>
      </c>
      <c r="B27" s="393">
        <v>9</v>
      </c>
      <c r="C27" s="393">
        <v>238</v>
      </c>
      <c r="D27" s="393" t="s">
        <v>2445</v>
      </c>
      <c r="E27" s="393">
        <v>20</v>
      </c>
      <c r="F27" s="392">
        <v>5</v>
      </c>
    </row>
    <row r="28" spans="1:6">
      <c r="A28" s="393" t="s">
        <v>1902</v>
      </c>
      <c r="B28" s="393">
        <v>9</v>
      </c>
      <c r="C28" s="393">
        <v>247</v>
      </c>
      <c r="D28" s="393" t="s">
        <v>2445</v>
      </c>
      <c r="E28" s="393">
        <v>25</v>
      </c>
      <c r="F28" s="392">
        <v>7</v>
      </c>
    </row>
    <row r="29" spans="1:6">
      <c r="A29" s="393" t="s">
        <v>1903</v>
      </c>
      <c r="B29" s="393">
        <v>9</v>
      </c>
      <c r="C29" s="393">
        <v>256</v>
      </c>
      <c r="D29" s="393" t="s">
        <v>2445</v>
      </c>
      <c r="E29" s="393">
        <v>30</v>
      </c>
      <c r="F29" s="392">
        <v>9</v>
      </c>
    </row>
    <row r="30" spans="1:6">
      <c r="A30" s="393" t="s">
        <v>1904</v>
      </c>
      <c r="B30" s="393">
        <v>9</v>
      </c>
      <c r="C30" s="393">
        <v>265</v>
      </c>
      <c r="D30" s="393" t="s">
        <v>2445</v>
      </c>
      <c r="E30" s="393">
        <v>35</v>
      </c>
      <c r="F30" s="392">
        <v>10</v>
      </c>
    </row>
    <row r="31" spans="1:6">
      <c r="A31" s="393" t="s">
        <v>1905</v>
      </c>
      <c r="B31" s="393">
        <v>9</v>
      </c>
      <c r="C31" s="393">
        <v>274</v>
      </c>
      <c r="D31" s="393" t="s">
        <v>2445</v>
      </c>
      <c r="E31" s="393">
        <v>40</v>
      </c>
      <c r="F31" s="392">
        <v>10</v>
      </c>
    </row>
    <row r="32" spans="1:6">
      <c r="A32" s="393" t="s">
        <v>1906</v>
      </c>
      <c r="B32" s="393">
        <v>9</v>
      </c>
      <c r="C32" s="393">
        <v>283</v>
      </c>
      <c r="D32" s="393" t="s">
        <v>2445</v>
      </c>
      <c r="E32" s="393">
        <v>45</v>
      </c>
      <c r="F32" s="392">
        <v>10</v>
      </c>
    </row>
    <row r="33" spans="1:6">
      <c r="A33" s="393" t="s">
        <v>1907</v>
      </c>
      <c r="B33" s="393">
        <v>9</v>
      </c>
      <c r="C33" s="393">
        <v>292</v>
      </c>
      <c r="D33" s="393" t="s">
        <v>2445</v>
      </c>
      <c r="E33" s="393">
        <v>50</v>
      </c>
      <c r="F33" s="392">
        <v>10</v>
      </c>
    </row>
    <row r="34" spans="1:6">
      <c r="A34" s="393" t="s">
        <v>1908</v>
      </c>
      <c r="B34" s="393">
        <v>9</v>
      </c>
      <c r="C34" s="393">
        <v>301</v>
      </c>
      <c r="D34" s="393" t="s">
        <v>2445</v>
      </c>
      <c r="E34" s="393">
        <v>55</v>
      </c>
      <c r="F34" s="392">
        <v>10</v>
      </c>
    </row>
    <row r="35" spans="1:6">
      <c r="A35" s="393" t="s">
        <v>1909</v>
      </c>
      <c r="B35" s="393">
        <v>9</v>
      </c>
      <c r="C35" s="393">
        <v>310</v>
      </c>
      <c r="D35" s="393" t="s">
        <v>2445</v>
      </c>
      <c r="E35" s="393">
        <v>60</v>
      </c>
      <c r="F35" s="392">
        <v>10</v>
      </c>
    </row>
    <row r="36" spans="1:6">
      <c r="E36" s="52">
        <v>385</v>
      </c>
      <c r="F36" s="52">
        <v>85</v>
      </c>
    </row>
  </sheetData>
  <phoneticPr fontId="6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3"/>
  <sheetViews>
    <sheetView zoomScale="85" zoomScaleNormal="85" workbookViewId="0">
      <selection activeCell="Q21" sqref="Q21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>
      <c r="A1" s="17" t="s">
        <v>1551</v>
      </c>
      <c r="C1" t="s">
        <v>2545</v>
      </c>
      <c r="D1" t="s">
        <v>2546</v>
      </c>
    </row>
    <row r="2" spans="1:14" s="450" customFormat="1" ht="17.25" thickBot="1">
      <c r="A2" s="17"/>
      <c r="C2" s="450" t="s">
        <v>2760</v>
      </c>
    </row>
    <row r="3" spans="1:14" ht="17.25" thickBot="1">
      <c r="B3" s="219" t="s">
        <v>1214</v>
      </c>
      <c r="C3" s="220" t="s">
        <v>1215</v>
      </c>
      <c r="D3" s="221" t="s">
        <v>2479</v>
      </c>
      <c r="E3" s="221" t="s">
        <v>1652</v>
      </c>
      <c r="F3" s="221" t="s">
        <v>1653</v>
      </c>
      <c r="G3" s="222" t="s">
        <v>2478</v>
      </c>
      <c r="I3" s="219" t="s">
        <v>1214</v>
      </c>
      <c r="J3" s="220" t="s">
        <v>1215</v>
      </c>
      <c r="K3" s="221" t="s">
        <v>1216</v>
      </c>
      <c r="L3" s="221" t="s">
        <v>1652</v>
      </c>
      <c r="M3" s="221" t="s">
        <v>1653</v>
      </c>
      <c r="N3" s="222" t="s">
        <v>1217</v>
      </c>
    </row>
    <row r="4" spans="1:14">
      <c r="B4" s="232" t="s">
        <v>1552</v>
      </c>
      <c r="C4" s="233">
        <v>140</v>
      </c>
      <c r="D4" s="234">
        <v>120</v>
      </c>
      <c r="E4" s="403">
        <v>15</v>
      </c>
      <c r="F4" s="234">
        <v>11</v>
      </c>
      <c r="G4" s="235">
        <v>1</v>
      </c>
      <c r="I4" s="232" t="s">
        <v>2547</v>
      </c>
      <c r="J4" s="233">
        <v>133</v>
      </c>
      <c r="K4" s="234">
        <v>175</v>
      </c>
      <c r="L4" s="403">
        <v>15</v>
      </c>
      <c r="M4" s="413">
        <v>11</v>
      </c>
      <c r="N4" s="235">
        <v>1</v>
      </c>
    </row>
    <row r="5" spans="1:14">
      <c r="B5" s="232" t="s">
        <v>1553</v>
      </c>
      <c r="C5" s="411">
        <v>148</v>
      </c>
      <c r="D5" s="413">
        <v>129</v>
      </c>
      <c r="E5" s="403">
        <v>15</v>
      </c>
      <c r="F5" s="413">
        <v>11</v>
      </c>
      <c r="G5" s="414">
        <v>1</v>
      </c>
      <c r="I5" s="232" t="s">
        <v>1554</v>
      </c>
      <c r="J5" s="411">
        <v>150</v>
      </c>
      <c r="K5" s="413">
        <v>195</v>
      </c>
      <c r="L5" s="403">
        <v>15</v>
      </c>
      <c r="M5" s="234">
        <v>11</v>
      </c>
      <c r="N5" s="414">
        <v>1</v>
      </c>
    </row>
    <row r="6" spans="1:14">
      <c r="B6" s="232" t="s">
        <v>1555</v>
      </c>
      <c r="C6" s="411">
        <v>156</v>
      </c>
      <c r="D6" s="413">
        <v>138</v>
      </c>
      <c r="E6" s="403">
        <v>15</v>
      </c>
      <c r="F6" s="413">
        <v>12</v>
      </c>
      <c r="G6" s="414">
        <v>1</v>
      </c>
      <c r="I6" s="232" t="s">
        <v>1556</v>
      </c>
      <c r="J6" s="411">
        <v>167</v>
      </c>
      <c r="K6" s="413">
        <v>215</v>
      </c>
      <c r="L6" s="403">
        <v>15</v>
      </c>
      <c r="M6" s="234">
        <v>11</v>
      </c>
      <c r="N6" s="414">
        <v>1</v>
      </c>
    </row>
    <row r="7" spans="1:14">
      <c r="B7" s="232" t="s">
        <v>1557</v>
      </c>
      <c r="C7" s="411">
        <v>164</v>
      </c>
      <c r="D7" s="413">
        <v>147</v>
      </c>
      <c r="E7" s="403">
        <v>15</v>
      </c>
      <c r="F7" s="413">
        <v>12</v>
      </c>
      <c r="G7" s="414">
        <v>1</v>
      </c>
      <c r="I7" s="232" t="s">
        <v>1558</v>
      </c>
      <c r="J7" s="411">
        <v>184</v>
      </c>
      <c r="K7" s="413">
        <v>235</v>
      </c>
      <c r="L7" s="403">
        <v>15</v>
      </c>
      <c r="M7" s="234">
        <v>12</v>
      </c>
      <c r="N7" s="414">
        <v>1</v>
      </c>
    </row>
    <row r="8" spans="1:14">
      <c r="B8" s="232" t="s">
        <v>1559</v>
      </c>
      <c r="C8" s="411">
        <v>172</v>
      </c>
      <c r="D8" s="413">
        <v>156</v>
      </c>
      <c r="E8" s="403">
        <v>15</v>
      </c>
      <c r="F8" s="413">
        <v>13</v>
      </c>
      <c r="G8" s="414">
        <v>1</v>
      </c>
      <c r="I8" s="232" t="s">
        <v>1560</v>
      </c>
      <c r="J8" s="411">
        <v>201</v>
      </c>
      <c r="K8" s="413">
        <v>255</v>
      </c>
      <c r="L8" s="403">
        <v>15</v>
      </c>
      <c r="M8" s="234">
        <v>12</v>
      </c>
      <c r="N8" s="414">
        <v>1</v>
      </c>
    </row>
    <row r="9" spans="1:14">
      <c r="B9" s="232" t="s">
        <v>1561</v>
      </c>
      <c r="C9" s="411">
        <v>180</v>
      </c>
      <c r="D9" s="413">
        <v>165</v>
      </c>
      <c r="E9" s="403">
        <v>15</v>
      </c>
      <c r="F9" s="413">
        <v>13</v>
      </c>
      <c r="G9" s="414">
        <v>1</v>
      </c>
      <c r="I9" s="232" t="s">
        <v>1562</v>
      </c>
      <c r="J9" s="411">
        <v>218</v>
      </c>
      <c r="K9" s="413">
        <v>275</v>
      </c>
      <c r="L9" s="403">
        <v>15</v>
      </c>
      <c r="M9" s="234">
        <v>12</v>
      </c>
      <c r="N9" s="414">
        <v>1</v>
      </c>
    </row>
    <row r="10" spans="1:14">
      <c r="B10" s="232" t="s">
        <v>1563</v>
      </c>
      <c r="C10" s="411">
        <v>188</v>
      </c>
      <c r="D10" s="413">
        <v>174</v>
      </c>
      <c r="E10" s="403">
        <v>15</v>
      </c>
      <c r="F10" s="413">
        <v>14</v>
      </c>
      <c r="G10" s="414">
        <v>1</v>
      </c>
      <c r="I10" s="232" t="s">
        <v>1564</v>
      </c>
      <c r="J10" s="411">
        <v>235</v>
      </c>
      <c r="K10" s="413">
        <v>295</v>
      </c>
      <c r="L10" s="403">
        <v>15</v>
      </c>
      <c r="M10" s="234">
        <v>13</v>
      </c>
      <c r="N10" s="414">
        <v>1</v>
      </c>
    </row>
    <row r="11" spans="1:14">
      <c r="B11" s="232" t="s">
        <v>1565</v>
      </c>
      <c r="C11" s="411" t="s">
        <v>2548</v>
      </c>
      <c r="D11" s="413">
        <v>183</v>
      </c>
      <c r="E11" s="411" t="s">
        <v>2548</v>
      </c>
      <c r="F11" s="413">
        <v>14</v>
      </c>
      <c r="G11" s="414">
        <v>2</v>
      </c>
      <c r="I11" s="232" t="s">
        <v>1566</v>
      </c>
      <c r="J11" s="411" t="s">
        <v>629</v>
      </c>
      <c r="K11" s="413">
        <v>320</v>
      </c>
      <c r="L11" s="411" t="s">
        <v>629</v>
      </c>
      <c r="M11" s="234">
        <v>13</v>
      </c>
      <c r="N11" s="414">
        <v>2</v>
      </c>
    </row>
    <row r="12" spans="1:14">
      <c r="B12" s="232" t="s">
        <v>1567</v>
      </c>
      <c r="C12" s="411" t="s">
        <v>629</v>
      </c>
      <c r="D12" s="413">
        <v>192</v>
      </c>
      <c r="E12" s="411" t="s">
        <v>2482</v>
      </c>
      <c r="F12" s="413">
        <v>15</v>
      </c>
      <c r="G12" s="414">
        <v>3</v>
      </c>
      <c r="I12" s="232" t="s">
        <v>1568</v>
      </c>
      <c r="J12" s="411" t="s">
        <v>629</v>
      </c>
      <c r="K12" s="413">
        <v>350</v>
      </c>
      <c r="L12" s="411" t="s">
        <v>2548</v>
      </c>
      <c r="M12" s="234">
        <v>13</v>
      </c>
      <c r="N12" s="414">
        <v>3</v>
      </c>
    </row>
    <row r="13" spans="1:14" ht="17.25" thickBot="1">
      <c r="B13" s="236" t="s">
        <v>1569</v>
      </c>
      <c r="C13" s="237" t="s">
        <v>629</v>
      </c>
      <c r="D13" s="291">
        <v>201</v>
      </c>
      <c r="E13" s="237" t="s">
        <v>629</v>
      </c>
      <c r="F13" s="291">
        <v>15</v>
      </c>
      <c r="G13" s="415">
        <v>4</v>
      </c>
      <c r="I13" s="236" t="s">
        <v>1570</v>
      </c>
      <c r="J13" s="237" t="s">
        <v>2548</v>
      </c>
      <c r="K13" s="291">
        <v>390</v>
      </c>
      <c r="L13" s="237" t="s">
        <v>2548</v>
      </c>
      <c r="M13" s="250">
        <v>14</v>
      </c>
      <c r="N13" s="415">
        <v>4</v>
      </c>
    </row>
    <row r="14" spans="1:14" ht="17.25" thickBot="1"/>
    <row r="15" spans="1:14" ht="17.25" thickBot="1">
      <c r="B15" s="219" t="s">
        <v>1214</v>
      </c>
      <c r="C15" s="220" t="s">
        <v>1215</v>
      </c>
      <c r="D15" s="221" t="s">
        <v>2479</v>
      </c>
      <c r="E15" s="221" t="s">
        <v>2483</v>
      </c>
      <c r="F15" s="221" t="s">
        <v>1653</v>
      </c>
      <c r="G15" s="222" t="s">
        <v>2484</v>
      </c>
      <c r="I15" s="219" t="s">
        <v>1214</v>
      </c>
      <c r="J15" s="220" t="s">
        <v>1215</v>
      </c>
      <c r="K15" s="221" t="s">
        <v>2479</v>
      </c>
      <c r="L15" s="221" t="s">
        <v>1652</v>
      </c>
      <c r="M15" s="221" t="s">
        <v>1653</v>
      </c>
      <c r="N15" s="222" t="s">
        <v>2478</v>
      </c>
    </row>
    <row r="16" spans="1:14">
      <c r="B16" s="232" t="s">
        <v>1881</v>
      </c>
      <c r="C16" s="233">
        <v>160</v>
      </c>
      <c r="D16" s="234">
        <v>200</v>
      </c>
      <c r="E16" s="403">
        <v>16</v>
      </c>
      <c r="F16" s="234">
        <v>10</v>
      </c>
      <c r="G16" s="235">
        <v>1</v>
      </c>
      <c r="I16" s="232" t="s">
        <v>1882</v>
      </c>
      <c r="J16" s="233">
        <v>135</v>
      </c>
      <c r="K16" s="234">
        <v>165</v>
      </c>
      <c r="L16" s="403">
        <v>12</v>
      </c>
      <c r="M16" s="234">
        <v>12</v>
      </c>
      <c r="N16" s="235">
        <v>1</v>
      </c>
    </row>
    <row r="17" spans="2:14">
      <c r="B17" s="232" t="s">
        <v>1571</v>
      </c>
      <c r="C17" s="411">
        <v>170</v>
      </c>
      <c r="D17" s="413">
        <v>210</v>
      </c>
      <c r="E17" s="403">
        <v>15</v>
      </c>
      <c r="F17" s="413">
        <v>11</v>
      </c>
      <c r="G17" s="414">
        <v>1</v>
      </c>
      <c r="I17" s="232" t="s">
        <v>1572</v>
      </c>
      <c r="J17" s="411">
        <v>145</v>
      </c>
      <c r="K17" s="413">
        <v>175</v>
      </c>
      <c r="L17" s="403">
        <v>12</v>
      </c>
      <c r="M17" s="413">
        <v>12</v>
      </c>
      <c r="N17" s="414">
        <v>1</v>
      </c>
    </row>
    <row r="18" spans="2:14">
      <c r="B18" s="232" t="s">
        <v>1573</v>
      </c>
      <c r="C18" s="411">
        <v>180</v>
      </c>
      <c r="D18" s="413">
        <v>220</v>
      </c>
      <c r="E18" s="403">
        <v>14</v>
      </c>
      <c r="F18" s="413">
        <v>12</v>
      </c>
      <c r="G18" s="414">
        <v>1</v>
      </c>
      <c r="I18" s="232" t="s">
        <v>1574</v>
      </c>
      <c r="J18" s="411">
        <v>155</v>
      </c>
      <c r="K18" s="413">
        <v>185</v>
      </c>
      <c r="L18" s="403">
        <v>13</v>
      </c>
      <c r="M18" s="413">
        <v>13</v>
      </c>
      <c r="N18" s="414">
        <v>1</v>
      </c>
    </row>
    <row r="19" spans="2:14">
      <c r="B19" s="232" t="s">
        <v>1575</v>
      </c>
      <c r="C19" s="411">
        <v>190</v>
      </c>
      <c r="D19" s="413">
        <v>230</v>
      </c>
      <c r="E19" s="403">
        <v>14</v>
      </c>
      <c r="F19" s="413">
        <v>13</v>
      </c>
      <c r="G19" s="414">
        <v>1</v>
      </c>
      <c r="I19" s="232" t="s">
        <v>1576</v>
      </c>
      <c r="J19" s="411">
        <v>165</v>
      </c>
      <c r="K19" s="413">
        <v>195</v>
      </c>
      <c r="L19" s="403">
        <v>14</v>
      </c>
      <c r="M19" s="413">
        <v>13</v>
      </c>
      <c r="N19" s="414">
        <v>1</v>
      </c>
    </row>
    <row r="20" spans="2:14">
      <c r="B20" s="232" t="s">
        <v>1577</v>
      </c>
      <c r="C20" s="411">
        <v>200</v>
      </c>
      <c r="D20" s="413">
        <v>240</v>
      </c>
      <c r="E20" s="403">
        <v>13</v>
      </c>
      <c r="F20" s="413">
        <v>14</v>
      </c>
      <c r="G20" s="414">
        <v>1</v>
      </c>
      <c r="I20" s="232" t="s">
        <v>1578</v>
      </c>
      <c r="J20" s="411">
        <v>175</v>
      </c>
      <c r="K20" s="413">
        <v>205</v>
      </c>
      <c r="L20" s="403">
        <v>14</v>
      </c>
      <c r="M20" s="413">
        <v>14</v>
      </c>
      <c r="N20" s="414">
        <v>1</v>
      </c>
    </row>
    <row r="21" spans="2:14">
      <c r="B21" s="232" t="s">
        <v>1579</v>
      </c>
      <c r="C21" s="411">
        <v>210</v>
      </c>
      <c r="D21" s="413">
        <v>250</v>
      </c>
      <c r="E21" s="403">
        <v>12</v>
      </c>
      <c r="F21" s="413">
        <v>15</v>
      </c>
      <c r="G21" s="414">
        <v>1</v>
      </c>
      <c r="I21" s="232" t="s">
        <v>1580</v>
      </c>
      <c r="J21" s="411">
        <v>185</v>
      </c>
      <c r="K21" s="413">
        <v>215</v>
      </c>
      <c r="L21" s="403">
        <v>15</v>
      </c>
      <c r="M21" s="413">
        <v>14</v>
      </c>
      <c r="N21" s="414">
        <v>1</v>
      </c>
    </row>
    <row r="22" spans="2:14">
      <c r="B22" s="232" t="s">
        <v>1581</v>
      </c>
      <c r="C22" s="411">
        <v>220</v>
      </c>
      <c r="D22" s="413">
        <v>260</v>
      </c>
      <c r="E22" s="403">
        <v>12</v>
      </c>
      <c r="F22" s="413">
        <v>15</v>
      </c>
      <c r="G22" s="414">
        <v>1</v>
      </c>
      <c r="I22" s="232" t="s">
        <v>1582</v>
      </c>
      <c r="J22" s="411">
        <v>195</v>
      </c>
      <c r="K22" s="413">
        <v>225</v>
      </c>
      <c r="L22" s="403">
        <v>16</v>
      </c>
      <c r="M22" s="413">
        <v>15</v>
      </c>
      <c r="N22" s="414">
        <v>1</v>
      </c>
    </row>
    <row r="23" spans="2:14">
      <c r="B23" s="232" t="s">
        <v>1583</v>
      </c>
      <c r="C23" s="411" t="s">
        <v>2482</v>
      </c>
      <c r="D23" s="413">
        <v>280</v>
      </c>
      <c r="E23" s="411" t="s">
        <v>2482</v>
      </c>
      <c r="F23" s="413">
        <v>16</v>
      </c>
      <c r="G23" s="414">
        <v>2</v>
      </c>
      <c r="I23" s="232" t="s">
        <v>1584</v>
      </c>
      <c r="J23" s="411" t="s">
        <v>2548</v>
      </c>
      <c r="K23" s="413">
        <v>240</v>
      </c>
      <c r="L23" s="411" t="s">
        <v>2482</v>
      </c>
      <c r="M23" s="413">
        <v>15</v>
      </c>
      <c r="N23" s="414">
        <v>2</v>
      </c>
    </row>
    <row r="24" spans="2:14">
      <c r="B24" s="232" t="s">
        <v>1585</v>
      </c>
      <c r="C24" s="411" t="s">
        <v>629</v>
      </c>
      <c r="D24" s="413">
        <v>310</v>
      </c>
      <c r="E24" s="411" t="s">
        <v>2482</v>
      </c>
      <c r="F24" s="413">
        <v>16</v>
      </c>
      <c r="G24" s="414">
        <v>3</v>
      </c>
      <c r="I24" s="232" t="s">
        <v>1586</v>
      </c>
      <c r="J24" s="411" t="s">
        <v>2482</v>
      </c>
      <c r="K24" s="413">
        <v>270</v>
      </c>
      <c r="L24" s="411" t="s">
        <v>2482</v>
      </c>
      <c r="M24" s="413">
        <v>16</v>
      </c>
      <c r="N24" s="414">
        <v>3</v>
      </c>
    </row>
    <row r="25" spans="2:14" ht="17.25" thickBot="1">
      <c r="B25" s="236" t="s">
        <v>1587</v>
      </c>
      <c r="C25" s="237" t="s">
        <v>2548</v>
      </c>
      <c r="D25" s="291">
        <v>350</v>
      </c>
      <c r="E25" s="237" t="s">
        <v>629</v>
      </c>
      <c r="F25" s="291">
        <v>16</v>
      </c>
      <c r="G25" s="415">
        <v>4</v>
      </c>
      <c r="I25" s="236" t="s">
        <v>1588</v>
      </c>
      <c r="J25" s="237" t="s">
        <v>2482</v>
      </c>
      <c r="K25" s="291">
        <v>370</v>
      </c>
      <c r="L25" s="237" t="s">
        <v>2548</v>
      </c>
      <c r="M25" s="291">
        <v>16</v>
      </c>
      <c r="N25" s="415">
        <v>4</v>
      </c>
    </row>
    <row r="26" spans="2:14" ht="17.25" thickBot="1"/>
    <row r="27" spans="2:14" ht="17.25" thickBot="1">
      <c r="B27" s="219" t="s">
        <v>1214</v>
      </c>
      <c r="C27" s="220" t="s">
        <v>1215</v>
      </c>
      <c r="D27" s="221" t="s">
        <v>2479</v>
      </c>
      <c r="E27" s="221" t="s">
        <v>2483</v>
      </c>
      <c r="F27" s="221" t="s">
        <v>1653</v>
      </c>
      <c r="G27" s="222" t="s">
        <v>2478</v>
      </c>
      <c r="I27" s="219" t="s">
        <v>1214</v>
      </c>
      <c r="J27" s="220" t="s">
        <v>1215</v>
      </c>
      <c r="K27" s="221" t="s">
        <v>1216</v>
      </c>
      <c r="L27" s="221" t="s">
        <v>1652</v>
      </c>
      <c r="M27" s="221" t="s">
        <v>1653</v>
      </c>
      <c r="N27" s="222" t="s">
        <v>2484</v>
      </c>
    </row>
    <row r="28" spans="2:14">
      <c r="B28" s="232" t="s">
        <v>2549</v>
      </c>
      <c r="C28" s="233">
        <v>150</v>
      </c>
      <c r="D28" s="234">
        <v>190</v>
      </c>
      <c r="E28" s="403">
        <v>15</v>
      </c>
      <c r="F28" s="413">
        <v>14</v>
      </c>
      <c r="G28" s="235">
        <v>1</v>
      </c>
      <c r="I28" s="232" t="s">
        <v>2550</v>
      </c>
      <c r="J28" s="233">
        <v>144</v>
      </c>
      <c r="K28" s="234">
        <v>250</v>
      </c>
      <c r="L28" s="403">
        <v>12</v>
      </c>
      <c r="M28" s="234">
        <v>11</v>
      </c>
      <c r="N28" s="235">
        <v>1</v>
      </c>
    </row>
    <row r="29" spans="2:14">
      <c r="B29" s="232" t="s">
        <v>1589</v>
      </c>
      <c r="C29" s="411">
        <v>164</v>
      </c>
      <c r="D29" s="413">
        <v>214</v>
      </c>
      <c r="E29" s="403">
        <v>15</v>
      </c>
      <c r="F29" s="234">
        <v>14</v>
      </c>
      <c r="G29" s="414">
        <v>1</v>
      </c>
      <c r="I29" s="232" t="s">
        <v>1590</v>
      </c>
      <c r="J29" s="411">
        <v>152</v>
      </c>
      <c r="K29" s="413">
        <v>260</v>
      </c>
      <c r="L29" s="403">
        <v>12</v>
      </c>
      <c r="M29" s="413">
        <v>12</v>
      </c>
      <c r="N29" s="414">
        <v>1</v>
      </c>
    </row>
    <row r="30" spans="2:14">
      <c r="B30" s="232" t="s">
        <v>1591</v>
      </c>
      <c r="C30" s="411">
        <v>178</v>
      </c>
      <c r="D30" s="413">
        <v>238</v>
      </c>
      <c r="E30" s="403">
        <v>15</v>
      </c>
      <c r="F30" s="234">
        <v>14</v>
      </c>
      <c r="G30" s="414">
        <v>1</v>
      </c>
      <c r="I30" s="232" t="s">
        <v>1592</v>
      </c>
      <c r="J30" s="411">
        <v>160</v>
      </c>
      <c r="K30" s="413">
        <v>270</v>
      </c>
      <c r="L30" s="403">
        <v>12</v>
      </c>
      <c r="M30" s="413">
        <v>13</v>
      </c>
      <c r="N30" s="414">
        <v>1</v>
      </c>
    </row>
    <row r="31" spans="2:14">
      <c r="B31" s="232" t="s">
        <v>1593</v>
      </c>
      <c r="C31" s="411">
        <v>192</v>
      </c>
      <c r="D31" s="413">
        <v>262</v>
      </c>
      <c r="E31" s="403">
        <v>15</v>
      </c>
      <c r="F31" s="234">
        <v>14</v>
      </c>
      <c r="G31" s="414">
        <v>1</v>
      </c>
      <c r="I31" s="232" t="s">
        <v>1594</v>
      </c>
      <c r="J31" s="411">
        <v>168</v>
      </c>
      <c r="K31" s="413">
        <v>280</v>
      </c>
      <c r="L31" s="403">
        <v>12</v>
      </c>
      <c r="M31" s="413">
        <v>14</v>
      </c>
      <c r="N31" s="414">
        <v>1</v>
      </c>
    </row>
    <row r="32" spans="2:14">
      <c r="B32" s="232" t="s">
        <v>1595</v>
      </c>
      <c r="C32" s="411">
        <v>206</v>
      </c>
      <c r="D32" s="413">
        <v>286</v>
      </c>
      <c r="E32" s="403">
        <v>15</v>
      </c>
      <c r="F32" s="234">
        <v>14</v>
      </c>
      <c r="G32" s="414">
        <v>1</v>
      </c>
      <c r="I32" s="232" t="s">
        <v>1596</v>
      </c>
      <c r="J32" s="411">
        <v>176</v>
      </c>
      <c r="K32" s="413">
        <v>290</v>
      </c>
      <c r="L32" s="403">
        <v>12</v>
      </c>
      <c r="M32" s="413">
        <v>15</v>
      </c>
      <c r="N32" s="414">
        <v>1</v>
      </c>
    </row>
    <row r="33" spans="2:14">
      <c r="B33" s="232" t="s">
        <v>1597</v>
      </c>
      <c r="C33" s="411">
        <v>220</v>
      </c>
      <c r="D33" s="413">
        <v>310</v>
      </c>
      <c r="E33" s="403">
        <v>15</v>
      </c>
      <c r="F33" s="234">
        <v>14</v>
      </c>
      <c r="G33" s="414">
        <v>1</v>
      </c>
      <c r="I33" s="232" t="s">
        <v>1598</v>
      </c>
      <c r="J33" s="411">
        <v>184</v>
      </c>
      <c r="K33" s="413">
        <v>300</v>
      </c>
      <c r="L33" s="403">
        <v>12</v>
      </c>
      <c r="M33" s="413">
        <v>16</v>
      </c>
      <c r="N33" s="414">
        <v>1</v>
      </c>
    </row>
    <row r="34" spans="2:14">
      <c r="B34" s="232" t="s">
        <v>1599</v>
      </c>
      <c r="C34" s="411">
        <v>234</v>
      </c>
      <c r="D34" s="413">
        <v>334</v>
      </c>
      <c r="E34" s="403">
        <v>15</v>
      </c>
      <c r="F34" s="234">
        <v>14</v>
      </c>
      <c r="G34" s="414">
        <v>1</v>
      </c>
      <c r="I34" s="232" t="s">
        <v>1600</v>
      </c>
      <c r="J34" s="411">
        <v>200</v>
      </c>
      <c r="K34" s="413">
        <v>310</v>
      </c>
      <c r="L34" s="403">
        <v>12</v>
      </c>
      <c r="M34" s="413">
        <v>17</v>
      </c>
      <c r="N34" s="414">
        <v>1</v>
      </c>
    </row>
    <row r="35" spans="2:14">
      <c r="B35" s="232" t="s">
        <v>1601</v>
      </c>
      <c r="C35" s="411" t="s">
        <v>2548</v>
      </c>
      <c r="D35" s="413">
        <v>362</v>
      </c>
      <c r="E35" s="411" t="s">
        <v>2548</v>
      </c>
      <c r="F35" s="234">
        <v>14</v>
      </c>
      <c r="G35" s="414">
        <v>2</v>
      </c>
      <c r="I35" s="232" t="s">
        <v>1602</v>
      </c>
      <c r="J35" s="411" t="s">
        <v>2482</v>
      </c>
      <c r="K35" s="413">
        <v>320</v>
      </c>
      <c r="L35" s="411" t="s">
        <v>629</v>
      </c>
      <c r="M35" s="413">
        <v>18</v>
      </c>
      <c r="N35" s="414">
        <v>2</v>
      </c>
    </row>
    <row r="36" spans="2:14">
      <c r="B36" s="232" t="s">
        <v>1603</v>
      </c>
      <c r="C36" s="411" t="s">
        <v>2482</v>
      </c>
      <c r="D36" s="413">
        <v>390</v>
      </c>
      <c r="E36" s="411" t="s">
        <v>2548</v>
      </c>
      <c r="F36" s="234">
        <v>14</v>
      </c>
      <c r="G36" s="414">
        <v>3</v>
      </c>
      <c r="I36" s="232" t="s">
        <v>1604</v>
      </c>
      <c r="J36" s="411" t="s">
        <v>2482</v>
      </c>
      <c r="K36" s="413">
        <v>340</v>
      </c>
      <c r="L36" s="411" t="s">
        <v>2482</v>
      </c>
      <c r="M36" s="413">
        <v>19</v>
      </c>
      <c r="N36" s="414">
        <v>3</v>
      </c>
    </row>
    <row r="37" spans="2:14" ht="17.25" thickBot="1">
      <c r="B37" s="236" t="s">
        <v>1605</v>
      </c>
      <c r="C37" s="237" t="s">
        <v>2482</v>
      </c>
      <c r="D37" s="291">
        <v>422</v>
      </c>
      <c r="E37" s="237" t="s">
        <v>2548</v>
      </c>
      <c r="F37" s="250">
        <v>14</v>
      </c>
      <c r="G37" s="415">
        <v>4</v>
      </c>
      <c r="I37" s="236" t="s">
        <v>1606</v>
      </c>
      <c r="J37" s="237" t="s">
        <v>2482</v>
      </c>
      <c r="K37" s="291">
        <v>360</v>
      </c>
      <c r="L37" s="237" t="s">
        <v>2482</v>
      </c>
      <c r="M37" s="291">
        <v>20</v>
      </c>
      <c r="N37" s="415">
        <v>4</v>
      </c>
    </row>
    <row r="38" spans="2:14" ht="17.25" thickBot="1"/>
    <row r="39" spans="2:14" ht="17.25" thickBot="1">
      <c r="B39" s="219" t="s">
        <v>1214</v>
      </c>
      <c r="C39" s="220" t="s">
        <v>1215</v>
      </c>
      <c r="D39" s="221" t="s">
        <v>2479</v>
      </c>
      <c r="E39" s="221" t="s">
        <v>2483</v>
      </c>
      <c r="F39" s="221" t="s">
        <v>1653</v>
      </c>
      <c r="G39" s="222" t="s">
        <v>2484</v>
      </c>
      <c r="I39" s="219" t="s">
        <v>1214</v>
      </c>
      <c r="J39" s="220" t="s">
        <v>1215</v>
      </c>
      <c r="K39" s="221" t="s">
        <v>2479</v>
      </c>
      <c r="L39" s="221" t="s">
        <v>2483</v>
      </c>
      <c r="M39" s="221" t="s">
        <v>1653</v>
      </c>
      <c r="N39" s="222" t="s">
        <v>2484</v>
      </c>
    </row>
    <row r="40" spans="2:14">
      <c r="B40" s="232" t="s">
        <v>2551</v>
      </c>
      <c r="C40" s="233">
        <v>155</v>
      </c>
      <c r="D40" s="234">
        <v>165</v>
      </c>
      <c r="E40" s="403">
        <v>13</v>
      </c>
      <c r="F40" s="234">
        <v>7</v>
      </c>
      <c r="G40" s="235">
        <v>1</v>
      </c>
      <c r="I40" s="232" t="s">
        <v>1883</v>
      </c>
      <c r="J40" s="233">
        <v>133</v>
      </c>
      <c r="K40" s="234">
        <v>280</v>
      </c>
      <c r="L40" s="403">
        <v>16</v>
      </c>
      <c r="M40" s="234">
        <v>16</v>
      </c>
      <c r="N40" s="235">
        <v>1</v>
      </c>
    </row>
    <row r="41" spans="2:14">
      <c r="B41" s="232" t="s">
        <v>1607</v>
      </c>
      <c r="C41" s="411">
        <v>165</v>
      </c>
      <c r="D41" s="413">
        <v>185</v>
      </c>
      <c r="E41" s="403">
        <v>13</v>
      </c>
      <c r="F41" s="413">
        <v>7</v>
      </c>
      <c r="G41" s="414">
        <v>1</v>
      </c>
      <c r="I41" s="232" t="s">
        <v>1608</v>
      </c>
      <c r="J41" s="411">
        <v>150</v>
      </c>
      <c r="K41" s="413">
        <v>310</v>
      </c>
      <c r="L41" s="403">
        <v>15</v>
      </c>
      <c r="M41" s="413">
        <v>16</v>
      </c>
      <c r="N41" s="414">
        <v>1</v>
      </c>
    </row>
    <row r="42" spans="2:14">
      <c r="B42" s="232" t="s">
        <v>1609</v>
      </c>
      <c r="C42" s="411">
        <v>175</v>
      </c>
      <c r="D42" s="413">
        <v>205</v>
      </c>
      <c r="E42" s="403">
        <v>12</v>
      </c>
      <c r="F42" s="413">
        <v>7</v>
      </c>
      <c r="G42" s="414">
        <v>1</v>
      </c>
      <c r="I42" s="232" t="s">
        <v>1610</v>
      </c>
      <c r="J42" s="411">
        <v>167</v>
      </c>
      <c r="K42" s="413">
        <v>340</v>
      </c>
      <c r="L42" s="403">
        <v>14</v>
      </c>
      <c r="M42" s="413">
        <v>17</v>
      </c>
      <c r="N42" s="414">
        <v>1</v>
      </c>
    </row>
    <row r="43" spans="2:14">
      <c r="B43" s="232" t="s">
        <v>1611</v>
      </c>
      <c r="C43" s="411">
        <v>185</v>
      </c>
      <c r="D43" s="413">
        <v>225</v>
      </c>
      <c r="E43" s="403">
        <v>12</v>
      </c>
      <c r="F43" s="413">
        <v>8</v>
      </c>
      <c r="G43" s="414">
        <v>1</v>
      </c>
      <c r="I43" s="232" t="s">
        <v>1612</v>
      </c>
      <c r="J43" s="411">
        <v>184</v>
      </c>
      <c r="K43" s="413">
        <v>370</v>
      </c>
      <c r="L43" s="403">
        <v>13</v>
      </c>
      <c r="M43" s="413">
        <v>17</v>
      </c>
      <c r="N43" s="414">
        <v>1</v>
      </c>
    </row>
    <row r="44" spans="2:14">
      <c r="B44" s="232" t="s">
        <v>1613</v>
      </c>
      <c r="C44" s="411">
        <v>195</v>
      </c>
      <c r="D44" s="413">
        <v>245</v>
      </c>
      <c r="E44" s="403">
        <v>10</v>
      </c>
      <c r="F44" s="413">
        <v>8</v>
      </c>
      <c r="G44" s="414">
        <v>1</v>
      </c>
      <c r="I44" s="232" t="s">
        <v>1614</v>
      </c>
      <c r="J44" s="411">
        <v>201</v>
      </c>
      <c r="K44" s="413">
        <v>400</v>
      </c>
      <c r="L44" s="403">
        <v>12</v>
      </c>
      <c r="M44" s="413">
        <v>18</v>
      </c>
      <c r="N44" s="414">
        <v>1</v>
      </c>
    </row>
    <row r="45" spans="2:14">
      <c r="B45" s="232" t="s">
        <v>1615</v>
      </c>
      <c r="C45" s="411">
        <v>205</v>
      </c>
      <c r="D45" s="413">
        <v>265</v>
      </c>
      <c r="E45" s="403">
        <v>10</v>
      </c>
      <c r="F45" s="413">
        <v>8</v>
      </c>
      <c r="G45" s="414">
        <v>1</v>
      </c>
      <c r="I45" s="232" t="s">
        <v>1616</v>
      </c>
      <c r="J45" s="411">
        <v>218</v>
      </c>
      <c r="K45" s="234">
        <v>430</v>
      </c>
      <c r="L45" s="403">
        <v>12</v>
      </c>
      <c r="M45" s="413">
        <v>18</v>
      </c>
      <c r="N45" s="414">
        <v>1</v>
      </c>
    </row>
    <row r="46" spans="2:14">
      <c r="B46" s="232" t="s">
        <v>1617</v>
      </c>
      <c r="C46" s="411">
        <v>215</v>
      </c>
      <c r="D46" s="413">
        <v>285</v>
      </c>
      <c r="E46" s="403">
        <v>9</v>
      </c>
      <c r="F46" s="413">
        <v>9</v>
      </c>
      <c r="G46" s="414">
        <v>1</v>
      </c>
      <c r="I46" s="232" t="s">
        <v>1618</v>
      </c>
      <c r="J46" s="411">
        <v>235</v>
      </c>
      <c r="K46" s="413">
        <v>460</v>
      </c>
      <c r="L46" s="403">
        <v>11</v>
      </c>
      <c r="M46" s="413">
        <v>19</v>
      </c>
      <c r="N46" s="414">
        <v>1</v>
      </c>
    </row>
    <row r="47" spans="2:14">
      <c r="B47" s="232" t="s">
        <v>1619</v>
      </c>
      <c r="C47" s="411" t="s">
        <v>2548</v>
      </c>
      <c r="D47" s="413">
        <v>310</v>
      </c>
      <c r="E47" s="411" t="s">
        <v>2482</v>
      </c>
      <c r="F47" s="413">
        <v>9</v>
      </c>
      <c r="G47" s="414">
        <v>2</v>
      </c>
      <c r="I47" s="232" t="s">
        <v>1620</v>
      </c>
      <c r="J47" s="411" t="s">
        <v>629</v>
      </c>
      <c r="K47" s="413">
        <v>500</v>
      </c>
      <c r="L47" s="411" t="s">
        <v>2482</v>
      </c>
      <c r="M47" s="413">
        <v>19</v>
      </c>
      <c r="N47" s="414">
        <v>2</v>
      </c>
    </row>
    <row r="48" spans="2:14">
      <c r="B48" s="232" t="s">
        <v>1621</v>
      </c>
      <c r="C48" s="411" t="s">
        <v>2482</v>
      </c>
      <c r="D48" s="413">
        <v>340</v>
      </c>
      <c r="E48" s="411" t="s">
        <v>2548</v>
      </c>
      <c r="F48" s="413">
        <v>9</v>
      </c>
      <c r="G48" s="414">
        <v>3</v>
      </c>
      <c r="I48" s="232" t="s">
        <v>1622</v>
      </c>
      <c r="J48" s="411" t="s">
        <v>2482</v>
      </c>
      <c r="K48" s="413">
        <v>550</v>
      </c>
      <c r="L48" s="411" t="s">
        <v>2482</v>
      </c>
      <c r="M48" s="413">
        <v>20</v>
      </c>
      <c r="N48" s="414">
        <v>3</v>
      </c>
    </row>
    <row r="49" spans="2:14" ht="17.25" thickBot="1">
      <c r="B49" s="236" t="s">
        <v>1623</v>
      </c>
      <c r="C49" s="237" t="s">
        <v>629</v>
      </c>
      <c r="D49" s="291">
        <v>380</v>
      </c>
      <c r="E49" s="237" t="s">
        <v>2482</v>
      </c>
      <c r="F49" s="291">
        <v>9</v>
      </c>
      <c r="G49" s="415">
        <v>4</v>
      </c>
      <c r="I49" s="236" t="s">
        <v>1624</v>
      </c>
      <c r="J49" s="237" t="s">
        <v>2482</v>
      </c>
      <c r="K49" s="291">
        <v>600</v>
      </c>
      <c r="L49" s="237" t="s">
        <v>2482</v>
      </c>
      <c r="M49" s="291">
        <v>20</v>
      </c>
      <c r="N49" s="415">
        <v>4</v>
      </c>
    </row>
    <row r="50" spans="2:14" ht="17.25" thickBot="1"/>
    <row r="51" spans="2:14" ht="17.25" thickBot="1">
      <c r="B51" s="219" t="s">
        <v>1214</v>
      </c>
      <c r="C51" s="220" t="s">
        <v>1215</v>
      </c>
      <c r="D51" s="221" t="s">
        <v>2479</v>
      </c>
      <c r="E51" s="221" t="s">
        <v>1652</v>
      </c>
      <c r="F51" s="221" t="s">
        <v>1653</v>
      </c>
      <c r="G51" s="222" t="s">
        <v>2478</v>
      </c>
      <c r="I51" s="219" t="s">
        <v>1214</v>
      </c>
      <c r="J51" s="220" t="s">
        <v>1215</v>
      </c>
      <c r="K51" s="221" t="s">
        <v>2479</v>
      </c>
      <c r="L51" s="221" t="s">
        <v>2483</v>
      </c>
      <c r="M51" s="221" t="s">
        <v>1653</v>
      </c>
      <c r="N51" s="222" t="s">
        <v>2484</v>
      </c>
    </row>
    <row r="52" spans="2:14">
      <c r="B52" s="232" t="s">
        <v>2552</v>
      </c>
      <c r="C52" s="233">
        <v>163</v>
      </c>
      <c r="D52" s="234">
        <v>270</v>
      </c>
      <c r="E52" s="403">
        <v>9</v>
      </c>
      <c r="F52" s="234">
        <v>7</v>
      </c>
      <c r="G52" s="235">
        <v>1</v>
      </c>
      <c r="I52" s="232" t="s">
        <v>2553</v>
      </c>
      <c r="J52" s="233">
        <v>125</v>
      </c>
      <c r="K52" s="234">
        <v>205</v>
      </c>
      <c r="L52" s="403">
        <v>16</v>
      </c>
      <c r="M52" s="234">
        <v>17</v>
      </c>
      <c r="N52" s="235">
        <v>1</v>
      </c>
    </row>
    <row r="53" spans="2:14">
      <c r="B53" s="232" t="s">
        <v>1625</v>
      </c>
      <c r="C53" s="411">
        <v>180</v>
      </c>
      <c r="D53" s="413">
        <v>280</v>
      </c>
      <c r="E53" s="403">
        <v>10</v>
      </c>
      <c r="F53" s="413">
        <v>7</v>
      </c>
      <c r="G53" s="414">
        <v>1</v>
      </c>
      <c r="I53" s="232" t="s">
        <v>1626</v>
      </c>
      <c r="J53" s="411">
        <v>145</v>
      </c>
      <c r="K53" s="413">
        <v>225</v>
      </c>
      <c r="L53" s="403">
        <v>15</v>
      </c>
      <c r="M53" s="413">
        <v>17</v>
      </c>
      <c r="N53" s="414">
        <v>1</v>
      </c>
    </row>
    <row r="54" spans="2:14">
      <c r="B54" s="232" t="s">
        <v>1627</v>
      </c>
      <c r="C54" s="411">
        <v>197</v>
      </c>
      <c r="D54" s="413">
        <v>290</v>
      </c>
      <c r="E54" s="403">
        <v>10</v>
      </c>
      <c r="F54" s="413">
        <v>8</v>
      </c>
      <c r="G54" s="414">
        <v>1</v>
      </c>
      <c r="I54" s="232" t="s">
        <v>1628</v>
      </c>
      <c r="J54" s="411">
        <v>165</v>
      </c>
      <c r="K54" s="413">
        <v>245</v>
      </c>
      <c r="L54" s="403">
        <v>14</v>
      </c>
      <c r="M54" s="413">
        <v>16</v>
      </c>
      <c r="N54" s="414">
        <v>1</v>
      </c>
    </row>
    <row r="55" spans="2:14">
      <c r="B55" s="232" t="s">
        <v>1629</v>
      </c>
      <c r="C55" s="411">
        <v>214</v>
      </c>
      <c r="D55" s="413">
        <v>300</v>
      </c>
      <c r="E55" s="403">
        <v>12</v>
      </c>
      <c r="F55" s="413">
        <v>8</v>
      </c>
      <c r="G55" s="414">
        <v>1</v>
      </c>
      <c r="I55" s="232" t="s">
        <v>1630</v>
      </c>
      <c r="J55" s="411">
        <v>185</v>
      </c>
      <c r="K55" s="413">
        <v>265</v>
      </c>
      <c r="L55" s="403">
        <v>13</v>
      </c>
      <c r="M55" s="413">
        <v>16</v>
      </c>
      <c r="N55" s="414">
        <v>1</v>
      </c>
    </row>
    <row r="56" spans="2:14">
      <c r="B56" s="232" t="s">
        <v>1631</v>
      </c>
      <c r="C56" s="411">
        <v>231</v>
      </c>
      <c r="D56" s="413">
        <v>310</v>
      </c>
      <c r="E56" s="403">
        <v>12</v>
      </c>
      <c r="F56" s="413">
        <v>9</v>
      </c>
      <c r="G56" s="414">
        <v>1</v>
      </c>
      <c r="I56" s="232" t="s">
        <v>1632</v>
      </c>
      <c r="J56" s="411">
        <v>205</v>
      </c>
      <c r="K56" s="413">
        <v>285</v>
      </c>
      <c r="L56" s="403">
        <v>12</v>
      </c>
      <c r="M56" s="413">
        <v>15</v>
      </c>
      <c r="N56" s="414">
        <v>1</v>
      </c>
    </row>
    <row r="57" spans="2:14">
      <c r="B57" s="232" t="s">
        <v>1633</v>
      </c>
      <c r="C57" s="411">
        <v>248</v>
      </c>
      <c r="D57" s="413">
        <v>320</v>
      </c>
      <c r="E57" s="403">
        <v>13</v>
      </c>
      <c r="F57" s="413">
        <v>9</v>
      </c>
      <c r="G57" s="414">
        <v>1</v>
      </c>
      <c r="I57" s="232" t="s">
        <v>1634</v>
      </c>
      <c r="J57" s="411">
        <v>225</v>
      </c>
      <c r="K57" s="413">
        <v>305</v>
      </c>
      <c r="L57" s="403">
        <v>12</v>
      </c>
      <c r="M57" s="413">
        <v>15</v>
      </c>
      <c r="N57" s="414">
        <v>1</v>
      </c>
    </row>
    <row r="58" spans="2:14">
      <c r="B58" s="232" t="s">
        <v>1635</v>
      </c>
      <c r="C58" s="411">
        <v>265</v>
      </c>
      <c r="D58" s="413">
        <v>330</v>
      </c>
      <c r="E58" s="403">
        <v>13</v>
      </c>
      <c r="F58" s="413">
        <v>10</v>
      </c>
      <c r="G58" s="414">
        <v>1</v>
      </c>
      <c r="I58" s="232" t="s">
        <v>1636</v>
      </c>
      <c r="J58" s="411">
        <v>245</v>
      </c>
      <c r="K58" s="413">
        <v>325</v>
      </c>
      <c r="L58" s="403">
        <v>11</v>
      </c>
      <c r="M58" s="413">
        <v>14</v>
      </c>
      <c r="N58" s="414">
        <v>1</v>
      </c>
    </row>
    <row r="59" spans="2:14">
      <c r="B59" s="232" t="s">
        <v>1637</v>
      </c>
      <c r="C59" s="411" t="s">
        <v>629</v>
      </c>
      <c r="D59" s="413">
        <v>360</v>
      </c>
      <c r="E59" s="411" t="s">
        <v>2548</v>
      </c>
      <c r="F59" s="413">
        <v>10</v>
      </c>
      <c r="G59" s="414">
        <v>2</v>
      </c>
      <c r="I59" s="232" t="s">
        <v>1638</v>
      </c>
      <c r="J59" s="411" t="s">
        <v>629</v>
      </c>
      <c r="K59" s="413">
        <v>350</v>
      </c>
      <c r="L59" s="411" t="s">
        <v>2482</v>
      </c>
      <c r="M59" s="413">
        <v>14</v>
      </c>
      <c r="N59" s="414">
        <v>2</v>
      </c>
    </row>
    <row r="60" spans="2:14">
      <c r="B60" s="232" t="s">
        <v>1639</v>
      </c>
      <c r="C60" s="411" t="s">
        <v>2482</v>
      </c>
      <c r="D60" s="413">
        <v>410</v>
      </c>
      <c r="E60" s="411" t="s">
        <v>2482</v>
      </c>
      <c r="F60" s="413">
        <v>11</v>
      </c>
      <c r="G60" s="414">
        <v>3</v>
      </c>
      <c r="I60" s="232" t="s">
        <v>1640</v>
      </c>
      <c r="J60" s="411" t="s">
        <v>2482</v>
      </c>
      <c r="K60" s="413">
        <v>380</v>
      </c>
      <c r="L60" s="411" t="s">
        <v>2482</v>
      </c>
      <c r="M60" s="413">
        <v>13</v>
      </c>
      <c r="N60" s="414">
        <v>3</v>
      </c>
    </row>
    <row r="61" spans="2:14" ht="17.25" thickBot="1">
      <c r="B61" s="236" t="s">
        <v>1641</v>
      </c>
      <c r="C61" s="237" t="s">
        <v>2482</v>
      </c>
      <c r="D61" s="291">
        <v>480</v>
      </c>
      <c r="E61" s="237" t="s">
        <v>2482</v>
      </c>
      <c r="F61" s="291">
        <v>11</v>
      </c>
      <c r="G61" s="415">
        <v>4</v>
      </c>
      <c r="I61" s="236" t="s">
        <v>1642</v>
      </c>
      <c r="J61" s="237" t="s">
        <v>2482</v>
      </c>
      <c r="K61" s="291">
        <v>440</v>
      </c>
      <c r="L61" s="237" t="s">
        <v>2482</v>
      </c>
      <c r="M61" s="291">
        <v>13</v>
      </c>
      <c r="N61" s="415">
        <v>4</v>
      </c>
    </row>
    <row r="62" spans="2:14" ht="17.25" thickBot="1"/>
    <row r="63" spans="2:14" ht="17.25" thickBot="1">
      <c r="B63" s="219" t="s">
        <v>1214</v>
      </c>
      <c r="C63" s="220" t="s">
        <v>1215</v>
      </c>
      <c r="D63" s="221" t="s">
        <v>2479</v>
      </c>
      <c r="E63" s="221" t="s">
        <v>2483</v>
      </c>
      <c r="F63" s="221" t="s">
        <v>1653</v>
      </c>
      <c r="G63" s="222" t="s">
        <v>2484</v>
      </c>
      <c r="I63" s="219" t="s">
        <v>1214</v>
      </c>
      <c r="J63" s="220" t="s">
        <v>1215</v>
      </c>
      <c r="K63" s="221" t="s">
        <v>2479</v>
      </c>
      <c r="L63" s="221" t="s">
        <v>1652</v>
      </c>
      <c r="M63" s="221" t="s">
        <v>1653</v>
      </c>
      <c r="N63" s="222" t="s">
        <v>2484</v>
      </c>
    </row>
    <row r="64" spans="2:14">
      <c r="B64" s="232" t="s">
        <v>2531</v>
      </c>
      <c r="C64" s="233">
        <v>127</v>
      </c>
      <c r="D64" s="234">
        <v>170</v>
      </c>
      <c r="E64" s="403">
        <v>5</v>
      </c>
      <c r="F64" s="413">
        <v>6</v>
      </c>
      <c r="G64" s="235">
        <v>1</v>
      </c>
      <c r="I64" s="232" t="s">
        <v>2554</v>
      </c>
      <c r="J64" s="233">
        <v>160</v>
      </c>
      <c r="K64" s="234">
        <v>120</v>
      </c>
      <c r="L64" s="403">
        <v>13</v>
      </c>
      <c r="M64" s="234">
        <v>16</v>
      </c>
      <c r="N64" s="235">
        <v>1</v>
      </c>
    </row>
    <row r="65" spans="2:14">
      <c r="B65" s="232" t="s">
        <v>1479</v>
      </c>
      <c r="C65" s="411">
        <v>135</v>
      </c>
      <c r="D65" s="413">
        <v>175</v>
      </c>
      <c r="E65" s="403">
        <v>4</v>
      </c>
      <c r="F65" s="234">
        <v>6</v>
      </c>
      <c r="G65" s="414">
        <v>1</v>
      </c>
      <c r="I65" s="232" t="s">
        <v>1643</v>
      </c>
      <c r="J65" s="411">
        <v>190</v>
      </c>
      <c r="K65" s="413">
        <v>140</v>
      </c>
      <c r="L65" s="403">
        <v>13</v>
      </c>
      <c r="M65" s="413">
        <v>16</v>
      </c>
      <c r="N65" s="414">
        <v>1</v>
      </c>
    </row>
    <row r="66" spans="2:14">
      <c r="B66" s="232" t="s">
        <v>1481</v>
      </c>
      <c r="C66" s="411">
        <v>143</v>
      </c>
      <c r="D66" s="413">
        <v>180</v>
      </c>
      <c r="E66" s="403">
        <v>4</v>
      </c>
      <c r="F66" s="234">
        <v>6</v>
      </c>
      <c r="G66" s="414">
        <v>1</v>
      </c>
      <c r="I66" s="232" t="s">
        <v>1644</v>
      </c>
      <c r="J66" s="411">
        <v>200</v>
      </c>
      <c r="K66" s="413">
        <v>160</v>
      </c>
      <c r="L66" s="403">
        <v>12</v>
      </c>
      <c r="M66" s="413">
        <v>17</v>
      </c>
      <c r="N66" s="414">
        <v>1</v>
      </c>
    </row>
    <row r="67" spans="2:14">
      <c r="B67" s="232" t="s">
        <v>1483</v>
      </c>
      <c r="C67" s="411">
        <v>151</v>
      </c>
      <c r="D67" s="413">
        <v>185</v>
      </c>
      <c r="E67" s="403">
        <v>4</v>
      </c>
      <c r="F67" s="234">
        <v>6</v>
      </c>
      <c r="G67" s="414">
        <v>1</v>
      </c>
      <c r="I67" s="232" t="s">
        <v>1645</v>
      </c>
      <c r="J67" s="411">
        <v>210</v>
      </c>
      <c r="K67" s="413">
        <v>180</v>
      </c>
      <c r="L67" s="403">
        <v>12</v>
      </c>
      <c r="M67" s="413">
        <v>17</v>
      </c>
      <c r="N67" s="414">
        <v>1</v>
      </c>
    </row>
    <row r="68" spans="2:14">
      <c r="B68" s="232" t="s">
        <v>1485</v>
      </c>
      <c r="C68" s="411">
        <v>159</v>
      </c>
      <c r="D68" s="413">
        <v>190</v>
      </c>
      <c r="E68" s="403">
        <v>3</v>
      </c>
      <c r="F68" s="234">
        <v>6</v>
      </c>
      <c r="G68" s="414">
        <v>1</v>
      </c>
      <c r="I68" s="232" t="s">
        <v>1646</v>
      </c>
      <c r="J68" s="411">
        <v>220</v>
      </c>
      <c r="K68" s="413">
        <v>200</v>
      </c>
      <c r="L68" s="403">
        <v>10</v>
      </c>
      <c r="M68" s="413">
        <v>18</v>
      </c>
      <c r="N68" s="414">
        <v>1</v>
      </c>
    </row>
    <row r="69" spans="2:14">
      <c r="B69" s="232" t="s">
        <v>1487</v>
      </c>
      <c r="C69" s="411">
        <v>167</v>
      </c>
      <c r="D69" s="413">
        <v>195</v>
      </c>
      <c r="E69" s="403">
        <v>3</v>
      </c>
      <c r="F69" s="234">
        <v>7</v>
      </c>
      <c r="G69" s="414">
        <v>1</v>
      </c>
      <c r="I69" s="232" t="s">
        <v>1647</v>
      </c>
      <c r="J69" s="411">
        <v>230</v>
      </c>
      <c r="K69" s="413">
        <v>220</v>
      </c>
      <c r="L69" s="403">
        <v>10</v>
      </c>
      <c r="M69" s="413">
        <v>18</v>
      </c>
      <c r="N69" s="414">
        <v>1</v>
      </c>
    </row>
    <row r="70" spans="2:14">
      <c r="B70" s="232" t="s">
        <v>1489</v>
      </c>
      <c r="C70" s="411">
        <v>175</v>
      </c>
      <c r="D70" s="413">
        <v>200</v>
      </c>
      <c r="E70" s="403">
        <v>2</v>
      </c>
      <c r="F70" s="234">
        <v>7</v>
      </c>
      <c r="G70" s="414">
        <v>1</v>
      </c>
      <c r="I70" s="232" t="s">
        <v>1648</v>
      </c>
      <c r="J70" s="411">
        <v>240</v>
      </c>
      <c r="K70" s="413">
        <v>240</v>
      </c>
      <c r="L70" s="403">
        <v>9</v>
      </c>
      <c r="M70" s="413">
        <v>19</v>
      </c>
      <c r="N70" s="414">
        <v>1</v>
      </c>
    </row>
    <row r="71" spans="2:14">
      <c r="B71" s="232" t="s">
        <v>1491</v>
      </c>
      <c r="C71" s="411" t="s">
        <v>2548</v>
      </c>
      <c r="D71" s="413">
        <v>210</v>
      </c>
      <c r="E71" s="411" t="s">
        <v>2482</v>
      </c>
      <c r="F71" s="234">
        <v>7</v>
      </c>
      <c r="G71" s="414">
        <v>2</v>
      </c>
      <c r="I71" s="232" t="s">
        <v>1649</v>
      </c>
      <c r="J71" s="411" t="s">
        <v>2482</v>
      </c>
      <c r="K71" s="413">
        <v>280</v>
      </c>
      <c r="L71" s="411" t="s">
        <v>629</v>
      </c>
      <c r="M71" s="413">
        <v>19</v>
      </c>
      <c r="N71" s="414">
        <v>2</v>
      </c>
    </row>
    <row r="72" spans="2:14">
      <c r="B72" s="232" t="s">
        <v>1493</v>
      </c>
      <c r="C72" s="411" t="s">
        <v>2482</v>
      </c>
      <c r="D72" s="413">
        <v>230</v>
      </c>
      <c r="E72" s="411" t="s">
        <v>2482</v>
      </c>
      <c r="F72" s="234">
        <v>7</v>
      </c>
      <c r="G72" s="414">
        <v>3</v>
      </c>
      <c r="I72" s="232" t="s">
        <v>1650</v>
      </c>
      <c r="J72" s="411" t="s">
        <v>2548</v>
      </c>
      <c r="K72" s="413">
        <v>340</v>
      </c>
      <c r="L72" s="411" t="s">
        <v>2482</v>
      </c>
      <c r="M72" s="413">
        <v>20</v>
      </c>
      <c r="N72" s="414">
        <v>3</v>
      </c>
    </row>
    <row r="73" spans="2:14" ht="17.25" thickBot="1">
      <c r="B73" s="236" t="s">
        <v>1495</v>
      </c>
      <c r="C73" s="237" t="s">
        <v>629</v>
      </c>
      <c r="D73" s="291">
        <v>260</v>
      </c>
      <c r="E73" s="237" t="s">
        <v>2482</v>
      </c>
      <c r="F73" s="250">
        <v>7</v>
      </c>
      <c r="G73" s="415">
        <v>4</v>
      </c>
      <c r="I73" s="236" t="s">
        <v>1651</v>
      </c>
      <c r="J73" s="237" t="s">
        <v>2548</v>
      </c>
      <c r="K73" s="291">
        <v>440</v>
      </c>
      <c r="L73" s="237" t="s">
        <v>2482</v>
      </c>
      <c r="M73" s="291">
        <v>20</v>
      </c>
      <c r="N73" s="415">
        <v>4</v>
      </c>
    </row>
  </sheetData>
  <phoneticPr fontId="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45"/>
  <sheetViews>
    <sheetView workbookViewId="0"/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5" s="60" customFormat="1" ht="16.5" customHeight="1">
      <c r="A1" s="500" t="s">
        <v>5084</v>
      </c>
      <c r="B1" s="500"/>
    </row>
    <row r="2" spans="1:5" s="60" customFormat="1" ht="16.5" customHeight="1">
      <c r="A2" s="499" t="s">
        <v>5038</v>
      </c>
      <c r="B2" s="500"/>
    </row>
    <row r="3" spans="1:5" s="60" customFormat="1" ht="16.5" customHeight="1">
      <c r="A3" s="499" t="s">
        <v>5037</v>
      </c>
      <c r="B3" s="500"/>
    </row>
    <row r="4" spans="1:5" s="60" customFormat="1" ht="16.5" customHeight="1">
      <c r="A4" s="499" t="s">
        <v>5039</v>
      </c>
      <c r="B4" s="500"/>
    </row>
    <row r="5" spans="1:5" s="60" customFormat="1" ht="16.5" customHeight="1">
      <c r="A5" s="499" t="s">
        <v>5066</v>
      </c>
      <c r="B5" s="500"/>
    </row>
    <row r="6" spans="1:5" ht="16.5" customHeight="1">
      <c r="B6" s="741" t="s">
        <v>4989</v>
      </c>
      <c r="C6" s="742" t="s">
        <v>4990</v>
      </c>
      <c r="D6" s="742" t="s">
        <v>4991</v>
      </c>
      <c r="E6" s="742" t="s">
        <v>4992</v>
      </c>
    </row>
    <row r="7" spans="1:5" ht="16.5" customHeight="1">
      <c r="B7" s="743" t="s">
        <v>5042</v>
      </c>
      <c r="C7" s="744" t="s">
        <v>5021</v>
      </c>
      <c r="D7" s="745" t="s">
        <v>5028</v>
      </c>
      <c r="E7" s="746" t="s">
        <v>4993</v>
      </c>
    </row>
    <row r="8" spans="1:5" ht="16.5" customHeight="1">
      <c r="B8" s="743" t="s">
        <v>5015</v>
      </c>
      <c r="C8" s="744" t="s">
        <v>5022</v>
      </c>
      <c r="D8" s="745" t="s">
        <v>5029</v>
      </c>
      <c r="E8" s="746" t="s">
        <v>4994</v>
      </c>
    </row>
    <row r="9" spans="1:5" ht="16.5" customHeight="1">
      <c r="B9" s="743" t="s">
        <v>5016</v>
      </c>
      <c r="C9" s="744" t="s">
        <v>5023</v>
      </c>
      <c r="D9" s="745" t="s">
        <v>5030</v>
      </c>
      <c r="E9" s="746" t="s">
        <v>4995</v>
      </c>
    </row>
    <row r="10" spans="1:5" ht="16.5" customHeight="1">
      <c r="B10" s="743" t="s">
        <v>5017</v>
      </c>
      <c r="C10" s="747" t="s">
        <v>5040</v>
      </c>
      <c r="D10" s="745" t="s">
        <v>5031</v>
      </c>
      <c r="E10" s="746" t="s">
        <v>4996</v>
      </c>
    </row>
    <row r="11" spans="1:5" ht="16.5" customHeight="1">
      <c r="B11" s="743" t="s">
        <v>5018</v>
      </c>
      <c r="C11" s="744" t="s">
        <v>5024</v>
      </c>
      <c r="D11" s="745" t="s">
        <v>5032</v>
      </c>
      <c r="E11" s="746" t="s">
        <v>4997</v>
      </c>
    </row>
    <row r="12" spans="1:5" ht="16.5" customHeight="1">
      <c r="B12" s="743" t="s">
        <v>5019</v>
      </c>
      <c r="C12" s="744" t="s">
        <v>5025</v>
      </c>
      <c r="D12" s="745" t="s">
        <v>5033</v>
      </c>
      <c r="E12" s="746" t="s">
        <v>4998</v>
      </c>
    </row>
    <row r="13" spans="1:5" ht="16.5" customHeight="1">
      <c r="B13" s="743" t="s">
        <v>5020</v>
      </c>
      <c r="C13" s="744" t="s">
        <v>5026</v>
      </c>
      <c r="D13" s="745" t="s">
        <v>5034</v>
      </c>
      <c r="E13" s="746" t="s">
        <v>4999</v>
      </c>
    </row>
    <row r="14" spans="1:5" ht="16.5" customHeight="1">
      <c r="B14" s="748" t="s">
        <v>5044</v>
      </c>
      <c r="C14" s="747" t="s">
        <v>5041</v>
      </c>
      <c r="D14" s="745" t="s">
        <v>5035</v>
      </c>
      <c r="E14" s="746" t="s">
        <v>5000</v>
      </c>
    </row>
    <row r="15" spans="1:5" ht="16.5" customHeight="1">
      <c r="B15" s="748" t="s">
        <v>5045</v>
      </c>
      <c r="C15" s="744" t="s">
        <v>5027</v>
      </c>
      <c r="D15" s="745" t="s">
        <v>5036</v>
      </c>
      <c r="E15" s="746" t="s">
        <v>5001</v>
      </c>
    </row>
    <row r="16" spans="1:5" ht="16.5" customHeight="1">
      <c r="B16" s="748" t="s">
        <v>5046</v>
      </c>
      <c r="C16" s="749" t="s">
        <v>5051</v>
      </c>
      <c r="D16" s="748" t="s">
        <v>5057</v>
      </c>
      <c r="E16" s="746" t="s">
        <v>5002</v>
      </c>
    </row>
    <row r="17" spans="2:5" ht="16.5" customHeight="1">
      <c r="B17" s="748" t="s">
        <v>5047</v>
      </c>
      <c r="C17" s="749" t="s">
        <v>5052</v>
      </c>
      <c r="D17" s="748" t="s">
        <v>5058</v>
      </c>
      <c r="E17" s="746" t="s">
        <v>5003</v>
      </c>
    </row>
    <row r="18" spans="2:5" ht="16.5" customHeight="1">
      <c r="B18" s="748" t="s">
        <v>5048</v>
      </c>
      <c r="C18" s="749" t="s">
        <v>5053</v>
      </c>
      <c r="D18" s="748" t="s">
        <v>5059</v>
      </c>
      <c r="E18" s="746" t="s">
        <v>5004</v>
      </c>
    </row>
    <row r="19" spans="2:5" ht="16.5" customHeight="1">
      <c r="B19" s="748" t="s">
        <v>5049</v>
      </c>
      <c r="C19" s="749" t="s">
        <v>5054</v>
      </c>
      <c r="D19" s="748" t="s">
        <v>5060</v>
      </c>
      <c r="E19" s="746" t="s">
        <v>5005</v>
      </c>
    </row>
    <row r="20" spans="2:5" ht="16.5" customHeight="1">
      <c r="B20" s="748" t="s">
        <v>5050</v>
      </c>
      <c r="C20" s="749" t="s">
        <v>5055</v>
      </c>
      <c r="D20" s="748" t="s">
        <v>5061</v>
      </c>
      <c r="E20" s="746" t="s">
        <v>5006</v>
      </c>
    </row>
    <row r="21" spans="2:5" ht="16.5" customHeight="1">
      <c r="C21" s="749" t="s">
        <v>5056</v>
      </c>
      <c r="D21" s="748" t="s">
        <v>5062</v>
      </c>
      <c r="E21" s="746" t="s">
        <v>5007</v>
      </c>
    </row>
    <row r="22" spans="2:5" ht="16.5" customHeight="1">
      <c r="C22" s="59"/>
      <c r="D22" s="748" t="s">
        <v>5063</v>
      </c>
      <c r="E22" s="746" t="s">
        <v>5008</v>
      </c>
    </row>
    <row r="23" spans="2:5" ht="16.5" customHeight="1">
      <c r="C23" s="59"/>
      <c r="D23" s="748" t="s">
        <v>5064</v>
      </c>
      <c r="E23" s="746" t="s">
        <v>5009</v>
      </c>
    </row>
    <row r="24" spans="2:5" ht="16.5" customHeight="1">
      <c r="D24" s="748" t="s">
        <v>5065</v>
      </c>
      <c r="E24" s="746" t="s">
        <v>5010</v>
      </c>
    </row>
    <row r="25" spans="2:5" ht="16.5" customHeight="1">
      <c r="D25" s="59"/>
      <c r="E25" s="746" t="s">
        <v>5011</v>
      </c>
    </row>
    <row r="26" spans="2:5" ht="16.5" customHeight="1">
      <c r="E26" s="746" t="s">
        <v>5012</v>
      </c>
    </row>
    <row r="27" spans="2:5" ht="16.5" customHeight="1">
      <c r="E27" s="746" t="s">
        <v>5013</v>
      </c>
    </row>
    <row r="28" spans="2:5" ht="16.5" customHeight="1">
      <c r="E28" s="746" t="s">
        <v>5014</v>
      </c>
    </row>
    <row r="29" spans="2:5" ht="16.5" customHeight="1">
      <c r="E29" s="750" t="s">
        <v>5067</v>
      </c>
    </row>
    <row r="30" spans="2:5" ht="16.5" customHeight="1">
      <c r="E30" s="750" t="s">
        <v>5068</v>
      </c>
    </row>
    <row r="31" spans="2:5" ht="16.5" customHeight="1">
      <c r="E31" s="750" t="s">
        <v>5069</v>
      </c>
    </row>
    <row r="32" spans="2:5" ht="16.5" customHeight="1">
      <c r="E32" s="750" t="s">
        <v>5070</v>
      </c>
    </row>
    <row r="33" spans="5:5" ht="16.5" customHeight="1">
      <c r="E33" s="750" t="s">
        <v>5071</v>
      </c>
    </row>
    <row r="34" spans="5:5" ht="16.5" customHeight="1">
      <c r="E34" s="750" t="s">
        <v>5072</v>
      </c>
    </row>
    <row r="35" spans="5:5" ht="16.5" customHeight="1">
      <c r="E35" s="750" t="s">
        <v>5073</v>
      </c>
    </row>
    <row r="36" spans="5:5" ht="16.5" customHeight="1">
      <c r="E36" s="750" t="s">
        <v>5074</v>
      </c>
    </row>
    <row r="37" spans="5:5" ht="16.5" customHeight="1">
      <c r="E37" s="750" t="s">
        <v>5075</v>
      </c>
    </row>
    <row r="38" spans="5:5" ht="16.5" customHeight="1">
      <c r="E38" s="750" t="s">
        <v>5076</v>
      </c>
    </row>
    <row r="39" spans="5:5" ht="16.5" customHeight="1">
      <c r="E39" s="750" t="s">
        <v>5077</v>
      </c>
    </row>
    <row r="40" spans="5:5" ht="16.5" customHeight="1">
      <c r="E40" s="750" t="s">
        <v>5078</v>
      </c>
    </row>
    <row r="41" spans="5:5" ht="16.5" customHeight="1">
      <c r="E41" s="750" t="s">
        <v>5079</v>
      </c>
    </row>
    <row r="42" spans="5:5" ht="16.5" customHeight="1">
      <c r="E42" s="750" t="s">
        <v>5080</v>
      </c>
    </row>
    <row r="43" spans="5:5" ht="16.5" customHeight="1">
      <c r="E43" s="750" t="s">
        <v>5081</v>
      </c>
    </row>
    <row r="44" spans="5:5" ht="16.5" customHeight="1">
      <c r="E44" s="750" t="s">
        <v>5082</v>
      </c>
    </row>
    <row r="45" spans="5:5" ht="16.5" customHeight="1">
      <c r="E45" s="750" t="s">
        <v>5083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7" zoomScale="85" zoomScaleNormal="85" workbookViewId="0">
      <selection activeCell="Q21" sqref="Q21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1434</v>
      </c>
      <c r="J1" s="244" t="s">
        <v>1435</v>
      </c>
      <c r="K1" s="240" t="s">
        <v>1784</v>
      </c>
      <c r="L1" s="240"/>
    </row>
    <row r="2" spans="1:14" ht="17.25" thickBot="1">
      <c r="B2" s="219" t="s">
        <v>2520</v>
      </c>
      <c r="C2" s="220" t="s">
        <v>2521</v>
      </c>
      <c r="D2" s="221" t="s">
        <v>2479</v>
      </c>
      <c r="E2" s="221" t="s">
        <v>1652</v>
      </c>
      <c r="F2" s="221" t="s">
        <v>1653</v>
      </c>
      <c r="G2" s="222" t="s">
        <v>2522</v>
      </c>
      <c r="I2" s="219" t="s">
        <v>2520</v>
      </c>
      <c r="J2" s="220" t="s">
        <v>1215</v>
      </c>
      <c r="K2" s="221" t="s">
        <v>2523</v>
      </c>
      <c r="L2" s="221" t="s">
        <v>1652</v>
      </c>
      <c r="M2" s="221" t="s">
        <v>1653</v>
      </c>
      <c r="N2" s="222" t="s">
        <v>2522</v>
      </c>
    </row>
    <row r="3" spans="1:14">
      <c r="B3" s="232" t="s">
        <v>1436</v>
      </c>
      <c r="C3" s="233">
        <v>155</v>
      </c>
      <c r="D3" s="234">
        <v>160</v>
      </c>
      <c r="E3" s="410">
        <v>15</v>
      </c>
      <c r="F3" s="234">
        <v>10</v>
      </c>
      <c r="G3" s="235">
        <v>1</v>
      </c>
      <c r="I3" s="232" t="s">
        <v>1437</v>
      </c>
      <c r="J3" s="245" t="s">
        <v>1438</v>
      </c>
      <c r="K3" s="246" t="s">
        <v>2739</v>
      </c>
      <c r="L3" s="410">
        <v>9</v>
      </c>
      <c r="M3" s="234">
        <v>10</v>
      </c>
      <c r="N3" s="235">
        <v>1</v>
      </c>
    </row>
    <row r="4" spans="1:14">
      <c r="B4" s="232" t="s">
        <v>1439</v>
      </c>
      <c r="C4" s="411">
        <v>170</v>
      </c>
      <c r="D4" s="413">
        <v>175</v>
      </c>
      <c r="E4" s="410">
        <v>15</v>
      </c>
      <c r="F4" s="234">
        <v>10</v>
      </c>
      <c r="G4" s="414">
        <v>1</v>
      </c>
      <c r="I4" s="232" t="s">
        <v>1440</v>
      </c>
      <c r="J4" s="246" t="s">
        <v>1441</v>
      </c>
      <c r="K4" s="246" t="s">
        <v>2740</v>
      </c>
      <c r="L4" s="410">
        <v>10</v>
      </c>
      <c r="M4" s="413">
        <v>10</v>
      </c>
      <c r="N4" s="414">
        <v>1</v>
      </c>
    </row>
    <row r="5" spans="1:14">
      <c r="B5" s="232" t="s">
        <v>1442</v>
      </c>
      <c r="C5" s="411">
        <v>185</v>
      </c>
      <c r="D5" s="413">
        <v>190</v>
      </c>
      <c r="E5" s="410">
        <v>15</v>
      </c>
      <c r="F5" s="234">
        <v>11</v>
      </c>
      <c r="G5" s="414">
        <v>1</v>
      </c>
      <c r="I5" s="232" t="s">
        <v>1443</v>
      </c>
      <c r="J5" s="246" t="s">
        <v>1444</v>
      </c>
      <c r="K5" s="246" t="s">
        <v>2741</v>
      </c>
      <c r="L5" s="410">
        <v>10</v>
      </c>
      <c r="M5" s="413">
        <v>11</v>
      </c>
      <c r="N5" s="414">
        <v>1</v>
      </c>
    </row>
    <row r="6" spans="1:14">
      <c r="B6" s="232" t="s">
        <v>1445</v>
      </c>
      <c r="C6" s="411">
        <v>200</v>
      </c>
      <c r="D6" s="413">
        <v>205</v>
      </c>
      <c r="E6" s="410">
        <v>15</v>
      </c>
      <c r="F6" s="234">
        <v>11</v>
      </c>
      <c r="G6" s="414">
        <v>1</v>
      </c>
      <c r="I6" s="232" t="s">
        <v>1446</v>
      </c>
      <c r="J6" s="246" t="s">
        <v>1447</v>
      </c>
      <c r="K6" s="246" t="s">
        <v>2742</v>
      </c>
      <c r="L6" s="410">
        <v>12</v>
      </c>
      <c r="M6" s="413">
        <v>11</v>
      </c>
      <c r="N6" s="414">
        <v>1</v>
      </c>
    </row>
    <row r="7" spans="1:14">
      <c r="B7" s="232" t="s">
        <v>1448</v>
      </c>
      <c r="C7" s="411">
        <v>215</v>
      </c>
      <c r="D7" s="413">
        <v>220</v>
      </c>
      <c r="E7" s="410">
        <v>15</v>
      </c>
      <c r="F7" s="234">
        <v>12</v>
      </c>
      <c r="G7" s="414">
        <v>1</v>
      </c>
      <c r="I7" s="232" t="s">
        <v>1449</v>
      </c>
      <c r="J7" s="246" t="s">
        <v>1450</v>
      </c>
      <c r="K7" s="246" t="s">
        <v>2743</v>
      </c>
      <c r="L7" s="410">
        <v>12</v>
      </c>
      <c r="M7" s="413">
        <v>12</v>
      </c>
      <c r="N7" s="414">
        <v>1</v>
      </c>
    </row>
    <row r="8" spans="1:14">
      <c r="B8" s="232" t="s">
        <v>1451</v>
      </c>
      <c r="C8" s="411">
        <v>230</v>
      </c>
      <c r="D8" s="413">
        <v>235</v>
      </c>
      <c r="E8" s="410">
        <v>15</v>
      </c>
      <c r="F8" s="234">
        <v>12</v>
      </c>
      <c r="G8" s="414">
        <v>1</v>
      </c>
      <c r="I8" s="232" t="s">
        <v>1452</v>
      </c>
      <c r="J8" s="246" t="s">
        <v>2524</v>
      </c>
      <c r="K8" s="246" t="s">
        <v>2744</v>
      </c>
      <c r="L8" s="410">
        <v>13</v>
      </c>
      <c r="M8" s="413">
        <v>12</v>
      </c>
      <c r="N8" s="414">
        <v>1</v>
      </c>
    </row>
    <row r="9" spans="1:14">
      <c r="B9" s="232" t="s">
        <v>1453</v>
      </c>
      <c r="C9" s="411">
        <v>245</v>
      </c>
      <c r="D9" s="413">
        <v>250</v>
      </c>
      <c r="E9" s="410">
        <v>15</v>
      </c>
      <c r="F9" s="234">
        <v>13</v>
      </c>
      <c r="G9" s="414">
        <v>1</v>
      </c>
      <c r="I9" s="232" t="s">
        <v>1454</v>
      </c>
      <c r="J9" s="246" t="s">
        <v>2525</v>
      </c>
      <c r="K9" s="246" t="s">
        <v>2744</v>
      </c>
      <c r="L9" s="410">
        <v>13</v>
      </c>
      <c r="M9" s="413">
        <v>13</v>
      </c>
      <c r="N9" s="414">
        <v>1</v>
      </c>
    </row>
    <row r="10" spans="1:14">
      <c r="B10" s="232" t="s">
        <v>1455</v>
      </c>
      <c r="C10" s="411" t="s">
        <v>2481</v>
      </c>
      <c r="D10" s="413">
        <v>270</v>
      </c>
      <c r="E10" s="416" t="s">
        <v>2481</v>
      </c>
      <c r="F10" s="234">
        <v>13</v>
      </c>
      <c r="G10" s="414">
        <v>2</v>
      </c>
      <c r="I10" s="232" t="s">
        <v>1456</v>
      </c>
      <c r="J10" s="411" t="s">
        <v>629</v>
      </c>
      <c r="K10" s="246" t="s">
        <v>2747</v>
      </c>
      <c r="L10" s="416" t="s">
        <v>629</v>
      </c>
      <c r="M10" s="413">
        <v>13</v>
      </c>
      <c r="N10" s="414">
        <v>2</v>
      </c>
    </row>
    <row r="11" spans="1:14">
      <c r="B11" s="232" t="s">
        <v>1457</v>
      </c>
      <c r="C11" s="411" t="s">
        <v>2482</v>
      </c>
      <c r="D11" s="413">
        <v>300</v>
      </c>
      <c r="E11" s="411" t="s">
        <v>629</v>
      </c>
      <c r="F11" s="234">
        <v>14</v>
      </c>
      <c r="G11" s="414">
        <v>3</v>
      </c>
      <c r="I11" s="232" t="s">
        <v>1458</v>
      </c>
      <c r="J11" s="411" t="s">
        <v>629</v>
      </c>
      <c r="K11" s="246" t="s">
        <v>2746</v>
      </c>
      <c r="L11" s="416" t="s">
        <v>2481</v>
      </c>
      <c r="M11" s="413">
        <v>14</v>
      </c>
      <c r="N11" s="414">
        <v>3</v>
      </c>
    </row>
    <row r="12" spans="1:14" ht="17.25" thickBot="1">
      <c r="B12" s="236" t="s">
        <v>1459</v>
      </c>
      <c r="C12" s="237" t="s">
        <v>629</v>
      </c>
      <c r="D12" s="291">
        <v>340</v>
      </c>
      <c r="E12" s="237" t="s">
        <v>2481</v>
      </c>
      <c r="F12" s="291">
        <v>14</v>
      </c>
      <c r="G12" s="415">
        <v>4</v>
      </c>
      <c r="I12" s="236" t="s">
        <v>1460</v>
      </c>
      <c r="J12" s="237" t="s">
        <v>2482</v>
      </c>
      <c r="K12" s="247" t="s">
        <v>2745</v>
      </c>
      <c r="L12" s="237" t="s">
        <v>2482</v>
      </c>
      <c r="M12" s="291">
        <v>14</v>
      </c>
      <c r="N12" s="415">
        <v>4</v>
      </c>
    </row>
    <row r="13" spans="1:14" ht="17.25" thickBot="1"/>
    <row r="14" spans="1:14" ht="17.25" thickBot="1">
      <c r="B14" s="219" t="s">
        <v>2520</v>
      </c>
      <c r="C14" s="220" t="s">
        <v>1215</v>
      </c>
      <c r="D14" s="221" t="s">
        <v>2479</v>
      </c>
      <c r="E14" s="221" t="s">
        <v>2483</v>
      </c>
      <c r="F14" s="221" t="s">
        <v>1653</v>
      </c>
      <c r="G14" s="222" t="s">
        <v>2484</v>
      </c>
      <c r="I14" s="219" t="s">
        <v>1214</v>
      </c>
      <c r="J14" s="220" t="s">
        <v>2497</v>
      </c>
      <c r="K14" s="221" t="s">
        <v>2523</v>
      </c>
      <c r="L14" s="221" t="s">
        <v>1652</v>
      </c>
      <c r="M14" s="221" t="s">
        <v>1653</v>
      </c>
      <c r="N14" s="222" t="s">
        <v>2484</v>
      </c>
    </row>
    <row r="15" spans="1:14">
      <c r="B15" s="232" t="s">
        <v>2526</v>
      </c>
      <c r="C15" s="233">
        <v>60</v>
      </c>
      <c r="D15" s="234">
        <v>130</v>
      </c>
      <c r="E15" s="410">
        <v>12</v>
      </c>
      <c r="F15" s="234">
        <v>9</v>
      </c>
      <c r="G15" s="235">
        <v>1</v>
      </c>
      <c r="I15" s="232" t="s">
        <v>1879</v>
      </c>
      <c r="J15" s="233">
        <v>160</v>
      </c>
      <c r="K15" s="234">
        <v>165</v>
      </c>
      <c r="L15" s="410">
        <v>15</v>
      </c>
      <c r="M15" s="234">
        <v>13</v>
      </c>
      <c r="N15" s="235">
        <v>1</v>
      </c>
    </row>
    <row r="16" spans="1:14">
      <c r="B16" s="232" t="s">
        <v>1461</v>
      </c>
      <c r="C16" s="411">
        <v>80</v>
      </c>
      <c r="D16" s="413">
        <v>150</v>
      </c>
      <c r="E16" s="410">
        <v>12</v>
      </c>
      <c r="F16" s="413">
        <v>9</v>
      </c>
      <c r="G16" s="414">
        <v>1</v>
      </c>
      <c r="I16" s="232" t="s">
        <v>1462</v>
      </c>
      <c r="J16" s="411">
        <v>175</v>
      </c>
      <c r="K16" s="413">
        <v>180</v>
      </c>
      <c r="L16" s="410">
        <v>15</v>
      </c>
      <c r="M16" s="413">
        <v>13</v>
      </c>
      <c r="N16" s="414">
        <v>1</v>
      </c>
    </row>
    <row r="17" spans="2:14">
      <c r="B17" s="232" t="s">
        <v>1463</v>
      </c>
      <c r="C17" s="411">
        <v>100</v>
      </c>
      <c r="D17" s="413">
        <v>170</v>
      </c>
      <c r="E17" s="410">
        <v>13</v>
      </c>
      <c r="F17" s="413">
        <v>10</v>
      </c>
      <c r="G17" s="414">
        <v>1</v>
      </c>
      <c r="I17" s="232" t="s">
        <v>1464</v>
      </c>
      <c r="J17" s="411">
        <v>190</v>
      </c>
      <c r="K17" s="413">
        <v>195</v>
      </c>
      <c r="L17" s="410">
        <v>15</v>
      </c>
      <c r="M17" s="413">
        <v>14</v>
      </c>
      <c r="N17" s="414">
        <v>1</v>
      </c>
    </row>
    <row r="18" spans="2:14">
      <c r="B18" s="232" t="s">
        <v>1465</v>
      </c>
      <c r="C18" s="411">
        <v>120</v>
      </c>
      <c r="D18" s="413">
        <v>190</v>
      </c>
      <c r="E18" s="410">
        <v>14</v>
      </c>
      <c r="F18" s="413">
        <v>10</v>
      </c>
      <c r="G18" s="414">
        <v>1</v>
      </c>
      <c r="I18" s="232" t="s">
        <v>1466</v>
      </c>
      <c r="J18" s="411">
        <v>205</v>
      </c>
      <c r="K18" s="413">
        <v>210</v>
      </c>
      <c r="L18" s="410">
        <v>15</v>
      </c>
      <c r="M18" s="413">
        <v>14</v>
      </c>
      <c r="N18" s="414">
        <v>1</v>
      </c>
    </row>
    <row r="19" spans="2:14">
      <c r="B19" s="232" t="s">
        <v>1467</v>
      </c>
      <c r="C19" s="411">
        <v>140</v>
      </c>
      <c r="D19" s="413">
        <v>210</v>
      </c>
      <c r="E19" s="410">
        <v>14</v>
      </c>
      <c r="F19" s="413">
        <v>11</v>
      </c>
      <c r="G19" s="414">
        <v>1</v>
      </c>
      <c r="I19" s="232" t="s">
        <v>1468</v>
      </c>
      <c r="J19" s="411">
        <v>220</v>
      </c>
      <c r="K19" s="413">
        <v>225</v>
      </c>
      <c r="L19" s="410">
        <v>15</v>
      </c>
      <c r="M19" s="413">
        <v>15</v>
      </c>
      <c r="N19" s="414">
        <v>1</v>
      </c>
    </row>
    <row r="20" spans="2:14">
      <c r="B20" s="232" t="s">
        <v>1469</v>
      </c>
      <c r="C20" s="411">
        <v>160</v>
      </c>
      <c r="D20" s="413">
        <v>230</v>
      </c>
      <c r="E20" s="410">
        <v>15</v>
      </c>
      <c r="F20" s="413">
        <v>11</v>
      </c>
      <c r="G20" s="414">
        <v>1</v>
      </c>
      <c r="I20" s="232" t="s">
        <v>1470</v>
      </c>
      <c r="J20" s="411">
        <v>235</v>
      </c>
      <c r="K20" s="413">
        <v>240</v>
      </c>
      <c r="L20" s="410">
        <v>15</v>
      </c>
      <c r="M20" s="413">
        <v>15</v>
      </c>
      <c r="N20" s="414">
        <v>1</v>
      </c>
    </row>
    <row r="21" spans="2:14">
      <c r="B21" s="232" t="s">
        <v>1471</v>
      </c>
      <c r="C21" s="411">
        <v>180</v>
      </c>
      <c r="D21" s="413">
        <v>250</v>
      </c>
      <c r="E21" s="410">
        <v>16</v>
      </c>
      <c r="F21" s="413">
        <v>12</v>
      </c>
      <c r="G21" s="414">
        <v>1</v>
      </c>
      <c r="I21" s="232" t="s">
        <v>1472</v>
      </c>
      <c r="J21" s="411">
        <v>250</v>
      </c>
      <c r="K21" s="413">
        <v>265</v>
      </c>
      <c r="L21" s="410">
        <v>15</v>
      </c>
      <c r="M21" s="413">
        <v>16</v>
      </c>
      <c r="N21" s="414">
        <v>1</v>
      </c>
    </row>
    <row r="22" spans="2:14">
      <c r="B22" s="232" t="s">
        <v>1473</v>
      </c>
      <c r="C22" s="411" t="s">
        <v>2481</v>
      </c>
      <c r="D22" s="413">
        <v>280</v>
      </c>
      <c r="E22" s="411" t="s">
        <v>2482</v>
      </c>
      <c r="F22" s="413">
        <v>12</v>
      </c>
      <c r="G22" s="414">
        <v>2</v>
      </c>
      <c r="I22" s="232" t="s">
        <v>1474</v>
      </c>
      <c r="J22" s="411" t="s">
        <v>2482</v>
      </c>
      <c r="K22" s="413">
        <v>285</v>
      </c>
      <c r="L22" s="416" t="s">
        <v>2482</v>
      </c>
      <c r="M22" s="413">
        <v>16</v>
      </c>
      <c r="N22" s="414">
        <v>2</v>
      </c>
    </row>
    <row r="23" spans="2:14">
      <c r="B23" s="232" t="s">
        <v>1475</v>
      </c>
      <c r="C23" s="411" t="s">
        <v>2527</v>
      </c>
      <c r="D23" s="413">
        <v>320</v>
      </c>
      <c r="E23" s="411" t="s">
        <v>2482</v>
      </c>
      <c r="F23" s="413">
        <v>13</v>
      </c>
      <c r="G23" s="414">
        <v>3</v>
      </c>
      <c r="I23" s="232" t="s">
        <v>1476</v>
      </c>
      <c r="J23" s="411" t="s">
        <v>2481</v>
      </c>
      <c r="K23" s="413">
        <v>310</v>
      </c>
      <c r="L23" s="411" t="s">
        <v>2482</v>
      </c>
      <c r="M23" s="413">
        <v>17</v>
      </c>
      <c r="N23" s="414">
        <v>3</v>
      </c>
    </row>
    <row r="24" spans="2:14" ht="17.25" thickBot="1">
      <c r="B24" s="236" t="s">
        <v>1477</v>
      </c>
      <c r="C24" s="237" t="s">
        <v>2482</v>
      </c>
      <c r="D24" s="291">
        <v>360</v>
      </c>
      <c r="E24" s="237" t="s">
        <v>2482</v>
      </c>
      <c r="F24" s="291">
        <v>13</v>
      </c>
      <c r="G24" s="415">
        <v>4</v>
      </c>
      <c r="I24" s="236" t="s">
        <v>1478</v>
      </c>
      <c r="J24" s="237" t="s">
        <v>2482</v>
      </c>
      <c r="K24" s="291">
        <v>340</v>
      </c>
      <c r="L24" s="237" t="s">
        <v>629</v>
      </c>
      <c r="M24" s="291">
        <v>17</v>
      </c>
      <c r="N24" s="415">
        <v>4</v>
      </c>
    </row>
    <row r="25" spans="2:14" ht="17.25" thickBot="1">
      <c r="J25" s="248" t="s">
        <v>2528</v>
      </c>
      <c r="K25" s="249" t="s">
        <v>2529</v>
      </c>
      <c r="L25" s="249"/>
    </row>
    <row r="26" spans="2:14" ht="17.25" thickBot="1">
      <c r="B26" s="219" t="s">
        <v>1214</v>
      </c>
      <c r="C26" s="220" t="s">
        <v>1215</v>
      </c>
      <c r="D26" s="221" t="s">
        <v>2479</v>
      </c>
      <c r="E26" s="221" t="s">
        <v>2483</v>
      </c>
      <c r="F26" s="221" t="s">
        <v>1653</v>
      </c>
      <c r="G26" s="222" t="s">
        <v>2484</v>
      </c>
      <c r="I26" s="219" t="s">
        <v>1214</v>
      </c>
      <c r="J26" s="220" t="s">
        <v>2503</v>
      </c>
      <c r="K26" s="221" t="s">
        <v>2530</v>
      </c>
      <c r="L26" s="221" t="s">
        <v>2483</v>
      </c>
      <c r="M26" s="221" t="s">
        <v>1653</v>
      </c>
      <c r="N26" s="222" t="s">
        <v>1217</v>
      </c>
    </row>
    <row r="27" spans="2:14">
      <c r="B27" s="232" t="s">
        <v>2531</v>
      </c>
      <c r="C27" s="233">
        <v>150</v>
      </c>
      <c r="D27" s="234">
        <v>150</v>
      </c>
      <c r="E27" s="403">
        <v>13</v>
      </c>
      <c r="F27" s="234">
        <v>7</v>
      </c>
      <c r="G27" s="235">
        <v>1</v>
      </c>
      <c r="I27" s="232" t="s">
        <v>2532</v>
      </c>
      <c r="J27" s="245" t="s">
        <v>2533</v>
      </c>
      <c r="K27" s="246" t="s">
        <v>2736</v>
      </c>
      <c r="L27" s="403">
        <v>9</v>
      </c>
      <c r="M27" s="234">
        <v>10</v>
      </c>
      <c r="N27" s="235">
        <v>1</v>
      </c>
    </row>
    <row r="28" spans="2:14">
      <c r="B28" s="232" t="s">
        <v>1479</v>
      </c>
      <c r="C28" s="411">
        <v>160</v>
      </c>
      <c r="D28" s="413">
        <v>160</v>
      </c>
      <c r="E28" s="403">
        <v>13</v>
      </c>
      <c r="F28" s="234">
        <v>7</v>
      </c>
      <c r="G28" s="414">
        <v>1</v>
      </c>
      <c r="I28" s="232" t="s">
        <v>1480</v>
      </c>
      <c r="J28" s="246" t="s">
        <v>2534</v>
      </c>
      <c r="K28" s="246" t="s">
        <v>2737</v>
      </c>
      <c r="L28" s="403">
        <v>10</v>
      </c>
      <c r="M28" s="413">
        <v>10</v>
      </c>
      <c r="N28" s="414">
        <v>1</v>
      </c>
    </row>
    <row r="29" spans="2:14">
      <c r="B29" s="232" t="s">
        <v>1481</v>
      </c>
      <c r="C29" s="411">
        <v>170</v>
      </c>
      <c r="D29" s="413">
        <v>170</v>
      </c>
      <c r="E29" s="403">
        <v>12</v>
      </c>
      <c r="F29" s="234">
        <v>8</v>
      </c>
      <c r="G29" s="414">
        <v>1</v>
      </c>
      <c r="I29" s="232" t="s">
        <v>1482</v>
      </c>
      <c r="J29" s="246" t="s">
        <v>2535</v>
      </c>
      <c r="K29" s="246" t="s">
        <v>2738</v>
      </c>
      <c r="L29" s="403">
        <v>10</v>
      </c>
      <c r="M29" s="413">
        <v>11</v>
      </c>
      <c r="N29" s="414">
        <v>1</v>
      </c>
    </row>
    <row r="30" spans="2:14">
      <c r="B30" s="232" t="s">
        <v>1483</v>
      </c>
      <c r="C30" s="411">
        <v>180</v>
      </c>
      <c r="D30" s="413">
        <v>180</v>
      </c>
      <c r="E30" s="403">
        <v>12</v>
      </c>
      <c r="F30" s="234">
        <v>8</v>
      </c>
      <c r="G30" s="414">
        <v>1</v>
      </c>
      <c r="I30" s="232" t="s">
        <v>1484</v>
      </c>
      <c r="J30" s="246" t="s">
        <v>2536</v>
      </c>
      <c r="K30" s="246" t="s">
        <v>2733</v>
      </c>
      <c r="L30" s="403">
        <v>12</v>
      </c>
      <c r="M30" s="413">
        <v>11</v>
      </c>
      <c r="N30" s="414">
        <v>1</v>
      </c>
    </row>
    <row r="31" spans="2:14">
      <c r="B31" s="232" t="s">
        <v>1485</v>
      </c>
      <c r="C31" s="411">
        <v>190</v>
      </c>
      <c r="D31" s="413">
        <v>190</v>
      </c>
      <c r="E31" s="403">
        <v>10</v>
      </c>
      <c r="F31" s="234">
        <v>9</v>
      </c>
      <c r="G31" s="414">
        <v>1</v>
      </c>
      <c r="I31" s="232" t="s">
        <v>1486</v>
      </c>
      <c r="J31" s="246" t="s">
        <v>2537</v>
      </c>
      <c r="K31" s="246" t="s">
        <v>2734</v>
      </c>
      <c r="L31" s="403">
        <v>12</v>
      </c>
      <c r="M31" s="413">
        <v>12</v>
      </c>
      <c r="N31" s="414">
        <v>1</v>
      </c>
    </row>
    <row r="32" spans="2:14">
      <c r="B32" s="232" t="s">
        <v>1487</v>
      </c>
      <c r="C32" s="411">
        <v>200</v>
      </c>
      <c r="D32" s="413">
        <v>200</v>
      </c>
      <c r="E32" s="403">
        <v>10</v>
      </c>
      <c r="F32" s="234">
        <v>9</v>
      </c>
      <c r="G32" s="414">
        <v>1</v>
      </c>
      <c r="I32" s="232" t="s">
        <v>1488</v>
      </c>
      <c r="J32" s="246" t="s">
        <v>2538</v>
      </c>
      <c r="K32" s="246" t="s">
        <v>2735</v>
      </c>
      <c r="L32" s="403">
        <v>13</v>
      </c>
      <c r="M32" s="413">
        <v>12</v>
      </c>
      <c r="N32" s="414">
        <v>1</v>
      </c>
    </row>
    <row r="33" spans="2:14">
      <c r="B33" s="232" t="s">
        <v>1489</v>
      </c>
      <c r="C33" s="411">
        <v>210</v>
      </c>
      <c r="D33" s="413">
        <v>210</v>
      </c>
      <c r="E33" s="403">
        <v>9</v>
      </c>
      <c r="F33" s="234">
        <v>10</v>
      </c>
      <c r="G33" s="414">
        <v>1</v>
      </c>
      <c r="I33" s="232" t="s">
        <v>1490</v>
      </c>
      <c r="J33" s="246" t="s">
        <v>1880</v>
      </c>
      <c r="K33" s="246" t="s">
        <v>2732</v>
      </c>
      <c r="L33" s="403">
        <v>13</v>
      </c>
      <c r="M33" s="413">
        <v>13</v>
      </c>
      <c r="N33" s="414">
        <v>1</v>
      </c>
    </row>
    <row r="34" spans="2:14">
      <c r="B34" s="232" t="s">
        <v>1491</v>
      </c>
      <c r="C34" s="411" t="s">
        <v>2482</v>
      </c>
      <c r="D34" s="413">
        <v>225</v>
      </c>
      <c r="E34" s="411" t="s">
        <v>2482</v>
      </c>
      <c r="F34" s="234">
        <v>10</v>
      </c>
      <c r="G34" s="414">
        <v>2</v>
      </c>
      <c r="I34" s="232" t="s">
        <v>1492</v>
      </c>
      <c r="J34" s="411" t="s">
        <v>2482</v>
      </c>
      <c r="K34" s="246" t="s">
        <v>2731</v>
      </c>
      <c r="L34" s="411" t="s">
        <v>629</v>
      </c>
      <c r="M34" s="413">
        <v>13</v>
      </c>
      <c r="N34" s="414">
        <v>2</v>
      </c>
    </row>
    <row r="35" spans="2:14">
      <c r="B35" s="232" t="s">
        <v>1493</v>
      </c>
      <c r="C35" s="411" t="s">
        <v>2481</v>
      </c>
      <c r="D35" s="413">
        <v>245</v>
      </c>
      <c r="E35" s="411" t="s">
        <v>629</v>
      </c>
      <c r="F35" s="234">
        <v>11</v>
      </c>
      <c r="G35" s="414">
        <v>3</v>
      </c>
      <c r="I35" s="232" t="s">
        <v>1494</v>
      </c>
      <c r="J35" s="411" t="s">
        <v>2482</v>
      </c>
      <c r="K35" s="246" t="s">
        <v>2730</v>
      </c>
      <c r="L35" s="411" t="s">
        <v>2482</v>
      </c>
      <c r="M35" s="413">
        <v>14</v>
      </c>
      <c r="N35" s="414">
        <v>3</v>
      </c>
    </row>
    <row r="36" spans="2:14" ht="17.25" thickBot="1">
      <c r="B36" s="236" t="s">
        <v>1495</v>
      </c>
      <c r="C36" s="237" t="s">
        <v>2482</v>
      </c>
      <c r="D36" s="291">
        <v>270</v>
      </c>
      <c r="E36" s="237" t="s">
        <v>2482</v>
      </c>
      <c r="F36" s="291">
        <v>11</v>
      </c>
      <c r="G36" s="415">
        <v>4</v>
      </c>
      <c r="I36" s="236" t="s">
        <v>1496</v>
      </c>
      <c r="J36" s="237" t="s">
        <v>2482</v>
      </c>
      <c r="K36" s="247" t="s">
        <v>2729</v>
      </c>
      <c r="L36" s="237" t="s">
        <v>629</v>
      </c>
      <c r="M36" s="291">
        <v>14</v>
      </c>
      <c r="N36" s="415">
        <v>4</v>
      </c>
    </row>
    <row r="37" spans="2:14" ht="17.25" thickBot="1"/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2483</v>
      </c>
      <c r="F38" s="221" t="s">
        <v>1653</v>
      </c>
      <c r="G38" s="222" t="s">
        <v>2484</v>
      </c>
      <c r="I38" s="219" t="s">
        <v>1214</v>
      </c>
      <c r="J38" s="220" t="s">
        <v>1215</v>
      </c>
      <c r="K38" s="221" t="s">
        <v>2479</v>
      </c>
      <c r="L38" s="221" t="s">
        <v>2483</v>
      </c>
      <c r="M38" s="221" t="s">
        <v>1653</v>
      </c>
      <c r="N38" s="222" t="s">
        <v>2522</v>
      </c>
    </row>
    <row r="39" spans="2:14">
      <c r="B39" s="232" t="s">
        <v>2539</v>
      </c>
      <c r="C39" s="233">
        <v>100</v>
      </c>
      <c r="D39" s="234">
        <v>200</v>
      </c>
      <c r="E39" s="403">
        <v>12</v>
      </c>
      <c r="F39" s="234">
        <v>10</v>
      </c>
      <c r="G39" s="235">
        <v>1</v>
      </c>
      <c r="I39" s="232" t="s">
        <v>2540</v>
      </c>
      <c r="J39" s="233">
        <v>150</v>
      </c>
      <c r="K39" s="234">
        <v>180</v>
      </c>
      <c r="L39" s="417">
        <v>12</v>
      </c>
      <c r="M39" s="234">
        <v>13</v>
      </c>
      <c r="N39" s="235">
        <v>1</v>
      </c>
    </row>
    <row r="40" spans="2:14">
      <c r="B40" s="232" t="s">
        <v>1497</v>
      </c>
      <c r="C40" s="411">
        <v>225</v>
      </c>
      <c r="D40" s="413">
        <v>325</v>
      </c>
      <c r="E40" s="403">
        <v>12</v>
      </c>
      <c r="F40" s="413">
        <v>11</v>
      </c>
      <c r="G40" s="414">
        <v>1</v>
      </c>
      <c r="I40" s="232" t="s">
        <v>1498</v>
      </c>
      <c r="J40" s="411">
        <v>165</v>
      </c>
      <c r="K40" s="413">
        <v>190</v>
      </c>
      <c r="L40" s="417">
        <v>12</v>
      </c>
      <c r="M40" s="413">
        <v>13</v>
      </c>
      <c r="N40" s="414">
        <v>1</v>
      </c>
    </row>
    <row r="41" spans="2:14">
      <c r="B41" s="232" t="s">
        <v>1499</v>
      </c>
      <c r="C41" s="411">
        <v>350</v>
      </c>
      <c r="D41" s="413">
        <v>450</v>
      </c>
      <c r="E41" s="403">
        <v>13</v>
      </c>
      <c r="F41" s="413">
        <v>12</v>
      </c>
      <c r="G41" s="414">
        <v>1</v>
      </c>
      <c r="I41" s="232" t="s">
        <v>1500</v>
      </c>
      <c r="J41" s="411">
        <v>180</v>
      </c>
      <c r="K41" s="413">
        <v>200</v>
      </c>
      <c r="L41" s="417">
        <v>13</v>
      </c>
      <c r="M41" s="413">
        <v>14</v>
      </c>
      <c r="N41" s="414">
        <v>1</v>
      </c>
    </row>
    <row r="42" spans="2:14">
      <c r="B42" s="232" t="s">
        <v>1501</v>
      </c>
      <c r="C42" s="411">
        <v>475</v>
      </c>
      <c r="D42" s="413">
        <v>575</v>
      </c>
      <c r="E42" s="403">
        <v>14</v>
      </c>
      <c r="F42" s="413">
        <v>13</v>
      </c>
      <c r="G42" s="414">
        <v>1</v>
      </c>
      <c r="I42" s="232" t="s">
        <v>1502</v>
      </c>
      <c r="J42" s="411">
        <v>195</v>
      </c>
      <c r="K42" s="413">
        <v>210</v>
      </c>
      <c r="L42" s="417">
        <v>13</v>
      </c>
      <c r="M42" s="413">
        <v>14</v>
      </c>
      <c r="N42" s="414">
        <v>1</v>
      </c>
    </row>
    <row r="43" spans="2:14">
      <c r="B43" s="232" t="s">
        <v>1503</v>
      </c>
      <c r="C43" s="411">
        <v>600</v>
      </c>
      <c r="D43" s="413">
        <v>700</v>
      </c>
      <c r="E43" s="403">
        <v>14</v>
      </c>
      <c r="F43" s="413">
        <v>14</v>
      </c>
      <c r="G43" s="414">
        <v>1</v>
      </c>
      <c r="I43" s="232" t="s">
        <v>1504</v>
      </c>
      <c r="J43" s="411">
        <v>210</v>
      </c>
      <c r="K43" s="413">
        <v>220</v>
      </c>
      <c r="L43" s="417">
        <v>14</v>
      </c>
      <c r="M43" s="413">
        <v>15</v>
      </c>
      <c r="N43" s="414">
        <v>1</v>
      </c>
    </row>
    <row r="44" spans="2:14">
      <c r="B44" s="232" t="s">
        <v>1505</v>
      </c>
      <c r="C44" s="411">
        <v>725</v>
      </c>
      <c r="D44" s="413">
        <v>825</v>
      </c>
      <c r="E44" s="403">
        <v>15</v>
      </c>
      <c r="F44" s="413">
        <v>15</v>
      </c>
      <c r="G44" s="414">
        <v>1</v>
      </c>
      <c r="I44" s="232" t="s">
        <v>1506</v>
      </c>
      <c r="J44" s="411">
        <v>225</v>
      </c>
      <c r="K44" s="413">
        <v>230</v>
      </c>
      <c r="L44" s="417">
        <v>14</v>
      </c>
      <c r="M44" s="413">
        <v>15</v>
      </c>
      <c r="N44" s="414">
        <v>1</v>
      </c>
    </row>
    <row r="45" spans="2:14">
      <c r="B45" s="232" t="s">
        <v>1507</v>
      </c>
      <c r="C45" s="411">
        <v>850</v>
      </c>
      <c r="D45" s="413">
        <v>950</v>
      </c>
      <c r="E45" s="403">
        <v>16</v>
      </c>
      <c r="F45" s="413">
        <v>16</v>
      </c>
      <c r="G45" s="414">
        <v>1</v>
      </c>
      <c r="I45" s="232" t="s">
        <v>1508</v>
      </c>
      <c r="J45" s="411">
        <v>240</v>
      </c>
      <c r="K45" s="413">
        <v>240</v>
      </c>
      <c r="L45" s="417">
        <v>15</v>
      </c>
      <c r="M45" s="413">
        <v>16</v>
      </c>
      <c r="N45" s="414">
        <v>1</v>
      </c>
    </row>
    <row r="46" spans="2:14">
      <c r="B46" s="232" t="s">
        <v>1509</v>
      </c>
      <c r="C46" s="411" t="s">
        <v>2482</v>
      </c>
      <c r="D46" s="413">
        <v>1075</v>
      </c>
      <c r="E46" s="411" t="s">
        <v>629</v>
      </c>
      <c r="F46" s="413">
        <v>17</v>
      </c>
      <c r="G46" s="414">
        <v>2</v>
      </c>
      <c r="I46" s="232" t="s">
        <v>1510</v>
      </c>
      <c r="J46" s="411" t="s">
        <v>2481</v>
      </c>
      <c r="K46" s="413">
        <v>255</v>
      </c>
      <c r="L46" s="411" t="s">
        <v>2482</v>
      </c>
      <c r="M46" s="413">
        <v>16</v>
      </c>
      <c r="N46" s="414">
        <v>2</v>
      </c>
    </row>
    <row r="47" spans="2:14">
      <c r="B47" s="232" t="s">
        <v>1511</v>
      </c>
      <c r="C47" s="411" t="s">
        <v>2482</v>
      </c>
      <c r="D47" s="413">
        <v>1200</v>
      </c>
      <c r="E47" s="411" t="s">
        <v>2482</v>
      </c>
      <c r="F47" s="413">
        <v>18</v>
      </c>
      <c r="G47" s="414">
        <v>3</v>
      </c>
      <c r="I47" s="232" t="s">
        <v>1512</v>
      </c>
      <c r="J47" s="411" t="s">
        <v>2482</v>
      </c>
      <c r="K47" s="413">
        <v>275</v>
      </c>
      <c r="L47" s="411" t="s">
        <v>2482</v>
      </c>
      <c r="M47" s="413">
        <v>17</v>
      </c>
      <c r="N47" s="414">
        <v>3</v>
      </c>
    </row>
    <row r="48" spans="2:14" ht="17.25" thickBot="1">
      <c r="B48" s="236" t="s">
        <v>1513</v>
      </c>
      <c r="C48" s="237" t="s">
        <v>2482</v>
      </c>
      <c r="D48" s="291">
        <v>1325</v>
      </c>
      <c r="E48" s="237" t="s">
        <v>2482</v>
      </c>
      <c r="F48" s="291">
        <v>19</v>
      </c>
      <c r="G48" s="415">
        <v>4</v>
      </c>
      <c r="I48" s="236" t="s">
        <v>1514</v>
      </c>
      <c r="J48" s="237" t="s">
        <v>2482</v>
      </c>
      <c r="K48" s="291">
        <v>300</v>
      </c>
      <c r="L48" s="237" t="s">
        <v>2482</v>
      </c>
      <c r="M48" s="291">
        <v>17</v>
      </c>
      <c r="N48" s="415">
        <v>4</v>
      </c>
    </row>
    <row r="49" spans="2:14" ht="17.25" thickBot="1">
      <c r="F49" s="37"/>
    </row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2484</v>
      </c>
      <c r="I50" s="219" t="s">
        <v>1214</v>
      </c>
      <c r="J50" s="220" t="s">
        <v>2521</v>
      </c>
      <c r="K50" s="221" t="s">
        <v>2479</v>
      </c>
      <c r="L50" s="221" t="s">
        <v>1652</v>
      </c>
      <c r="M50" s="221" t="s">
        <v>1653</v>
      </c>
      <c r="N50" s="222" t="s">
        <v>2522</v>
      </c>
    </row>
    <row r="51" spans="2:14">
      <c r="B51" s="232" t="s">
        <v>2541</v>
      </c>
      <c r="C51" s="233">
        <v>170</v>
      </c>
      <c r="D51" s="234">
        <v>205</v>
      </c>
      <c r="E51" s="410">
        <v>15</v>
      </c>
      <c r="F51" s="234">
        <v>10</v>
      </c>
      <c r="G51" s="235">
        <v>1</v>
      </c>
      <c r="I51" s="232" t="s">
        <v>2542</v>
      </c>
      <c r="J51" s="233" t="s">
        <v>2482</v>
      </c>
      <c r="K51" s="234" t="s">
        <v>629</v>
      </c>
      <c r="L51" s="417">
        <v>15</v>
      </c>
      <c r="M51" s="234">
        <v>14</v>
      </c>
      <c r="N51" s="235">
        <v>1</v>
      </c>
    </row>
    <row r="52" spans="2:14">
      <c r="B52" s="232" t="s">
        <v>1515</v>
      </c>
      <c r="C52" s="411">
        <v>205</v>
      </c>
      <c r="D52" s="413">
        <v>230</v>
      </c>
      <c r="E52" s="410">
        <v>15</v>
      </c>
      <c r="F52" s="234">
        <v>10</v>
      </c>
      <c r="G52" s="414">
        <v>1</v>
      </c>
      <c r="I52" s="232" t="s">
        <v>1516</v>
      </c>
      <c r="J52" s="411" t="s">
        <v>2482</v>
      </c>
      <c r="K52" s="413" t="s">
        <v>629</v>
      </c>
      <c r="L52" s="403">
        <v>15</v>
      </c>
      <c r="M52" s="413">
        <v>14</v>
      </c>
      <c r="N52" s="414">
        <v>1</v>
      </c>
    </row>
    <row r="53" spans="2:14">
      <c r="B53" s="232" t="s">
        <v>1517</v>
      </c>
      <c r="C53" s="411">
        <v>240</v>
      </c>
      <c r="D53" s="413">
        <v>255</v>
      </c>
      <c r="E53" s="410">
        <v>15</v>
      </c>
      <c r="F53" s="234">
        <v>11</v>
      </c>
      <c r="G53" s="414">
        <v>1</v>
      </c>
      <c r="I53" s="232" t="s">
        <v>1518</v>
      </c>
      <c r="J53" s="411" t="s">
        <v>2482</v>
      </c>
      <c r="K53" s="413" t="s">
        <v>2482</v>
      </c>
      <c r="L53" s="403">
        <v>14</v>
      </c>
      <c r="M53" s="413">
        <v>15</v>
      </c>
      <c r="N53" s="414">
        <v>1</v>
      </c>
    </row>
    <row r="54" spans="2:14">
      <c r="B54" s="232" t="s">
        <v>1519</v>
      </c>
      <c r="C54" s="411">
        <v>275</v>
      </c>
      <c r="D54" s="413">
        <v>280</v>
      </c>
      <c r="E54" s="410">
        <v>15</v>
      </c>
      <c r="F54" s="234">
        <v>11</v>
      </c>
      <c r="G54" s="414">
        <v>1</v>
      </c>
      <c r="I54" s="232" t="s">
        <v>1520</v>
      </c>
      <c r="J54" s="411" t="s">
        <v>2482</v>
      </c>
      <c r="K54" s="413" t="s">
        <v>629</v>
      </c>
      <c r="L54" s="403">
        <v>14</v>
      </c>
      <c r="M54" s="413">
        <v>15</v>
      </c>
      <c r="N54" s="414">
        <v>1</v>
      </c>
    </row>
    <row r="55" spans="2:14">
      <c r="B55" s="232" t="s">
        <v>1521</v>
      </c>
      <c r="C55" s="411">
        <v>310</v>
      </c>
      <c r="D55" s="413">
        <v>305</v>
      </c>
      <c r="E55" s="410">
        <v>15</v>
      </c>
      <c r="F55" s="234">
        <v>12</v>
      </c>
      <c r="G55" s="414">
        <v>1</v>
      </c>
      <c r="I55" s="232" t="s">
        <v>1522</v>
      </c>
      <c r="J55" s="411" t="s">
        <v>2482</v>
      </c>
      <c r="K55" s="413" t="s">
        <v>2482</v>
      </c>
      <c r="L55" s="403">
        <v>13</v>
      </c>
      <c r="M55" s="413">
        <v>16</v>
      </c>
      <c r="N55" s="414">
        <v>1</v>
      </c>
    </row>
    <row r="56" spans="2:14">
      <c r="B56" s="232" t="s">
        <v>1523</v>
      </c>
      <c r="C56" s="411">
        <v>345</v>
      </c>
      <c r="D56" s="413">
        <v>330</v>
      </c>
      <c r="E56" s="410">
        <v>15</v>
      </c>
      <c r="F56" s="234">
        <v>12</v>
      </c>
      <c r="G56" s="414">
        <v>1</v>
      </c>
      <c r="I56" s="232" t="s">
        <v>1524</v>
      </c>
      <c r="J56" s="411" t="s">
        <v>2482</v>
      </c>
      <c r="K56" s="413" t="s">
        <v>2482</v>
      </c>
      <c r="L56" s="403">
        <v>13</v>
      </c>
      <c r="M56" s="413">
        <v>16</v>
      </c>
      <c r="N56" s="414">
        <v>1</v>
      </c>
    </row>
    <row r="57" spans="2:14">
      <c r="B57" s="232" t="s">
        <v>1525</v>
      </c>
      <c r="C57" s="411">
        <v>380</v>
      </c>
      <c r="D57" s="413">
        <v>355</v>
      </c>
      <c r="E57" s="410">
        <v>15</v>
      </c>
      <c r="F57" s="234">
        <v>13</v>
      </c>
      <c r="G57" s="414">
        <v>1</v>
      </c>
      <c r="I57" s="232" t="s">
        <v>1526</v>
      </c>
      <c r="J57" s="411" t="s">
        <v>629</v>
      </c>
      <c r="K57" s="413" t="s">
        <v>2482</v>
      </c>
      <c r="L57" s="403">
        <v>12</v>
      </c>
      <c r="M57" s="413">
        <v>17</v>
      </c>
      <c r="N57" s="414">
        <v>1</v>
      </c>
    </row>
    <row r="58" spans="2:14">
      <c r="B58" s="232" t="s">
        <v>1527</v>
      </c>
      <c r="C58" s="411" t="s">
        <v>629</v>
      </c>
      <c r="D58" s="413">
        <v>385</v>
      </c>
      <c r="E58" s="411" t="s">
        <v>2482</v>
      </c>
      <c r="F58" s="234">
        <v>13</v>
      </c>
      <c r="G58" s="414">
        <v>2</v>
      </c>
      <c r="I58" s="232" t="s">
        <v>1528</v>
      </c>
      <c r="J58" s="411" t="s">
        <v>2482</v>
      </c>
      <c r="K58" s="413" t="s">
        <v>2482</v>
      </c>
      <c r="L58" s="411" t="s">
        <v>2482</v>
      </c>
      <c r="M58" s="413">
        <v>17</v>
      </c>
      <c r="N58" s="414">
        <v>2</v>
      </c>
    </row>
    <row r="59" spans="2:14">
      <c r="B59" s="232" t="s">
        <v>1529</v>
      </c>
      <c r="C59" s="411" t="s">
        <v>2482</v>
      </c>
      <c r="D59" s="413">
        <v>420</v>
      </c>
      <c r="E59" s="411" t="s">
        <v>2482</v>
      </c>
      <c r="F59" s="234">
        <v>14</v>
      </c>
      <c r="G59" s="414">
        <v>3</v>
      </c>
      <c r="I59" s="232" t="s">
        <v>1530</v>
      </c>
      <c r="J59" s="411" t="s">
        <v>2482</v>
      </c>
      <c r="K59" s="413" t="s">
        <v>2482</v>
      </c>
      <c r="L59" s="411" t="s">
        <v>2482</v>
      </c>
      <c r="M59" s="413">
        <v>18</v>
      </c>
      <c r="N59" s="414">
        <v>3</v>
      </c>
    </row>
    <row r="60" spans="2:14" ht="17.25" thickBot="1">
      <c r="B60" s="236" t="s">
        <v>1531</v>
      </c>
      <c r="C60" s="237" t="s">
        <v>2482</v>
      </c>
      <c r="D60" s="291">
        <v>460</v>
      </c>
      <c r="E60" s="237" t="s">
        <v>2482</v>
      </c>
      <c r="F60" s="250">
        <v>14</v>
      </c>
      <c r="G60" s="415">
        <v>4</v>
      </c>
      <c r="I60" s="236" t="s">
        <v>1532</v>
      </c>
      <c r="J60" s="237" t="s">
        <v>2482</v>
      </c>
      <c r="K60" s="291" t="s">
        <v>2482</v>
      </c>
      <c r="L60" s="237" t="s">
        <v>2482</v>
      </c>
      <c r="M60" s="291">
        <v>18</v>
      </c>
      <c r="N60" s="415">
        <v>4</v>
      </c>
    </row>
    <row r="61" spans="2:14" ht="17.25" thickBot="1"/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2483</v>
      </c>
      <c r="F62" s="221" t="s">
        <v>1653</v>
      </c>
      <c r="G62" s="222" t="s">
        <v>2484</v>
      </c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32" t="s">
        <v>2543</v>
      </c>
      <c r="C63" s="233">
        <v>145</v>
      </c>
      <c r="D63" s="234">
        <v>145</v>
      </c>
      <c r="E63" s="410">
        <v>10</v>
      </c>
      <c r="F63" s="234">
        <v>12</v>
      </c>
      <c r="G63" s="235">
        <v>1</v>
      </c>
      <c r="I63" s="232" t="s">
        <v>2544</v>
      </c>
      <c r="J63" s="233">
        <v>180</v>
      </c>
      <c r="K63" s="234">
        <v>180</v>
      </c>
      <c r="L63" s="403">
        <v>15</v>
      </c>
      <c r="M63" s="234">
        <v>8</v>
      </c>
      <c r="N63" s="235">
        <v>1</v>
      </c>
    </row>
    <row r="64" spans="2:14">
      <c r="B64" s="232" t="s">
        <v>1533</v>
      </c>
      <c r="C64" s="411">
        <v>155</v>
      </c>
      <c r="D64" s="413">
        <v>155</v>
      </c>
      <c r="E64" s="410">
        <v>11</v>
      </c>
      <c r="F64" s="413">
        <v>12</v>
      </c>
      <c r="G64" s="414">
        <v>1</v>
      </c>
      <c r="I64" s="232" t="s">
        <v>1534</v>
      </c>
      <c r="J64" s="411">
        <v>200</v>
      </c>
      <c r="K64" s="413">
        <v>200</v>
      </c>
      <c r="L64" s="403">
        <v>15</v>
      </c>
      <c r="M64" s="234">
        <v>8</v>
      </c>
      <c r="N64" s="414">
        <v>1</v>
      </c>
    </row>
    <row r="65" spans="2:14">
      <c r="B65" s="232" t="s">
        <v>1535</v>
      </c>
      <c r="C65" s="411">
        <v>165</v>
      </c>
      <c r="D65" s="413">
        <v>165</v>
      </c>
      <c r="E65" s="410">
        <v>12</v>
      </c>
      <c r="F65" s="413">
        <v>12</v>
      </c>
      <c r="G65" s="414">
        <v>1</v>
      </c>
      <c r="I65" s="232" t="s">
        <v>1536</v>
      </c>
      <c r="J65" s="411">
        <v>220</v>
      </c>
      <c r="K65" s="413">
        <v>220</v>
      </c>
      <c r="L65" s="403">
        <v>15</v>
      </c>
      <c r="M65" s="234">
        <v>8</v>
      </c>
      <c r="N65" s="414">
        <v>1</v>
      </c>
    </row>
    <row r="66" spans="2:14">
      <c r="B66" s="232" t="s">
        <v>1537</v>
      </c>
      <c r="C66" s="411">
        <v>175</v>
      </c>
      <c r="D66" s="413">
        <v>175</v>
      </c>
      <c r="E66" s="410">
        <v>12</v>
      </c>
      <c r="F66" s="413">
        <v>13</v>
      </c>
      <c r="G66" s="414">
        <v>1</v>
      </c>
      <c r="I66" s="232" t="s">
        <v>1538</v>
      </c>
      <c r="J66" s="411">
        <v>240</v>
      </c>
      <c r="K66" s="413">
        <v>240</v>
      </c>
      <c r="L66" s="403">
        <v>15</v>
      </c>
      <c r="M66" s="234">
        <v>9</v>
      </c>
      <c r="N66" s="414">
        <v>1</v>
      </c>
    </row>
    <row r="67" spans="2:14">
      <c r="B67" s="232" t="s">
        <v>1539</v>
      </c>
      <c r="C67" s="411">
        <v>185</v>
      </c>
      <c r="D67" s="413">
        <v>185</v>
      </c>
      <c r="E67" s="410">
        <v>13</v>
      </c>
      <c r="F67" s="413">
        <v>13</v>
      </c>
      <c r="G67" s="414">
        <v>1</v>
      </c>
      <c r="I67" s="232" t="s">
        <v>1540</v>
      </c>
      <c r="J67" s="411">
        <v>260</v>
      </c>
      <c r="K67" s="413">
        <v>260</v>
      </c>
      <c r="L67" s="403">
        <v>15</v>
      </c>
      <c r="M67" s="234">
        <v>9</v>
      </c>
      <c r="N67" s="414">
        <v>1</v>
      </c>
    </row>
    <row r="68" spans="2:14">
      <c r="B68" s="232" t="s">
        <v>1541</v>
      </c>
      <c r="C68" s="411">
        <v>195</v>
      </c>
      <c r="D68" s="413">
        <v>195</v>
      </c>
      <c r="E68" s="410">
        <v>14</v>
      </c>
      <c r="F68" s="413">
        <v>13</v>
      </c>
      <c r="G68" s="414">
        <v>1</v>
      </c>
      <c r="I68" s="232" t="s">
        <v>1542</v>
      </c>
      <c r="J68" s="411">
        <v>280</v>
      </c>
      <c r="K68" s="413">
        <v>280</v>
      </c>
      <c r="L68" s="403">
        <v>15</v>
      </c>
      <c r="M68" s="234">
        <v>9</v>
      </c>
      <c r="N68" s="414">
        <v>1</v>
      </c>
    </row>
    <row r="69" spans="2:14">
      <c r="B69" s="232" t="s">
        <v>1543</v>
      </c>
      <c r="C69" s="411">
        <v>205</v>
      </c>
      <c r="D69" s="413">
        <v>200</v>
      </c>
      <c r="E69" s="410">
        <v>14</v>
      </c>
      <c r="F69" s="413">
        <v>14</v>
      </c>
      <c r="G69" s="414">
        <v>1</v>
      </c>
      <c r="I69" s="232" t="s">
        <v>1544</v>
      </c>
      <c r="J69" s="411">
        <v>300</v>
      </c>
      <c r="K69" s="413">
        <v>300</v>
      </c>
      <c r="L69" s="403">
        <v>15</v>
      </c>
      <c r="M69" s="234">
        <v>10</v>
      </c>
      <c r="N69" s="414">
        <v>1</v>
      </c>
    </row>
    <row r="70" spans="2:14">
      <c r="B70" s="232" t="s">
        <v>1545</v>
      </c>
      <c r="C70" s="411" t="s">
        <v>2482</v>
      </c>
      <c r="D70" s="413">
        <v>215</v>
      </c>
      <c r="E70" s="411" t="s">
        <v>2482</v>
      </c>
      <c r="F70" s="413">
        <v>14</v>
      </c>
      <c r="G70" s="414">
        <v>2</v>
      </c>
      <c r="I70" s="232" t="s">
        <v>1546</v>
      </c>
      <c r="J70" s="411" t="s">
        <v>2482</v>
      </c>
      <c r="K70" s="413">
        <v>320</v>
      </c>
      <c r="L70" s="411" t="s">
        <v>2482</v>
      </c>
      <c r="M70" s="234">
        <v>10</v>
      </c>
      <c r="N70" s="414">
        <v>2</v>
      </c>
    </row>
    <row r="71" spans="2:14">
      <c r="B71" s="232" t="s">
        <v>1547</v>
      </c>
      <c r="C71" s="411" t="s">
        <v>2482</v>
      </c>
      <c r="D71" s="413">
        <v>235</v>
      </c>
      <c r="E71" s="411" t="s">
        <v>2482</v>
      </c>
      <c r="F71" s="413">
        <v>14</v>
      </c>
      <c r="G71" s="414">
        <v>3</v>
      </c>
      <c r="I71" s="232" t="s">
        <v>1548</v>
      </c>
      <c r="J71" s="411" t="s">
        <v>2482</v>
      </c>
      <c r="K71" s="413">
        <v>350</v>
      </c>
      <c r="L71" s="411" t="s">
        <v>2482</v>
      </c>
      <c r="M71" s="234">
        <v>10</v>
      </c>
      <c r="N71" s="414">
        <v>3</v>
      </c>
    </row>
    <row r="72" spans="2:14" ht="17.25" thickBot="1">
      <c r="B72" s="236" t="s">
        <v>1549</v>
      </c>
      <c r="C72" s="237" t="s">
        <v>2482</v>
      </c>
      <c r="D72" s="291">
        <v>260</v>
      </c>
      <c r="E72" s="237" t="s">
        <v>2482</v>
      </c>
      <c r="F72" s="291">
        <v>15</v>
      </c>
      <c r="G72" s="415">
        <v>4</v>
      </c>
      <c r="I72" s="236" t="s">
        <v>1550</v>
      </c>
      <c r="J72" s="237" t="s">
        <v>2482</v>
      </c>
      <c r="K72" s="291">
        <v>390</v>
      </c>
      <c r="L72" s="237" t="s">
        <v>2482</v>
      </c>
      <c r="M72" s="250">
        <v>10</v>
      </c>
      <c r="N72" s="415">
        <v>4</v>
      </c>
    </row>
  </sheetData>
  <phoneticPr fontId="6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B10" zoomScale="85" zoomScaleNormal="85" workbookViewId="0">
      <selection activeCell="Q21" sqref="Q21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2495</v>
      </c>
    </row>
    <row r="2" spans="1:14" ht="17.25" thickBot="1">
      <c r="B2" s="219" t="s">
        <v>1214</v>
      </c>
      <c r="C2" s="220" t="s">
        <v>1215</v>
      </c>
      <c r="D2" s="221" t="s">
        <v>2479</v>
      </c>
      <c r="E2" s="221" t="s">
        <v>1652</v>
      </c>
      <c r="F2" s="221" t="s">
        <v>1653</v>
      </c>
      <c r="G2" s="222" t="s">
        <v>2478</v>
      </c>
      <c r="H2" s="20"/>
      <c r="I2" s="219" t="s">
        <v>1214</v>
      </c>
      <c r="J2" s="220" t="s">
        <v>1215</v>
      </c>
      <c r="K2" s="221" t="s">
        <v>2479</v>
      </c>
      <c r="L2" s="221" t="s">
        <v>1652</v>
      </c>
      <c r="M2" s="221" t="s">
        <v>1653</v>
      </c>
      <c r="N2" s="222" t="s">
        <v>2478</v>
      </c>
    </row>
    <row r="3" spans="1:14">
      <c r="B3" s="232" t="s">
        <v>2496</v>
      </c>
      <c r="C3" s="233">
        <v>125</v>
      </c>
      <c r="D3" s="289">
        <v>205</v>
      </c>
      <c r="E3" s="410">
        <v>15</v>
      </c>
      <c r="F3" s="234">
        <v>14</v>
      </c>
      <c r="G3" s="235">
        <v>1</v>
      </c>
      <c r="I3" s="232" t="s">
        <v>1878</v>
      </c>
      <c r="J3" s="234">
        <v>135</v>
      </c>
      <c r="K3" s="234">
        <v>200</v>
      </c>
      <c r="L3" s="403">
        <v>15</v>
      </c>
      <c r="M3" s="234">
        <v>8</v>
      </c>
      <c r="N3" s="235">
        <v>1</v>
      </c>
    </row>
    <row r="4" spans="1:14">
      <c r="B4" s="232" t="s">
        <v>1327</v>
      </c>
      <c r="C4" s="411">
        <v>140</v>
      </c>
      <c r="D4" s="412">
        <v>240</v>
      </c>
      <c r="E4" s="410">
        <v>15</v>
      </c>
      <c r="F4" s="413">
        <v>14</v>
      </c>
      <c r="G4" s="414">
        <v>1</v>
      </c>
      <c r="I4" s="232" t="s">
        <v>1328</v>
      </c>
      <c r="J4" s="413">
        <v>145</v>
      </c>
      <c r="K4" s="413">
        <v>225</v>
      </c>
      <c r="L4" s="403">
        <v>15</v>
      </c>
      <c r="M4" s="413">
        <v>9</v>
      </c>
      <c r="N4" s="414">
        <v>1</v>
      </c>
    </row>
    <row r="5" spans="1:14">
      <c r="B5" s="232" t="s">
        <v>1329</v>
      </c>
      <c r="C5" s="411">
        <v>155</v>
      </c>
      <c r="D5" s="412">
        <v>275</v>
      </c>
      <c r="E5" s="410">
        <v>15</v>
      </c>
      <c r="F5" s="413">
        <v>14</v>
      </c>
      <c r="G5" s="414">
        <v>1</v>
      </c>
      <c r="I5" s="232" t="s">
        <v>1330</v>
      </c>
      <c r="J5" s="413">
        <v>155</v>
      </c>
      <c r="K5" s="413">
        <v>250</v>
      </c>
      <c r="L5" s="403">
        <v>15</v>
      </c>
      <c r="M5" s="413">
        <v>10</v>
      </c>
      <c r="N5" s="414">
        <v>1</v>
      </c>
    </row>
    <row r="6" spans="1:14">
      <c r="B6" s="232" t="s">
        <v>1331</v>
      </c>
      <c r="C6" s="411">
        <v>170</v>
      </c>
      <c r="D6" s="412">
        <v>310</v>
      </c>
      <c r="E6" s="410">
        <v>15</v>
      </c>
      <c r="F6" s="413">
        <v>14</v>
      </c>
      <c r="G6" s="414">
        <v>1</v>
      </c>
      <c r="I6" s="232" t="s">
        <v>1332</v>
      </c>
      <c r="J6" s="413">
        <v>165</v>
      </c>
      <c r="K6" s="413">
        <v>275</v>
      </c>
      <c r="L6" s="403">
        <v>15</v>
      </c>
      <c r="M6" s="413">
        <v>11</v>
      </c>
      <c r="N6" s="414">
        <v>1</v>
      </c>
    </row>
    <row r="7" spans="1:14">
      <c r="B7" s="232" t="s">
        <v>1333</v>
      </c>
      <c r="C7" s="411">
        <v>185</v>
      </c>
      <c r="D7" s="412">
        <v>345</v>
      </c>
      <c r="E7" s="410">
        <v>15</v>
      </c>
      <c r="F7" s="413">
        <v>14</v>
      </c>
      <c r="G7" s="414">
        <v>1</v>
      </c>
      <c r="I7" s="232" t="s">
        <v>1334</v>
      </c>
      <c r="J7" s="413">
        <v>175</v>
      </c>
      <c r="K7" s="413">
        <v>300</v>
      </c>
      <c r="L7" s="403">
        <v>15</v>
      </c>
      <c r="M7" s="413">
        <v>12</v>
      </c>
      <c r="N7" s="414">
        <v>1</v>
      </c>
    </row>
    <row r="8" spans="1:14">
      <c r="B8" s="232" t="s">
        <v>1335</v>
      </c>
      <c r="C8" s="411">
        <v>200</v>
      </c>
      <c r="D8" s="412">
        <v>380</v>
      </c>
      <c r="E8" s="410">
        <v>15</v>
      </c>
      <c r="F8" s="413">
        <v>14</v>
      </c>
      <c r="G8" s="414">
        <v>1</v>
      </c>
      <c r="I8" s="232" t="s">
        <v>1336</v>
      </c>
      <c r="J8" s="413">
        <v>185</v>
      </c>
      <c r="K8" s="413">
        <v>325</v>
      </c>
      <c r="L8" s="403">
        <v>15</v>
      </c>
      <c r="M8" s="413">
        <v>13</v>
      </c>
      <c r="N8" s="414">
        <v>1</v>
      </c>
    </row>
    <row r="9" spans="1:14">
      <c r="B9" s="232" t="s">
        <v>1337</v>
      </c>
      <c r="C9" s="411">
        <v>215</v>
      </c>
      <c r="D9" s="412">
        <v>415</v>
      </c>
      <c r="E9" s="410">
        <v>15</v>
      </c>
      <c r="F9" s="413">
        <v>15</v>
      </c>
      <c r="G9" s="414">
        <v>1</v>
      </c>
      <c r="I9" s="232" t="s">
        <v>1338</v>
      </c>
      <c r="J9" s="413">
        <v>195</v>
      </c>
      <c r="K9" s="413">
        <v>350</v>
      </c>
      <c r="L9" s="403">
        <v>15</v>
      </c>
      <c r="M9" s="413">
        <v>14</v>
      </c>
      <c r="N9" s="414">
        <v>1</v>
      </c>
    </row>
    <row r="10" spans="1:14">
      <c r="B10" s="232" t="s">
        <v>1339</v>
      </c>
      <c r="C10" s="411" t="s">
        <v>629</v>
      </c>
      <c r="D10" s="412">
        <v>465</v>
      </c>
      <c r="E10" s="411" t="s">
        <v>2481</v>
      </c>
      <c r="F10" s="413">
        <v>15</v>
      </c>
      <c r="G10" s="414">
        <v>2</v>
      </c>
      <c r="I10" s="232" t="s">
        <v>1340</v>
      </c>
      <c r="J10" s="411" t="s">
        <v>629</v>
      </c>
      <c r="K10" s="413">
        <v>450</v>
      </c>
      <c r="L10" s="411" t="s">
        <v>2481</v>
      </c>
      <c r="M10" s="413">
        <v>14</v>
      </c>
      <c r="N10" s="414">
        <v>2</v>
      </c>
    </row>
    <row r="11" spans="1:14">
      <c r="B11" s="232" t="s">
        <v>1341</v>
      </c>
      <c r="C11" s="411" t="s">
        <v>2481</v>
      </c>
      <c r="D11" s="412">
        <v>525</v>
      </c>
      <c r="E11" s="411" t="s">
        <v>2481</v>
      </c>
      <c r="F11" s="413">
        <v>16</v>
      </c>
      <c r="G11" s="414">
        <v>3</v>
      </c>
      <c r="I11" s="232" t="s">
        <v>1342</v>
      </c>
      <c r="J11" s="411" t="s">
        <v>2482</v>
      </c>
      <c r="K11" s="413">
        <v>550</v>
      </c>
      <c r="L11" s="411" t="s">
        <v>2481</v>
      </c>
      <c r="M11" s="413">
        <v>15</v>
      </c>
      <c r="N11" s="414">
        <v>3</v>
      </c>
    </row>
    <row r="12" spans="1:14" ht="17.25" thickBot="1">
      <c r="B12" s="236" t="s">
        <v>1343</v>
      </c>
      <c r="C12" s="237" t="s">
        <v>2481</v>
      </c>
      <c r="D12" s="290">
        <v>595</v>
      </c>
      <c r="E12" s="237" t="s">
        <v>2481</v>
      </c>
      <c r="F12" s="291">
        <v>16</v>
      </c>
      <c r="G12" s="415">
        <v>4</v>
      </c>
      <c r="I12" s="236" t="s">
        <v>1344</v>
      </c>
      <c r="J12" s="237" t="s">
        <v>2481</v>
      </c>
      <c r="K12" s="291">
        <v>650</v>
      </c>
      <c r="L12" s="237" t="s">
        <v>2481</v>
      </c>
      <c r="M12" s="291">
        <v>15</v>
      </c>
      <c r="N12" s="415">
        <v>4</v>
      </c>
    </row>
    <row r="13" spans="1:14" ht="17.25" thickBot="1"/>
    <row r="14" spans="1:14" ht="17.25" thickBot="1">
      <c r="B14" s="219" t="s">
        <v>1214</v>
      </c>
      <c r="C14" s="220" t="s">
        <v>1215</v>
      </c>
      <c r="D14" s="221" t="s">
        <v>2479</v>
      </c>
      <c r="E14" s="221" t="s">
        <v>1652</v>
      </c>
      <c r="F14" s="221" t="s">
        <v>1653</v>
      </c>
      <c r="G14" s="222" t="s">
        <v>2478</v>
      </c>
      <c r="H14" s="20"/>
      <c r="I14" s="219" t="s">
        <v>1214</v>
      </c>
      <c r="J14" s="220" t="s">
        <v>2497</v>
      </c>
      <c r="K14" s="221" t="s">
        <v>2479</v>
      </c>
      <c r="L14" s="221" t="s">
        <v>1652</v>
      </c>
      <c r="M14" s="221" t="s">
        <v>1653</v>
      </c>
      <c r="N14" s="222" t="s">
        <v>2478</v>
      </c>
    </row>
    <row r="15" spans="1:14">
      <c r="B15" s="232" t="s">
        <v>2498</v>
      </c>
      <c r="C15" s="234">
        <v>157</v>
      </c>
      <c r="D15" s="289">
        <v>220</v>
      </c>
      <c r="E15" s="403">
        <v>14</v>
      </c>
      <c r="F15" s="234">
        <v>8</v>
      </c>
      <c r="G15" s="235">
        <v>1</v>
      </c>
      <c r="I15" s="232" t="s">
        <v>2499</v>
      </c>
      <c r="J15" s="234">
        <v>135</v>
      </c>
      <c r="K15" s="234">
        <v>125</v>
      </c>
      <c r="L15" s="403">
        <v>13</v>
      </c>
      <c r="M15" s="234">
        <v>13</v>
      </c>
      <c r="N15" s="235">
        <v>1</v>
      </c>
    </row>
    <row r="16" spans="1:14">
      <c r="B16" s="232" t="s">
        <v>1345</v>
      </c>
      <c r="C16" s="413">
        <v>174</v>
      </c>
      <c r="D16" s="412">
        <v>240</v>
      </c>
      <c r="E16" s="403">
        <v>14</v>
      </c>
      <c r="F16" s="413">
        <v>8</v>
      </c>
      <c r="G16" s="414">
        <v>1</v>
      </c>
      <c r="I16" s="232" t="s">
        <v>1346</v>
      </c>
      <c r="J16" s="413">
        <v>148</v>
      </c>
      <c r="K16" s="413">
        <v>150</v>
      </c>
      <c r="L16" s="403">
        <v>13</v>
      </c>
      <c r="M16" s="413">
        <v>13</v>
      </c>
      <c r="N16" s="414">
        <v>1</v>
      </c>
    </row>
    <row r="17" spans="1:14">
      <c r="B17" s="232" t="s">
        <v>1347</v>
      </c>
      <c r="C17" s="413">
        <v>192</v>
      </c>
      <c r="D17" s="412">
        <v>260</v>
      </c>
      <c r="E17" s="403">
        <v>14</v>
      </c>
      <c r="F17" s="413">
        <v>9</v>
      </c>
      <c r="G17" s="414">
        <v>1</v>
      </c>
      <c r="I17" s="232" t="s">
        <v>1348</v>
      </c>
      <c r="J17" s="413">
        <v>161</v>
      </c>
      <c r="K17" s="413">
        <v>175</v>
      </c>
      <c r="L17" s="403">
        <v>13</v>
      </c>
      <c r="M17" s="413">
        <v>13</v>
      </c>
      <c r="N17" s="414">
        <v>1</v>
      </c>
    </row>
    <row r="18" spans="1:14">
      <c r="B18" s="232" t="s">
        <v>1349</v>
      </c>
      <c r="C18" s="413">
        <v>209</v>
      </c>
      <c r="D18" s="412">
        <v>280</v>
      </c>
      <c r="E18" s="403">
        <v>14</v>
      </c>
      <c r="F18" s="413">
        <v>9</v>
      </c>
      <c r="G18" s="414">
        <v>1</v>
      </c>
      <c r="I18" s="232" t="s">
        <v>1350</v>
      </c>
      <c r="J18" s="413">
        <v>174</v>
      </c>
      <c r="K18" s="413">
        <v>200</v>
      </c>
      <c r="L18" s="403">
        <v>13</v>
      </c>
      <c r="M18" s="413">
        <v>13</v>
      </c>
      <c r="N18" s="414">
        <v>1</v>
      </c>
    </row>
    <row r="19" spans="1:14">
      <c r="B19" s="232" t="s">
        <v>1351</v>
      </c>
      <c r="C19" s="413">
        <v>226</v>
      </c>
      <c r="D19" s="412">
        <v>300</v>
      </c>
      <c r="E19" s="403">
        <v>14</v>
      </c>
      <c r="F19" s="413">
        <v>10</v>
      </c>
      <c r="G19" s="414">
        <v>1</v>
      </c>
      <c r="I19" s="232" t="s">
        <v>1352</v>
      </c>
      <c r="J19" s="413">
        <v>187</v>
      </c>
      <c r="K19" s="413">
        <v>225</v>
      </c>
      <c r="L19" s="403">
        <v>13</v>
      </c>
      <c r="M19" s="413">
        <v>13</v>
      </c>
      <c r="N19" s="414">
        <v>1</v>
      </c>
    </row>
    <row r="20" spans="1:14">
      <c r="B20" s="232" t="s">
        <v>1353</v>
      </c>
      <c r="C20" s="413">
        <v>243</v>
      </c>
      <c r="D20" s="412">
        <v>320</v>
      </c>
      <c r="E20" s="403">
        <v>14</v>
      </c>
      <c r="F20" s="413">
        <v>10</v>
      </c>
      <c r="G20" s="414">
        <v>1</v>
      </c>
      <c r="I20" s="232" t="s">
        <v>1354</v>
      </c>
      <c r="J20" s="413">
        <v>200</v>
      </c>
      <c r="K20" s="413">
        <v>250</v>
      </c>
      <c r="L20" s="403">
        <v>13</v>
      </c>
      <c r="M20" s="413">
        <v>13</v>
      </c>
      <c r="N20" s="414">
        <v>1</v>
      </c>
    </row>
    <row r="21" spans="1:14">
      <c r="B21" s="232" t="s">
        <v>1355</v>
      </c>
      <c r="C21" s="413">
        <v>261</v>
      </c>
      <c r="D21" s="412">
        <v>340</v>
      </c>
      <c r="E21" s="403">
        <v>14</v>
      </c>
      <c r="F21" s="413">
        <v>11</v>
      </c>
      <c r="G21" s="414">
        <v>1</v>
      </c>
      <c r="I21" s="232" t="s">
        <v>1356</v>
      </c>
      <c r="J21" s="413">
        <v>213</v>
      </c>
      <c r="K21" s="413">
        <v>275</v>
      </c>
      <c r="L21" s="403">
        <v>13</v>
      </c>
      <c r="M21" s="413">
        <v>13</v>
      </c>
      <c r="N21" s="414">
        <v>1</v>
      </c>
    </row>
    <row r="22" spans="1:14">
      <c r="B22" s="232" t="s">
        <v>1357</v>
      </c>
      <c r="C22" s="411" t="s">
        <v>2482</v>
      </c>
      <c r="D22" s="412">
        <v>370</v>
      </c>
      <c r="E22" s="411" t="s">
        <v>2482</v>
      </c>
      <c r="F22" s="413">
        <v>11</v>
      </c>
      <c r="G22" s="414">
        <v>2</v>
      </c>
      <c r="I22" s="232" t="s">
        <v>1358</v>
      </c>
      <c r="J22" s="411" t="s">
        <v>2482</v>
      </c>
      <c r="K22" s="413">
        <v>305</v>
      </c>
      <c r="L22" s="411" t="s">
        <v>2482</v>
      </c>
      <c r="M22" s="413">
        <v>13</v>
      </c>
      <c r="N22" s="414">
        <v>2</v>
      </c>
    </row>
    <row r="23" spans="1:14">
      <c r="B23" s="238" t="s">
        <v>1359</v>
      </c>
      <c r="C23" s="411" t="s">
        <v>2481</v>
      </c>
      <c r="D23" s="412">
        <v>410</v>
      </c>
      <c r="E23" s="411" t="s">
        <v>2482</v>
      </c>
      <c r="F23" s="413">
        <v>12</v>
      </c>
      <c r="G23" s="414">
        <v>3</v>
      </c>
      <c r="I23" s="232" t="s">
        <v>1360</v>
      </c>
      <c r="J23" s="411" t="s">
        <v>2482</v>
      </c>
      <c r="K23" s="413">
        <v>340</v>
      </c>
      <c r="L23" s="411" t="s">
        <v>2481</v>
      </c>
      <c r="M23" s="413">
        <v>13</v>
      </c>
      <c r="N23" s="414">
        <v>3</v>
      </c>
    </row>
    <row r="24" spans="1:14" ht="17.25" thickBot="1">
      <c r="A24" s="29"/>
      <c r="B24" s="236" t="s">
        <v>2500</v>
      </c>
      <c r="C24" s="237" t="s">
        <v>2482</v>
      </c>
      <c r="D24" s="290">
        <v>460</v>
      </c>
      <c r="E24" s="237" t="s">
        <v>2482</v>
      </c>
      <c r="F24" s="291">
        <v>12</v>
      </c>
      <c r="G24" s="415">
        <v>4</v>
      </c>
      <c r="I24" s="236" t="s">
        <v>1361</v>
      </c>
      <c r="J24" s="237" t="s">
        <v>2482</v>
      </c>
      <c r="K24" s="291">
        <v>380</v>
      </c>
      <c r="L24" s="237" t="s">
        <v>2481</v>
      </c>
      <c r="M24" s="291">
        <v>13</v>
      </c>
      <c r="N24" s="415">
        <v>4</v>
      </c>
    </row>
    <row r="25" spans="1:14" ht="17.25" thickBot="1">
      <c r="J25" s="239" t="s">
        <v>2501</v>
      </c>
      <c r="K25" s="240" t="s">
        <v>2502</v>
      </c>
      <c r="L25" s="240"/>
    </row>
    <row r="26" spans="1:14" ht="17.25" thickBot="1">
      <c r="B26" s="219" t="s">
        <v>1214</v>
      </c>
      <c r="C26" s="220" t="s">
        <v>2497</v>
      </c>
      <c r="D26" s="221" t="s">
        <v>2479</v>
      </c>
      <c r="E26" s="221" t="s">
        <v>1652</v>
      </c>
      <c r="F26" s="221" t="s">
        <v>1653</v>
      </c>
      <c r="G26" s="222" t="s">
        <v>2484</v>
      </c>
      <c r="I26" s="219" t="s">
        <v>1214</v>
      </c>
      <c r="J26" s="220" t="s">
        <v>2503</v>
      </c>
      <c r="K26" s="221" t="s">
        <v>2504</v>
      </c>
      <c r="L26" s="221" t="s">
        <v>2483</v>
      </c>
      <c r="M26" s="221" t="s">
        <v>1653</v>
      </c>
      <c r="N26" s="222" t="s">
        <v>2484</v>
      </c>
    </row>
    <row r="27" spans="1:14">
      <c r="B27" s="232" t="s">
        <v>2505</v>
      </c>
      <c r="C27" s="234">
        <v>150</v>
      </c>
      <c r="D27" s="234">
        <v>130</v>
      </c>
      <c r="E27" s="403">
        <v>15</v>
      </c>
      <c r="F27" s="234">
        <v>11</v>
      </c>
      <c r="G27" s="235">
        <v>1</v>
      </c>
      <c r="I27" s="232" t="s">
        <v>2506</v>
      </c>
      <c r="J27" s="241" t="s">
        <v>2507</v>
      </c>
      <c r="K27" s="242" t="s">
        <v>2757</v>
      </c>
      <c r="L27" s="403">
        <v>8</v>
      </c>
      <c r="M27" s="234">
        <v>15</v>
      </c>
      <c r="N27" s="235">
        <v>1</v>
      </c>
    </row>
    <row r="28" spans="1:14">
      <c r="B28" s="232" t="s">
        <v>1362</v>
      </c>
      <c r="C28" s="413">
        <v>160</v>
      </c>
      <c r="D28" s="413">
        <v>140</v>
      </c>
      <c r="E28" s="403">
        <v>15</v>
      </c>
      <c r="F28" s="413">
        <v>12</v>
      </c>
      <c r="G28" s="414">
        <v>1</v>
      </c>
      <c r="I28" s="232" t="s">
        <v>1363</v>
      </c>
      <c r="J28" s="241" t="s">
        <v>2508</v>
      </c>
      <c r="K28" s="242" t="s">
        <v>2756</v>
      </c>
      <c r="L28" s="403">
        <v>9</v>
      </c>
      <c r="M28" s="413">
        <v>15</v>
      </c>
      <c r="N28" s="414">
        <v>1</v>
      </c>
    </row>
    <row r="29" spans="1:14">
      <c r="B29" s="232" t="s">
        <v>1364</v>
      </c>
      <c r="C29" s="413">
        <v>170</v>
      </c>
      <c r="D29" s="413">
        <v>150</v>
      </c>
      <c r="E29" s="403">
        <v>15</v>
      </c>
      <c r="F29" s="413">
        <v>13</v>
      </c>
      <c r="G29" s="414">
        <v>1</v>
      </c>
      <c r="I29" s="232" t="s">
        <v>1365</v>
      </c>
      <c r="J29" s="241" t="s">
        <v>2509</v>
      </c>
      <c r="K29" s="242" t="s">
        <v>2755</v>
      </c>
      <c r="L29" s="403">
        <v>10</v>
      </c>
      <c r="M29" s="413">
        <v>15</v>
      </c>
      <c r="N29" s="414">
        <v>1</v>
      </c>
    </row>
    <row r="30" spans="1:14">
      <c r="B30" s="232" t="s">
        <v>1366</v>
      </c>
      <c r="C30" s="413">
        <v>180</v>
      </c>
      <c r="D30" s="413">
        <v>160</v>
      </c>
      <c r="E30" s="403">
        <v>15</v>
      </c>
      <c r="F30" s="413">
        <v>14</v>
      </c>
      <c r="G30" s="414">
        <v>1</v>
      </c>
      <c r="I30" s="232" t="s">
        <v>1367</v>
      </c>
      <c r="J30" s="241" t="s">
        <v>2510</v>
      </c>
      <c r="K30" s="242" t="s">
        <v>2754</v>
      </c>
      <c r="L30" s="403">
        <v>11</v>
      </c>
      <c r="M30" s="413">
        <v>15</v>
      </c>
      <c r="N30" s="414">
        <v>1</v>
      </c>
    </row>
    <row r="31" spans="1:14">
      <c r="B31" s="232" t="s">
        <v>1368</v>
      </c>
      <c r="C31" s="413">
        <v>190</v>
      </c>
      <c r="D31" s="413">
        <v>170</v>
      </c>
      <c r="E31" s="403">
        <v>15</v>
      </c>
      <c r="F31" s="413">
        <v>15</v>
      </c>
      <c r="G31" s="414">
        <v>1</v>
      </c>
      <c r="I31" s="232" t="s">
        <v>1369</v>
      </c>
      <c r="J31" s="241" t="s">
        <v>2511</v>
      </c>
      <c r="K31" s="242" t="s">
        <v>2753</v>
      </c>
      <c r="L31" s="403">
        <v>12</v>
      </c>
      <c r="M31" s="413">
        <v>15</v>
      </c>
      <c r="N31" s="414">
        <v>1</v>
      </c>
    </row>
    <row r="32" spans="1:14">
      <c r="B32" s="232" t="s">
        <v>1370</v>
      </c>
      <c r="C32" s="413">
        <v>200</v>
      </c>
      <c r="D32" s="413">
        <v>180</v>
      </c>
      <c r="E32" s="403">
        <v>15</v>
      </c>
      <c r="F32" s="413">
        <v>16</v>
      </c>
      <c r="G32" s="414">
        <v>1</v>
      </c>
      <c r="I32" s="232" t="s">
        <v>1371</v>
      </c>
      <c r="J32" s="241" t="s">
        <v>2512</v>
      </c>
      <c r="K32" s="242" t="s">
        <v>2752</v>
      </c>
      <c r="L32" s="403">
        <v>13</v>
      </c>
      <c r="M32" s="413">
        <v>15</v>
      </c>
      <c r="N32" s="414">
        <v>1</v>
      </c>
    </row>
    <row r="33" spans="2:14">
      <c r="B33" s="232" t="s">
        <v>1372</v>
      </c>
      <c r="C33" s="413">
        <v>220</v>
      </c>
      <c r="D33" s="413">
        <v>190</v>
      </c>
      <c r="E33" s="403">
        <v>15</v>
      </c>
      <c r="F33" s="413">
        <v>17</v>
      </c>
      <c r="G33" s="414">
        <v>1</v>
      </c>
      <c r="I33" s="232" t="s">
        <v>1373</v>
      </c>
      <c r="J33" s="241" t="s">
        <v>2513</v>
      </c>
      <c r="K33" s="242" t="s">
        <v>2751</v>
      </c>
      <c r="L33" s="403">
        <v>14</v>
      </c>
      <c r="M33" s="413">
        <v>15</v>
      </c>
      <c r="N33" s="414">
        <v>1</v>
      </c>
    </row>
    <row r="34" spans="2:14">
      <c r="B34" s="232" t="s">
        <v>1374</v>
      </c>
      <c r="C34" s="411" t="s">
        <v>2482</v>
      </c>
      <c r="D34" s="413">
        <v>210</v>
      </c>
      <c r="E34" s="411" t="s">
        <v>2481</v>
      </c>
      <c r="F34" s="413">
        <v>17</v>
      </c>
      <c r="G34" s="414">
        <v>2</v>
      </c>
      <c r="I34" s="232" t="s">
        <v>1375</v>
      </c>
      <c r="J34" s="411" t="s">
        <v>2481</v>
      </c>
      <c r="K34" s="242" t="s">
        <v>2750</v>
      </c>
      <c r="L34" s="411" t="s">
        <v>2482</v>
      </c>
      <c r="M34" s="413">
        <v>15</v>
      </c>
      <c r="N34" s="414">
        <v>2</v>
      </c>
    </row>
    <row r="35" spans="2:14">
      <c r="B35" s="232" t="s">
        <v>1376</v>
      </c>
      <c r="C35" s="411" t="s">
        <v>2481</v>
      </c>
      <c r="D35" s="413">
        <v>250</v>
      </c>
      <c r="E35" s="411" t="s">
        <v>629</v>
      </c>
      <c r="F35" s="413">
        <v>18</v>
      </c>
      <c r="G35" s="414">
        <v>3</v>
      </c>
      <c r="I35" s="232" t="s">
        <v>1377</v>
      </c>
      <c r="J35" s="411" t="s">
        <v>2482</v>
      </c>
      <c r="K35" s="242" t="s">
        <v>2749</v>
      </c>
      <c r="L35" s="411" t="s">
        <v>2482</v>
      </c>
      <c r="M35" s="413">
        <v>15</v>
      </c>
      <c r="N35" s="414">
        <v>3</v>
      </c>
    </row>
    <row r="36" spans="2:14" ht="17.25" thickBot="1">
      <c r="B36" s="236" t="s">
        <v>1378</v>
      </c>
      <c r="C36" s="237" t="s">
        <v>2482</v>
      </c>
      <c r="D36" s="291">
        <v>300</v>
      </c>
      <c r="E36" s="237" t="s">
        <v>2481</v>
      </c>
      <c r="F36" s="291">
        <v>18</v>
      </c>
      <c r="G36" s="415">
        <v>4</v>
      </c>
      <c r="I36" s="236" t="s">
        <v>1379</v>
      </c>
      <c r="J36" s="237" t="s">
        <v>2482</v>
      </c>
      <c r="K36" s="243" t="s">
        <v>2748</v>
      </c>
      <c r="L36" s="237" t="s">
        <v>2482</v>
      </c>
      <c r="M36" s="291">
        <v>15</v>
      </c>
      <c r="N36" s="415">
        <v>4</v>
      </c>
    </row>
    <row r="37" spans="2:14" ht="17.25" thickBot="1"/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1652</v>
      </c>
      <c r="F38" s="221" t="s">
        <v>1653</v>
      </c>
      <c r="G38" s="222" t="s">
        <v>2484</v>
      </c>
      <c r="I38" s="219" t="s">
        <v>1214</v>
      </c>
      <c r="J38" s="220" t="s">
        <v>2497</v>
      </c>
      <c r="K38" s="221" t="s">
        <v>2479</v>
      </c>
      <c r="L38" s="221" t="s">
        <v>2483</v>
      </c>
      <c r="M38" s="221" t="s">
        <v>1653</v>
      </c>
      <c r="N38" s="222" t="s">
        <v>2484</v>
      </c>
    </row>
    <row r="39" spans="2:14">
      <c r="B39" s="232" t="s">
        <v>2514</v>
      </c>
      <c r="C39" s="234">
        <v>150</v>
      </c>
      <c r="D39" s="289">
        <v>250</v>
      </c>
      <c r="E39" s="403">
        <v>13</v>
      </c>
      <c r="F39" s="234">
        <v>9</v>
      </c>
      <c r="G39" s="235">
        <v>1</v>
      </c>
      <c r="I39" s="232" t="s">
        <v>2515</v>
      </c>
      <c r="J39" s="233">
        <v>50</v>
      </c>
      <c r="K39" s="233">
        <v>130</v>
      </c>
      <c r="L39" s="403">
        <v>14</v>
      </c>
      <c r="M39" s="234">
        <v>13</v>
      </c>
      <c r="N39" s="235">
        <v>1</v>
      </c>
    </row>
    <row r="40" spans="2:14">
      <c r="B40" s="232" t="s">
        <v>1380</v>
      </c>
      <c r="C40" s="413">
        <v>160</v>
      </c>
      <c r="D40" s="412">
        <v>265</v>
      </c>
      <c r="E40" s="403">
        <v>13</v>
      </c>
      <c r="F40" s="413">
        <v>9</v>
      </c>
      <c r="G40" s="414">
        <v>1</v>
      </c>
      <c r="I40" s="232" t="s">
        <v>1381</v>
      </c>
      <c r="J40" s="411">
        <v>65</v>
      </c>
      <c r="K40" s="411">
        <v>140</v>
      </c>
      <c r="L40" s="403">
        <v>14</v>
      </c>
      <c r="M40" s="413">
        <v>13</v>
      </c>
      <c r="N40" s="414">
        <v>1</v>
      </c>
    </row>
    <row r="41" spans="2:14">
      <c r="B41" s="232" t="s">
        <v>1382</v>
      </c>
      <c r="C41" s="413">
        <v>170</v>
      </c>
      <c r="D41" s="412">
        <v>280</v>
      </c>
      <c r="E41" s="403">
        <v>12</v>
      </c>
      <c r="F41" s="413">
        <v>9</v>
      </c>
      <c r="G41" s="414">
        <v>1</v>
      </c>
      <c r="I41" s="232" t="s">
        <v>1383</v>
      </c>
      <c r="J41" s="411">
        <v>80</v>
      </c>
      <c r="K41" s="411">
        <v>150</v>
      </c>
      <c r="L41" s="403">
        <v>14</v>
      </c>
      <c r="M41" s="413">
        <v>14</v>
      </c>
      <c r="N41" s="414">
        <v>1</v>
      </c>
    </row>
    <row r="42" spans="2:14">
      <c r="B42" s="232" t="s">
        <v>1384</v>
      </c>
      <c r="C42" s="413">
        <v>180</v>
      </c>
      <c r="D42" s="412">
        <v>295</v>
      </c>
      <c r="E42" s="403">
        <v>12</v>
      </c>
      <c r="F42" s="413">
        <v>9</v>
      </c>
      <c r="G42" s="414">
        <v>1</v>
      </c>
      <c r="I42" s="232" t="s">
        <v>1385</v>
      </c>
      <c r="J42" s="411">
        <v>95</v>
      </c>
      <c r="K42" s="411">
        <v>160</v>
      </c>
      <c r="L42" s="403">
        <v>14</v>
      </c>
      <c r="M42" s="413">
        <v>14</v>
      </c>
      <c r="N42" s="414">
        <v>1</v>
      </c>
    </row>
    <row r="43" spans="2:14">
      <c r="B43" s="232" t="s">
        <v>1386</v>
      </c>
      <c r="C43" s="413">
        <v>190</v>
      </c>
      <c r="D43" s="412">
        <v>310</v>
      </c>
      <c r="E43" s="403">
        <v>10</v>
      </c>
      <c r="F43" s="413">
        <v>9</v>
      </c>
      <c r="G43" s="414">
        <v>1</v>
      </c>
      <c r="I43" s="232" t="s">
        <v>1387</v>
      </c>
      <c r="J43" s="411">
        <v>110</v>
      </c>
      <c r="K43" s="411">
        <v>170</v>
      </c>
      <c r="L43" s="403">
        <v>14</v>
      </c>
      <c r="M43" s="413">
        <v>15</v>
      </c>
      <c r="N43" s="414">
        <v>1</v>
      </c>
    </row>
    <row r="44" spans="2:14">
      <c r="B44" s="232" t="s">
        <v>1388</v>
      </c>
      <c r="C44" s="413">
        <v>200</v>
      </c>
      <c r="D44" s="412">
        <v>325</v>
      </c>
      <c r="E44" s="403">
        <v>10</v>
      </c>
      <c r="F44" s="413">
        <v>9</v>
      </c>
      <c r="G44" s="414">
        <v>1</v>
      </c>
      <c r="I44" s="232" t="s">
        <v>1389</v>
      </c>
      <c r="J44" s="411">
        <v>125</v>
      </c>
      <c r="K44" s="411">
        <v>180</v>
      </c>
      <c r="L44" s="403">
        <v>14</v>
      </c>
      <c r="M44" s="413">
        <v>15</v>
      </c>
      <c r="N44" s="414">
        <v>1</v>
      </c>
    </row>
    <row r="45" spans="2:14">
      <c r="B45" s="232" t="s">
        <v>1390</v>
      </c>
      <c r="C45" s="413">
        <v>210</v>
      </c>
      <c r="D45" s="412">
        <v>340</v>
      </c>
      <c r="E45" s="403">
        <v>9</v>
      </c>
      <c r="F45" s="413">
        <v>9</v>
      </c>
      <c r="G45" s="414">
        <v>1</v>
      </c>
      <c r="I45" s="232" t="s">
        <v>1391</v>
      </c>
      <c r="J45" s="411">
        <v>140</v>
      </c>
      <c r="K45" s="411">
        <v>190</v>
      </c>
      <c r="L45" s="403">
        <v>14</v>
      </c>
      <c r="M45" s="413">
        <v>16</v>
      </c>
      <c r="N45" s="414">
        <v>1</v>
      </c>
    </row>
    <row r="46" spans="2:14">
      <c r="B46" s="232" t="s">
        <v>1392</v>
      </c>
      <c r="C46" s="411" t="s">
        <v>2482</v>
      </c>
      <c r="D46" s="412">
        <v>370</v>
      </c>
      <c r="E46" s="411" t="s">
        <v>629</v>
      </c>
      <c r="F46" s="413">
        <v>9</v>
      </c>
      <c r="G46" s="414">
        <v>2</v>
      </c>
      <c r="I46" s="232" t="s">
        <v>1393</v>
      </c>
      <c r="J46" s="411" t="s">
        <v>2481</v>
      </c>
      <c r="K46" s="413">
        <v>210</v>
      </c>
      <c r="L46" s="411" t="s">
        <v>2482</v>
      </c>
      <c r="M46" s="413">
        <v>16</v>
      </c>
      <c r="N46" s="414">
        <v>2</v>
      </c>
    </row>
    <row r="47" spans="2:14">
      <c r="B47" s="232" t="s">
        <v>1394</v>
      </c>
      <c r="C47" s="411" t="s">
        <v>2481</v>
      </c>
      <c r="D47" s="412">
        <v>410</v>
      </c>
      <c r="E47" s="411" t="s">
        <v>629</v>
      </c>
      <c r="F47" s="413">
        <v>9</v>
      </c>
      <c r="G47" s="414">
        <v>3</v>
      </c>
      <c r="I47" s="232" t="s">
        <v>1395</v>
      </c>
      <c r="J47" s="411" t="s">
        <v>2481</v>
      </c>
      <c r="K47" s="413">
        <v>240</v>
      </c>
      <c r="L47" s="411" t="s">
        <v>2482</v>
      </c>
      <c r="M47" s="413">
        <v>17</v>
      </c>
      <c r="N47" s="414">
        <v>3</v>
      </c>
    </row>
    <row r="48" spans="2:14" ht="17.25" thickBot="1">
      <c r="B48" s="236" t="s">
        <v>1396</v>
      </c>
      <c r="C48" s="237" t="s">
        <v>2482</v>
      </c>
      <c r="D48" s="290">
        <v>460</v>
      </c>
      <c r="E48" s="237" t="s">
        <v>2482</v>
      </c>
      <c r="F48" s="291">
        <v>9</v>
      </c>
      <c r="G48" s="415">
        <v>4</v>
      </c>
      <c r="I48" s="236" t="s">
        <v>1397</v>
      </c>
      <c r="J48" s="237" t="s">
        <v>2482</v>
      </c>
      <c r="K48" s="291">
        <v>280</v>
      </c>
      <c r="L48" s="237" t="s">
        <v>2482</v>
      </c>
      <c r="M48" s="291">
        <v>17</v>
      </c>
      <c r="N48" s="415">
        <v>4</v>
      </c>
    </row>
    <row r="49" spans="2:14" ht="17.25" thickBot="1"/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2478</v>
      </c>
      <c r="I50" s="219" t="s">
        <v>1214</v>
      </c>
      <c r="J50" s="220" t="s">
        <v>1215</v>
      </c>
      <c r="K50" s="221" t="s">
        <v>2479</v>
      </c>
      <c r="L50" s="221" t="s">
        <v>1652</v>
      </c>
      <c r="M50" s="221" t="s">
        <v>1653</v>
      </c>
      <c r="N50" s="222" t="s">
        <v>2484</v>
      </c>
    </row>
    <row r="51" spans="2:14">
      <c r="B51" s="232" t="s">
        <v>2516</v>
      </c>
      <c r="C51" s="234">
        <v>135</v>
      </c>
      <c r="D51" s="234">
        <v>153</v>
      </c>
      <c r="E51" s="403">
        <v>12</v>
      </c>
      <c r="F51" s="234">
        <v>8</v>
      </c>
      <c r="G51" s="235">
        <v>1</v>
      </c>
      <c r="I51" s="232" t="s">
        <v>2517</v>
      </c>
      <c r="J51" s="234">
        <v>159</v>
      </c>
      <c r="K51" s="234">
        <v>225</v>
      </c>
      <c r="L51" s="403">
        <v>10</v>
      </c>
      <c r="M51" s="234">
        <v>10</v>
      </c>
      <c r="N51" s="235">
        <v>1</v>
      </c>
    </row>
    <row r="52" spans="2:14">
      <c r="B52" s="232" t="s">
        <v>1398</v>
      </c>
      <c r="C52" s="413">
        <v>155</v>
      </c>
      <c r="D52" s="413">
        <v>174</v>
      </c>
      <c r="E52" s="403">
        <v>12</v>
      </c>
      <c r="F52" s="413">
        <v>8</v>
      </c>
      <c r="G52" s="414">
        <v>1</v>
      </c>
      <c r="I52" s="232" t="s">
        <v>1399</v>
      </c>
      <c r="J52" s="413">
        <v>172</v>
      </c>
      <c r="K52" s="413">
        <v>250</v>
      </c>
      <c r="L52" s="403">
        <v>11</v>
      </c>
      <c r="M52" s="413">
        <v>10</v>
      </c>
      <c r="N52" s="414">
        <v>1</v>
      </c>
    </row>
    <row r="53" spans="2:14">
      <c r="B53" s="232" t="s">
        <v>1400</v>
      </c>
      <c r="C53" s="413">
        <v>175</v>
      </c>
      <c r="D53" s="413">
        <v>195</v>
      </c>
      <c r="E53" s="403">
        <v>12</v>
      </c>
      <c r="F53" s="413">
        <v>9</v>
      </c>
      <c r="G53" s="414">
        <v>1</v>
      </c>
      <c r="I53" s="232" t="s">
        <v>1401</v>
      </c>
      <c r="J53" s="413">
        <v>185</v>
      </c>
      <c r="K53" s="413">
        <v>275</v>
      </c>
      <c r="L53" s="403">
        <v>12</v>
      </c>
      <c r="M53" s="413">
        <v>11</v>
      </c>
      <c r="N53" s="414">
        <v>1</v>
      </c>
    </row>
    <row r="54" spans="2:14">
      <c r="B54" s="232" t="s">
        <v>1402</v>
      </c>
      <c r="C54" s="413">
        <v>195</v>
      </c>
      <c r="D54" s="413">
        <v>216</v>
      </c>
      <c r="E54" s="403">
        <v>12</v>
      </c>
      <c r="F54" s="413">
        <v>9</v>
      </c>
      <c r="G54" s="414">
        <v>1</v>
      </c>
      <c r="I54" s="232" t="s">
        <v>1403</v>
      </c>
      <c r="J54" s="413">
        <v>199</v>
      </c>
      <c r="K54" s="413">
        <v>300</v>
      </c>
      <c r="L54" s="403">
        <v>13</v>
      </c>
      <c r="M54" s="413">
        <v>11</v>
      </c>
      <c r="N54" s="414">
        <v>1</v>
      </c>
    </row>
    <row r="55" spans="2:14">
      <c r="B55" s="232" t="s">
        <v>1404</v>
      </c>
      <c r="C55" s="413">
        <v>215</v>
      </c>
      <c r="D55" s="413">
        <v>237</v>
      </c>
      <c r="E55" s="403">
        <v>12</v>
      </c>
      <c r="F55" s="413">
        <v>10</v>
      </c>
      <c r="G55" s="414">
        <v>1</v>
      </c>
      <c r="I55" s="232" t="s">
        <v>1405</v>
      </c>
      <c r="J55" s="413">
        <v>212</v>
      </c>
      <c r="K55" s="413">
        <v>325</v>
      </c>
      <c r="L55" s="403">
        <v>14</v>
      </c>
      <c r="M55" s="413">
        <v>12</v>
      </c>
      <c r="N55" s="414">
        <v>1</v>
      </c>
    </row>
    <row r="56" spans="2:14">
      <c r="B56" s="232" t="s">
        <v>1406</v>
      </c>
      <c r="C56" s="413">
        <v>235</v>
      </c>
      <c r="D56" s="413">
        <v>258</v>
      </c>
      <c r="E56" s="403">
        <v>12</v>
      </c>
      <c r="F56" s="413">
        <v>10</v>
      </c>
      <c r="G56" s="414">
        <v>1</v>
      </c>
      <c r="I56" s="232" t="s">
        <v>1407</v>
      </c>
      <c r="J56" s="413">
        <v>225</v>
      </c>
      <c r="K56" s="413">
        <v>350</v>
      </c>
      <c r="L56" s="403">
        <v>15</v>
      </c>
      <c r="M56" s="413">
        <v>12</v>
      </c>
      <c r="N56" s="414">
        <v>1</v>
      </c>
    </row>
    <row r="57" spans="2:14">
      <c r="B57" s="232" t="s">
        <v>1408</v>
      </c>
      <c r="C57" s="413">
        <v>255</v>
      </c>
      <c r="D57" s="413">
        <v>279</v>
      </c>
      <c r="E57" s="403">
        <v>12</v>
      </c>
      <c r="F57" s="413">
        <v>11</v>
      </c>
      <c r="G57" s="414">
        <v>1</v>
      </c>
      <c r="I57" s="232" t="s">
        <v>1409</v>
      </c>
      <c r="J57" s="413">
        <v>238</v>
      </c>
      <c r="K57" s="413">
        <v>375</v>
      </c>
      <c r="L57" s="403">
        <v>16</v>
      </c>
      <c r="M57" s="413">
        <v>13</v>
      </c>
      <c r="N57" s="414">
        <v>1</v>
      </c>
    </row>
    <row r="58" spans="2:14">
      <c r="B58" s="232" t="s">
        <v>1410</v>
      </c>
      <c r="C58" s="411" t="s">
        <v>2481</v>
      </c>
      <c r="D58" s="413">
        <v>300</v>
      </c>
      <c r="E58" s="411" t="s">
        <v>2482</v>
      </c>
      <c r="F58" s="413">
        <v>11</v>
      </c>
      <c r="G58" s="414">
        <v>2</v>
      </c>
      <c r="I58" s="232" t="s">
        <v>1411</v>
      </c>
      <c r="J58" s="411" t="s">
        <v>2482</v>
      </c>
      <c r="K58" s="413">
        <v>405</v>
      </c>
      <c r="L58" s="411" t="s">
        <v>2482</v>
      </c>
      <c r="M58" s="413">
        <v>13</v>
      </c>
      <c r="N58" s="414">
        <v>2</v>
      </c>
    </row>
    <row r="59" spans="2:14">
      <c r="B59" s="232" t="s">
        <v>1412</v>
      </c>
      <c r="C59" s="411" t="s">
        <v>2481</v>
      </c>
      <c r="D59" s="413">
        <v>330</v>
      </c>
      <c r="E59" s="411" t="s">
        <v>2481</v>
      </c>
      <c r="F59" s="413">
        <v>12</v>
      </c>
      <c r="G59" s="414">
        <v>3</v>
      </c>
      <c r="I59" s="232" t="s">
        <v>1413</v>
      </c>
      <c r="J59" s="411" t="s">
        <v>2482</v>
      </c>
      <c r="K59" s="413">
        <v>440</v>
      </c>
      <c r="L59" s="411" t="s">
        <v>2482</v>
      </c>
      <c r="M59" s="413">
        <v>14</v>
      </c>
      <c r="N59" s="414">
        <v>3</v>
      </c>
    </row>
    <row r="60" spans="2:14" ht="17.25" thickBot="1">
      <c r="B60" s="236" t="s">
        <v>1414</v>
      </c>
      <c r="C60" s="237" t="s">
        <v>2482</v>
      </c>
      <c r="D60" s="291">
        <v>360</v>
      </c>
      <c r="E60" s="237" t="s">
        <v>2481</v>
      </c>
      <c r="F60" s="291">
        <v>12</v>
      </c>
      <c r="G60" s="415">
        <v>4</v>
      </c>
      <c r="I60" s="236" t="s">
        <v>1415</v>
      </c>
      <c r="J60" s="237" t="s">
        <v>2482</v>
      </c>
      <c r="K60" s="291">
        <v>490</v>
      </c>
      <c r="L60" s="237" t="s">
        <v>2482</v>
      </c>
      <c r="M60" s="291">
        <v>14</v>
      </c>
      <c r="N60" s="415">
        <v>4</v>
      </c>
    </row>
    <row r="61" spans="2:14" ht="17.25" thickBot="1"/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1652</v>
      </c>
      <c r="F62" s="221" t="s">
        <v>1653</v>
      </c>
      <c r="G62" s="222" t="s">
        <v>1217</v>
      </c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32" t="s">
        <v>2518</v>
      </c>
      <c r="C63" s="234">
        <v>160</v>
      </c>
      <c r="D63" s="234">
        <v>160</v>
      </c>
      <c r="E63" s="403">
        <v>12</v>
      </c>
      <c r="F63" s="234">
        <v>6</v>
      </c>
      <c r="G63" s="235">
        <v>1</v>
      </c>
      <c r="I63" s="232" t="s">
        <v>2519</v>
      </c>
      <c r="J63" s="234">
        <v>157</v>
      </c>
      <c r="K63" s="234">
        <v>180</v>
      </c>
      <c r="L63" s="403">
        <v>14</v>
      </c>
      <c r="M63" s="234">
        <v>12</v>
      </c>
      <c r="N63" s="235">
        <v>1</v>
      </c>
    </row>
    <row r="64" spans="2:14">
      <c r="B64" s="232" t="s">
        <v>1416</v>
      </c>
      <c r="C64" s="413">
        <v>178</v>
      </c>
      <c r="D64" s="413">
        <v>180</v>
      </c>
      <c r="E64" s="403">
        <v>12</v>
      </c>
      <c r="F64" s="413">
        <v>6</v>
      </c>
      <c r="G64" s="414">
        <v>1</v>
      </c>
      <c r="I64" s="232" t="s">
        <v>1417</v>
      </c>
      <c r="J64" s="413">
        <v>174</v>
      </c>
      <c r="K64" s="413">
        <v>205</v>
      </c>
      <c r="L64" s="403">
        <v>14</v>
      </c>
      <c r="M64" s="413">
        <v>12</v>
      </c>
      <c r="N64" s="414">
        <v>1</v>
      </c>
    </row>
    <row r="65" spans="2:14">
      <c r="B65" s="232" t="s">
        <v>1418</v>
      </c>
      <c r="C65" s="413">
        <v>196</v>
      </c>
      <c r="D65" s="413">
        <v>200</v>
      </c>
      <c r="E65" s="403">
        <v>13</v>
      </c>
      <c r="F65" s="413">
        <v>6</v>
      </c>
      <c r="G65" s="414">
        <v>1</v>
      </c>
      <c r="I65" s="232" t="s">
        <v>1419</v>
      </c>
      <c r="J65" s="413">
        <v>192</v>
      </c>
      <c r="K65" s="413">
        <v>230</v>
      </c>
      <c r="L65" s="403">
        <v>14</v>
      </c>
      <c r="M65" s="413">
        <v>12</v>
      </c>
      <c r="N65" s="414">
        <v>1</v>
      </c>
    </row>
    <row r="66" spans="2:14">
      <c r="B66" s="232" t="s">
        <v>1420</v>
      </c>
      <c r="C66" s="413">
        <v>214</v>
      </c>
      <c r="D66" s="413">
        <v>220</v>
      </c>
      <c r="E66" s="403">
        <v>13</v>
      </c>
      <c r="F66" s="413">
        <v>6</v>
      </c>
      <c r="G66" s="414">
        <v>1</v>
      </c>
      <c r="I66" s="232" t="s">
        <v>1421</v>
      </c>
      <c r="J66" s="413">
        <v>209</v>
      </c>
      <c r="K66" s="413">
        <v>255</v>
      </c>
      <c r="L66" s="403">
        <v>14</v>
      </c>
      <c r="M66" s="413">
        <v>12</v>
      </c>
      <c r="N66" s="414">
        <v>1</v>
      </c>
    </row>
    <row r="67" spans="2:14">
      <c r="B67" s="232" t="s">
        <v>1422</v>
      </c>
      <c r="C67" s="413">
        <v>243</v>
      </c>
      <c r="D67" s="413">
        <v>240</v>
      </c>
      <c r="E67" s="403">
        <v>14</v>
      </c>
      <c r="F67" s="413">
        <v>6</v>
      </c>
      <c r="G67" s="414">
        <v>1</v>
      </c>
      <c r="I67" s="232" t="s">
        <v>1423</v>
      </c>
      <c r="J67" s="413">
        <v>226</v>
      </c>
      <c r="K67" s="413">
        <v>280</v>
      </c>
      <c r="L67" s="403">
        <v>14</v>
      </c>
      <c r="M67" s="413">
        <v>12</v>
      </c>
      <c r="N67" s="414">
        <v>1</v>
      </c>
    </row>
    <row r="68" spans="2:14">
      <c r="B68" s="232" t="s">
        <v>1424</v>
      </c>
      <c r="C68" s="413">
        <v>250</v>
      </c>
      <c r="D68" s="413">
        <v>260</v>
      </c>
      <c r="E68" s="403">
        <v>14</v>
      </c>
      <c r="F68" s="413">
        <v>7</v>
      </c>
      <c r="G68" s="414">
        <v>1</v>
      </c>
      <c r="I68" s="232" t="s">
        <v>1425</v>
      </c>
      <c r="J68" s="413">
        <v>243</v>
      </c>
      <c r="K68" s="413">
        <v>305</v>
      </c>
      <c r="L68" s="403">
        <v>14</v>
      </c>
      <c r="M68" s="413">
        <v>12</v>
      </c>
      <c r="N68" s="414">
        <v>1</v>
      </c>
    </row>
    <row r="69" spans="2:14">
      <c r="B69" s="232" t="s">
        <v>1426</v>
      </c>
      <c r="C69" s="413">
        <v>268</v>
      </c>
      <c r="D69" s="413">
        <v>280</v>
      </c>
      <c r="E69" s="403">
        <v>15</v>
      </c>
      <c r="F69" s="413">
        <v>7</v>
      </c>
      <c r="G69" s="414">
        <v>1</v>
      </c>
      <c r="I69" s="232" t="s">
        <v>1427</v>
      </c>
      <c r="J69" s="413">
        <v>261</v>
      </c>
      <c r="K69" s="413">
        <v>330</v>
      </c>
      <c r="L69" s="403">
        <v>14</v>
      </c>
      <c r="M69" s="413">
        <v>12</v>
      </c>
      <c r="N69" s="414">
        <v>1</v>
      </c>
    </row>
    <row r="70" spans="2:14">
      <c r="B70" s="232" t="s">
        <v>1428</v>
      </c>
      <c r="C70" s="411" t="s">
        <v>2482</v>
      </c>
      <c r="D70" s="413">
        <v>320</v>
      </c>
      <c r="E70" s="411" t="s">
        <v>2482</v>
      </c>
      <c r="F70" s="413">
        <v>7</v>
      </c>
      <c r="G70" s="414">
        <v>2</v>
      </c>
      <c r="I70" s="232" t="s">
        <v>1429</v>
      </c>
      <c r="J70" s="411" t="s">
        <v>2482</v>
      </c>
      <c r="K70" s="413">
        <v>360</v>
      </c>
      <c r="L70" s="411" t="s">
        <v>2482</v>
      </c>
      <c r="M70" s="413">
        <v>12</v>
      </c>
      <c r="N70" s="414">
        <v>2</v>
      </c>
    </row>
    <row r="71" spans="2:14">
      <c r="B71" s="232" t="s">
        <v>1430</v>
      </c>
      <c r="C71" s="411" t="s">
        <v>2482</v>
      </c>
      <c r="D71" s="413">
        <v>370</v>
      </c>
      <c r="E71" s="411" t="s">
        <v>2482</v>
      </c>
      <c r="F71" s="413">
        <v>7</v>
      </c>
      <c r="G71" s="414">
        <v>3</v>
      </c>
      <c r="I71" s="232" t="s">
        <v>1431</v>
      </c>
      <c r="J71" s="411" t="s">
        <v>2482</v>
      </c>
      <c r="K71" s="413">
        <v>400</v>
      </c>
      <c r="L71" s="411" t="s">
        <v>2482</v>
      </c>
      <c r="M71" s="413">
        <v>12</v>
      </c>
      <c r="N71" s="414">
        <v>3</v>
      </c>
    </row>
    <row r="72" spans="2:14" ht="17.25" thickBot="1">
      <c r="B72" s="236" t="s">
        <v>1432</v>
      </c>
      <c r="C72" s="237" t="s">
        <v>2482</v>
      </c>
      <c r="D72" s="291">
        <v>440</v>
      </c>
      <c r="E72" s="237" t="s">
        <v>2482</v>
      </c>
      <c r="F72" s="291">
        <v>7</v>
      </c>
      <c r="G72" s="415">
        <v>4</v>
      </c>
      <c r="I72" s="236" t="s">
        <v>1433</v>
      </c>
      <c r="J72" s="237" t="s">
        <v>2482</v>
      </c>
      <c r="K72" s="291">
        <v>450</v>
      </c>
      <c r="L72" s="237" t="s">
        <v>2481</v>
      </c>
      <c r="M72" s="291">
        <v>12</v>
      </c>
      <c r="N72" s="415">
        <v>4</v>
      </c>
    </row>
  </sheetData>
  <phoneticPr fontId="6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37" zoomScale="85" zoomScaleNormal="85" workbookViewId="0">
      <selection activeCell="Q21" sqref="Q21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1213</v>
      </c>
      <c r="B1" s="17"/>
    </row>
    <row r="2" spans="1:14" ht="17.25" thickBot="1">
      <c r="B2" s="219" t="s">
        <v>1214</v>
      </c>
      <c r="C2" s="220" t="s">
        <v>1215</v>
      </c>
      <c r="D2" s="221" t="s">
        <v>1216</v>
      </c>
      <c r="E2" s="221" t="s">
        <v>1652</v>
      </c>
      <c r="F2" s="221" t="s">
        <v>1653</v>
      </c>
      <c r="G2" s="222" t="s">
        <v>2478</v>
      </c>
      <c r="H2" s="20"/>
      <c r="I2" s="219" t="s">
        <v>1214</v>
      </c>
      <c r="J2" s="220" t="s">
        <v>1215</v>
      </c>
      <c r="K2" s="221" t="s">
        <v>2479</v>
      </c>
      <c r="L2" s="221" t="s">
        <v>1652</v>
      </c>
      <c r="M2" s="221" t="s">
        <v>1653</v>
      </c>
      <c r="N2" s="222" t="s">
        <v>2478</v>
      </c>
    </row>
    <row r="3" spans="1:14">
      <c r="B3" s="223" t="s">
        <v>1218</v>
      </c>
      <c r="C3" s="224">
        <v>150</v>
      </c>
      <c r="D3" s="225">
        <v>150</v>
      </c>
      <c r="E3" s="403">
        <v>10</v>
      </c>
      <c r="F3" s="225">
        <v>6</v>
      </c>
      <c r="G3" s="226">
        <v>1</v>
      </c>
      <c r="H3" s="36"/>
      <c r="I3" s="227" t="s">
        <v>2480</v>
      </c>
      <c r="J3" s="224">
        <v>149</v>
      </c>
      <c r="K3" s="225">
        <v>200</v>
      </c>
      <c r="L3" s="403">
        <v>12</v>
      </c>
      <c r="M3" s="225">
        <v>11</v>
      </c>
      <c r="N3" s="226">
        <v>1</v>
      </c>
    </row>
    <row r="4" spans="1:14">
      <c r="B4" s="228" t="s">
        <v>1219</v>
      </c>
      <c r="C4" s="404">
        <v>165</v>
      </c>
      <c r="D4" s="405">
        <v>165</v>
      </c>
      <c r="E4" s="403">
        <v>10</v>
      </c>
      <c r="F4" s="405">
        <v>7</v>
      </c>
      <c r="G4" s="406">
        <v>1</v>
      </c>
      <c r="H4" s="36"/>
      <c r="I4" s="227" t="s">
        <v>1220</v>
      </c>
      <c r="J4" s="404">
        <v>175</v>
      </c>
      <c r="K4" s="405">
        <v>220</v>
      </c>
      <c r="L4" s="403">
        <v>12</v>
      </c>
      <c r="M4" s="405">
        <v>11</v>
      </c>
      <c r="N4" s="406">
        <v>1</v>
      </c>
    </row>
    <row r="5" spans="1:14">
      <c r="B5" s="228" t="s">
        <v>1221</v>
      </c>
      <c r="C5" s="404">
        <v>180</v>
      </c>
      <c r="D5" s="405">
        <v>180</v>
      </c>
      <c r="E5" s="403">
        <v>10</v>
      </c>
      <c r="F5" s="405">
        <v>8</v>
      </c>
      <c r="G5" s="406">
        <v>1</v>
      </c>
      <c r="H5" s="36"/>
      <c r="I5" s="227" t="s">
        <v>1222</v>
      </c>
      <c r="J5" s="404">
        <v>200</v>
      </c>
      <c r="K5" s="405">
        <v>240</v>
      </c>
      <c r="L5" s="403">
        <v>12</v>
      </c>
      <c r="M5" s="405">
        <v>12</v>
      </c>
      <c r="N5" s="406">
        <v>1</v>
      </c>
    </row>
    <row r="6" spans="1:14">
      <c r="B6" s="228" t="s">
        <v>1223</v>
      </c>
      <c r="C6" s="404">
        <v>195</v>
      </c>
      <c r="D6" s="405">
        <v>195</v>
      </c>
      <c r="E6" s="403">
        <v>10</v>
      </c>
      <c r="F6" s="405">
        <v>9</v>
      </c>
      <c r="G6" s="406">
        <v>1</v>
      </c>
      <c r="H6" s="36"/>
      <c r="I6" s="227" t="s">
        <v>1224</v>
      </c>
      <c r="J6" s="404">
        <v>226</v>
      </c>
      <c r="K6" s="405">
        <v>260</v>
      </c>
      <c r="L6" s="403">
        <v>12</v>
      </c>
      <c r="M6" s="405">
        <v>12</v>
      </c>
      <c r="N6" s="406">
        <v>1</v>
      </c>
    </row>
    <row r="7" spans="1:14">
      <c r="B7" s="228" t="s">
        <v>1225</v>
      </c>
      <c r="C7" s="404">
        <v>210</v>
      </c>
      <c r="D7" s="405">
        <v>210</v>
      </c>
      <c r="E7" s="403">
        <v>10</v>
      </c>
      <c r="F7" s="405">
        <v>10</v>
      </c>
      <c r="G7" s="406">
        <v>1</v>
      </c>
      <c r="H7" s="36"/>
      <c r="I7" s="227" t="s">
        <v>1226</v>
      </c>
      <c r="J7" s="404">
        <v>251</v>
      </c>
      <c r="K7" s="405">
        <v>280</v>
      </c>
      <c r="L7" s="403">
        <v>12</v>
      </c>
      <c r="M7" s="405">
        <v>13</v>
      </c>
      <c r="N7" s="406">
        <v>1</v>
      </c>
    </row>
    <row r="8" spans="1:14">
      <c r="B8" s="228" t="s">
        <v>1227</v>
      </c>
      <c r="C8" s="404">
        <v>225</v>
      </c>
      <c r="D8" s="405">
        <v>225</v>
      </c>
      <c r="E8" s="403">
        <v>10</v>
      </c>
      <c r="F8" s="405">
        <v>11</v>
      </c>
      <c r="G8" s="406">
        <v>1</v>
      </c>
      <c r="H8" s="36"/>
      <c r="I8" s="227" t="s">
        <v>1228</v>
      </c>
      <c r="J8" s="404">
        <v>277</v>
      </c>
      <c r="K8" s="405">
        <v>300</v>
      </c>
      <c r="L8" s="403">
        <v>12</v>
      </c>
      <c r="M8" s="405">
        <v>13</v>
      </c>
      <c r="N8" s="406">
        <v>1</v>
      </c>
    </row>
    <row r="9" spans="1:14">
      <c r="B9" s="228" t="s">
        <v>1229</v>
      </c>
      <c r="C9" s="404">
        <v>240</v>
      </c>
      <c r="D9" s="405">
        <v>240</v>
      </c>
      <c r="E9" s="403">
        <v>10</v>
      </c>
      <c r="F9" s="405">
        <v>12</v>
      </c>
      <c r="G9" s="406">
        <v>1</v>
      </c>
      <c r="H9" s="36"/>
      <c r="I9" s="227" t="s">
        <v>1230</v>
      </c>
      <c r="J9" s="404">
        <v>302</v>
      </c>
      <c r="K9" s="405">
        <v>320</v>
      </c>
      <c r="L9" s="403">
        <v>12</v>
      </c>
      <c r="M9" s="405">
        <v>14</v>
      </c>
      <c r="N9" s="406">
        <v>1</v>
      </c>
    </row>
    <row r="10" spans="1:14">
      <c r="B10" s="228" t="s">
        <v>1231</v>
      </c>
      <c r="C10" s="404" t="s">
        <v>2481</v>
      </c>
      <c r="D10" s="405">
        <v>270</v>
      </c>
      <c r="E10" s="405" t="s">
        <v>629</v>
      </c>
      <c r="F10" s="405">
        <v>12</v>
      </c>
      <c r="G10" s="406">
        <v>2</v>
      </c>
      <c r="H10" s="36"/>
      <c r="I10" s="227" t="s">
        <v>1232</v>
      </c>
      <c r="J10" s="404" t="s">
        <v>2481</v>
      </c>
      <c r="K10" s="405">
        <v>350</v>
      </c>
      <c r="L10" s="405" t="s">
        <v>629</v>
      </c>
      <c r="M10" s="405">
        <v>14</v>
      </c>
      <c r="N10" s="406">
        <v>2</v>
      </c>
    </row>
    <row r="11" spans="1:14">
      <c r="B11" s="228" t="s">
        <v>1233</v>
      </c>
      <c r="C11" s="404" t="s">
        <v>629</v>
      </c>
      <c r="D11" s="405">
        <v>315</v>
      </c>
      <c r="E11" s="405" t="s">
        <v>629</v>
      </c>
      <c r="F11" s="405">
        <v>13</v>
      </c>
      <c r="G11" s="406">
        <v>3</v>
      </c>
      <c r="H11" s="36"/>
      <c r="I11" s="227" t="s">
        <v>1234</v>
      </c>
      <c r="J11" s="404" t="s">
        <v>2482</v>
      </c>
      <c r="K11" s="405">
        <v>390</v>
      </c>
      <c r="L11" s="405" t="s">
        <v>2482</v>
      </c>
      <c r="M11" s="405">
        <v>15</v>
      </c>
      <c r="N11" s="406">
        <v>3</v>
      </c>
    </row>
    <row r="12" spans="1:14" ht="17.25" thickBot="1">
      <c r="B12" s="229" t="s">
        <v>1235</v>
      </c>
      <c r="C12" s="230" t="s">
        <v>629</v>
      </c>
      <c r="D12" s="287">
        <v>370</v>
      </c>
      <c r="E12" s="287" t="s">
        <v>2482</v>
      </c>
      <c r="F12" s="287">
        <v>14</v>
      </c>
      <c r="G12" s="407">
        <v>4</v>
      </c>
      <c r="H12" s="36"/>
      <c r="I12" s="231" t="s">
        <v>1236</v>
      </c>
      <c r="J12" s="230" t="s">
        <v>629</v>
      </c>
      <c r="K12" s="287">
        <v>440</v>
      </c>
      <c r="L12" s="287" t="s">
        <v>2481</v>
      </c>
      <c r="M12" s="287">
        <v>15</v>
      </c>
      <c r="N12" s="407">
        <v>4</v>
      </c>
    </row>
    <row r="13" spans="1:14" ht="17.25" thickBot="1"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</row>
    <row r="14" spans="1:14" ht="17.25" thickBot="1">
      <c r="B14" s="219" t="s">
        <v>1214</v>
      </c>
      <c r="C14" s="220" t="s">
        <v>1215</v>
      </c>
      <c r="D14" s="221" t="s">
        <v>2479</v>
      </c>
      <c r="E14" s="221" t="s">
        <v>2483</v>
      </c>
      <c r="F14" s="221" t="s">
        <v>1653</v>
      </c>
      <c r="G14" s="222" t="s">
        <v>1217</v>
      </c>
      <c r="H14" s="20"/>
      <c r="I14" s="219" t="s">
        <v>1214</v>
      </c>
      <c r="J14" s="220" t="s">
        <v>1215</v>
      </c>
      <c r="K14" s="221" t="s">
        <v>1216</v>
      </c>
      <c r="L14" s="221" t="s">
        <v>1652</v>
      </c>
      <c r="M14" s="221" t="s">
        <v>1653</v>
      </c>
      <c r="N14" s="222" t="s">
        <v>2484</v>
      </c>
    </row>
    <row r="15" spans="1:14">
      <c r="B15" s="223" t="s">
        <v>2485</v>
      </c>
      <c r="C15" s="224">
        <v>165</v>
      </c>
      <c r="D15" s="225">
        <v>160</v>
      </c>
      <c r="E15" s="403">
        <v>12</v>
      </c>
      <c r="F15" s="225">
        <v>6</v>
      </c>
      <c r="G15" s="226">
        <v>1</v>
      </c>
      <c r="H15" s="36"/>
      <c r="I15" s="227" t="s">
        <v>2486</v>
      </c>
      <c r="J15" s="224">
        <v>150</v>
      </c>
      <c r="K15" s="225">
        <v>180</v>
      </c>
      <c r="L15" s="403">
        <v>15</v>
      </c>
      <c r="M15" s="225">
        <v>13</v>
      </c>
      <c r="N15" s="226">
        <v>1</v>
      </c>
    </row>
    <row r="16" spans="1:14">
      <c r="B16" s="223" t="s">
        <v>1237</v>
      </c>
      <c r="C16" s="404">
        <v>184</v>
      </c>
      <c r="D16" s="405">
        <v>180</v>
      </c>
      <c r="E16" s="403">
        <v>12</v>
      </c>
      <c r="F16" s="405">
        <v>6</v>
      </c>
      <c r="G16" s="406">
        <v>1</v>
      </c>
      <c r="H16" s="36"/>
      <c r="I16" s="227" t="s">
        <v>1238</v>
      </c>
      <c r="J16" s="404">
        <v>165</v>
      </c>
      <c r="K16" s="405">
        <v>195</v>
      </c>
      <c r="L16" s="403">
        <v>15</v>
      </c>
      <c r="M16" s="405">
        <v>13</v>
      </c>
      <c r="N16" s="406">
        <v>1</v>
      </c>
    </row>
    <row r="17" spans="2:14">
      <c r="B17" s="223" t="s">
        <v>1239</v>
      </c>
      <c r="C17" s="404">
        <v>203</v>
      </c>
      <c r="D17" s="405">
        <v>200</v>
      </c>
      <c r="E17" s="403">
        <v>11</v>
      </c>
      <c r="F17" s="405">
        <v>6</v>
      </c>
      <c r="G17" s="406">
        <v>1</v>
      </c>
      <c r="H17" s="36"/>
      <c r="I17" s="227" t="s">
        <v>1240</v>
      </c>
      <c r="J17" s="404">
        <v>180</v>
      </c>
      <c r="K17" s="405">
        <v>210</v>
      </c>
      <c r="L17" s="403">
        <v>15</v>
      </c>
      <c r="M17" s="405">
        <v>14</v>
      </c>
      <c r="N17" s="406">
        <v>1</v>
      </c>
    </row>
    <row r="18" spans="2:14">
      <c r="B18" s="223" t="s">
        <v>1241</v>
      </c>
      <c r="C18" s="404">
        <v>222</v>
      </c>
      <c r="D18" s="405">
        <v>220</v>
      </c>
      <c r="E18" s="403">
        <v>11</v>
      </c>
      <c r="F18" s="405">
        <v>7</v>
      </c>
      <c r="G18" s="406">
        <v>1</v>
      </c>
      <c r="H18" s="36"/>
      <c r="I18" s="227" t="s">
        <v>1242</v>
      </c>
      <c r="J18" s="404">
        <v>195</v>
      </c>
      <c r="K18" s="405">
        <v>225</v>
      </c>
      <c r="L18" s="403">
        <v>15</v>
      </c>
      <c r="M18" s="405">
        <v>14</v>
      </c>
      <c r="N18" s="406">
        <v>1</v>
      </c>
    </row>
    <row r="19" spans="2:14">
      <c r="B19" s="223" t="s">
        <v>1243</v>
      </c>
      <c r="C19" s="404">
        <v>241</v>
      </c>
      <c r="D19" s="405">
        <v>240</v>
      </c>
      <c r="E19" s="403">
        <v>10</v>
      </c>
      <c r="F19" s="405">
        <v>7</v>
      </c>
      <c r="G19" s="406">
        <v>1</v>
      </c>
      <c r="H19" s="36"/>
      <c r="I19" s="227" t="s">
        <v>1244</v>
      </c>
      <c r="J19" s="404">
        <v>210</v>
      </c>
      <c r="K19" s="405">
        <v>240</v>
      </c>
      <c r="L19" s="403">
        <v>15</v>
      </c>
      <c r="M19" s="405">
        <v>15</v>
      </c>
      <c r="N19" s="406">
        <v>1</v>
      </c>
    </row>
    <row r="20" spans="2:14">
      <c r="B20" s="223" t="s">
        <v>1245</v>
      </c>
      <c r="C20" s="404">
        <v>260</v>
      </c>
      <c r="D20" s="405">
        <v>260</v>
      </c>
      <c r="E20" s="403">
        <v>10</v>
      </c>
      <c r="F20" s="405">
        <v>7</v>
      </c>
      <c r="G20" s="406">
        <v>1</v>
      </c>
      <c r="H20" s="36"/>
      <c r="I20" s="227" t="s">
        <v>1246</v>
      </c>
      <c r="J20" s="404">
        <v>225</v>
      </c>
      <c r="K20" s="405">
        <v>255</v>
      </c>
      <c r="L20" s="403">
        <v>15</v>
      </c>
      <c r="M20" s="405">
        <v>15</v>
      </c>
      <c r="N20" s="406">
        <v>1</v>
      </c>
    </row>
    <row r="21" spans="2:14">
      <c r="B21" s="223" t="s">
        <v>1247</v>
      </c>
      <c r="C21" s="404">
        <v>279</v>
      </c>
      <c r="D21" s="405">
        <v>280</v>
      </c>
      <c r="E21" s="403">
        <v>9</v>
      </c>
      <c r="F21" s="405">
        <v>8</v>
      </c>
      <c r="G21" s="406">
        <v>1</v>
      </c>
      <c r="H21" s="36"/>
      <c r="I21" s="227" t="s">
        <v>1248</v>
      </c>
      <c r="J21" s="404">
        <v>245</v>
      </c>
      <c r="K21" s="405">
        <v>270</v>
      </c>
      <c r="L21" s="403">
        <v>15</v>
      </c>
      <c r="M21" s="405">
        <v>16</v>
      </c>
      <c r="N21" s="406">
        <v>1</v>
      </c>
    </row>
    <row r="22" spans="2:14">
      <c r="B22" s="223" t="s">
        <v>1249</v>
      </c>
      <c r="C22" s="404" t="s">
        <v>629</v>
      </c>
      <c r="D22" s="405">
        <v>320</v>
      </c>
      <c r="E22" s="405" t="s">
        <v>629</v>
      </c>
      <c r="F22" s="405">
        <v>8</v>
      </c>
      <c r="G22" s="406">
        <v>2</v>
      </c>
      <c r="H22" s="36"/>
      <c r="I22" s="227" t="s">
        <v>1250</v>
      </c>
      <c r="J22" s="404" t="s">
        <v>2481</v>
      </c>
      <c r="K22" s="405">
        <v>290</v>
      </c>
      <c r="L22" s="405" t="s">
        <v>2482</v>
      </c>
      <c r="M22" s="405">
        <v>16</v>
      </c>
      <c r="N22" s="406">
        <v>2</v>
      </c>
    </row>
    <row r="23" spans="2:14">
      <c r="B23" s="223" t="s">
        <v>1251</v>
      </c>
      <c r="C23" s="404" t="s">
        <v>629</v>
      </c>
      <c r="D23" s="405">
        <v>380</v>
      </c>
      <c r="E23" s="405" t="s">
        <v>629</v>
      </c>
      <c r="F23" s="405">
        <v>8</v>
      </c>
      <c r="G23" s="406">
        <v>3</v>
      </c>
      <c r="H23" s="36"/>
      <c r="I23" s="227" t="s">
        <v>1252</v>
      </c>
      <c r="J23" s="404" t="s">
        <v>629</v>
      </c>
      <c r="K23" s="405">
        <v>330</v>
      </c>
      <c r="L23" s="405" t="s">
        <v>629</v>
      </c>
      <c r="M23" s="405">
        <v>17</v>
      </c>
      <c r="N23" s="406">
        <v>3</v>
      </c>
    </row>
    <row r="24" spans="2:14" ht="17.25" thickBot="1">
      <c r="B24" s="231" t="s">
        <v>1253</v>
      </c>
      <c r="C24" s="230" t="s">
        <v>2482</v>
      </c>
      <c r="D24" s="287">
        <v>460</v>
      </c>
      <c r="E24" s="287" t="s">
        <v>629</v>
      </c>
      <c r="F24" s="287">
        <v>8</v>
      </c>
      <c r="G24" s="407">
        <v>4</v>
      </c>
      <c r="H24" s="36"/>
      <c r="I24" s="231" t="s">
        <v>1254</v>
      </c>
      <c r="J24" s="230" t="s">
        <v>2482</v>
      </c>
      <c r="K24" s="287">
        <v>380</v>
      </c>
      <c r="L24" s="287" t="s">
        <v>2482</v>
      </c>
      <c r="M24" s="287">
        <v>17</v>
      </c>
      <c r="N24" s="407">
        <v>4</v>
      </c>
    </row>
    <row r="25" spans="2:14" ht="17.25" thickBot="1"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</row>
    <row r="26" spans="2:14" ht="17.25" thickBot="1">
      <c r="B26" s="219" t="s">
        <v>1214</v>
      </c>
      <c r="C26" s="220" t="s">
        <v>1215</v>
      </c>
      <c r="D26" s="221" t="s">
        <v>1216</v>
      </c>
      <c r="E26" s="221" t="s">
        <v>1652</v>
      </c>
      <c r="F26" s="221" t="s">
        <v>1653</v>
      </c>
      <c r="G26" s="222" t="s">
        <v>2484</v>
      </c>
      <c r="H26" s="20"/>
      <c r="I26" s="219" t="s">
        <v>1214</v>
      </c>
      <c r="J26" s="220" t="s">
        <v>1215</v>
      </c>
      <c r="K26" s="221" t="s">
        <v>2479</v>
      </c>
      <c r="L26" s="221" t="s">
        <v>2483</v>
      </c>
      <c r="M26" s="221" t="s">
        <v>1653</v>
      </c>
      <c r="N26" s="222" t="s">
        <v>2484</v>
      </c>
    </row>
    <row r="27" spans="2:14">
      <c r="B27" s="223" t="s">
        <v>2487</v>
      </c>
      <c r="C27" s="224">
        <v>145</v>
      </c>
      <c r="D27" s="408">
        <v>140</v>
      </c>
      <c r="E27" s="403">
        <v>10</v>
      </c>
      <c r="F27" s="225">
        <v>6</v>
      </c>
      <c r="G27" s="226">
        <v>1</v>
      </c>
      <c r="H27" s="36"/>
      <c r="I27" s="227" t="s">
        <v>2488</v>
      </c>
      <c r="J27" s="224">
        <v>55</v>
      </c>
      <c r="K27" s="225">
        <v>60</v>
      </c>
      <c r="L27" s="403">
        <v>13</v>
      </c>
      <c r="M27" s="225">
        <v>11</v>
      </c>
      <c r="N27" s="226">
        <v>1</v>
      </c>
    </row>
    <row r="28" spans="2:14">
      <c r="B28" s="223" t="s">
        <v>1255</v>
      </c>
      <c r="C28" s="404">
        <v>165</v>
      </c>
      <c r="D28" s="408">
        <v>160</v>
      </c>
      <c r="E28" s="403">
        <v>10</v>
      </c>
      <c r="F28" s="405">
        <v>6</v>
      </c>
      <c r="G28" s="406">
        <v>1</v>
      </c>
      <c r="H28" s="36"/>
      <c r="I28" s="227" t="s">
        <v>1256</v>
      </c>
      <c r="J28" s="404">
        <v>65</v>
      </c>
      <c r="K28" s="405">
        <v>70</v>
      </c>
      <c r="L28" s="403">
        <v>12</v>
      </c>
      <c r="M28" s="405">
        <v>11</v>
      </c>
      <c r="N28" s="406">
        <v>1</v>
      </c>
    </row>
    <row r="29" spans="2:14">
      <c r="B29" s="223" t="s">
        <v>1257</v>
      </c>
      <c r="C29" s="404">
        <v>185</v>
      </c>
      <c r="D29" s="408">
        <v>180</v>
      </c>
      <c r="E29" s="403">
        <v>10</v>
      </c>
      <c r="F29" s="405">
        <v>7</v>
      </c>
      <c r="G29" s="406">
        <v>1</v>
      </c>
      <c r="H29" s="36"/>
      <c r="I29" s="227" t="s">
        <v>1258</v>
      </c>
      <c r="J29" s="404">
        <v>75</v>
      </c>
      <c r="K29" s="405">
        <v>80</v>
      </c>
      <c r="L29" s="403">
        <v>12</v>
      </c>
      <c r="M29" s="405">
        <v>12</v>
      </c>
      <c r="N29" s="406">
        <v>1</v>
      </c>
    </row>
    <row r="30" spans="2:14">
      <c r="B30" s="223" t="s">
        <v>1259</v>
      </c>
      <c r="C30" s="404">
        <v>205</v>
      </c>
      <c r="D30" s="408">
        <v>200</v>
      </c>
      <c r="E30" s="403">
        <v>10</v>
      </c>
      <c r="F30" s="405">
        <v>7</v>
      </c>
      <c r="G30" s="406">
        <v>1</v>
      </c>
      <c r="H30" s="36"/>
      <c r="I30" s="227" t="s">
        <v>1260</v>
      </c>
      <c r="J30" s="404">
        <v>85</v>
      </c>
      <c r="K30" s="405">
        <v>90</v>
      </c>
      <c r="L30" s="403">
        <v>12</v>
      </c>
      <c r="M30" s="405">
        <v>12</v>
      </c>
      <c r="N30" s="406">
        <v>1</v>
      </c>
    </row>
    <row r="31" spans="2:14">
      <c r="B31" s="223" t="s">
        <v>1261</v>
      </c>
      <c r="C31" s="404">
        <v>225</v>
      </c>
      <c r="D31" s="408">
        <v>220</v>
      </c>
      <c r="E31" s="403">
        <v>10</v>
      </c>
      <c r="F31" s="405">
        <v>8</v>
      </c>
      <c r="G31" s="406">
        <v>1</v>
      </c>
      <c r="H31" s="36"/>
      <c r="I31" s="227" t="s">
        <v>1262</v>
      </c>
      <c r="J31" s="404">
        <v>95</v>
      </c>
      <c r="K31" s="225">
        <v>100</v>
      </c>
      <c r="L31" s="403">
        <v>11</v>
      </c>
      <c r="M31" s="405">
        <v>13</v>
      </c>
      <c r="N31" s="406">
        <v>1</v>
      </c>
    </row>
    <row r="32" spans="2:14">
      <c r="B32" s="223" t="s">
        <v>1263</v>
      </c>
      <c r="C32" s="404">
        <v>245</v>
      </c>
      <c r="D32" s="408">
        <v>240</v>
      </c>
      <c r="E32" s="403">
        <v>10</v>
      </c>
      <c r="F32" s="405">
        <v>8</v>
      </c>
      <c r="G32" s="406">
        <v>1</v>
      </c>
      <c r="H32" s="36"/>
      <c r="I32" s="227" t="s">
        <v>1264</v>
      </c>
      <c r="J32" s="404">
        <v>105</v>
      </c>
      <c r="K32" s="405">
        <v>110</v>
      </c>
      <c r="L32" s="403">
        <v>11</v>
      </c>
      <c r="M32" s="405">
        <v>13</v>
      </c>
      <c r="N32" s="406">
        <v>1</v>
      </c>
    </row>
    <row r="33" spans="2:14">
      <c r="B33" s="223" t="s">
        <v>1265</v>
      </c>
      <c r="C33" s="404">
        <v>265</v>
      </c>
      <c r="D33" s="409">
        <v>260</v>
      </c>
      <c r="E33" s="403">
        <v>10</v>
      </c>
      <c r="F33" s="405">
        <v>9</v>
      </c>
      <c r="G33" s="406">
        <v>1</v>
      </c>
      <c r="H33" s="36"/>
      <c r="I33" s="227" t="s">
        <v>1266</v>
      </c>
      <c r="J33" s="404">
        <v>115</v>
      </c>
      <c r="K33" s="405">
        <v>120</v>
      </c>
      <c r="L33" s="403">
        <v>11</v>
      </c>
      <c r="M33" s="405">
        <v>14</v>
      </c>
      <c r="N33" s="406">
        <v>1</v>
      </c>
    </row>
    <row r="34" spans="2:14">
      <c r="B34" s="223" t="s">
        <v>1267</v>
      </c>
      <c r="C34" s="404" t="s">
        <v>2482</v>
      </c>
      <c r="D34" s="408">
        <v>300</v>
      </c>
      <c r="E34" s="405" t="s">
        <v>2482</v>
      </c>
      <c r="F34" s="405">
        <v>9</v>
      </c>
      <c r="G34" s="406">
        <v>2</v>
      </c>
      <c r="H34" s="36"/>
      <c r="I34" s="227" t="s">
        <v>1268</v>
      </c>
      <c r="J34" s="404" t="s">
        <v>2482</v>
      </c>
      <c r="K34" s="405">
        <v>130</v>
      </c>
      <c r="L34" s="405" t="s">
        <v>2482</v>
      </c>
      <c r="M34" s="405">
        <v>14</v>
      </c>
      <c r="N34" s="406">
        <v>2</v>
      </c>
    </row>
    <row r="35" spans="2:14">
      <c r="B35" s="223" t="s">
        <v>1269</v>
      </c>
      <c r="C35" s="404" t="s">
        <v>2482</v>
      </c>
      <c r="D35" s="409">
        <v>350</v>
      </c>
      <c r="E35" s="405" t="s">
        <v>2482</v>
      </c>
      <c r="F35" s="405">
        <v>10</v>
      </c>
      <c r="G35" s="406">
        <v>3</v>
      </c>
      <c r="H35" s="36"/>
      <c r="I35" s="227" t="s">
        <v>1270</v>
      </c>
      <c r="J35" s="404" t="s">
        <v>2482</v>
      </c>
      <c r="K35" s="225">
        <v>140</v>
      </c>
      <c r="L35" s="405" t="s">
        <v>2482</v>
      </c>
      <c r="M35" s="405">
        <v>15</v>
      </c>
      <c r="N35" s="406">
        <v>3</v>
      </c>
    </row>
    <row r="36" spans="2:14" ht="17.25" thickBot="1">
      <c r="B36" s="231" t="s">
        <v>1271</v>
      </c>
      <c r="C36" s="230" t="s">
        <v>2482</v>
      </c>
      <c r="D36" s="288">
        <v>410</v>
      </c>
      <c r="E36" s="287" t="s">
        <v>2482</v>
      </c>
      <c r="F36" s="287">
        <v>10</v>
      </c>
      <c r="G36" s="407">
        <v>4</v>
      </c>
      <c r="H36" s="36"/>
      <c r="I36" s="231" t="s">
        <v>1272</v>
      </c>
      <c r="J36" s="230" t="s">
        <v>629</v>
      </c>
      <c r="K36" s="287">
        <v>150</v>
      </c>
      <c r="L36" s="287" t="s">
        <v>629</v>
      </c>
      <c r="M36" s="287">
        <v>15</v>
      </c>
      <c r="N36" s="407">
        <v>4</v>
      </c>
    </row>
    <row r="37" spans="2:14" ht="17.25" thickBot="1"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</row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2483</v>
      </c>
      <c r="F38" s="221" t="s">
        <v>1653</v>
      </c>
      <c r="G38" s="222" t="s">
        <v>2484</v>
      </c>
      <c r="H38" s="20"/>
      <c r="I38" s="219" t="s">
        <v>1214</v>
      </c>
      <c r="J38" s="220" t="s">
        <v>1215</v>
      </c>
      <c r="K38" s="221" t="s">
        <v>1216</v>
      </c>
      <c r="L38" s="221" t="s">
        <v>2483</v>
      </c>
      <c r="M38" s="221" t="s">
        <v>1653</v>
      </c>
      <c r="N38" s="222" t="s">
        <v>2484</v>
      </c>
    </row>
    <row r="39" spans="2:14">
      <c r="B39" s="223" t="s">
        <v>2489</v>
      </c>
      <c r="C39" s="224">
        <v>197</v>
      </c>
      <c r="D39" s="225">
        <v>195</v>
      </c>
      <c r="E39" s="403">
        <v>10</v>
      </c>
      <c r="F39" s="225">
        <v>12</v>
      </c>
      <c r="G39" s="226">
        <v>1</v>
      </c>
      <c r="H39" s="36"/>
      <c r="I39" s="227" t="s">
        <v>2490</v>
      </c>
      <c r="J39" s="224">
        <v>150</v>
      </c>
      <c r="K39" s="225">
        <v>150</v>
      </c>
      <c r="L39" s="410">
        <v>15</v>
      </c>
      <c r="M39" s="225">
        <v>15</v>
      </c>
      <c r="N39" s="226">
        <v>1</v>
      </c>
    </row>
    <row r="40" spans="2:14">
      <c r="B40" s="223" t="s">
        <v>1273</v>
      </c>
      <c r="C40" s="404">
        <v>208</v>
      </c>
      <c r="D40" s="405">
        <v>210</v>
      </c>
      <c r="E40" s="403">
        <v>10</v>
      </c>
      <c r="F40" s="405">
        <v>12</v>
      </c>
      <c r="G40" s="406">
        <v>1</v>
      </c>
      <c r="H40" s="36"/>
      <c r="I40" s="227" t="s">
        <v>1274</v>
      </c>
      <c r="J40" s="404">
        <v>165</v>
      </c>
      <c r="K40" s="405">
        <v>165</v>
      </c>
      <c r="L40" s="410">
        <v>15</v>
      </c>
      <c r="M40" s="405">
        <v>15</v>
      </c>
      <c r="N40" s="406">
        <v>1</v>
      </c>
    </row>
    <row r="41" spans="2:14">
      <c r="B41" s="223" t="s">
        <v>1275</v>
      </c>
      <c r="C41" s="404">
        <v>229</v>
      </c>
      <c r="D41" s="405">
        <v>225</v>
      </c>
      <c r="E41" s="403">
        <v>10</v>
      </c>
      <c r="F41" s="405">
        <v>13</v>
      </c>
      <c r="G41" s="406">
        <v>1</v>
      </c>
      <c r="H41" s="36"/>
      <c r="I41" s="227" t="s">
        <v>1276</v>
      </c>
      <c r="J41" s="404">
        <v>180</v>
      </c>
      <c r="K41" s="405">
        <v>180</v>
      </c>
      <c r="L41" s="410">
        <v>15</v>
      </c>
      <c r="M41" s="405">
        <v>15</v>
      </c>
      <c r="N41" s="406">
        <v>1</v>
      </c>
    </row>
    <row r="42" spans="2:14">
      <c r="B42" s="223" t="s">
        <v>1277</v>
      </c>
      <c r="C42" s="404">
        <v>230</v>
      </c>
      <c r="D42" s="405">
        <v>240</v>
      </c>
      <c r="E42" s="403">
        <v>10</v>
      </c>
      <c r="F42" s="405">
        <v>13</v>
      </c>
      <c r="G42" s="406">
        <v>1</v>
      </c>
      <c r="H42" s="36"/>
      <c r="I42" s="227" t="s">
        <v>1278</v>
      </c>
      <c r="J42" s="404">
        <v>195</v>
      </c>
      <c r="K42" s="405">
        <v>195</v>
      </c>
      <c r="L42" s="410">
        <v>15</v>
      </c>
      <c r="M42" s="405">
        <v>15</v>
      </c>
      <c r="N42" s="406">
        <v>1</v>
      </c>
    </row>
    <row r="43" spans="2:14">
      <c r="B43" s="223" t="s">
        <v>1279</v>
      </c>
      <c r="C43" s="404">
        <v>241</v>
      </c>
      <c r="D43" s="405">
        <v>255</v>
      </c>
      <c r="E43" s="403">
        <v>10</v>
      </c>
      <c r="F43" s="405">
        <v>14</v>
      </c>
      <c r="G43" s="406">
        <v>1</v>
      </c>
      <c r="H43" s="36"/>
      <c r="I43" s="227" t="s">
        <v>1280</v>
      </c>
      <c r="J43" s="404">
        <v>210</v>
      </c>
      <c r="K43" s="405">
        <v>210</v>
      </c>
      <c r="L43" s="410">
        <v>15</v>
      </c>
      <c r="M43" s="405">
        <v>15</v>
      </c>
      <c r="N43" s="406">
        <v>1</v>
      </c>
    </row>
    <row r="44" spans="2:14">
      <c r="B44" s="223" t="s">
        <v>1281</v>
      </c>
      <c r="C44" s="404">
        <v>252</v>
      </c>
      <c r="D44" s="405">
        <v>270</v>
      </c>
      <c r="E44" s="403">
        <v>10</v>
      </c>
      <c r="F44" s="405">
        <v>14</v>
      </c>
      <c r="G44" s="406">
        <v>1</v>
      </c>
      <c r="H44" s="36"/>
      <c r="I44" s="227" t="s">
        <v>1282</v>
      </c>
      <c r="J44" s="404">
        <v>225</v>
      </c>
      <c r="K44" s="405">
        <v>225</v>
      </c>
      <c r="L44" s="410">
        <v>15</v>
      </c>
      <c r="M44" s="405">
        <v>15</v>
      </c>
      <c r="N44" s="406">
        <v>1</v>
      </c>
    </row>
    <row r="45" spans="2:14">
      <c r="B45" s="223" t="s">
        <v>1283</v>
      </c>
      <c r="C45" s="404">
        <v>263</v>
      </c>
      <c r="D45" s="405">
        <v>285</v>
      </c>
      <c r="E45" s="403">
        <v>10</v>
      </c>
      <c r="F45" s="405">
        <v>15</v>
      </c>
      <c r="G45" s="406">
        <v>1</v>
      </c>
      <c r="H45" s="36"/>
      <c r="I45" s="227" t="s">
        <v>1284</v>
      </c>
      <c r="J45" s="404">
        <v>240</v>
      </c>
      <c r="K45" s="405">
        <v>240</v>
      </c>
      <c r="L45" s="410">
        <v>15</v>
      </c>
      <c r="M45" s="405">
        <v>15</v>
      </c>
      <c r="N45" s="406">
        <v>1</v>
      </c>
    </row>
    <row r="46" spans="2:14">
      <c r="B46" s="223" t="s">
        <v>1285</v>
      </c>
      <c r="C46" s="404" t="s">
        <v>2482</v>
      </c>
      <c r="D46" s="405">
        <v>310</v>
      </c>
      <c r="E46" s="405" t="s">
        <v>2482</v>
      </c>
      <c r="F46" s="405">
        <v>15</v>
      </c>
      <c r="G46" s="406">
        <v>2</v>
      </c>
      <c r="H46" s="36"/>
      <c r="I46" s="227" t="s">
        <v>1286</v>
      </c>
      <c r="J46" s="404" t="s">
        <v>2482</v>
      </c>
      <c r="K46" s="405">
        <v>255</v>
      </c>
      <c r="L46" s="405" t="s">
        <v>2482</v>
      </c>
      <c r="M46" s="405">
        <v>15</v>
      </c>
      <c r="N46" s="406">
        <v>2</v>
      </c>
    </row>
    <row r="47" spans="2:14">
      <c r="B47" s="223" t="s">
        <v>1287</v>
      </c>
      <c r="C47" s="404" t="s">
        <v>2482</v>
      </c>
      <c r="D47" s="405">
        <v>340</v>
      </c>
      <c r="E47" s="405" t="s">
        <v>2482</v>
      </c>
      <c r="F47" s="405">
        <v>16</v>
      </c>
      <c r="G47" s="406">
        <v>3</v>
      </c>
      <c r="H47" s="36"/>
      <c r="I47" s="227" t="s">
        <v>1288</v>
      </c>
      <c r="J47" s="404" t="s">
        <v>2482</v>
      </c>
      <c r="K47" s="405">
        <v>270</v>
      </c>
      <c r="L47" s="405" t="s">
        <v>2482</v>
      </c>
      <c r="M47" s="405">
        <v>15</v>
      </c>
      <c r="N47" s="406">
        <v>3</v>
      </c>
    </row>
    <row r="48" spans="2:14" ht="17.25" thickBot="1">
      <c r="B48" s="231" t="s">
        <v>1289</v>
      </c>
      <c r="C48" s="230" t="s">
        <v>2482</v>
      </c>
      <c r="D48" s="287">
        <v>380</v>
      </c>
      <c r="E48" s="287" t="s">
        <v>2482</v>
      </c>
      <c r="F48" s="287">
        <v>16</v>
      </c>
      <c r="G48" s="407">
        <v>4</v>
      </c>
      <c r="H48" s="36"/>
      <c r="I48" s="231" t="s">
        <v>1290</v>
      </c>
      <c r="J48" s="230" t="s">
        <v>2482</v>
      </c>
      <c r="K48" s="287">
        <v>285</v>
      </c>
      <c r="L48" s="287" t="s">
        <v>2482</v>
      </c>
      <c r="M48" s="287">
        <v>15</v>
      </c>
      <c r="N48" s="407">
        <v>4</v>
      </c>
    </row>
    <row r="49" spans="2:14" ht="17.25" thickBot="1"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</row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2484</v>
      </c>
      <c r="H50" s="20"/>
      <c r="I50" s="219" t="s">
        <v>1214</v>
      </c>
      <c r="J50" s="220" t="s">
        <v>1215</v>
      </c>
      <c r="K50" s="221" t="s">
        <v>2479</v>
      </c>
      <c r="L50" s="221" t="s">
        <v>1652</v>
      </c>
      <c r="M50" s="221" t="s">
        <v>1653</v>
      </c>
      <c r="N50" s="222" t="s">
        <v>2484</v>
      </c>
    </row>
    <row r="51" spans="2:14">
      <c r="B51" s="223" t="s">
        <v>2491</v>
      </c>
      <c r="C51" s="224">
        <v>140</v>
      </c>
      <c r="D51" s="225">
        <v>140</v>
      </c>
      <c r="E51" s="403">
        <v>15</v>
      </c>
      <c r="F51" s="225">
        <v>11</v>
      </c>
      <c r="G51" s="226">
        <v>1</v>
      </c>
      <c r="H51" s="36"/>
      <c r="I51" s="227" t="s">
        <v>2492</v>
      </c>
      <c r="J51" s="224">
        <v>140</v>
      </c>
      <c r="K51" s="225">
        <v>220</v>
      </c>
      <c r="L51" s="410">
        <v>16</v>
      </c>
      <c r="M51" s="225">
        <v>11</v>
      </c>
      <c r="N51" s="226">
        <v>1</v>
      </c>
    </row>
    <row r="52" spans="2:14">
      <c r="B52" s="223" t="s">
        <v>1291</v>
      </c>
      <c r="C52" s="404">
        <v>150</v>
      </c>
      <c r="D52" s="405">
        <v>155</v>
      </c>
      <c r="E52" s="403">
        <v>14</v>
      </c>
      <c r="F52" s="405">
        <v>11</v>
      </c>
      <c r="G52" s="406">
        <v>1</v>
      </c>
      <c r="H52" s="36"/>
      <c r="I52" s="227" t="s">
        <v>1292</v>
      </c>
      <c r="J52" s="404">
        <v>150</v>
      </c>
      <c r="K52" s="405">
        <v>235</v>
      </c>
      <c r="L52" s="410">
        <v>15</v>
      </c>
      <c r="M52" s="405">
        <v>12</v>
      </c>
      <c r="N52" s="406">
        <v>1</v>
      </c>
    </row>
    <row r="53" spans="2:14">
      <c r="B53" s="223" t="s">
        <v>1293</v>
      </c>
      <c r="C53" s="404">
        <v>160</v>
      </c>
      <c r="D53" s="405">
        <v>175</v>
      </c>
      <c r="E53" s="403">
        <v>13</v>
      </c>
      <c r="F53" s="405">
        <v>12</v>
      </c>
      <c r="G53" s="406">
        <v>1</v>
      </c>
      <c r="H53" s="36"/>
      <c r="I53" s="227" t="s">
        <v>1294</v>
      </c>
      <c r="J53" s="404">
        <v>160</v>
      </c>
      <c r="K53" s="405">
        <v>250</v>
      </c>
      <c r="L53" s="410">
        <v>14</v>
      </c>
      <c r="M53" s="405">
        <v>13</v>
      </c>
      <c r="N53" s="406">
        <v>1</v>
      </c>
    </row>
    <row r="54" spans="2:14">
      <c r="B54" s="223" t="s">
        <v>1295</v>
      </c>
      <c r="C54" s="404">
        <v>170</v>
      </c>
      <c r="D54" s="405">
        <v>200</v>
      </c>
      <c r="E54" s="403">
        <v>12</v>
      </c>
      <c r="F54" s="405">
        <v>12</v>
      </c>
      <c r="G54" s="406">
        <v>1</v>
      </c>
      <c r="H54" s="36"/>
      <c r="I54" s="227" t="s">
        <v>1296</v>
      </c>
      <c r="J54" s="404">
        <v>170</v>
      </c>
      <c r="K54" s="405">
        <v>265</v>
      </c>
      <c r="L54" s="410">
        <v>14</v>
      </c>
      <c r="M54" s="405">
        <v>14</v>
      </c>
      <c r="N54" s="406">
        <v>1</v>
      </c>
    </row>
    <row r="55" spans="2:14">
      <c r="B55" s="223" t="s">
        <v>1297</v>
      </c>
      <c r="C55" s="404">
        <v>180</v>
      </c>
      <c r="D55" s="405">
        <v>230</v>
      </c>
      <c r="E55" s="403">
        <v>11</v>
      </c>
      <c r="F55" s="405">
        <v>13</v>
      </c>
      <c r="G55" s="406">
        <v>1</v>
      </c>
      <c r="H55" s="36"/>
      <c r="I55" s="227" t="s">
        <v>1298</v>
      </c>
      <c r="J55" s="404">
        <v>180</v>
      </c>
      <c r="K55" s="405">
        <v>280</v>
      </c>
      <c r="L55" s="410">
        <v>13</v>
      </c>
      <c r="M55" s="405">
        <v>15</v>
      </c>
      <c r="N55" s="406">
        <v>1</v>
      </c>
    </row>
    <row r="56" spans="2:14">
      <c r="B56" s="223" t="s">
        <v>1299</v>
      </c>
      <c r="C56" s="404">
        <v>190</v>
      </c>
      <c r="D56" s="405">
        <v>265</v>
      </c>
      <c r="E56" s="403">
        <v>10</v>
      </c>
      <c r="F56" s="405">
        <v>13</v>
      </c>
      <c r="G56" s="406">
        <v>1</v>
      </c>
      <c r="H56" s="36"/>
      <c r="I56" s="227" t="s">
        <v>1300</v>
      </c>
      <c r="J56" s="404">
        <v>190</v>
      </c>
      <c r="K56" s="405">
        <v>295</v>
      </c>
      <c r="L56" s="410">
        <v>12</v>
      </c>
      <c r="M56" s="405">
        <v>16</v>
      </c>
      <c r="N56" s="406">
        <v>1</v>
      </c>
    </row>
    <row r="57" spans="2:14">
      <c r="B57" s="223" t="s">
        <v>1301</v>
      </c>
      <c r="C57" s="404">
        <v>200</v>
      </c>
      <c r="D57" s="405">
        <v>305</v>
      </c>
      <c r="E57" s="403">
        <v>9</v>
      </c>
      <c r="F57" s="405">
        <v>14</v>
      </c>
      <c r="G57" s="406">
        <v>1</v>
      </c>
      <c r="H57" s="36"/>
      <c r="I57" s="227" t="s">
        <v>1302</v>
      </c>
      <c r="J57" s="404">
        <v>200</v>
      </c>
      <c r="K57" s="405">
        <v>310</v>
      </c>
      <c r="L57" s="410">
        <v>12</v>
      </c>
      <c r="M57" s="405">
        <v>17</v>
      </c>
      <c r="N57" s="406">
        <v>1</v>
      </c>
    </row>
    <row r="58" spans="2:14">
      <c r="B58" s="223" t="s">
        <v>1303</v>
      </c>
      <c r="C58" s="404" t="s">
        <v>629</v>
      </c>
      <c r="D58" s="405">
        <v>350</v>
      </c>
      <c r="E58" s="405" t="s">
        <v>2482</v>
      </c>
      <c r="F58" s="405">
        <v>14</v>
      </c>
      <c r="G58" s="406">
        <v>2</v>
      </c>
      <c r="H58" s="36"/>
      <c r="I58" s="227" t="s">
        <v>1304</v>
      </c>
      <c r="J58" s="404" t="s">
        <v>2482</v>
      </c>
      <c r="K58" s="405">
        <v>340</v>
      </c>
      <c r="L58" s="405" t="s">
        <v>2482</v>
      </c>
      <c r="M58" s="405">
        <v>18</v>
      </c>
      <c r="N58" s="406">
        <v>2</v>
      </c>
    </row>
    <row r="59" spans="2:14">
      <c r="B59" s="223" t="s">
        <v>1305</v>
      </c>
      <c r="C59" s="404" t="s">
        <v>2482</v>
      </c>
      <c r="D59" s="405">
        <v>400</v>
      </c>
      <c r="E59" s="405" t="s">
        <v>2482</v>
      </c>
      <c r="F59" s="405">
        <v>15</v>
      </c>
      <c r="G59" s="406">
        <v>3</v>
      </c>
      <c r="H59" s="36"/>
      <c r="I59" s="227" t="s">
        <v>1306</v>
      </c>
      <c r="J59" s="404" t="s">
        <v>2482</v>
      </c>
      <c r="K59" s="405">
        <v>390</v>
      </c>
      <c r="L59" s="405" t="s">
        <v>2482</v>
      </c>
      <c r="M59" s="405">
        <v>19</v>
      </c>
      <c r="N59" s="406">
        <v>3</v>
      </c>
    </row>
    <row r="60" spans="2:14" ht="17.25" thickBot="1">
      <c r="B60" s="231" t="s">
        <v>1307</v>
      </c>
      <c r="C60" s="230" t="s">
        <v>2482</v>
      </c>
      <c r="D60" s="287">
        <v>455</v>
      </c>
      <c r="E60" s="287" t="s">
        <v>2482</v>
      </c>
      <c r="F60" s="287">
        <v>15</v>
      </c>
      <c r="G60" s="407">
        <v>4</v>
      </c>
      <c r="H60" s="36"/>
      <c r="I60" s="231" t="s">
        <v>1308</v>
      </c>
      <c r="J60" s="230" t="s">
        <v>2482</v>
      </c>
      <c r="K60" s="287">
        <v>460</v>
      </c>
      <c r="L60" s="287" t="s">
        <v>2482</v>
      </c>
      <c r="M60" s="287">
        <v>20</v>
      </c>
      <c r="N60" s="407">
        <v>4</v>
      </c>
    </row>
    <row r="61" spans="2:14" ht="17.25" thickBot="1"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</row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2483</v>
      </c>
      <c r="F62" s="221" t="s">
        <v>1653</v>
      </c>
      <c r="G62" s="222" t="s">
        <v>2484</v>
      </c>
      <c r="H62" s="20"/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23" t="s">
        <v>2493</v>
      </c>
      <c r="C63" s="224">
        <v>150</v>
      </c>
      <c r="D63" s="225">
        <v>150</v>
      </c>
      <c r="E63" s="403">
        <v>16</v>
      </c>
      <c r="F63" s="225">
        <v>12</v>
      </c>
      <c r="G63" s="226">
        <v>1</v>
      </c>
      <c r="H63" s="36"/>
      <c r="I63" s="227" t="s">
        <v>2494</v>
      </c>
      <c r="J63" s="224">
        <v>140</v>
      </c>
      <c r="K63" s="224">
        <v>140</v>
      </c>
      <c r="L63" s="403">
        <v>18</v>
      </c>
      <c r="M63" s="225">
        <v>13</v>
      </c>
      <c r="N63" s="226">
        <v>1</v>
      </c>
    </row>
    <row r="64" spans="2:14">
      <c r="B64" s="223" t="s">
        <v>1309</v>
      </c>
      <c r="C64" s="404">
        <v>165</v>
      </c>
      <c r="D64" s="405">
        <v>165</v>
      </c>
      <c r="E64" s="403">
        <v>15</v>
      </c>
      <c r="F64" s="405">
        <v>12</v>
      </c>
      <c r="G64" s="406">
        <v>1</v>
      </c>
      <c r="H64" s="36"/>
      <c r="I64" s="227" t="s">
        <v>1310</v>
      </c>
      <c r="J64" s="404">
        <v>160</v>
      </c>
      <c r="K64" s="404">
        <v>160</v>
      </c>
      <c r="L64" s="403">
        <v>17</v>
      </c>
      <c r="M64" s="405">
        <v>14</v>
      </c>
      <c r="N64" s="406">
        <v>1</v>
      </c>
    </row>
    <row r="65" spans="2:14">
      <c r="B65" s="223" t="s">
        <v>1311</v>
      </c>
      <c r="C65" s="404">
        <v>180</v>
      </c>
      <c r="D65" s="405">
        <v>185</v>
      </c>
      <c r="E65" s="403">
        <v>14</v>
      </c>
      <c r="F65" s="405">
        <v>13</v>
      </c>
      <c r="G65" s="406">
        <v>1</v>
      </c>
      <c r="H65" s="36"/>
      <c r="I65" s="227" t="s">
        <v>1312</v>
      </c>
      <c r="J65" s="404">
        <v>180</v>
      </c>
      <c r="K65" s="404">
        <v>180</v>
      </c>
      <c r="L65" s="403">
        <v>16</v>
      </c>
      <c r="M65" s="405">
        <v>14</v>
      </c>
      <c r="N65" s="406">
        <v>1</v>
      </c>
    </row>
    <row r="66" spans="2:14">
      <c r="B66" s="223" t="s">
        <v>1313</v>
      </c>
      <c r="C66" s="404">
        <v>195</v>
      </c>
      <c r="D66" s="405">
        <v>210</v>
      </c>
      <c r="E66" s="403">
        <v>14</v>
      </c>
      <c r="F66" s="405">
        <v>13</v>
      </c>
      <c r="G66" s="406">
        <v>1</v>
      </c>
      <c r="H66" s="36"/>
      <c r="I66" s="227" t="s">
        <v>1314</v>
      </c>
      <c r="J66" s="404">
        <v>200</v>
      </c>
      <c r="K66" s="404">
        <v>200</v>
      </c>
      <c r="L66" s="403">
        <v>15</v>
      </c>
      <c r="M66" s="405">
        <v>15</v>
      </c>
      <c r="N66" s="406">
        <v>1</v>
      </c>
    </row>
    <row r="67" spans="2:14">
      <c r="B67" s="223" t="s">
        <v>1315</v>
      </c>
      <c r="C67" s="404">
        <v>210</v>
      </c>
      <c r="D67" s="405">
        <v>240</v>
      </c>
      <c r="E67" s="403">
        <v>13</v>
      </c>
      <c r="F67" s="405">
        <v>14</v>
      </c>
      <c r="G67" s="406">
        <v>1</v>
      </c>
      <c r="H67" s="36"/>
      <c r="I67" s="227" t="s">
        <v>1316</v>
      </c>
      <c r="J67" s="404">
        <v>220</v>
      </c>
      <c r="K67" s="404">
        <v>220</v>
      </c>
      <c r="L67" s="403">
        <v>14</v>
      </c>
      <c r="M67" s="405">
        <v>15</v>
      </c>
      <c r="N67" s="406">
        <v>1</v>
      </c>
    </row>
    <row r="68" spans="2:14">
      <c r="B68" s="223" t="s">
        <v>1317</v>
      </c>
      <c r="C68" s="404">
        <v>225</v>
      </c>
      <c r="D68" s="405">
        <v>275</v>
      </c>
      <c r="E68" s="403">
        <v>12</v>
      </c>
      <c r="F68" s="405">
        <v>14</v>
      </c>
      <c r="G68" s="406">
        <v>1</v>
      </c>
      <c r="H68" s="36"/>
      <c r="I68" s="227" t="s">
        <v>1318</v>
      </c>
      <c r="J68" s="404">
        <v>240</v>
      </c>
      <c r="K68" s="404">
        <v>240</v>
      </c>
      <c r="L68" s="403">
        <v>13</v>
      </c>
      <c r="M68" s="405">
        <v>16</v>
      </c>
      <c r="N68" s="406">
        <v>1</v>
      </c>
    </row>
    <row r="69" spans="2:14">
      <c r="B69" s="223" t="s">
        <v>1319</v>
      </c>
      <c r="C69" s="404">
        <v>240</v>
      </c>
      <c r="D69" s="405">
        <v>315</v>
      </c>
      <c r="E69" s="403">
        <v>12</v>
      </c>
      <c r="F69" s="405">
        <v>15</v>
      </c>
      <c r="G69" s="406">
        <v>1</v>
      </c>
      <c r="H69" s="36"/>
      <c r="I69" s="227" t="s">
        <v>1320</v>
      </c>
      <c r="J69" s="404">
        <v>260</v>
      </c>
      <c r="K69" s="404">
        <v>260</v>
      </c>
      <c r="L69" s="403">
        <v>12</v>
      </c>
      <c r="M69" s="405">
        <v>16</v>
      </c>
      <c r="N69" s="406">
        <v>1</v>
      </c>
    </row>
    <row r="70" spans="2:14">
      <c r="B70" s="223" t="s">
        <v>1321</v>
      </c>
      <c r="C70" s="404" t="s">
        <v>2482</v>
      </c>
      <c r="D70" s="405">
        <v>360</v>
      </c>
      <c r="E70" s="405" t="s">
        <v>2482</v>
      </c>
      <c r="F70" s="405">
        <v>15</v>
      </c>
      <c r="G70" s="406">
        <v>2</v>
      </c>
      <c r="H70" s="36"/>
      <c r="I70" s="227" t="s">
        <v>1322</v>
      </c>
      <c r="J70" s="404" t="s">
        <v>2482</v>
      </c>
      <c r="K70" s="405">
        <v>285</v>
      </c>
      <c r="L70" s="405" t="s">
        <v>2482</v>
      </c>
      <c r="M70" s="405">
        <v>17</v>
      </c>
      <c r="N70" s="406">
        <v>2</v>
      </c>
    </row>
    <row r="71" spans="2:14">
      <c r="B71" s="223" t="s">
        <v>1323</v>
      </c>
      <c r="C71" s="404" t="s">
        <v>2482</v>
      </c>
      <c r="D71" s="405">
        <v>410</v>
      </c>
      <c r="E71" s="405" t="s">
        <v>2482</v>
      </c>
      <c r="F71" s="405">
        <v>16</v>
      </c>
      <c r="G71" s="406">
        <v>3</v>
      </c>
      <c r="H71" s="36"/>
      <c r="I71" s="227" t="s">
        <v>1324</v>
      </c>
      <c r="J71" s="404" t="s">
        <v>2482</v>
      </c>
      <c r="K71" s="405">
        <v>320</v>
      </c>
      <c r="L71" s="405" t="s">
        <v>2482</v>
      </c>
      <c r="M71" s="405">
        <v>18</v>
      </c>
      <c r="N71" s="406">
        <v>3</v>
      </c>
    </row>
    <row r="72" spans="2:14" ht="17.25" thickBot="1">
      <c r="B72" s="231" t="s">
        <v>1325</v>
      </c>
      <c r="C72" s="230" t="s">
        <v>2482</v>
      </c>
      <c r="D72" s="287">
        <v>465</v>
      </c>
      <c r="E72" s="287" t="s">
        <v>2482</v>
      </c>
      <c r="F72" s="287">
        <v>16</v>
      </c>
      <c r="G72" s="407">
        <v>4</v>
      </c>
      <c r="H72" s="36"/>
      <c r="I72" s="231" t="s">
        <v>1326</v>
      </c>
      <c r="J72" s="230" t="s">
        <v>2482</v>
      </c>
      <c r="K72" s="287">
        <v>360</v>
      </c>
      <c r="L72" s="287" t="s">
        <v>2482</v>
      </c>
      <c r="M72" s="287">
        <v>18</v>
      </c>
      <c r="N72" s="407">
        <v>4</v>
      </c>
    </row>
  </sheetData>
  <phoneticPr fontId="6" type="noConversion"/>
  <pageMargins left="0.7" right="0.7" top="0.75" bottom="0.75" header="0.3" footer="0.3"/>
  <legacy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50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51" t="s">
        <v>1911</v>
      </c>
    </row>
    <row r="3" spans="2:12" ht="36">
      <c r="B3" s="295" t="s">
        <v>1912</v>
      </c>
      <c r="C3" s="296" t="s">
        <v>1913</v>
      </c>
      <c r="D3" s="295" t="s">
        <v>1914</v>
      </c>
      <c r="E3" s="297" t="s">
        <v>1915</v>
      </c>
      <c r="F3" s="297" t="s">
        <v>1916</v>
      </c>
      <c r="G3" s="296" t="s">
        <v>2385</v>
      </c>
      <c r="H3" s="296" t="s">
        <v>1917</v>
      </c>
      <c r="I3" s="296" t="s">
        <v>1918</v>
      </c>
      <c r="J3" s="298" t="s">
        <v>1919</v>
      </c>
      <c r="K3" s="298" t="s">
        <v>1920</v>
      </c>
      <c r="L3" s="298" t="s">
        <v>1656</v>
      </c>
    </row>
    <row r="4" spans="2:12">
      <c r="B4" s="299" t="s">
        <v>1921</v>
      </c>
      <c r="C4" s="300" t="s">
        <v>1922</v>
      </c>
      <c r="D4" s="301">
        <v>50</v>
      </c>
      <c r="E4" s="301" t="s">
        <v>1923</v>
      </c>
      <c r="F4" s="301" t="s">
        <v>1924</v>
      </c>
      <c r="G4" s="302" t="s">
        <v>2703</v>
      </c>
      <c r="H4" s="303" t="s">
        <v>1925</v>
      </c>
      <c r="I4" s="303" t="s">
        <v>2711</v>
      </c>
      <c r="J4" s="303" t="s">
        <v>1926</v>
      </c>
      <c r="K4" s="303" t="s">
        <v>1927</v>
      </c>
      <c r="L4" s="303" t="s">
        <v>629</v>
      </c>
    </row>
    <row r="5" spans="2:12">
      <c r="B5" s="299" t="s">
        <v>1928</v>
      </c>
      <c r="C5" s="300" t="s">
        <v>1929</v>
      </c>
      <c r="D5" s="301">
        <v>50</v>
      </c>
      <c r="E5" s="301" t="s">
        <v>1923</v>
      </c>
      <c r="F5" s="301" t="s">
        <v>1930</v>
      </c>
      <c r="G5" s="302" t="s">
        <v>2704</v>
      </c>
      <c r="H5" s="303" t="s">
        <v>1931</v>
      </c>
      <c r="I5" s="303" t="s">
        <v>2712</v>
      </c>
      <c r="J5" s="303" t="s">
        <v>1932</v>
      </c>
      <c r="K5" s="303" t="s">
        <v>2638</v>
      </c>
      <c r="L5" s="303" t="s">
        <v>629</v>
      </c>
    </row>
    <row r="6" spans="2:12">
      <c r="B6" s="299" t="s">
        <v>1933</v>
      </c>
      <c r="C6" s="300" t="s">
        <v>1934</v>
      </c>
      <c r="D6" s="301">
        <v>50</v>
      </c>
      <c r="E6" s="301" t="s">
        <v>1923</v>
      </c>
      <c r="F6" s="301" t="s">
        <v>1935</v>
      </c>
      <c r="G6" s="302" t="s">
        <v>2705</v>
      </c>
      <c r="H6" s="303" t="s">
        <v>1936</v>
      </c>
      <c r="I6" s="304" t="s">
        <v>2713</v>
      </c>
      <c r="J6" s="303" t="s">
        <v>1932</v>
      </c>
      <c r="K6" s="303" t="s">
        <v>1937</v>
      </c>
      <c r="L6" s="303" t="s">
        <v>629</v>
      </c>
    </row>
    <row r="7" spans="2:12">
      <c r="B7" s="299" t="s">
        <v>1938</v>
      </c>
      <c r="C7" s="300" t="s">
        <v>1934</v>
      </c>
      <c r="D7" s="301">
        <v>50</v>
      </c>
      <c r="E7" s="301" t="s">
        <v>1939</v>
      </c>
      <c r="F7" s="301" t="s">
        <v>1935</v>
      </c>
      <c r="G7" s="302" t="s">
        <v>2706</v>
      </c>
      <c r="H7" s="303" t="s">
        <v>1940</v>
      </c>
      <c r="I7" s="304" t="s">
        <v>2714</v>
      </c>
      <c r="J7" s="303" t="s">
        <v>1941</v>
      </c>
      <c r="K7" s="303" t="s">
        <v>1942</v>
      </c>
      <c r="L7" s="303" t="s">
        <v>629</v>
      </c>
    </row>
    <row r="8" spans="2:12">
      <c r="B8" s="299" t="s">
        <v>1943</v>
      </c>
      <c r="C8" s="300" t="s">
        <v>1944</v>
      </c>
      <c r="D8" s="301">
        <v>50</v>
      </c>
      <c r="E8" s="301" t="s">
        <v>1939</v>
      </c>
      <c r="F8" s="301" t="s">
        <v>1935</v>
      </c>
      <c r="G8" s="302" t="s">
        <v>2707</v>
      </c>
      <c r="H8" s="303" t="s">
        <v>1945</v>
      </c>
      <c r="I8" s="304" t="s">
        <v>2715</v>
      </c>
      <c r="J8" s="303" t="s">
        <v>1946</v>
      </c>
      <c r="K8" s="303" t="s">
        <v>1947</v>
      </c>
      <c r="L8" s="303" t="s">
        <v>629</v>
      </c>
    </row>
    <row r="9" spans="2:12">
      <c r="B9" s="299" t="s">
        <v>1948</v>
      </c>
      <c r="C9" s="300" t="s">
        <v>1949</v>
      </c>
      <c r="D9" s="301">
        <v>50</v>
      </c>
      <c r="E9" s="301" t="s">
        <v>1950</v>
      </c>
      <c r="F9" s="301" t="s">
        <v>1951</v>
      </c>
      <c r="G9" s="302" t="s">
        <v>2708</v>
      </c>
      <c r="H9" s="303" t="s">
        <v>1952</v>
      </c>
      <c r="I9" s="304" t="s">
        <v>2716</v>
      </c>
      <c r="J9" s="303" t="s">
        <v>1926</v>
      </c>
      <c r="K9" s="303" t="s">
        <v>1953</v>
      </c>
      <c r="L9" s="303" t="s">
        <v>629</v>
      </c>
    </row>
    <row r="10" spans="2:12">
      <c r="B10" s="299" t="s">
        <v>1954</v>
      </c>
      <c r="C10" s="300" t="s">
        <v>1949</v>
      </c>
      <c r="D10" s="301">
        <v>50</v>
      </c>
      <c r="E10" s="301" t="s">
        <v>1955</v>
      </c>
      <c r="F10" s="301" t="s">
        <v>1924</v>
      </c>
      <c r="G10" s="302" t="s">
        <v>2709</v>
      </c>
      <c r="H10" s="303" t="s">
        <v>1956</v>
      </c>
      <c r="I10" s="304" t="s">
        <v>2717</v>
      </c>
      <c r="J10" s="303" t="s">
        <v>1957</v>
      </c>
      <c r="K10" s="303" t="s">
        <v>2719</v>
      </c>
      <c r="L10" s="302" t="s">
        <v>1958</v>
      </c>
    </row>
    <row r="11" spans="2:12">
      <c r="B11" s="299" t="s">
        <v>1959</v>
      </c>
      <c r="C11" s="300" t="s">
        <v>1949</v>
      </c>
      <c r="D11" s="301">
        <v>50</v>
      </c>
      <c r="E11" s="301" t="s">
        <v>1923</v>
      </c>
      <c r="F11" s="301" t="s">
        <v>1924</v>
      </c>
      <c r="G11" s="302" t="s">
        <v>2710</v>
      </c>
      <c r="H11" s="303" t="s">
        <v>1960</v>
      </c>
      <c r="I11" s="304" t="s">
        <v>2718</v>
      </c>
      <c r="J11" s="303" t="s">
        <v>1961</v>
      </c>
      <c r="K11" s="303" t="s">
        <v>1962</v>
      </c>
      <c r="L11" s="303" t="s">
        <v>1963</v>
      </c>
    </row>
    <row r="13" spans="2:12">
      <c r="B13" s="431" t="s">
        <v>2557</v>
      </c>
    </row>
    <row r="14" spans="2:12">
      <c r="B14" s="428" t="s">
        <v>2558</v>
      </c>
    </row>
    <row r="15" spans="2:12">
      <c r="B15" s="428" t="s">
        <v>2559</v>
      </c>
    </row>
    <row r="16" spans="2:12">
      <c r="B16" s="428" t="s">
        <v>2560</v>
      </c>
    </row>
    <row r="17" spans="2:7">
      <c r="B17" s="431" t="s">
        <v>2561</v>
      </c>
    </row>
    <row r="18" spans="2:7">
      <c r="B18" s="428" t="s">
        <v>2562</v>
      </c>
    </row>
    <row r="19" spans="2:7">
      <c r="B19" s="428" t="s">
        <v>2563</v>
      </c>
    </row>
    <row r="20" spans="2:7">
      <c r="B20" s="432" t="s">
        <v>2564</v>
      </c>
    </row>
    <row r="21" spans="2:7">
      <c r="B21" s="431" t="s">
        <v>2565</v>
      </c>
    </row>
    <row r="22" spans="2:7">
      <c r="B22" s="428" t="s">
        <v>2566</v>
      </c>
    </row>
    <row r="23" spans="2:7">
      <c r="B23" s="428" t="s">
        <v>2567</v>
      </c>
    </row>
    <row r="24" spans="2:7">
      <c r="B24" s="428" t="s">
        <v>2568</v>
      </c>
    </row>
    <row r="25" spans="2:7">
      <c r="B25" s="431" t="s">
        <v>2569</v>
      </c>
    </row>
    <row r="26" spans="2:7">
      <c r="B26" s="428" t="s">
        <v>2570</v>
      </c>
      <c r="G26" s="429"/>
    </row>
    <row r="27" spans="2:7">
      <c r="B27" s="432" t="s">
        <v>2571</v>
      </c>
    </row>
    <row r="28" spans="2:7">
      <c r="B28" s="432" t="s">
        <v>2576</v>
      </c>
    </row>
    <row r="29" spans="2:7">
      <c r="B29" s="431" t="s">
        <v>2572</v>
      </c>
    </row>
    <row r="30" spans="2:7">
      <c r="B30" s="428" t="s">
        <v>2573</v>
      </c>
    </row>
    <row r="31" spans="2:7">
      <c r="B31" s="432" t="s">
        <v>2574</v>
      </c>
    </row>
    <row r="32" spans="2:7">
      <c r="B32" s="431" t="s">
        <v>2575</v>
      </c>
    </row>
    <row r="33" spans="2:4">
      <c r="B33" s="427"/>
    </row>
    <row r="34" spans="2:4">
      <c r="B34" s="430" t="s">
        <v>2604</v>
      </c>
    </row>
    <row r="35" spans="2:4">
      <c r="B35" s="420" t="s">
        <v>2577</v>
      </c>
      <c r="C35" s="420" t="s">
        <v>2578</v>
      </c>
      <c r="D35" s="420" t="s">
        <v>2579</v>
      </c>
    </row>
    <row r="36" spans="2:4">
      <c r="B36" s="903" t="s">
        <v>2580</v>
      </c>
      <c r="C36" s="421" t="s">
        <v>2581</v>
      </c>
      <c r="D36" s="422" t="s">
        <v>2582</v>
      </c>
    </row>
    <row r="37" spans="2:4">
      <c r="B37" s="904"/>
      <c r="C37" s="421" t="s">
        <v>2583</v>
      </c>
      <c r="D37" s="422" t="s">
        <v>2584</v>
      </c>
    </row>
    <row r="38" spans="2:4">
      <c r="B38" s="904"/>
      <c r="C38" s="421" t="s">
        <v>2585</v>
      </c>
      <c r="D38" s="422" t="s">
        <v>2586</v>
      </c>
    </row>
    <row r="39" spans="2:4">
      <c r="B39" s="905"/>
      <c r="C39" s="421" t="s">
        <v>2587</v>
      </c>
      <c r="D39" s="422" t="s">
        <v>2588</v>
      </c>
    </row>
    <row r="40" spans="2:4">
      <c r="B40" s="903" t="s">
        <v>2589</v>
      </c>
      <c r="C40" s="423" t="s">
        <v>2590</v>
      </c>
      <c r="D40" s="422" t="s">
        <v>2591</v>
      </c>
    </row>
    <row r="41" spans="2:4">
      <c r="B41" s="905"/>
      <c r="C41" s="423" t="s">
        <v>2592</v>
      </c>
      <c r="D41" s="422" t="s">
        <v>247</v>
      </c>
    </row>
    <row r="42" spans="2:4">
      <c r="B42" s="903" t="s">
        <v>223</v>
      </c>
      <c r="C42" s="424" t="s">
        <v>2593</v>
      </c>
      <c r="D42" s="422" t="s">
        <v>2588</v>
      </c>
    </row>
    <row r="43" spans="2:4">
      <c r="B43" s="904"/>
      <c r="C43" s="424" t="s">
        <v>2594</v>
      </c>
      <c r="D43" s="425" t="s">
        <v>2595</v>
      </c>
    </row>
    <row r="44" spans="2:4">
      <c r="B44" s="904"/>
      <c r="C44" s="424" t="s">
        <v>2596</v>
      </c>
      <c r="D44" s="422" t="s">
        <v>2591</v>
      </c>
    </row>
    <row r="45" spans="2:4">
      <c r="B45" s="904"/>
      <c r="C45" s="424" t="s">
        <v>2597</v>
      </c>
      <c r="D45" s="422" t="s">
        <v>2588</v>
      </c>
    </row>
    <row r="46" spans="2:4">
      <c r="B46" s="905"/>
      <c r="C46" s="424" t="s">
        <v>2598</v>
      </c>
      <c r="D46" s="422" t="s">
        <v>2599</v>
      </c>
    </row>
    <row r="47" spans="2:4">
      <c r="B47" s="903" t="s">
        <v>2169</v>
      </c>
      <c r="C47" s="426" t="s">
        <v>2600</v>
      </c>
      <c r="D47" s="422" t="s">
        <v>2601</v>
      </c>
    </row>
    <row r="48" spans="2:4">
      <c r="B48" s="904"/>
      <c r="C48" s="426" t="s">
        <v>2602</v>
      </c>
      <c r="D48" s="422" t="s">
        <v>2588</v>
      </c>
    </row>
    <row r="49" spans="2:4">
      <c r="B49" s="904"/>
      <c r="C49" s="426" t="s">
        <v>2594</v>
      </c>
      <c r="D49" s="422" t="s">
        <v>2595</v>
      </c>
    </row>
    <row r="50" spans="2:4">
      <c r="B50" s="905"/>
      <c r="C50" s="426" t="s">
        <v>2603</v>
      </c>
      <c r="D50" s="422" t="s">
        <v>2599</v>
      </c>
    </row>
  </sheetData>
  <mergeCells count="4">
    <mergeCell ref="B36:B39"/>
    <mergeCell ref="B40:B41"/>
    <mergeCell ref="B42:B46"/>
    <mergeCell ref="B47:B50"/>
  </mergeCells>
  <phoneticPr fontId="6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34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2.625" customWidth="1"/>
    <col min="6" max="6" width="21.25" bestFit="1" customWidth="1"/>
    <col min="7" max="8" width="18.875" bestFit="1" customWidth="1"/>
    <col min="9" max="9" width="2.625" customWidth="1"/>
    <col min="10" max="10" width="21.25" bestFit="1" customWidth="1"/>
    <col min="11" max="12" width="18.875" bestFit="1" customWidth="1"/>
  </cols>
  <sheetData>
    <row r="2" spans="2:12">
      <c r="B2" s="51" t="s">
        <v>1964</v>
      </c>
    </row>
    <row r="3" spans="2:12">
      <c r="B3" s="62" t="s">
        <v>2398</v>
      </c>
    </row>
    <row r="4" spans="2:12">
      <c r="B4" s="62" t="s">
        <v>1967</v>
      </c>
    </row>
    <row r="5" spans="2:12">
      <c r="B5" s="62" t="s">
        <v>1968</v>
      </c>
    </row>
    <row r="6" spans="2:12">
      <c r="B6" s="25" t="s">
        <v>1969</v>
      </c>
      <c r="C6" s="28" t="s">
        <v>1970</v>
      </c>
      <c r="D6" s="28" t="s">
        <v>1971</v>
      </c>
      <c r="F6" s="25" t="s">
        <v>1969</v>
      </c>
      <c r="G6" s="28" t="s">
        <v>1970</v>
      </c>
      <c r="H6" s="28" t="s">
        <v>1971</v>
      </c>
      <c r="J6" s="25" t="s">
        <v>1969</v>
      </c>
      <c r="K6" s="28" t="s">
        <v>1970</v>
      </c>
      <c r="L6" s="28" t="s">
        <v>1971</v>
      </c>
    </row>
    <row r="7" spans="2:12">
      <c r="B7" s="305" t="s">
        <v>2386</v>
      </c>
      <c r="C7" s="306" t="s">
        <v>394</v>
      </c>
      <c r="D7" s="306">
        <v>211</v>
      </c>
      <c r="F7" s="305" t="s">
        <v>2390</v>
      </c>
      <c r="G7" s="306" t="s">
        <v>394</v>
      </c>
      <c r="H7" s="306">
        <v>211</v>
      </c>
      <c r="J7" s="305" t="s">
        <v>2394</v>
      </c>
      <c r="K7" s="306" t="s">
        <v>394</v>
      </c>
      <c r="L7" s="306">
        <v>211</v>
      </c>
    </row>
    <row r="8" spans="2:12">
      <c r="B8" s="305" t="s">
        <v>2386</v>
      </c>
      <c r="C8" s="307" t="s">
        <v>1973</v>
      </c>
      <c r="D8" s="309">
        <v>160</v>
      </c>
      <c r="F8" s="305" t="s">
        <v>2390</v>
      </c>
      <c r="G8" s="307" t="s">
        <v>1973</v>
      </c>
      <c r="H8" s="309">
        <v>107</v>
      </c>
      <c r="J8" s="305" t="s">
        <v>2394</v>
      </c>
      <c r="K8" s="307" t="s">
        <v>1973</v>
      </c>
      <c r="L8" s="309">
        <v>64</v>
      </c>
    </row>
    <row r="9" spans="2:12">
      <c r="B9" s="305" t="s">
        <v>2386</v>
      </c>
      <c r="C9" s="307" t="s">
        <v>1974</v>
      </c>
      <c r="D9" s="309">
        <v>80</v>
      </c>
      <c r="F9" s="305" t="s">
        <v>2390</v>
      </c>
      <c r="G9" s="307" t="s">
        <v>1974</v>
      </c>
      <c r="H9" s="309">
        <v>53</v>
      </c>
      <c r="J9" s="305" t="s">
        <v>2394</v>
      </c>
      <c r="K9" s="307" t="s">
        <v>1974</v>
      </c>
      <c r="L9" s="309">
        <v>32</v>
      </c>
    </row>
    <row r="10" spans="2:12">
      <c r="B10" s="305" t="s">
        <v>2386</v>
      </c>
      <c r="C10" s="307" t="s">
        <v>1975</v>
      </c>
      <c r="D10" s="309">
        <v>32</v>
      </c>
      <c r="F10" s="305" t="s">
        <v>2390</v>
      </c>
      <c r="G10" s="307" t="s">
        <v>1975</v>
      </c>
      <c r="H10" s="309">
        <v>21</v>
      </c>
      <c r="J10" s="305" t="s">
        <v>2394</v>
      </c>
      <c r="K10" s="307" t="s">
        <v>1975</v>
      </c>
      <c r="L10" s="309">
        <v>13</v>
      </c>
    </row>
    <row r="11" spans="2:12">
      <c r="B11" s="305" t="s">
        <v>2386</v>
      </c>
      <c r="C11" s="307" t="s">
        <v>1976</v>
      </c>
      <c r="D11" s="309">
        <v>16</v>
      </c>
      <c r="F11" s="305" t="s">
        <v>2390</v>
      </c>
      <c r="G11" s="307" t="s">
        <v>1976</v>
      </c>
      <c r="H11" s="309">
        <v>11</v>
      </c>
      <c r="J11" s="305" t="s">
        <v>2394</v>
      </c>
      <c r="K11" s="307" t="s">
        <v>1976</v>
      </c>
      <c r="L11" s="309">
        <v>6</v>
      </c>
    </row>
    <row r="12" spans="2:12">
      <c r="B12" s="305" t="s">
        <v>2387</v>
      </c>
      <c r="C12" s="306" t="s">
        <v>1977</v>
      </c>
      <c r="D12" s="306">
        <v>564</v>
      </c>
      <c r="F12" s="305" t="s">
        <v>2391</v>
      </c>
      <c r="G12" s="306" t="s">
        <v>1977</v>
      </c>
      <c r="H12" s="306">
        <v>564</v>
      </c>
      <c r="J12" s="305" t="s">
        <v>2395</v>
      </c>
      <c r="K12" s="306" t="s">
        <v>1977</v>
      </c>
      <c r="L12" s="306">
        <v>564</v>
      </c>
    </row>
    <row r="13" spans="2:12">
      <c r="B13" s="305" t="s">
        <v>2387</v>
      </c>
      <c r="C13" s="307" t="s">
        <v>1978</v>
      </c>
      <c r="D13" s="309">
        <v>327</v>
      </c>
      <c r="F13" s="305" t="s">
        <v>2391</v>
      </c>
      <c r="G13" s="307" t="s">
        <v>1978</v>
      </c>
      <c r="H13" s="309">
        <v>218</v>
      </c>
      <c r="J13" s="305" t="s">
        <v>2395</v>
      </c>
      <c r="K13" s="307" t="s">
        <v>1978</v>
      </c>
      <c r="L13" s="309">
        <v>131</v>
      </c>
    </row>
    <row r="14" spans="2:12">
      <c r="B14" s="305" t="s">
        <v>2387</v>
      </c>
      <c r="C14" s="307" t="s">
        <v>1974</v>
      </c>
      <c r="D14" s="309">
        <v>164</v>
      </c>
      <c r="F14" s="305" t="s">
        <v>2391</v>
      </c>
      <c r="G14" s="307" t="s">
        <v>1974</v>
      </c>
      <c r="H14" s="309">
        <v>109</v>
      </c>
      <c r="J14" s="305" t="s">
        <v>2395</v>
      </c>
      <c r="K14" s="307" t="s">
        <v>1974</v>
      </c>
      <c r="L14" s="309">
        <v>65</v>
      </c>
    </row>
    <row r="15" spans="2:12">
      <c r="B15" s="305" t="s">
        <v>2387</v>
      </c>
      <c r="C15" s="307" t="s">
        <v>1975</v>
      </c>
      <c r="D15" s="309">
        <v>65</v>
      </c>
      <c r="F15" s="305" t="s">
        <v>2391</v>
      </c>
      <c r="G15" s="307" t="s">
        <v>1975</v>
      </c>
      <c r="H15" s="309">
        <v>44</v>
      </c>
      <c r="J15" s="305" t="s">
        <v>2395</v>
      </c>
      <c r="K15" s="307" t="s">
        <v>1975</v>
      </c>
      <c r="L15" s="309">
        <v>26</v>
      </c>
    </row>
    <row r="16" spans="2:12">
      <c r="B16" s="305" t="s">
        <v>2387</v>
      </c>
      <c r="C16" s="307" t="s">
        <v>1976</v>
      </c>
      <c r="D16" s="309">
        <v>33</v>
      </c>
      <c r="F16" s="305" t="s">
        <v>2391</v>
      </c>
      <c r="G16" s="307" t="s">
        <v>1976</v>
      </c>
      <c r="H16" s="309">
        <v>22</v>
      </c>
      <c r="J16" s="305" t="s">
        <v>2395</v>
      </c>
      <c r="K16" s="307" t="s">
        <v>1976</v>
      </c>
      <c r="L16" s="309">
        <v>13</v>
      </c>
    </row>
    <row r="17" spans="2:12">
      <c r="B17" s="305" t="s">
        <v>2388</v>
      </c>
      <c r="C17" s="306" t="s">
        <v>1977</v>
      </c>
      <c r="D17" s="306">
        <v>1601</v>
      </c>
      <c r="F17" s="305" t="s">
        <v>2392</v>
      </c>
      <c r="G17" s="306" t="s">
        <v>1977</v>
      </c>
      <c r="H17" s="306">
        <v>1601</v>
      </c>
      <c r="J17" s="305" t="s">
        <v>2396</v>
      </c>
      <c r="K17" s="306" t="s">
        <v>1977</v>
      </c>
      <c r="L17" s="306">
        <v>1601</v>
      </c>
    </row>
    <row r="18" spans="2:12">
      <c r="B18" s="305" t="s">
        <v>2388</v>
      </c>
      <c r="C18" s="307" t="s">
        <v>1978</v>
      </c>
      <c r="D18" s="309">
        <v>714</v>
      </c>
      <c r="F18" s="305" t="s">
        <v>2392</v>
      </c>
      <c r="G18" s="307" t="s">
        <v>1978</v>
      </c>
      <c r="H18" s="309">
        <v>476</v>
      </c>
      <c r="J18" s="305" t="s">
        <v>2396</v>
      </c>
      <c r="K18" s="307" t="s">
        <v>1978</v>
      </c>
      <c r="L18" s="309">
        <v>286</v>
      </c>
    </row>
    <row r="19" spans="2:12">
      <c r="B19" s="305" t="s">
        <v>2388</v>
      </c>
      <c r="C19" s="307" t="s">
        <v>1974</v>
      </c>
      <c r="D19" s="309">
        <v>357</v>
      </c>
      <c r="F19" s="305" t="s">
        <v>2392</v>
      </c>
      <c r="G19" s="307" t="s">
        <v>1974</v>
      </c>
      <c r="H19" s="309">
        <v>238</v>
      </c>
      <c r="J19" s="305" t="s">
        <v>2396</v>
      </c>
      <c r="K19" s="307" t="s">
        <v>1974</v>
      </c>
      <c r="L19" s="309">
        <v>143</v>
      </c>
    </row>
    <row r="20" spans="2:12">
      <c r="B20" s="305" t="s">
        <v>2388</v>
      </c>
      <c r="C20" s="307" t="s">
        <v>1975</v>
      </c>
      <c r="D20" s="309">
        <v>143</v>
      </c>
      <c r="F20" s="305" t="s">
        <v>2392</v>
      </c>
      <c r="G20" s="307" t="s">
        <v>1975</v>
      </c>
      <c r="H20" s="309">
        <v>95</v>
      </c>
      <c r="J20" s="305" t="s">
        <v>2396</v>
      </c>
      <c r="K20" s="307" t="s">
        <v>1975</v>
      </c>
      <c r="L20" s="309">
        <v>57</v>
      </c>
    </row>
    <row r="21" spans="2:12">
      <c r="B21" s="305" t="s">
        <v>2388</v>
      </c>
      <c r="C21" s="307" t="s">
        <v>1976</v>
      </c>
      <c r="D21" s="309">
        <v>71</v>
      </c>
      <c r="F21" s="305" t="s">
        <v>2392</v>
      </c>
      <c r="G21" s="307" t="s">
        <v>1976</v>
      </c>
      <c r="H21" s="309">
        <v>48</v>
      </c>
      <c r="J21" s="305" t="s">
        <v>2396</v>
      </c>
      <c r="K21" s="307" t="s">
        <v>1976</v>
      </c>
      <c r="L21" s="309">
        <v>29</v>
      </c>
    </row>
    <row r="22" spans="2:12">
      <c r="B22" s="305" t="s">
        <v>2389</v>
      </c>
      <c r="C22" s="306" t="s">
        <v>1977</v>
      </c>
      <c r="D22" s="306">
        <v>4747</v>
      </c>
      <c r="F22" s="305" t="s">
        <v>2393</v>
      </c>
      <c r="G22" s="306" t="s">
        <v>1977</v>
      </c>
      <c r="H22" s="306">
        <v>4747</v>
      </c>
      <c r="J22" s="305" t="s">
        <v>2397</v>
      </c>
      <c r="K22" s="306" t="s">
        <v>1977</v>
      </c>
      <c r="L22" s="306">
        <v>4747</v>
      </c>
    </row>
    <row r="23" spans="2:12">
      <c r="B23" s="305" t="s">
        <v>2389</v>
      </c>
      <c r="C23" s="307" t="s">
        <v>1978</v>
      </c>
      <c r="D23" s="309">
        <v>1333</v>
      </c>
      <c r="F23" s="305" t="s">
        <v>2393</v>
      </c>
      <c r="G23" s="307" t="s">
        <v>1978</v>
      </c>
      <c r="H23" s="309">
        <v>889</v>
      </c>
      <c r="J23" s="305" t="s">
        <v>2397</v>
      </c>
      <c r="K23" s="307" t="s">
        <v>1978</v>
      </c>
      <c r="L23" s="309">
        <v>533</v>
      </c>
    </row>
    <row r="24" spans="2:12">
      <c r="B24" s="305" t="s">
        <v>2389</v>
      </c>
      <c r="C24" s="307" t="s">
        <v>1974</v>
      </c>
      <c r="D24" s="309">
        <v>667</v>
      </c>
      <c r="F24" s="305" t="s">
        <v>2393</v>
      </c>
      <c r="G24" s="307" t="s">
        <v>1974</v>
      </c>
      <c r="H24" s="309">
        <v>444</v>
      </c>
      <c r="J24" s="305" t="s">
        <v>2397</v>
      </c>
      <c r="K24" s="307" t="s">
        <v>1974</v>
      </c>
      <c r="L24" s="309">
        <v>267</v>
      </c>
    </row>
    <row r="25" spans="2:12">
      <c r="B25" s="305" t="s">
        <v>2389</v>
      </c>
      <c r="C25" s="307" t="s">
        <v>1975</v>
      </c>
      <c r="D25" s="309">
        <v>267</v>
      </c>
      <c r="F25" s="305" t="s">
        <v>2393</v>
      </c>
      <c r="G25" s="307" t="s">
        <v>1975</v>
      </c>
      <c r="H25" s="309">
        <v>178</v>
      </c>
      <c r="J25" s="305" t="s">
        <v>2397</v>
      </c>
      <c r="K25" s="307" t="s">
        <v>1975</v>
      </c>
      <c r="L25" s="309">
        <v>107</v>
      </c>
    </row>
    <row r="26" spans="2:12">
      <c r="B26" s="305" t="s">
        <v>2389</v>
      </c>
      <c r="C26" s="307" t="s">
        <v>1976</v>
      </c>
      <c r="D26" s="309">
        <v>133</v>
      </c>
      <c r="F26" s="305" t="s">
        <v>2393</v>
      </c>
      <c r="G26" s="307" t="s">
        <v>1976</v>
      </c>
      <c r="H26" s="309">
        <v>89</v>
      </c>
      <c r="J26" s="305" t="s">
        <v>2397</v>
      </c>
      <c r="K26" s="307" t="s">
        <v>1976</v>
      </c>
      <c r="L26" s="309">
        <v>53</v>
      </c>
    </row>
    <row r="28" spans="2:12">
      <c r="B28" s="51" t="s">
        <v>1965</v>
      </c>
    </row>
    <row r="29" spans="2:12">
      <c r="B29" s="62" t="s">
        <v>1966</v>
      </c>
    </row>
    <row r="30" spans="2:12">
      <c r="B30" s="25" t="s">
        <v>1980</v>
      </c>
      <c r="C30" s="25" t="s">
        <v>1981</v>
      </c>
      <c r="D30" s="28" t="s">
        <v>1972</v>
      </c>
    </row>
    <row r="31" spans="2:12">
      <c r="B31" s="906" t="s">
        <v>1979</v>
      </c>
      <c r="C31" s="307" t="s">
        <v>1973</v>
      </c>
      <c r="D31" s="308">
        <v>100</v>
      </c>
    </row>
    <row r="32" spans="2:12">
      <c r="B32" s="907"/>
      <c r="C32" s="307" t="s">
        <v>1974</v>
      </c>
      <c r="D32" s="308">
        <v>50</v>
      </c>
    </row>
    <row r="33" spans="2:4">
      <c r="B33" s="907"/>
      <c r="C33" s="307" t="s">
        <v>1975</v>
      </c>
      <c r="D33" s="308">
        <v>20</v>
      </c>
    </row>
    <row r="34" spans="2:4">
      <c r="B34" s="908"/>
      <c r="C34" s="307" t="s">
        <v>1976</v>
      </c>
      <c r="D34" s="308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O17"/>
  <sheetViews>
    <sheetView workbookViewId="0">
      <selection activeCell="Q21" sqref="Q21"/>
    </sheetView>
  </sheetViews>
  <sheetFormatPr defaultRowHeight="16.5"/>
  <cols>
    <col min="1" max="1" width="2.875" style="210" customWidth="1"/>
    <col min="2" max="2" width="20.625" style="210" bestFit="1" customWidth="1"/>
    <col min="3" max="3" width="10.375" style="210" bestFit="1" customWidth="1"/>
    <col min="4" max="5" width="10.25" style="210" bestFit="1" customWidth="1"/>
    <col min="6" max="6" width="10.5" style="210" bestFit="1" customWidth="1"/>
    <col min="7" max="7" width="4.25" style="210" customWidth="1"/>
    <col min="8" max="8" width="13.875" style="210" bestFit="1" customWidth="1"/>
    <col min="9" max="9" width="15.625" style="210" customWidth="1"/>
    <col min="10" max="10" width="17.125" style="210" customWidth="1"/>
    <col min="11" max="11" width="3.125" style="210" bestFit="1" customWidth="1"/>
    <col min="12" max="12" width="12.625" style="210" customWidth="1"/>
    <col min="13" max="13" width="8.625" style="210" customWidth="1"/>
    <col min="14" max="14" width="12.625" style="210" customWidth="1"/>
    <col min="15" max="15" width="8.625" style="210" customWidth="1"/>
    <col min="16" max="16384" width="9" style="210"/>
  </cols>
  <sheetData>
    <row r="2" spans="2:15">
      <c r="B2" s="252" t="s">
        <v>2440</v>
      </c>
    </row>
    <row r="3" spans="2:15">
      <c r="H3" s="381"/>
    </row>
    <row r="4" spans="2:15">
      <c r="B4" s="370"/>
      <c r="C4" s="373" t="s">
        <v>2418</v>
      </c>
      <c r="D4" s="374" t="s">
        <v>2419</v>
      </c>
      <c r="E4" s="375" t="s">
        <v>2420</v>
      </c>
      <c r="F4" s="376" t="s">
        <v>2421</v>
      </c>
      <c r="G4" s="370"/>
      <c r="H4" s="382" t="s">
        <v>2436</v>
      </c>
      <c r="I4" s="909" t="s">
        <v>2437</v>
      </c>
      <c r="J4" s="909"/>
      <c r="K4" s="909"/>
      <c r="L4" s="910" t="s">
        <v>2438</v>
      </c>
      <c r="M4" s="910"/>
      <c r="N4" s="911" t="s">
        <v>2439</v>
      </c>
      <c r="O4" s="911"/>
    </row>
    <row r="5" spans="2:15">
      <c r="B5" s="377" t="s">
        <v>2422</v>
      </c>
      <c r="C5" s="384">
        <v>160.37292049779754</v>
      </c>
      <c r="D5" s="386">
        <v>80.186460248898769</v>
      </c>
      <c r="E5" s="388">
        <v>32.074584099559509</v>
      </c>
      <c r="F5" s="390">
        <v>16.037292049779754</v>
      </c>
      <c r="G5" s="370"/>
      <c r="H5" s="383">
        <v>0.62354666666666669</v>
      </c>
      <c r="I5" s="371" t="s">
        <v>2423</v>
      </c>
      <c r="J5" s="378">
        <v>1.6037292049779754</v>
      </c>
      <c r="K5" s="372" t="s">
        <v>2424</v>
      </c>
      <c r="L5" s="372" t="s">
        <v>2425</v>
      </c>
      <c r="M5" s="379">
        <v>0.4</v>
      </c>
      <c r="N5" s="372" t="s">
        <v>2426</v>
      </c>
      <c r="O5" s="380">
        <v>0.5</v>
      </c>
    </row>
    <row r="6" spans="2:15">
      <c r="B6" s="377" t="s">
        <v>2399</v>
      </c>
      <c r="C6" s="384">
        <v>327.19119122787333</v>
      </c>
      <c r="D6" s="386">
        <v>163.59559561393667</v>
      </c>
      <c r="E6" s="388">
        <v>65.438238245574667</v>
      </c>
      <c r="F6" s="390">
        <v>32.719119122787333</v>
      </c>
      <c r="G6" s="370"/>
      <c r="H6" s="383">
        <v>0.30563169999999995</v>
      </c>
      <c r="I6" s="371" t="s">
        <v>2427</v>
      </c>
      <c r="J6" s="378">
        <v>3.2719119122787332</v>
      </c>
      <c r="K6" s="372" t="s">
        <v>2424</v>
      </c>
      <c r="L6" s="372" t="s">
        <v>2428</v>
      </c>
      <c r="M6" s="379">
        <v>0.33</v>
      </c>
      <c r="N6" s="372" t="s">
        <v>2429</v>
      </c>
      <c r="O6" s="380">
        <v>0.75</v>
      </c>
    </row>
    <row r="7" spans="2:15">
      <c r="B7" s="377" t="s">
        <v>2400</v>
      </c>
      <c r="C7" s="384">
        <v>714.15138581076417</v>
      </c>
      <c r="D7" s="386">
        <v>357.07569290538208</v>
      </c>
      <c r="E7" s="388">
        <v>142.83027716215284</v>
      </c>
      <c r="F7" s="390">
        <v>71.41513858107642</v>
      </c>
      <c r="G7" s="370"/>
      <c r="H7" s="383">
        <v>0.14002633333333334</v>
      </c>
      <c r="I7" s="371" t="s">
        <v>2430</v>
      </c>
      <c r="J7" s="378">
        <v>7.1415138581076425</v>
      </c>
      <c r="K7" s="372" t="s">
        <v>2424</v>
      </c>
      <c r="L7" s="372" t="s">
        <v>2431</v>
      </c>
      <c r="M7" s="379">
        <v>0.22</v>
      </c>
      <c r="N7" s="372" t="s">
        <v>2432</v>
      </c>
      <c r="O7" s="380">
        <v>1.25</v>
      </c>
    </row>
    <row r="8" spans="2:15">
      <c r="B8" s="377" t="s">
        <v>2401</v>
      </c>
      <c r="C8" s="384">
        <v>1333.3333333333335</v>
      </c>
      <c r="D8" s="386">
        <v>666.66666666666674</v>
      </c>
      <c r="E8" s="388">
        <v>266.66666666666669</v>
      </c>
      <c r="F8" s="390">
        <v>133.33333333333334</v>
      </c>
      <c r="G8" s="370"/>
      <c r="H8" s="383">
        <v>7.4999999999999997E-2</v>
      </c>
      <c r="I8" s="371" t="s">
        <v>2433</v>
      </c>
      <c r="J8" s="378">
        <v>13.333333333333336</v>
      </c>
      <c r="K8" s="372" t="s">
        <v>2424</v>
      </c>
      <c r="L8" s="372" t="s">
        <v>2434</v>
      </c>
      <c r="M8" s="379">
        <v>0.15</v>
      </c>
      <c r="N8" s="370"/>
      <c r="O8" s="370"/>
    </row>
    <row r="9" spans="2:15">
      <c r="B9" s="377" t="s">
        <v>2402</v>
      </c>
      <c r="C9" s="384">
        <v>106.91528033186502</v>
      </c>
      <c r="D9" s="386">
        <v>53.45764016593251</v>
      </c>
      <c r="E9" s="388">
        <v>21.383056066373005</v>
      </c>
      <c r="F9" s="390">
        <v>10.691528033186502</v>
      </c>
      <c r="G9" s="370"/>
      <c r="H9" s="383">
        <v>0.93532000000000004</v>
      </c>
      <c r="I9" s="371" t="s">
        <v>2403</v>
      </c>
      <c r="J9" s="378">
        <v>1.0691528033186501</v>
      </c>
      <c r="K9" s="372" t="s">
        <v>2424</v>
      </c>
      <c r="L9" s="370"/>
      <c r="M9" s="370"/>
      <c r="N9" s="370"/>
      <c r="O9" s="370"/>
    </row>
    <row r="10" spans="2:15">
      <c r="B10" s="377" t="s">
        <v>2404</v>
      </c>
      <c r="C10" s="384">
        <v>218.12746081858222</v>
      </c>
      <c r="D10" s="386">
        <v>109.06373040929111</v>
      </c>
      <c r="E10" s="388">
        <v>43.625492163716444</v>
      </c>
      <c r="F10" s="390">
        <v>21.812746081858222</v>
      </c>
      <c r="G10" s="370"/>
      <c r="H10" s="383">
        <v>0.45844754999999993</v>
      </c>
      <c r="I10" s="371" t="s">
        <v>2405</v>
      </c>
      <c r="J10" s="378">
        <v>2.1812746081858223</v>
      </c>
      <c r="K10" s="372" t="s">
        <v>2424</v>
      </c>
      <c r="L10" s="370"/>
      <c r="M10" s="370"/>
      <c r="N10" s="370"/>
      <c r="O10" s="370"/>
    </row>
    <row r="11" spans="2:15">
      <c r="B11" s="377" t="s">
        <v>2406</v>
      </c>
      <c r="C11" s="384">
        <v>476.10092387384282</v>
      </c>
      <c r="D11" s="386">
        <v>238.05046193692141</v>
      </c>
      <c r="E11" s="388">
        <v>95.220184774768555</v>
      </c>
      <c r="F11" s="390">
        <v>47.610092387384277</v>
      </c>
      <c r="G11" s="370"/>
      <c r="H11" s="383">
        <v>0.21003949999999999</v>
      </c>
      <c r="I11" s="371" t="s">
        <v>2407</v>
      </c>
      <c r="J11" s="378">
        <v>4.7610092387384277</v>
      </c>
      <c r="K11" s="372" t="s">
        <v>2424</v>
      </c>
      <c r="L11" s="370"/>
      <c r="M11" s="370"/>
      <c r="N11" s="370"/>
      <c r="O11" s="370"/>
    </row>
    <row r="12" spans="2:15">
      <c r="B12" s="377" t="s">
        <v>2408</v>
      </c>
      <c r="C12" s="384">
        <v>888.88888888888903</v>
      </c>
      <c r="D12" s="386">
        <v>444.44444444444451</v>
      </c>
      <c r="E12" s="388">
        <v>177.7777777777778</v>
      </c>
      <c r="F12" s="390">
        <v>88.8888888888889</v>
      </c>
      <c r="G12" s="370"/>
      <c r="H12" s="383">
        <v>0.11249999999999999</v>
      </c>
      <c r="I12" s="371" t="s">
        <v>2409</v>
      </c>
      <c r="J12" s="378">
        <v>8.8888888888888893</v>
      </c>
      <c r="K12" s="372" t="s">
        <v>2424</v>
      </c>
      <c r="L12" s="370"/>
      <c r="M12" s="370"/>
      <c r="N12" s="370"/>
      <c r="O12" s="370"/>
    </row>
    <row r="13" spans="2:15">
      <c r="B13" s="377" t="s">
        <v>2410</v>
      </c>
      <c r="C13" s="384">
        <v>64.149168199119018</v>
      </c>
      <c r="D13" s="386">
        <v>32.074584099559509</v>
      </c>
      <c r="E13" s="388">
        <v>12.829833639823802</v>
      </c>
      <c r="F13" s="390">
        <v>6.4149168199119009</v>
      </c>
      <c r="G13" s="370"/>
      <c r="H13" s="383">
        <v>1.5588666666666668</v>
      </c>
      <c r="I13" s="371" t="s">
        <v>2411</v>
      </c>
      <c r="J13" s="378">
        <v>0.64149168199119022</v>
      </c>
      <c r="K13" s="372" t="s">
        <v>2424</v>
      </c>
      <c r="L13" s="370"/>
      <c r="M13" s="370"/>
      <c r="N13" s="370"/>
      <c r="O13" s="370"/>
    </row>
    <row r="14" spans="2:15">
      <c r="B14" s="377" t="s">
        <v>2412</v>
      </c>
      <c r="C14" s="384">
        <v>130.87647649114933</v>
      </c>
      <c r="D14" s="386">
        <v>65.438238245574667</v>
      </c>
      <c r="E14" s="388">
        <v>26.175295298229866</v>
      </c>
      <c r="F14" s="390">
        <v>13.087647649114933</v>
      </c>
      <c r="G14" s="370"/>
      <c r="H14" s="383">
        <v>0.76407924999999988</v>
      </c>
      <c r="I14" s="371" t="s">
        <v>2413</v>
      </c>
      <c r="J14" s="378">
        <v>1.3087647649114933</v>
      </c>
      <c r="K14" s="372" t="s">
        <v>2424</v>
      </c>
      <c r="L14" s="370"/>
      <c r="M14" s="370"/>
      <c r="N14" s="370"/>
      <c r="O14" s="370"/>
    </row>
    <row r="15" spans="2:15">
      <c r="B15" s="377" t="s">
        <v>2414</v>
      </c>
      <c r="C15" s="384">
        <v>285.66055432430562</v>
      </c>
      <c r="D15" s="386">
        <v>142.83027716215281</v>
      </c>
      <c r="E15" s="388">
        <v>57.132110864861133</v>
      </c>
      <c r="F15" s="390">
        <v>28.566055432430566</v>
      </c>
      <c r="G15" s="370"/>
      <c r="H15" s="383">
        <v>0.35006583333333335</v>
      </c>
      <c r="I15" s="371" t="s">
        <v>2415</v>
      </c>
      <c r="J15" s="378">
        <v>2.8566055432430559</v>
      </c>
      <c r="K15" s="372" t="s">
        <v>2424</v>
      </c>
      <c r="L15" s="370"/>
      <c r="M15" s="370"/>
      <c r="N15" s="370"/>
      <c r="O15" s="370"/>
    </row>
    <row r="16" spans="2:15">
      <c r="B16" s="377" t="s">
        <v>2416</v>
      </c>
      <c r="C16" s="384">
        <v>533.33333333333337</v>
      </c>
      <c r="D16" s="386">
        <v>266.66666666666669</v>
      </c>
      <c r="E16" s="388">
        <v>106.66666666666667</v>
      </c>
      <c r="F16" s="390">
        <v>53.333333333333336</v>
      </c>
      <c r="G16" s="370"/>
      <c r="H16" s="383">
        <v>0.1875</v>
      </c>
      <c r="I16" s="371" t="s">
        <v>2417</v>
      </c>
      <c r="J16" s="378">
        <v>5.333333333333333</v>
      </c>
      <c r="K16" s="372" t="s">
        <v>2424</v>
      </c>
      <c r="L16" s="370"/>
      <c r="M16" s="370"/>
      <c r="N16" s="370"/>
      <c r="O16" s="370"/>
    </row>
    <row r="17" spans="2:15">
      <c r="B17" s="377" t="s">
        <v>2435</v>
      </c>
      <c r="C17" s="385">
        <v>100</v>
      </c>
      <c r="D17" s="387">
        <v>50</v>
      </c>
      <c r="E17" s="389">
        <v>20</v>
      </c>
      <c r="F17" s="391">
        <v>10</v>
      </c>
      <c r="G17" s="370"/>
      <c r="H17" s="370"/>
      <c r="I17" s="370"/>
      <c r="J17" s="370"/>
      <c r="K17" s="370"/>
      <c r="L17" s="370"/>
      <c r="M17" s="370"/>
      <c r="N17" s="370"/>
      <c r="O17" s="370"/>
    </row>
  </sheetData>
  <mergeCells count="3">
    <mergeCell ref="I4:K4"/>
    <mergeCell ref="L4:M4"/>
    <mergeCell ref="N4:O4"/>
  </mergeCells>
  <phoneticPr fontId="6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I40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51" t="s">
        <v>1837</v>
      </c>
    </row>
    <row r="3" spans="2:9" ht="27">
      <c r="B3" s="25" t="s">
        <v>536</v>
      </c>
      <c r="C3" s="28" t="s">
        <v>602</v>
      </c>
      <c r="D3" s="25" t="s">
        <v>536</v>
      </c>
      <c r="E3" s="28" t="s">
        <v>605</v>
      </c>
      <c r="F3" s="25" t="s">
        <v>536</v>
      </c>
      <c r="G3" s="28" t="s">
        <v>605</v>
      </c>
      <c r="H3" s="25" t="s">
        <v>536</v>
      </c>
      <c r="I3" s="28" t="s">
        <v>605</v>
      </c>
    </row>
    <row r="4" spans="2:9">
      <c r="B4" s="282" t="s">
        <v>1836</v>
      </c>
      <c r="C4" s="281">
        <v>5000000</v>
      </c>
      <c r="D4" s="281" t="s">
        <v>313</v>
      </c>
      <c r="E4" s="281">
        <v>150000</v>
      </c>
      <c r="F4" s="281" t="s">
        <v>249</v>
      </c>
      <c r="G4" s="281">
        <v>200</v>
      </c>
      <c r="H4" s="281" t="s">
        <v>1799</v>
      </c>
      <c r="I4" s="281">
        <v>100</v>
      </c>
    </row>
    <row r="5" spans="2:9">
      <c r="B5" s="282" t="s">
        <v>1835</v>
      </c>
      <c r="C5" s="281">
        <v>5000000</v>
      </c>
      <c r="D5" s="281" t="s">
        <v>313</v>
      </c>
      <c r="E5" s="281">
        <v>150000</v>
      </c>
      <c r="F5" s="281" t="s">
        <v>249</v>
      </c>
      <c r="G5" s="281">
        <v>200</v>
      </c>
      <c r="H5" s="281" t="s">
        <v>1799</v>
      </c>
      <c r="I5" s="281">
        <v>100</v>
      </c>
    </row>
    <row r="6" spans="2:9">
      <c r="B6" s="282" t="s">
        <v>1834</v>
      </c>
      <c r="C6" s="281">
        <v>5000000</v>
      </c>
      <c r="D6" s="281" t="s">
        <v>313</v>
      </c>
      <c r="E6" s="281">
        <v>150000</v>
      </c>
      <c r="F6" s="281" t="s">
        <v>249</v>
      </c>
      <c r="G6" s="281">
        <v>200</v>
      </c>
      <c r="H6" s="281" t="s">
        <v>1799</v>
      </c>
      <c r="I6" s="281">
        <v>100</v>
      </c>
    </row>
    <row r="7" spans="2:9">
      <c r="B7" s="282" t="s">
        <v>1833</v>
      </c>
      <c r="C7" s="281">
        <v>5000000</v>
      </c>
      <c r="D7" s="281" t="s">
        <v>313</v>
      </c>
      <c r="E7" s="281">
        <v>150000</v>
      </c>
      <c r="F7" s="281" t="s">
        <v>249</v>
      </c>
      <c r="G7" s="281">
        <v>200</v>
      </c>
      <c r="H7" s="281" t="s">
        <v>1799</v>
      </c>
      <c r="I7" s="281">
        <v>100</v>
      </c>
    </row>
    <row r="8" spans="2:9">
      <c r="B8" s="282" t="s">
        <v>1832</v>
      </c>
      <c r="C8" s="281">
        <v>5000000</v>
      </c>
      <c r="D8" s="281" t="s">
        <v>313</v>
      </c>
      <c r="E8" s="281">
        <v>150000</v>
      </c>
      <c r="F8" s="281" t="s">
        <v>249</v>
      </c>
      <c r="G8" s="281">
        <v>200</v>
      </c>
      <c r="H8" s="281" t="s">
        <v>1799</v>
      </c>
      <c r="I8" s="281">
        <v>100</v>
      </c>
    </row>
    <row r="9" spans="2:9">
      <c r="B9" s="282" t="s">
        <v>1831</v>
      </c>
      <c r="C9" s="281">
        <v>5000000</v>
      </c>
      <c r="D9" s="281" t="s">
        <v>313</v>
      </c>
      <c r="E9" s="281">
        <v>150000</v>
      </c>
      <c r="F9" s="281" t="s">
        <v>249</v>
      </c>
      <c r="G9" s="281">
        <v>200</v>
      </c>
      <c r="H9" s="281" t="s">
        <v>1799</v>
      </c>
      <c r="I9" s="281">
        <v>100</v>
      </c>
    </row>
    <row r="10" spans="2:9">
      <c r="B10" s="280" t="s">
        <v>1830</v>
      </c>
      <c r="C10" s="279">
        <v>4000000</v>
      </c>
      <c r="D10" s="279" t="s">
        <v>313</v>
      </c>
      <c r="E10" s="279">
        <v>100000</v>
      </c>
      <c r="F10" s="279" t="s">
        <v>249</v>
      </c>
      <c r="G10" s="279">
        <v>200</v>
      </c>
      <c r="H10" s="279" t="s">
        <v>1799</v>
      </c>
      <c r="I10" s="279">
        <v>100</v>
      </c>
    </row>
    <row r="11" spans="2:9">
      <c r="B11" s="280" t="s">
        <v>1829</v>
      </c>
      <c r="C11" s="279">
        <v>4000000</v>
      </c>
      <c r="D11" s="279" t="s">
        <v>313</v>
      </c>
      <c r="E11" s="279">
        <v>100000</v>
      </c>
      <c r="F11" s="279" t="s">
        <v>249</v>
      </c>
      <c r="G11" s="279">
        <v>200</v>
      </c>
      <c r="H11" s="279" t="s">
        <v>1799</v>
      </c>
      <c r="I11" s="279">
        <v>100</v>
      </c>
    </row>
    <row r="12" spans="2:9">
      <c r="B12" s="280" t="s">
        <v>1828</v>
      </c>
      <c r="C12" s="279">
        <v>4000000</v>
      </c>
      <c r="D12" s="279" t="s">
        <v>313</v>
      </c>
      <c r="E12" s="279">
        <v>100000</v>
      </c>
      <c r="F12" s="279" t="s">
        <v>249</v>
      </c>
      <c r="G12" s="279">
        <v>200</v>
      </c>
      <c r="H12" s="279" t="s">
        <v>1799</v>
      </c>
      <c r="I12" s="279">
        <v>100</v>
      </c>
    </row>
    <row r="13" spans="2:9">
      <c r="B13" s="280" t="s">
        <v>1827</v>
      </c>
      <c r="C13" s="279">
        <v>4000000</v>
      </c>
      <c r="D13" s="279" t="s">
        <v>313</v>
      </c>
      <c r="E13" s="279">
        <v>100000</v>
      </c>
      <c r="F13" s="279" t="s">
        <v>249</v>
      </c>
      <c r="G13" s="279">
        <v>200</v>
      </c>
      <c r="H13" s="279" t="s">
        <v>1799</v>
      </c>
      <c r="I13" s="279">
        <v>100</v>
      </c>
    </row>
    <row r="14" spans="2:9">
      <c r="B14" s="280" t="s">
        <v>1826</v>
      </c>
      <c r="C14" s="279">
        <v>4000000</v>
      </c>
      <c r="D14" s="279" t="s">
        <v>313</v>
      </c>
      <c r="E14" s="279">
        <v>100000</v>
      </c>
      <c r="F14" s="279" t="s">
        <v>249</v>
      </c>
      <c r="G14" s="279">
        <v>200</v>
      </c>
      <c r="H14" s="279" t="s">
        <v>1799</v>
      </c>
      <c r="I14" s="279">
        <v>100</v>
      </c>
    </row>
    <row r="15" spans="2:9">
      <c r="B15" s="280" t="s">
        <v>1825</v>
      </c>
      <c r="C15" s="279">
        <v>4000000</v>
      </c>
      <c r="D15" s="279" t="s">
        <v>313</v>
      </c>
      <c r="E15" s="279">
        <v>100000</v>
      </c>
      <c r="F15" s="279" t="s">
        <v>249</v>
      </c>
      <c r="G15" s="279">
        <v>200</v>
      </c>
      <c r="H15" s="279" t="s">
        <v>1799</v>
      </c>
      <c r="I15" s="279">
        <v>100</v>
      </c>
    </row>
    <row r="16" spans="2:9">
      <c r="B16" s="280" t="s">
        <v>1824</v>
      </c>
      <c r="C16" s="279">
        <v>4000000</v>
      </c>
      <c r="D16" s="279" t="s">
        <v>313</v>
      </c>
      <c r="E16" s="279">
        <v>100000</v>
      </c>
      <c r="F16" s="279" t="s">
        <v>249</v>
      </c>
      <c r="G16" s="279">
        <v>200</v>
      </c>
      <c r="H16" s="279" t="s">
        <v>1799</v>
      </c>
      <c r="I16" s="279">
        <v>100</v>
      </c>
    </row>
    <row r="17" spans="2:9">
      <c r="B17" s="280" t="s">
        <v>1823</v>
      </c>
      <c r="C17" s="279">
        <v>4000000</v>
      </c>
      <c r="D17" s="279" t="s">
        <v>313</v>
      </c>
      <c r="E17" s="279">
        <v>100000</v>
      </c>
      <c r="F17" s="279" t="s">
        <v>249</v>
      </c>
      <c r="G17" s="279">
        <v>200</v>
      </c>
      <c r="H17" s="279" t="s">
        <v>1799</v>
      </c>
      <c r="I17" s="279">
        <v>100</v>
      </c>
    </row>
    <row r="18" spans="2:9">
      <c r="B18" s="280" t="s">
        <v>1822</v>
      </c>
      <c r="C18" s="279">
        <v>4000000</v>
      </c>
      <c r="D18" s="279" t="s">
        <v>313</v>
      </c>
      <c r="E18" s="279">
        <v>100000</v>
      </c>
      <c r="F18" s="279" t="s">
        <v>249</v>
      </c>
      <c r="G18" s="279">
        <v>200</v>
      </c>
      <c r="H18" s="279" t="s">
        <v>1799</v>
      </c>
      <c r="I18" s="279">
        <v>100</v>
      </c>
    </row>
    <row r="19" spans="2:9">
      <c r="B19" s="280" t="s">
        <v>1821</v>
      </c>
      <c r="C19" s="279">
        <v>4000000</v>
      </c>
      <c r="D19" s="279" t="s">
        <v>313</v>
      </c>
      <c r="E19" s="279">
        <v>100000</v>
      </c>
      <c r="F19" s="279" t="s">
        <v>249</v>
      </c>
      <c r="G19" s="279">
        <v>200</v>
      </c>
      <c r="H19" s="279" t="s">
        <v>1799</v>
      </c>
      <c r="I19" s="279">
        <v>100</v>
      </c>
    </row>
    <row r="20" spans="2:9">
      <c r="B20" s="280" t="s">
        <v>1820</v>
      </c>
      <c r="C20" s="279">
        <v>4000000</v>
      </c>
      <c r="D20" s="279" t="s">
        <v>313</v>
      </c>
      <c r="E20" s="279">
        <v>100000</v>
      </c>
      <c r="F20" s="279" t="s">
        <v>249</v>
      </c>
      <c r="G20" s="279">
        <v>200</v>
      </c>
      <c r="H20" s="279" t="s">
        <v>1799</v>
      </c>
      <c r="I20" s="279">
        <v>100</v>
      </c>
    </row>
    <row r="21" spans="2:9">
      <c r="B21" s="280" t="s">
        <v>1819</v>
      </c>
      <c r="C21" s="279">
        <v>4000000</v>
      </c>
      <c r="D21" s="279" t="s">
        <v>313</v>
      </c>
      <c r="E21" s="279">
        <v>100000</v>
      </c>
      <c r="F21" s="279" t="s">
        <v>249</v>
      </c>
      <c r="G21" s="279">
        <v>200</v>
      </c>
      <c r="H21" s="279" t="s">
        <v>1799</v>
      </c>
      <c r="I21" s="279">
        <v>100</v>
      </c>
    </row>
    <row r="22" spans="2:9">
      <c r="B22" s="280" t="s">
        <v>1818</v>
      </c>
      <c r="C22" s="279">
        <v>4000000</v>
      </c>
      <c r="D22" s="279" t="s">
        <v>313</v>
      </c>
      <c r="E22" s="279">
        <v>100000</v>
      </c>
      <c r="F22" s="279" t="s">
        <v>249</v>
      </c>
      <c r="G22" s="279">
        <v>200</v>
      </c>
      <c r="H22" s="279" t="s">
        <v>1799</v>
      </c>
      <c r="I22" s="279">
        <v>100</v>
      </c>
    </row>
    <row r="23" spans="2:9">
      <c r="B23" s="280" t="s">
        <v>1817</v>
      </c>
      <c r="C23" s="279">
        <v>4000000</v>
      </c>
      <c r="D23" s="279" t="s">
        <v>313</v>
      </c>
      <c r="E23" s="279">
        <v>100000</v>
      </c>
      <c r="F23" s="279" t="s">
        <v>249</v>
      </c>
      <c r="G23" s="279">
        <v>200</v>
      </c>
      <c r="H23" s="279" t="s">
        <v>1799</v>
      </c>
      <c r="I23" s="279">
        <v>100</v>
      </c>
    </row>
    <row r="24" spans="2:9">
      <c r="B24" s="280" t="s">
        <v>1816</v>
      </c>
      <c r="C24" s="279">
        <v>4000000</v>
      </c>
      <c r="D24" s="279" t="s">
        <v>313</v>
      </c>
      <c r="E24" s="279">
        <v>100000</v>
      </c>
      <c r="F24" s="279" t="s">
        <v>249</v>
      </c>
      <c r="G24" s="279">
        <v>200</v>
      </c>
      <c r="H24" s="279" t="s">
        <v>1799</v>
      </c>
      <c r="I24" s="279">
        <v>100</v>
      </c>
    </row>
    <row r="25" spans="2:9">
      <c r="B25" s="280" t="s">
        <v>1815</v>
      </c>
      <c r="C25" s="279">
        <v>4000000</v>
      </c>
      <c r="D25" s="279" t="s">
        <v>313</v>
      </c>
      <c r="E25" s="279">
        <v>100000</v>
      </c>
      <c r="F25" s="279" t="s">
        <v>249</v>
      </c>
      <c r="G25" s="279">
        <v>200</v>
      </c>
      <c r="H25" s="279" t="s">
        <v>1799</v>
      </c>
      <c r="I25" s="279">
        <v>100</v>
      </c>
    </row>
    <row r="26" spans="2:9">
      <c r="B26" s="280" t="s">
        <v>1814</v>
      </c>
      <c r="C26" s="279">
        <v>4000000</v>
      </c>
      <c r="D26" s="279" t="s">
        <v>313</v>
      </c>
      <c r="E26" s="279">
        <v>100000</v>
      </c>
      <c r="F26" s="279" t="s">
        <v>249</v>
      </c>
      <c r="G26" s="279">
        <v>200</v>
      </c>
      <c r="H26" s="279" t="s">
        <v>1799</v>
      </c>
      <c r="I26" s="279">
        <v>100</v>
      </c>
    </row>
    <row r="27" spans="2:9">
      <c r="B27" s="280" t="s">
        <v>1813</v>
      </c>
      <c r="C27" s="279">
        <v>4000000</v>
      </c>
      <c r="D27" s="279" t="s">
        <v>313</v>
      </c>
      <c r="E27" s="279">
        <v>100000</v>
      </c>
      <c r="F27" s="279" t="s">
        <v>249</v>
      </c>
      <c r="G27" s="279">
        <v>200</v>
      </c>
      <c r="H27" s="279" t="s">
        <v>1799</v>
      </c>
      <c r="I27" s="279">
        <v>100</v>
      </c>
    </row>
    <row r="28" spans="2:9">
      <c r="B28" s="280" t="s">
        <v>1812</v>
      </c>
      <c r="C28" s="279">
        <v>4000000</v>
      </c>
      <c r="D28" s="279" t="s">
        <v>313</v>
      </c>
      <c r="E28" s="279">
        <v>100000</v>
      </c>
      <c r="F28" s="279" t="s">
        <v>249</v>
      </c>
      <c r="G28" s="279">
        <v>200</v>
      </c>
      <c r="H28" s="279" t="s">
        <v>1799</v>
      </c>
      <c r="I28" s="279">
        <v>100</v>
      </c>
    </row>
    <row r="29" spans="2:9">
      <c r="B29" s="280" t="s">
        <v>1811</v>
      </c>
      <c r="C29" s="279">
        <v>4000000</v>
      </c>
      <c r="D29" s="279" t="s">
        <v>313</v>
      </c>
      <c r="E29" s="279">
        <v>100000</v>
      </c>
      <c r="F29" s="279" t="s">
        <v>249</v>
      </c>
      <c r="G29" s="279">
        <v>200</v>
      </c>
      <c r="H29" s="279" t="s">
        <v>1799</v>
      </c>
      <c r="I29" s="279">
        <v>100</v>
      </c>
    </row>
    <row r="30" spans="2:9">
      <c r="B30" s="280" t="s">
        <v>1810</v>
      </c>
      <c r="C30" s="279">
        <v>4000000</v>
      </c>
      <c r="D30" s="279" t="s">
        <v>313</v>
      </c>
      <c r="E30" s="279">
        <v>100000</v>
      </c>
      <c r="F30" s="279" t="s">
        <v>249</v>
      </c>
      <c r="G30" s="279">
        <v>200</v>
      </c>
      <c r="H30" s="279" t="s">
        <v>1799</v>
      </c>
      <c r="I30" s="279">
        <v>100</v>
      </c>
    </row>
    <row r="31" spans="2:9">
      <c r="B31" s="280" t="s">
        <v>1809</v>
      </c>
      <c r="C31" s="279">
        <v>4000000</v>
      </c>
      <c r="D31" s="279" t="s">
        <v>313</v>
      </c>
      <c r="E31" s="279">
        <v>100000</v>
      </c>
      <c r="F31" s="279" t="s">
        <v>249</v>
      </c>
      <c r="G31" s="279">
        <v>200</v>
      </c>
      <c r="H31" s="279" t="s">
        <v>1799</v>
      </c>
      <c r="I31" s="279">
        <v>100</v>
      </c>
    </row>
    <row r="32" spans="2:9">
      <c r="B32" s="280" t="s">
        <v>1808</v>
      </c>
      <c r="C32" s="279">
        <v>4000000</v>
      </c>
      <c r="D32" s="279" t="s">
        <v>313</v>
      </c>
      <c r="E32" s="279">
        <v>100000</v>
      </c>
      <c r="F32" s="279" t="s">
        <v>249</v>
      </c>
      <c r="G32" s="279">
        <v>200</v>
      </c>
      <c r="H32" s="279" t="s">
        <v>1799</v>
      </c>
      <c r="I32" s="279">
        <v>100</v>
      </c>
    </row>
    <row r="33" spans="2:9">
      <c r="B33" s="280" t="s">
        <v>1807</v>
      </c>
      <c r="C33" s="279">
        <v>4000000</v>
      </c>
      <c r="D33" s="279" t="s">
        <v>313</v>
      </c>
      <c r="E33" s="279">
        <v>100000</v>
      </c>
      <c r="F33" s="279" t="s">
        <v>249</v>
      </c>
      <c r="G33" s="279">
        <v>200</v>
      </c>
      <c r="H33" s="279" t="s">
        <v>1799</v>
      </c>
      <c r="I33" s="279">
        <v>100</v>
      </c>
    </row>
    <row r="34" spans="2:9">
      <c r="B34" s="280" t="s">
        <v>1806</v>
      </c>
      <c r="C34" s="279">
        <v>4000000</v>
      </c>
      <c r="D34" s="279" t="s">
        <v>313</v>
      </c>
      <c r="E34" s="279">
        <v>100000</v>
      </c>
      <c r="F34" s="279" t="s">
        <v>249</v>
      </c>
      <c r="G34" s="279">
        <v>200</v>
      </c>
      <c r="H34" s="279" t="s">
        <v>1799</v>
      </c>
      <c r="I34" s="279">
        <v>100</v>
      </c>
    </row>
    <row r="35" spans="2:9">
      <c r="B35" s="278" t="s">
        <v>1805</v>
      </c>
      <c r="C35" s="276">
        <v>3000000</v>
      </c>
      <c r="D35" s="275" t="s">
        <v>313</v>
      </c>
      <c r="E35" s="275">
        <v>75000</v>
      </c>
      <c r="F35" s="275" t="s">
        <v>249</v>
      </c>
      <c r="G35" s="275">
        <v>200</v>
      </c>
      <c r="H35" s="275" t="s">
        <v>1799</v>
      </c>
      <c r="I35" s="275">
        <v>100</v>
      </c>
    </row>
    <row r="36" spans="2:9">
      <c r="B36" s="278" t="s">
        <v>1804</v>
      </c>
      <c r="C36" s="276">
        <v>3000000</v>
      </c>
      <c r="D36" s="275" t="s">
        <v>313</v>
      </c>
      <c r="E36" s="275">
        <v>75000</v>
      </c>
      <c r="F36" s="275" t="s">
        <v>249</v>
      </c>
      <c r="G36" s="275">
        <v>200</v>
      </c>
      <c r="H36" s="275" t="s">
        <v>1799</v>
      </c>
      <c r="I36" s="275">
        <v>100</v>
      </c>
    </row>
    <row r="37" spans="2:9">
      <c r="B37" s="278" t="s">
        <v>1803</v>
      </c>
      <c r="C37" s="276">
        <v>3000000</v>
      </c>
      <c r="D37" s="275" t="s">
        <v>313</v>
      </c>
      <c r="E37" s="275">
        <v>75000</v>
      </c>
      <c r="F37" s="275" t="s">
        <v>249</v>
      </c>
      <c r="G37" s="275">
        <v>200</v>
      </c>
      <c r="H37" s="275" t="s">
        <v>1799</v>
      </c>
      <c r="I37" s="275">
        <v>100</v>
      </c>
    </row>
    <row r="38" spans="2:9">
      <c r="B38" s="278" t="s">
        <v>1802</v>
      </c>
      <c r="C38" s="276">
        <v>3000000</v>
      </c>
      <c r="D38" s="275" t="s">
        <v>313</v>
      </c>
      <c r="E38" s="275">
        <v>75000</v>
      </c>
      <c r="F38" s="275" t="s">
        <v>249</v>
      </c>
      <c r="G38" s="275">
        <v>200</v>
      </c>
      <c r="H38" s="275" t="s">
        <v>1799</v>
      </c>
      <c r="I38" s="275">
        <v>100</v>
      </c>
    </row>
    <row r="39" spans="2:9">
      <c r="B39" s="278" t="s">
        <v>1801</v>
      </c>
      <c r="C39" s="276">
        <v>3000000</v>
      </c>
      <c r="D39" s="275" t="s">
        <v>313</v>
      </c>
      <c r="E39" s="275">
        <v>75000</v>
      </c>
      <c r="F39" s="275" t="s">
        <v>249</v>
      </c>
      <c r="G39" s="275">
        <v>200</v>
      </c>
      <c r="H39" s="275" t="s">
        <v>1799</v>
      </c>
      <c r="I39" s="275">
        <v>100</v>
      </c>
    </row>
    <row r="40" spans="2:9">
      <c r="B40" s="277" t="s">
        <v>1800</v>
      </c>
      <c r="C40" s="276">
        <v>3000000</v>
      </c>
      <c r="D40" s="275" t="s">
        <v>313</v>
      </c>
      <c r="E40" s="275">
        <v>75000</v>
      </c>
      <c r="F40" s="275" t="s">
        <v>249</v>
      </c>
      <c r="G40" s="275">
        <v>200</v>
      </c>
      <c r="H40" s="275" t="s">
        <v>1799</v>
      </c>
      <c r="I40" s="275">
        <v>100</v>
      </c>
    </row>
  </sheetData>
  <phoneticPr fontId="6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workbookViewId="0">
      <selection activeCell="Q21" sqref="Q21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51" t="s">
        <v>1877</v>
      </c>
    </row>
    <row r="3" spans="2:3">
      <c r="B3" s="62" t="s">
        <v>1876</v>
      </c>
    </row>
    <row r="4" spans="2:3">
      <c r="B4" s="58" t="s">
        <v>1875</v>
      </c>
    </row>
    <row r="5" spans="2:3">
      <c r="B5" s="58" t="s">
        <v>762</v>
      </c>
    </row>
    <row r="6" spans="2:3" ht="40.5">
      <c r="B6" s="25" t="s">
        <v>224</v>
      </c>
      <c r="C6" s="44" t="s">
        <v>630</v>
      </c>
    </row>
    <row r="7" spans="2:3">
      <c r="B7" s="284" t="s">
        <v>1874</v>
      </c>
      <c r="C7" s="283">
        <v>0.2</v>
      </c>
    </row>
    <row r="8" spans="2:3">
      <c r="B8" s="284" t="s">
        <v>1873</v>
      </c>
      <c r="C8" s="283">
        <v>0.2</v>
      </c>
    </row>
    <row r="9" spans="2:3">
      <c r="B9" s="284" t="s">
        <v>1872</v>
      </c>
      <c r="C9" s="283">
        <v>0.2</v>
      </c>
    </row>
    <row r="10" spans="2:3">
      <c r="B10" s="284" t="s">
        <v>1871</v>
      </c>
      <c r="C10" s="283">
        <v>0.2</v>
      </c>
    </row>
    <row r="11" spans="2:3">
      <c r="B11" s="284" t="s">
        <v>1870</v>
      </c>
      <c r="C11" s="283">
        <v>0.2</v>
      </c>
    </row>
    <row r="12" spans="2:3">
      <c r="B12" s="284" t="s">
        <v>1869</v>
      </c>
      <c r="C12" s="283">
        <v>0</v>
      </c>
    </row>
    <row r="13" spans="2:3">
      <c r="B13" s="286" t="s">
        <v>1868</v>
      </c>
      <c r="C13" s="285">
        <v>0.04</v>
      </c>
    </row>
    <row r="14" spans="2:3">
      <c r="B14" s="286" t="s">
        <v>1867</v>
      </c>
      <c r="C14" s="285">
        <v>0.04</v>
      </c>
    </row>
    <row r="15" spans="2:3">
      <c r="B15" s="286" t="s">
        <v>1866</v>
      </c>
      <c r="C15" s="285">
        <v>0.04</v>
      </c>
    </row>
    <row r="16" spans="2:3">
      <c r="B16" s="286" t="s">
        <v>1865</v>
      </c>
      <c r="C16" s="285">
        <v>0.04</v>
      </c>
    </row>
    <row r="17" spans="2:3">
      <c r="B17" s="286" t="s">
        <v>1864</v>
      </c>
      <c r="C17" s="285">
        <v>0.04</v>
      </c>
    </row>
    <row r="18" spans="2:3">
      <c r="B18" s="286" t="s">
        <v>1863</v>
      </c>
      <c r="C18" s="285">
        <v>0.04</v>
      </c>
    </row>
    <row r="19" spans="2:3">
      <c r="B19" s="286" t="s">
        <v>1862</v>
      </c>
      <c r="C19" s="285">
        <v>0.04</v>
      </c>
    </row>
    <row r="20" spans="2:3">
      <c r="B20" s="286" t="s">
        <v>1861</v>
      </c>
      <c r="C20" s="285">
        <v>0.04</v>
      </c>
    </row>
    <row r="21" spans="2:3">
      <c r="B21" s="286" t="s">
        <v>1860</v>
      </c>
      <c r="C21" s="285">
        <v>0.04</v>
      </c>
    </row>
    <row r="22" spans="2:3">
      <c r="B22" s="286" t="s">
        <v>1859</v>
      </c>
      <c r="C22" s="285">
        <v>0.04</v>
      </c>
    </row>
    <row r="23" spans="2:3">
      <c r="B23" s="286" t="s">
        <v>1858</v>
      </c>
      <c r="C23" s="285">
        <v>0.04</v>
      </c>
    </row>
    <row r="24" spans="2:3">
      <c r="B24" s="286" t="s">
        <v>1857</v>
      </c>
      <c r="C24" s="285">
        <v>0.04</v>
      </c>
    </row>
    <row r="25" spans="2:3">
      <c r="B25" s="286" t="s">
        <v>1856</v>
      </c>
      <c r="C25" s="285">
        <v>0.04</v>
      </c>
    </row>
    <row r="26" spans="2:3">
      <c r="B26" s="286" t="s">
        <v>1855</v>
      </c>
      <c r="C26" s="285">
        <v>0.04</v>
      </c>
    </row>
    <row r="27" spans="2:3">
      <c r="B27" s="286" t="s">
        <v>1854</v>
      </c>
      <c r="C27" s="285">
        <v>0.04</v>
      </c>
    </row>
    <row r="28" spans="2:3">
      <c r="B28" s="286" t="s">
        <v>1853</v>
      </c>
      <c r="C28" s="285">
        <v>0.04</v>
      </c>
    </row>
    <row r="29" spans="2:3">
      <c r="B29" s="286" t="s">
        <v>1852</v>
      </c>
      <c r="C29" s="285">
        <v>0.04</v>
      </c>
    </row>
    <row r="30" spans="2:3">
      <c r="B30" s="286" t="s">
        <v>1851</v>
      </c>
      <c r="C30" s="285">
        <v>0.04</v>
      </c>
    </row>
    <row r="31" spans="2:3">
      <c r="B31" s="286" t="s">
        <v>1850</v>
      </c>
      <c r="C31" s="285">
        <v>0.04</v>
      </c>
    </row>
    <row r="32" spans="2:3">
      <c r="B32" s="286" t="s">
        <v>1849</v>
      </c>
      <c r="C32" s="285">
        <v>0.04</v>
      </c>
    </row>
    <row r="33" spans="2:3">
      <c r="B33" s="286" t="s">
        <v>1848</v>
      </c>
      <c r="C33" s="285">
        <v>0.04</v>
      </c>
    </row>
    <row r="34" spans="2:3">
      <c r="B34" s="286" t="s">
        <v>1847</v>
      </c>
      <c r="C34" s="285">
        <v>0.04</v>
      </c>
    </row>
    <row r="35" spans="2:3">
      <c r="B35" s="286" t="s">
        <v>1846</v>
      </c>
      <c r="C35" s="285">
        <v>0.04</v>
      </c>
    </row>
    <row r="36" spans="2:3">
      <c r="B36" s="286" t="s">
        <v>1845</v>
      </c>
      <c r="C36" s="285">
        <v>0.04</v>
      </c>
    </row>
    <row r="37" spans="2:3">
      <c r="B37" s="286" t="s">
        <v>1844</v>
      </c>
      <c r="C37" s="285">
        <v>0.04</v>
      </c>
    </row>
    <row r="38" spans="2:3">
      <c r="B38" s="284" t="s">
        <v>1843</v>
      </c>
      <c r="C38" s="283">
        <v>0.2</v>
      </c>
    </row>
    <row r="39" spans="2:3">
      <c r="B39" s="284" t="s">
        <v>1842</v>
      </c>
      <c r="C39" s="283">
        <v>0.1</v>
      </c>
    </row>
    <row r="40" spans="2:3">
      <c r="B40" s="284" t="s">
        <v>1841</v>
      </c>
      <c r="C40" s="283">
        <v>0.2</v>
      </c>
    </row>
    <row r="41" spans="2:3">
      <c r="B41" s="284" t="s">
        <v>1840</v>
      </c>
      <c r="C41" s="283">
        <v>0.2</v>
      </c>
    </row>
    <row r="42" spans="2:3">
      <c r="B42" s="284" t="s">
        <v>1839</v>
      </c>
      <c r="C42" s="283">
        <v>0.1</v>
      </c>
    </row>
    <row r="43" spans="2:3">
      <c r="B43" s="284" t="s">
        <v>1838</v>
      </c>
      <c r="C43" s="283">
        <v>0.2</v>
      </c>
    </row>
  </sheetData>
  <phoneticPr fontId="6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59999389629810485"/>
  </sheetPr>
  <dimension ref="B2:I2003"/>
  <sheetViews>
    <sheetView workbookViewId="0">
      <selection activeCell="D53" sqref="D53"/>
    </sheetView>
  </sheetViews>
  <sheetFormatPr defaultColWidth="9" defaultRowHeight="16.5" customHeight="1"/>
  <cols>
    <col min="1" max="1" width="2.375" customWidth="1"/>
    <col min="2" max="2" width="27.25" customWidth="1"/>
    <col min="3" max="4" width="24.875" customWidth="1"/>
    <col min="5" max="5" width="3.375" customWidth="1"/>
  </cols>
  <sheetData>
    <row r="2" spans="2:9" ht="16.5" customHeight="1" thickBot="1">
      <c r="B2" s="51" t="s">
        <v>1789</v>
      </c>
    </row>
    <row r="3" spans="2:9" ht="50.25" customHeight="1" thickBot="1">
      <c r="B3" s="211" t="s">
        <v>849</v>
      </c>
      <c r="C3" s="434" t="s">
        <v>2605</v>
      </c>
      <c r="D3" s="212" t="s">
        <v>1790</v>
      </c>
      <c r="F3" s="272" t="s">
        <v>1791</v>
      </c>
      <c r="G3" s="273" t="s">
        <v>1792</v>
      </c>
      <c r="H3" s="273" t="s">
        <v>1793</v>
      </c>
      <c r="I3" s="274" t="s">
        <v>1794</v>
      </c>
    </row>
    <row r="4" spans="2:9" ht="16.5" hidden="1" customHeight="1" thickBot="1">
      <c r="B4" s="202">
        <v>1</v>
      </c>
      <c r="C4" s="435">
        <v>0</v>
      </c>
      <c r="D4" s="270">
        <f>MOD(ROW()-3,50)</f>
        <v>1</v>
      </c>
      <c r="F4" s="38">
        <v>7523</v>
      </c>
      <c r="G4" s="40">
        <v>1523</v>
      </c>
      <c r="H4" s="40">
        <v>476</v>
      </c>
      <c r="I4" s="39">
        <v>2464</v>
      </c>
    </row>
    <row r="5" spans="2:9" ht="16.5" hidden="1" customHeight="1">
      <c r="B5" s="202">
        <v>2</v>
      </c>
      <c r="C5" s="435">
        <v>0</v>
      </c>
      <c r="D5" s="270">
        <f t="shared" ref="D5:D68" si="0">MOD(ROW()-3,50)</f>
        <v>2</v>
      </c>
    </row>
    <row r="6" spans="2:9" ht="16.5" hidden="1" customHeight="1">
      <c r="B6" s="202">
        <v>3</v>
      </c>
      <c r="C6" s="435">
        <v>0</v>
      </c>
      <c r="D6" s="270">
        <f t="shared" si="0"/>
        <v>3</v>
      </c>
    </row>
    <row r="7" spans="2:9" ht="16.5" hidden="1" customHeight="1">
      <c r="B7" s="202">
        <v>4</v>
      </c>
      <c r="C7" s="435">
        <v>0</v>
      </c>
      <c r="D7" s="270">
        <f t="shared" si="0"/>
        <v>4</v>
      </c>
    </row>
    <row r="8" spans="2:9" ht="16.5" hidden="1" customHeight="1">
      <c r="B8" s="202">
        <v>5</v>
      </c>
      <c r="C8" s="435">
        <v>0</v>
      </c>
      <c r="D8" s="270">
        <f t="shared" si="0"/>
        <v>5</v>
      </c>
    </row>
    <row r="9" spans="2:9" ht="16.5" hidden="1" customHeight="1">
      <c r="B9" s="202">
        <v>6</v>
      </c>
      <c r="C9" s="435">
        <v>0</v>
      </c>
      <c r="D9" s="270">
        <f t="shared" si="0"/>
        <v>6</v>
      </c>
    </row>
    <row r="10" spans="2:9" ht="16.5" hidden="1" customHeight="1">
      <c r="B10" s="202">
        <v>7</v>
      </c>
      <c r="C10" s="435">
        <v>0</v>
      </c>
      <c r="D10" s="270">
        <f t="shared" si="0"/>
        <v>7</v>
      </c>
    </row>
    <row r="11" spans="2:9" ht="16.5" hidden="1" customHeight="1">
      <c r="B11" s="202">
        <v>8</v>
      </c>
      <c r="C11" s="435">
        <v>0</v>
      </c>
      <c r="D11" s="270">
        <f t="shared" si="0"/>
        <v>8</v>
      </c>
    </row>
    <row r="12" spans="2:9" ht="16.5" hidden="1" customHeight="1">
      <c r="B12" s="202">
        <v>9</v>
      </c>
      <c r="C12" s="435">
        <v>0</v>
      </c>
      <c r="D12" s="270">
        <f t="shared" si="0"/>
        <v>9</v>
      </c>
    </row>
    <row r="13" spans="2:9" ht="16.5" hidden="1" customHeight="1">
      <c r="B13" s="202">
        <v>10</v>
      </c>
      <c r="C13" s="435">
        <v>0</v>
      </c>
      <c r="D13" s="270">
        <f t="shared" si="0"/>
        <v>10</v>
      </c>
    </row>
    <row r="14" spans="2:9" ht="16.5" hidden="1" customHeight="1">
      <c r="B14" s="202">
        <v>11</v>
      </c>
      <c r="C14" s="435">
        <v>0</v>
      </c>
      <c r="D14" s="270">
        <f t="shared" si="0"/>
        <v>11</v>
      </c>
    </row>
    <row r="15" spans="2:9" ht="16.5" hidden="1" customHeight="1">
      <c r="B15" s="202">
        <v>12</v>
      </c>
      <c r="C15" s="435">
        <v>0</v>
      </c>
      <c r="D15" s="270">
        <f t="shared" si="0"/>
        <v>12</v>
      </c>
    </row>
    <row r="16" spans="2:9" ht="16.5" hidden="1" customHeight="1">
      <c r="B16" s="202">
        <v>13</v>
      </c>
      <c r="C16" s="435">
        <v>0</v>
      </c>
      <c r="D16" s="270">
        <f t="shared" si="0"/>
        <v>13</v>
      </c>
    </row>
    <row r="17" spans="2:4" ht="16.5" hidden="1" customHeight="1">
      <c r="B17" s="202">
        <v>14</v>
      </c>
      <c r="C17" s="435">
        <v>0</v>
      </c>
      <c r="D17" s="270">
        <f t="shared" si="0"/>
        <v>14</v>
      </c>
    </row>
    <row r="18" spans="2:4" ht="16.5" hidden="1" customHeight="1">
      <c r="B18" s="202">
        <v>15</v>
      </c>
      <c r="C18" s="435">
        <v>0</v>
      </c>
      <c r="D18" s="270">
        <f t="shared" si="0"/>
        <v>15</v>
      </c>
    </row>
    <row r="19" spans="2:4" ht="16.5" hidden="1" customHeight="1">
      <c r="B19" s="202">
        <v>16</v>
      </c>
      <c r="C19" s="435">
        <v>0</v>
      </c>
      <c r="D19" s="270">
        <f t="shared" si="0"/>
        <v>16</v>
      </c>
    </row>
    <row r="20" spans="2:4" ht="16.5" hidden="1" customHeight="1">
      <c r="B20" s="202">
        <v>17</v>
      </c>
      <c r="C20" s="435">
        <v>0</v>
      </c>
      <c r="D20" s="270">
        <f t="shared" si="0"/>
        <v>17</v>
      </c>
    </row>
    <row r="21" spans="2:4" ht="16.5" hidden="1" customHeight="1">
      <c r="B21" s="202">
        <v>18</v>
      </c>
      <c r="C21" s="435">
        <v>0</v>
      </c>
      <c r="D21" s="270">
        <f t="shared" si="0"/>
        <v>18</v>
      </c>
    </row>
    <row r="22" spans="2:4" ht="16.5" hidden="1" customHeight="1">
      <c r="B22" s="202">
        <v>19</v>
      </c>
      <c r="C22" s="435">
        <v>0</v>
      </c>
      <c r="D22" s="270">
        <f t="shared" si="0"/>
        <v>19</v>
      </c>
    </row>
    <row r="23" spans="2:4" ht="16.5" hidden="1" customHeight="1">
      <c r="B23" s="202">
        <v>20</v>
      </c>
      <c r="C23" s="435">
        <v>0</v>
      </c>
      <c r="D23" s="270">
        <f t="shared" si="0"/>
        <v>20</v>
      </c>
    </row>
    <row r="24" spans="2:4" ht="16.5" hidden="1" customHeight="1">
      <c r="B24" s="202">
        <v>21</v>
      </c>
      <c r="C24" s="435">
        <v>0</v>
      </c>
      <c r="D24" s="270">
        <f t="shared" si="0"/>
        <v>21</v>
      </c>
    </row>
    <row r="25" spans="2:4" ht="16.5" hidden="1" customHeight="1">
      <c r="B25" s="202">
        <v>22</v>
      </c>
      <c r="C25" s="435">
        <v>0</v>
      </c>
      <c r="D25" s="270">
        <f t="shared" si="0"/>
        <v>22</v>
      </c>
    </row>
    <row r="26" spans="2:4" ht="16.5" hidden="1" customHeight="1">
      <c r="B26" s="202">
        <v>23</v>
      </c>
      <c r="C26" s="435">
        <v>0</v>
      </c>
      <c r="D26" s="270">
        <f t="shared" si="0"/>
        <v>23</v>
      </c>
    </row>
    <row r="27" spans="2:4" ht="16.5" hidden="1" customHeight="1">
      <c r="B27" s="202">
        <v>24</v>
      </c>
      <c r="C27" s="435">
        <v>0</v>
      </c>
      <c r="D27" s="270">
        <f t="shared" si="0"/>
        <v>24</v>
      </c>
    </row>
    <row r="28" spans="2:4" ht="16.5" hidden="1" customHeight="1">
      <c r="B28" s="202">
        <v>25</v>
      </c>
      <c r="C28" s="435">
        <v>37.5</v>
      </c>
      <c r="D28" s="270">
        <f t="shared" si="0"/>
        <v>25</v>
      </c>
    </row>
    <row r="29" spans="2:4" ht="16.5" hidden="1" customHeight="1">
      <c r="B29" s="202">
        <v>26</v>
      </c>
      <c r="C29" s="435">
        <v>37.5</v>
      </c>
      <c r="D29" s="270">
        <f t="shared" si="0"/>
        <v>26</v>
      </c>
    </row>
    <row r="30" spans="2:4" ht="16.5" hidden="1" customHeight="1">
      <c r="B30" s="202">
        <v>27</v>
      </c>
      <c r="C30" s="435">
        <v>37.5</v>
      </c>
      <c r="D30" s="270">
        <f t="shared" si="0"/>
        <v>27</v>
      </c>
    </row>
    <row r="31" spans="2:4" ht="16.5" hidden="1" customHeight="1">
      <c r="B31" s="202">
        <v>28</v>
      </c>
      <c r="C31" s="435">
        <v>37.5</v>
      </c>
      <c r="D31" s="270">
        <f t="shared" si="0"/>
        <v>28</v>
      </c>
    </row>
    <row r="32" spans="2:4" ht="16.5" hidden="1" customHeight="1">
      <c r="B32" s="202">
        <v>29</v>
      </c>
      <c r="C32" s="435">
        <v>37.5</v>
      </c>
      <c r="D32" s="270">
        <f t="shared" si="0"/>
        <v>29</v>
      </c>
    </row>
    <row r="33" spans="2:4" ht="16.5" hidden="1" customHeight="1">
      <c r="B33" s="202">
        <v>30</v>
      </c>
      <c r="C33" s="435">
        <v>37.5</v>
      </c>
      <c r="D33" s="270">
        <f t="shared" si="0"/>
        <v>30</v>
      </c>
    </row>
    <row r="34" spans="2:4" ht="16.5" hidden="1" customHeight="1">
      <c r="B34" s="202">
        <v>31</v>
      </c>
      <c r="C34" s="435">
        <v>37.5</v>
      </c>
      <c r="D34" s="270">
        <f t="shared" si="0"/>
        <v>31</v>
      </c>
    </row>
    <row r="35" spans="2:4" ht="16.5" hidden="1" customHeight="1">
      <c r="B35" s="202">
        <v>32</v>
      </c>
      <c r="C35" s="435">
        <v>37.5</v>
      </c>
      <c r="D35" s="270">
        <f t="shared" si="0"/>
        <v>32</v>
      </c>
    </row>
    <row r="36" spans="2:4" ht="16.5" hidden="1" customHeight="1">
      <c r="B36" s="202">
        <v>33</v>
      </c>
      <c r="C36" s="435">
        <v>37.5</v>
      </c>
      <c r="D36" s="270">
        <f t="shared" si="0"/>
        <v>33</v>
      </c>
    </row>
    <row r="37" spans="2:4" ht="16.5" hidden="1" customHeight="1">
      <c r="B37" s="202">
        <v>34</v>
      </c>
      <c r="C37" s="435">
        <v>37.5</v>
      </c>
      <c r="D37" s="270">
        <f t="shared" si="0"/>
        <v>34</v>
      </c>
    </row>
    <row r="38" spans="2:4" ht="16.5" hidden="1" customHeight="1">
      <c r="B38" s="202">
        <v>35</v>
      </c>
      <c r="C38" s="435">
        <v>37.5</v>
      </c>
      <c r="D38" s="270">
        <f t="shared" si="0"/>
        <v>35</v>
      </c>
    </row>
    <row r="39" spans="2:4" ht="16.5" hidden="1" customHeight="1">
      <c r="B39" s="202">
        <v>36</v>
      </c>
      <c r="C39" s="435">
        <v>37.5</v>
      </c>
      <c r="D39" s="270">
        <f t="shared" si="0"/>
        <v>36</v>
      </c>
    </row>
    <row r="40" spans="2:4" ht="16.5" hidden="1" customHeight="1">
      <c r="B40" s="202">
        <v>37</v>
      </c>
      <c r="C40" s="435">
        <v>37.5</v>
      </c>
      <c r="D40" s="270">
        <f t="shared" si="0"/>
        <v>37</v>
      </c>
    </row>
    <row r="41" spans="2:4" ht="16.5" hidden="1" customHeight="1">
      <c r="B41" s="202">
        <v>38</v>
      </c>
      <c r="C41" s="435">
        <v>37.5</v>
      </c>
      <c r="D41" s="270">
        <f t="shared" si="0"/>
        <v>38</v>
      </c>
    </row>
    <row r="42" spans="2:4" ht="16.5" hidden="1" customHeight="1">
      <c r="B42" s="202">
        <v>39</v>
      </c>
      <c r="C42" s="435">
        <v>37.5</v>
      </c>
      <c r="D42" s="270">
        <f t="shared" si="0"/>
        <v>39</v>
      </c>
    </row>
    <row r="43" spans="2:4" ht="16.5" hidden="1" customHeight="1">
      <c r="B43" s="202">
        <v>40</v>
      </c>
      <c r="C43" s="435">
        <v>37.5</v>
      </c>
      <c r="D43" s="270">
        <f t="shared" si="0"/>
        <v>40</v>
      </c>
    </row>
    <row r="44" spans="2:4" ht="16.5" hidden="1" customHeight="1">
      <c r="B44" s="202">
        <v>41</v>
      </c>
      <c r="C44" s="435">
        <v>37.5</v>
      </c>
      <c r="D44" s="270">
        <f t="shared" si="0"/>
        <v>41</v>
      </c>
    </row>
    <row r="45" spans="2:4" ht="16.5" hidden="1" customHeight="1">
      <c r="B45" s="202">
        <v>42</v>
      </c>
      <c r="C45" s="435">
        <v>37.5</v>
      </c>
      <c r="D45" s="270">
        <f t="shared" si="0"/>
        <v>42</v>
      </c>
    </row>
    <row r="46" spans="2:4" ht="16.5" hidden="1" customHeight="1">
      <c r="B46" s="202">
        <v>43</v>
      </c>
      <c r="C46" s="435">
        <v>37.5</v>
      </c>
      <c r="D46" s="270">
        <f t="shared" si="0"/>
        <v>43</v>
      </c>
    </row>
    <row r="47" spans="2:4" ht="16.5" hidden="1" customHeight="1">
      <c r="B47" s="202">
        <v>44</v>
      </c>
      <c r="C47" s="435">
        <v>37.5</v>
      </c>
      <c r="D47" s="270">
        <f t="shared" si="0"/>
        <v>44</v>
      </c>
    </row>
    <row r="48" spans="2:4" ht="16.5" hidden="1" customHeight="1">
      <c r="B48" s="202">
        <v>45</v>
      </c>
      <c r="C48" s="435">
        <v>37.5</v>
      </c>
      <c r="D48" s="270">
        <f t="shared" si="0"/>
        <v>45</v>
      </c>
    </row>
    <row r="49" spans="2:4" ht="16.5" hidden="1" customHeight="1">
      <c r="B49" s="202">
        <v>46</v>
      </c>
      <c r="C49" s="435">
        <v>37.5</v>
      </c>
      <c r="D49" s="270">
        <f t="shared" si="0"/>
        <v>46</v>
      </c>
    </row>
    <row r="50" spans="2:4" ht="16.5" hidden="1" customHeight="1">
      <c r="B50" s="202">
        <v>47</v>
      </c>
      <c r="C50" s="435">
        <v>37.5</v>
      </c>
      <c r="D50" s="270">
        <f t="shared" si="0"/>
        <v>47</v>
      </c>
    </row>
    <row r="51" spans="2:4" ht="16.5" hidden="1" customHeight="1">
      <c r="B51" s="202">
        <v>48</v>
      </c>
      <c r="C51" s="435">
        <v>37.5</v>
      </c>
      <c r="D51" s="270">
        <f t="shared" si="0"/>
        <v>48</v>
      </c>
    </row>
    <row r="52" spans="2:4" ht="16.5" hidden="1" customHeight="1">
      <c r="B52" s="202">
        <v>49</v>
      </c>
      <c r="C52" s="435">
        <v>37.5</v>
      </c>
      <c r="D52" s="270">
        <f t="shared" si="0"/>
        <v>49</v>
      </c>
    </row>
    <row r="53" spans="2:4" ht="16.5" customHeight="1">
      <c r="B53" s="202">
        <v>50</v>
      </c>
      <c r="C53" s="435">
        <v>37.5</v>
      </c>
      <c r="D53" s="270">
        <f t="shared" si="0"/>
        <v>0</v>
      </c>
    </row>
    <row r="54" spans="2:4" ht="16.5" hidden="1" customHeight="1">
      <c r="B54" s="202">
        <v>51</v>
      </c>
      <c r="C54" s="435">
        <v>37.5</v>
      </c>
      <c r="D54" s="270">
        <f t="shared" si="0"/>
        <v>1</v>
      </c>
    </row>
    <row r="55" spans="2:4" ht="16.5" hidden="1" customHeight="1">
      <c r="B55" s="202">
        <v>52</v>
      </c>
      <c r="C55" s="435">
        <v>37.5</v>
      </c>
      <c r="D55" s="270">
        <f t="shared" si="0"/>
        <v>2</v>
      </c>
    </row>
    <row r="56" spans="2:4" ht="16.5" hidden="1" customHeight="1">
      <c r="B56" s="202">
        <v>53</v>
      </c>
      <c r="C56" s="435">
        <v>37.5</v>
      </c>
      <c r="D56" s="270">
        <f t="shared" si="0"/>
        <v>3</v>
      </c>
    </row>
    <row r="57" spans="2:4" ht="16.5" hidden="1" customHeight="1">
      <c r="B57" s="202">
        <v>54</v>
      </c>
      <c r="C57" s="435">
        <v>37.5</v>
      </c>
      <c r="D57" s="270">
        <f t="shared" si="0"/>
        <v>4</v>
      </c>
    </row>
    <row r="58" spans="2:4" ht="16.5" hidden="1" customHeight="1">
      <c r="B58" s="202">
        <v>55</v>
      </c>
      <c r="C58" s="435">
        <v>37.5</v>
      </c>
      <c r="D58" s="270">
        <f t="shared" si="0"/>
        <v>5</v>
      </c>
    </row>
    <row r="59" spans="2:4" ht="16.5" hidden="1" customHeight="1">
      <c r="B59" s="202">
        <v>56</v>
      </c>
      <c r="C59" s="435">
        <v>37.5</v>
      </c>
      <c r="D59" s="270">
        <f t="shared" si="0"/>
        <v>6</v>
      </c>
    </row>
    <row r="60" spans="2:4" ht="16.5" hidden="1" customHeight="1">
      <c r="B60" s="202">
        <v>57</v>
      </c>
      <c r="C60" s="435">
        <v>37.5</v>
      </c>
      <c r="D60" s="270">
        <f t="shared" si="0"/>
        <v>7</v>
      </c>
    </row>
    <row r="61" spans="2:4" ht="16.5" hidden="1" customHeight="1">
      <c r="B61" s="202">
        <v>58</v>
      </c>
      <c r="C61" s="435">
        <v>37.5</v>
      </c>
      <c r="D61" s="270">
        <f t="shared" si="0"/>
        <v>8</v>
      </c>
    </row>
    <row r="62" spans="2:4" ht="16.5" hidden="1" customHeight="1">
      <c r="B62" s="202">
        <v>59</v>
      </c>
      <c r="C62" s="435">
        <v>37.5</v>
      </c>
      <c r="D62" s="270">
        <f t="shared" si="0"/>
        <v>9</v>
      </c>
    </row>
    <row r="63" spans="2:4" ht="16.5" hidden="1" customHeight="1">
      <c r="B63" s="202">
        <v>60</v>
      </c>
      <c r="C63" s="435">
        <v>37.5</v>
      </c>
      <c r="D63" s="270">
        <f t="shared" si="0"/>
        <v>10</v>
      </c>
    </row>
    <row r="64" spans="2:4" ht="16.5" hidden="1" customHeight="1">
      <c r="B64" s="202">
        <v>61</v>
      </c>
      <c r="C64" s="435">
        <v>37.5</v>
      </c>
      <c r="D64" s="270">
        <f t="shared" si="0"/>
        <v>11</v>
      </c>
    </row>
    <row r="65" spans="2:4" ht="16.5" hidden="1" customHeight="1">
      <c r="B65" s="202">
        <v>62</v>
      </c>
      <c r="C65" s="435">
        <v>37.5</v>
      </c>
      <c r="D65" s="270">
        <f t="shared" si="0"/>
        <v>12</v>
      </c>
    </row>
    <row r="66" spans="2:4" ht="16.5" hidden="1" customHeight="1">
      <c r="B66" s="202">
        <v>63</v>
      </c>
      <c r="C66" s="435">
        <v>37.5</v>
      </c>
      <c r="D66" s="270">
        <f t="shared" si="0"/>
        <v>13</v>
      </c>
    </row>
    <row r="67" spans="2:4" ht="16.5" hidden="1" customHeight="1">
      <c r="B67" s="202">
        <v>64</v>
      </c>
      <c r="C67" s="435">
        <v>37.5</v>
      </c>
      <c r="D67" s="270">
        <f t="shared" si="0"/>
        <v>14</v>
      </c>
    </row>
    <row r="68" spans="2:4" ht="16.5" hidden="1" customHeight="1">
      <c r="B68" s="202">
        <v>65</v>
      </c>
      <c r="C68" s="435">
        <v>37.5</v>
      </c>
      <c r="D68" s="270">
        <f t="shared" si="0"/>
        <v>15</v>
      </c>
    </row>
    <row r="69" spans="2:4" ht="16.5" hidden="1" customHeight="1">
      <c r="B69" s="202">
        <v>66</v>
      </c>
      <c r="C69" s="435">
        <v>37.5</v>
      </c>
      <c r="D69" s="270">
        <f t="shared" ref="D69:D132" si="1">MOD(ROW()-3,50)</f>
        <v>16</v>
      </c>
    </row>
    <row r="70" spans="2:4" ht="16.5" hidden="1" customHeight="1">
      <c r="B70" s="202">
        <v>67</v>
      </c>
      <c r="C70" s="435">
        <v>37.5</v>
      </c>
      <c r="D70" s="270">
        <f t="shared" si="1"/>
        <v>17</v>
      </c>
    </row>
    <row r="71" spans="2:4" ht="16.5" hidden="1" customHeight="1">
      <c r="B71" s="202">
        <v>68</v>
      </c>
      <c r="C71" s="435">
        <v>37.5</v>
      </c>
      <c r="D71" s="270">
        <f t="shared" si="1"/>
        <v>18</v>
      </c>
    </row>
    <row r="72" spans="2:4" ht="16.5" hidden="1" customHeight="1">
      <c r="B72" s="202">
        <v>69</v>
      </c>
      <c r="C72" s="435">
        <v>37.5</v>
      </c>
      <c r="D72" s="270">
        <f t="shared" si="1"/>
        <v>19</v>
      </c>
    </row>
    <row r="73" spans="2:4" ht="16.5" hidden="1" customHeight="1">
      <c r="B73" s="202">
        <v>70</v>
      </c>
      <c r="C73" s="435">
        <v>37.5</v>
      </c>
      <c r="D73" s="270">
        <f t="shared" si="1"/>
        <v>20</v>
      </c>
    </row>
    <row r="74" spans="2:4" ht="16.5" hidden="1" customHeight="1">
      <c r="B74" s="202">
        <v>71</v>
      </c>
      <c r="C74" s="435">
        <v>37.5</v>
      </c>
      <c r="D74" s="270">
        <f t="shared" si="1"/>
        <v>21</v>
      </c>
    </row>
    <row r="75" spans="2:4" ht="16.5" hidden="1" customHeight="1">
      <c r="B75" s="202">
        <v>72</v>
      </c>
      <c r="C75" s="435">
        <v>37.5</v>
      </c>
      <c r="D75" s="270">
        <f t="shared" si="1"/>
        <v>22</v>
      </c>
    </row>
    <row r="76" spans="2:4" ht="16.5" hidden="1" customHeight="1">
      <c r="B76" s="202">
        <v>73</v>
      </c>
      <c r="C76" s="435">
        <v>37.5</v>
      </c>
      <c r="D76" s="270">
        <f t="shared" si="1"/>
        <v>23</v>
      </c>
    </row>
    <row r="77" spans="2:4" ht="16.5" hidden="1" customHeight="1">
      <c r="B77" s="202">
        <v>74</v>
      </c>
      <c r="C77" s="435">
        <v>37.5</v>
      </c>
      <c r="D77" s="270">
        <f t="shared" si="1"/>
        <v>24</v>
      </c>
    </row>
    <row r="78" spans="2:4" ht="16.5" hidden="1" customHeight="1">
      <c r="B78" s="202">
        <v>75</v>
      </c>
      <c r="C78" s="435">
        <v>112.5</v>
      </c>
      <c r="D78" s="270">
        <f t="shared" si="1"/>
        <v>25</v>
      </c>
    </row>
    <row r="79" spans="2:4" ht="16.5" hidden="1" customHeight="1">
      <c r="B79" s="202">
        <v>76</v>
      </c>
      <c r="C79" s="435">
        <v>112.5</v>
      </c>
      <c r="D79" s="270">
        <f t="shared" si="1"/>
        <v>26</v>
      </c>
    </row>
    <row r="80" spans="2:4" ht="16.5" hidden="1" customHeight="1">
      <c r="B80" s="202">
        <v>77</v>
      </c>
      <c r="C80" s="435">
        <v>112.5</v>
      </c>
      <c r="D80" s="270">
        <f t="shared" si="1"/>
        <v>27</v>
      </c>
    </row>
    <row r="81" spans="2:4" ht="16.5" hidden="1" customHeight="1">
      <c r="B81" s="202">
        <v>78</v>
      </c>
      <c r="C81" s="435">
        <v>112.5</v>
      </c>
      <c r="D81" s="270">
        <f t="shared" si="1"/>
        <v>28</v>
      </c>
    </row>
    <row r="82" spans="2:4" ht="16.5" hidden="1" customHeight="1">
      <c r="B82" s="202">
        <v>79</v>
      </c>
      <c r="C82" s="435">
        <v>112.5</v>
      </c>
      <c r="D82" s="270">
        <f t="shared" si="1"/>
        <v>29</v>
      </c>
    </row>
    <row r="83" spans="2:4" ht="16.5" hidden="1" customHeight="1">
      <c r="B83" s="202">
        <v>80</v>
      </c>
      <c r="C83" s="435">
        <v>112.5</v>
      </c>
      <c r="D83" s="270">
        <f t="shared" si="1"/>
        <v>30</v>
      </c>
    </row>
    <row r="84" spans="2:4" ht="16.5" hidden="1" customHeight="1">
      <c r="B84" s="202">
        <v>81</v>
      </c>
      <c r="C84" s="435">
        <v>112.5</v>
      </c>
      <c r="D84" s="270">
        <f t="shared" si="1"/>
        <v>31</v>
      </c>
    </row>
    <row r="85" spans="2:4" ht="16.5" hidden="1" customHeight="1">
      <c r="B85" s="202">
        <v>82</v>
      </c>
      <c r="C85" s="435">
        <v>112.5</v>
      </c>
      <c r="D85" s="270">
        <f t="shared" si="1"/>
        <v>32</v>
      </c>
    </row>
    <row r="86" spans="2:4" ht="16.5" hidden="1" customHeight="1">
      <c r="B86" s="202">
        <v>83</v>
      </c>
      <c r="C86" s="435">
        <v>112.5</v>
      </c>
      <c r="D86" s="270">
        <f t="shared" si="1"/>
        <v>33</v>
      </c>
    </row>
    <row r="87" spans="2:4" ht="16.5" hidden="1" customHeight="1">
      <c r="B87" s="202">
        <v>84</v>
      </c>
      <c r="C87" s="435">
        <v>112.5</v>
      </c>
      <c r="D87" s="270">
        <f t="shared" si="1"/>
        <v>34</v>
      </c>
    </row>
    <row r="88" spans="2:4" ht="16.5" hidden="1" customHeight="1">
      <c r="B88" s="202">
        <v>85</v>
      </c>
      <c r="C88" s="435">
        <v>112.5</v>
      </c>
      <c r="D88" s="270">
        <f t="shared" si="1"/>
        <v>35</v>
      </c>
    </row>
    <row r="89" spans="2:4" ht="16.5" hidden="1" customHeight="1">
      <c r="B89" s="202">
        <v>86</v>
      </c>
      <c r="C89" s="435">
        <v>112.5</v>
      </c>
      <c r="D89" s="270">
        <f t="shared" si="1"/>
        <v>36</v>
      </c>
    </row>
    <row r="90" spans="2:4" ht="16.5" hidden="1" customHeight="1">
      <c r="B90" s="202">
        <v>87</v>
      </c>
      <c r="C90" s="435">
        <v>112.5</v>
      </c>
      <c r="D90" s="270">
        <f t="shared" si="1"/>
        <v>37</v>
      </c>
    </row>
    <row r="91" spans="2:4" ht="16.5" hidden="1" customHeight="1">
      <c r="B91" s="202">
        <v>88</v>
      </c>
      <c r="C91" s="435">
        <v>112.5</v>
      </c>
      <c r="D91" s="270">
        <f t="shared" si="1"/>
        <v>38</v>
      </c>
    </row>
    <row r="92" spans="2:4" ht="16.5" hidden="1" customHeight="1">
      <c r="B92" s="202">
        <v>89</v>
      </c>
      <c r="C92" s="435">
        <v>112.5</v>
      </c>
      <c r="D92" s="270">
        <f t="shared" si="1"/>
        <v>39</v>
      </c>
    </row>
    <row r="93" spans="2:4" ht="16.5" hidden="1" customHeight="1">
      <c r="B93" s="202">
        <v>90</v>
      </c>
      <c r="C93" s="435">
        <v>112.5</v>
      </c>
      <c r="D93" s="270">
        <f t="shared" si="1"/>
        <v>40</v>
      </c>
    </row>
    <row r="94" spans="2:4" ht="16.5" hidden="1" customHeight="1">
      <c r="B94" s="202">
        <v>91</v>
      </c>
      <c r="C94" s="435">
        <v>112.5</v>
      </c>
      <c r="D94" s="270">
        <f t="shared" si="1"/>
        <v>41</v>
      </c>
    </row>
    <row r="95" spans="2:4" ht="16.5" hidden="1" customHeight="1">
      <c r="B95" s="202">
        <v>92</v>
      </c>
      <c r="C95" s="435">
        <v>112.5</v>
      </c>
      <c r="D95" s="270">
        <f t="shared" si="1"/>
        <v>42</v>
      </c>
    </row>
    <row r="96" spans="2:4" ht="16.5" hidden="1" customHeight="1">
      <c r="B96" s="202">
        <v>93</v>
      </c>
      <c r="C96" s="435">
        <v>112.5</v>
      </c>
      <c r="D96" s="270">
        <f t="shared" si="1"/>
        <v>43</v>
      </c>
    </row>
    <row r="97" spans="2:4" ht="16.5" hidden="1" customHeight="1">
      <c r="B97" s="202">
        <v>94</v>
      </c>
      <c r="C97" s="435">
        <v>112.5</v>
      </c>
      <c r="D97" s="270">
        <f t="shared" si="1"/>
        <v>44</v>
      </c>
    </row>
    <row r="98" spans="2:4" ht="16.5" hidden="1" customHeight="1">
      <c r="B98" s="202">
        <v>95</v>
      </c>
      <c r="C98" s="435">
        <v>112.5</v>
      </c>
      <c r="D98" s="270">
        <f t="shared" si="1"/>
        <v>45</v>
      </c>
    </row>
    <row r="99" spans="2:4" ht="16.5" hidden="1" customHeight="1">
      <c r="B99" s="202">
        <v>96</v>
      </c>
      <c r="C99" s="435">
        <v>112.5</v>
      </c>
      <c r="D99" s="270">
        <f t="shared" si="1"/>
        <v>46</v>
      </c>
    </row>
    <row r="100" spans="2:4" ht="16.5" hidden="1" customHeight="1">
      <c r="B100" s="202">
        <v>97</v>
      </c>
      <c r="C100" s="435">
        <v>112.5</v>
      </c>
      <c r="D100" s="270">
        <f t="shared" si="1"/>
        <v>47</v>
      </c>
    </row>
    <row r="101" spans="2:4" ht="16.5" hidden="1" customHeight="1">
      <c r="B101" s="202">
        <v>98</v>
      </c>
      <c r="C101" s="435">
        <v>112.5</v>
      </c>
      <c r="D101" s="270">
        <f t="shared" si="1"/>
        <v>48</v>
      </c>
    </row>
    <row r="102" spans="2:4" ht="16.5" hidden="1" customHeight="1">
      <c r="B102" s="202">
        <v>99</v>
      </c>
      <c r="C102" s="435">
        <v>112.5</v>
      </c>
      <c r="D102" s="270">
        <f t="shared" si="1"/>
        <v>49</v>
      </c>
    </row>
    <row r="103" spans="2:4" ht="16.5" customHeight="1">
      <c r="B103" s="202">
        <v>100</v>
      </c>
      <c r="C103" s="435">
        <v>112.5</v>
      </c>
      <c r="D103" s="270">
        <f t="shared" si="1"/>
        <v>0</v>
      </c>
    </row>
    <row r="104" spans="2:4" ht="16.5" hidden="1" customHeight="1">
      <c r="B104" s="202">
        <v>101</v>
      </c>
      <c r="C104" s="435">
        <v>112.5</v>
      </c>
      <c r="D104" s="270">
        <f t="shared" si="1"/>
        <v>1</v>
      </c>
    </row>
    <row r="105" spans="2:4" ht="16.5" hidden="1" customHeight="1">
      <c r="B105" s="202">
        <v>102</v>
      </c>
      <c r="C105" s="435">
        <v>112.5</v>
      </c>
      <c r="D105" s="270">
        <f t="shared" si="1"/>
        <v>2</v>
      </c>
    </row>
    <row r="106" spans="2:4" ht="16.5" hidden="1" customHeight="1">
      <c r="B106" s="202">
        <v>103</v>
      </c>
      <c r="C106" s="435">
        <v>112.5</v>
      </c>
      <c r="D106" s="270">
        <f t="shared" si="1"/>
        <v>3</v>
      </c>
    </row>
    <row r="107" spans="2:4" ht="16.5" hidden="1" customHeight="1">
      <c r="B107" s="202">
        <v>104</v>
      </c>
      <c r="C107" s="435">
        <v>112.5</v>
      </c>
      <c r="D107" s="270">
        <f t="shared" si="1"/>
        <v>4</v>
      </c>
    </row>
    <row r="108" spans="2:4" ht="16.5" hidden="1" customHeight="1">
      <c r="B108" s="202">
        <v>105</v>
      </c>
      <c r="C108" s="435">
        <v>112.5</v>
      </c>
      <c r="D108" s="270">
        <f t="shared" si="1"/>
        <v>5</v>
      </c>
    </row>
    <row r="109" spans="2:4" ht="16.5" hidden="1" customHeight="1">
      <c r="B109" s="202">
        <v>106</v>
      </c>
      <c r="C109" s="435">
        <v>112.5</v>
      </c>
      <c r="D109" s="270">
        <f t="shared" si="1"/>
        <v>6</v>
      </c>
    </row>
    <row r="110" spans="2:4" ht="16.5" hidden="1" customHeight="1">
      <c r="B110" s="202">
        <v>107</v>
      </c>
      <c r="C110" s="435">
        <v>112.5</v>
      </c>
      <c r="D110" s="270">
        <f t="shared" si="1"/>
        <v>7</v>
      </c>
    </row>
    <row r="111" spans="2:4" ht="16.5" hidden="1" customHeight="1">
      <c r="B111" s="202">
        <v>108</v>
      </c>
      <c r="C111" s="435">
        <v>112.5</v>
      </c>
      <c r="D111" s="270">
        <f t="shared" si="1"/>
        <v>8</v>
      </c>
    </row>
    <row r="112" spans="2:4" ht="16.5" hidden="1" customHeight="1">
      <c r="B112" s="202">
        <v>109</v>
      </c>
      <c r="C112" s="435">
        <v>112.5</v>
      </c>
      <c r="D112" s="270">
        <f t="shared" si="1"/>
        <v>9</v>
      </c>
    </row>
    <row r="113" spans="2:4" ht="16.5" hidden="1" customHeight="1">
      <c r="B113" s="202">
        <v>110</v>
      </c>
      <c r="C113" s="435">
        <v>112.5</v>
      </c>
      <c r="D113" s="270">
        <f t="shared" si="1"/>
        <v>10</v>
      </c>
    </row>
    <row r="114" spans="2:4" ht="16.5" hidden="1" customHeight="1">
      <c r="B114" s="202">
        <v>111</v>
      </c>
      <c r="C114" s="435">
        <v>112.5</v>
      </c>
      <c r="D114" s="270">
        <f t="shared" si="1"/>
        <v>11</v>
      </c>
    </row>
    <row r="115" spans="2:4" ht="16.5" hidden="1" customHeight="1">
      <c r="B115" s="202">
        <v>112</v>
      </c>
      <c r="C115" s="435">
        <v>112.5</v>
      </c>
      <c r="D115" s="270">
        <f t="shared" si="1"/>
        <v>12</v>
      </c>
    </row>
    <row r="116" spans="2:4" ht="16.5" hidden="1" customHeight="1">
      <c r="B116" s="202">
        <v>113</v>
      </c>
      <c r="C116" s="435">
        <v>112.5</v>
      </c>
      <c r="D116" s="270">
        <f t="shared" si="1"/>
        <v>13</v>
      </c>
    </row>
    <row r="117" spans="2:4" ht="16.5" hidden="1" customHeight="1">
      <c r="B117" s="202">
        <v>114</v>
      </c>
      <c r="C117" s="435">
        <v>112.5</v>
      </c>
      <c r="D117" s="270">
        <f t="shared" si="1"/>
        <v>14</v>
      </c>
    </row>
    <row r="118" spans="2:4" ht="16.5" hidden="1" customHeight="1">
      <c r="B118" s="202">
        <v>115</v>
      </c>
      <c r="C118" s="435">
        <v>112.5</v>
      </c>
      <c r="D118" s="270">
        <f t="shared" si="1"/>
        <v>15</v>
      </c>
    </row>
    <row r="119" spans="2:4" ht="16.5" hidden="1" customHeight="1">
      <c r="B119" s="202">
        <v>116</v>
      </c>
      <c r="C119" s="435">
        <v>112.5</v>
      </c>
      <c r="D119" s="270">
        <f t="shared" si="1"/>
        <v>16</v>
      </c>
    </row>
    <row r="120" spans="2:4" ht="16.5" hidden="1" customHeight="1">
      <c r="B120" s="202">
        <v>117</v>
      </c>
      <c r="C120" s="435">
        <v>112.5</v>
      </c>
      <c r="D120" s="270">
        <f t="shared" si="1"/>
        <v>17</v>
      </c>
    </row>
    <row r="121" spans="2:4" ht="16.5" hidden="1" customHeight="1">
      <c r="B121" s="202">
        <v>118</v>
      </c>
      <c r="C121" s="435">
        <v>112.5</v>
      </c>
      <c r="D121" s="270">
        <f t="shared" si="1"/>
        <v>18</v>
      </c>
    </row>
    <row r="122" spans="2:4" ht="16.5" hidden="1" customHeight="1">
      <c r="B122" s="202">
        <v>119</v>
      </c>
      <c r="C122" s="435">
        <v>112.5</v>
      </c>
      <c r="D122" s="270">
        <f t="shared" si="1"/>
        <v>19</v>
      </c>
    </row>
    <row r="123" spans="2:4" ht="16.5" hidden="1" customHeight="1">
      <c r="B123" s="202">
        <v>120</v>
      </c>
      <c r="C123" s="435">
        <v>112.5</v>
      </c>
      <c r="D123" s="270">
        <f t="shared" si="1"/>
        <v>20</v>
      </c>
    </row>
    <row r="124" spans="2:4" ht="16.5" hidden="1" customHeight="1">
      <c r="B124" s="202">
        <v>121</v>
      </c>
      <c r="C124" s="435">
        <v>112.5</v>
      </c>
      <c r="D124" s="270">
        <f t="shared" si="1"/>
        <v>21</v>
      </c>
    </row>
    <row r="125" spans="2:4" ht="16.5" hidden="1" customHeight="1">
      <c r="B125" s="202">
        <v>122</v>
      </c>
      <c r="C125" s="435">
        <v>112.5</v>
      </c>
      <c r="D125" s="270">
        <f t="shared" si="1"/>
        <v>22</v>
      </c>
    </row>
    <row r="126" spans="2:4" ht="16.5" hidden="1" customHeight="1">
      <c r="B126" s="202">
        <v>123</v>
      </c>
      <c r="C126" s="435">
        <v>112.5</v>
      </c>
      <c r="D126" s="270">
        <f t="shared" si="1"/>
        <v>23</v>
      </c>
    </row>
    <row r="127" spans="2:4" ht="16.5" hidden="1" customHeight="1">
      <c r="B127" s="202">
        <v>124</v>
      </c>
      <c r="C127" s="435">
        <v>112.5</v>
      </c>
      <c r="D127" s="270">
        <f t="shared" si="1"/>
        <v>24</v>
      </c>
    </row>
    <row r="128" spans="2:4" ht="16.5" hidden="1" customHeight="1">
      <c r="B128" s="202">
        <v>125</v>
      </c>
      <c r="C128" s="435">
        <v>225</v>
      </c>
      <c r="D128" s="270">
        <f t="shared" si="1"/>
        <v>25</v>
      </c>
    </row>
    <row r="129" spans="2:4" ht="16.5" hidden="1" customHeight="1">
      <c r="B129" s="202">
        <v>126</v>
      </c>
      <c r="C129" s="435">
        <v>225</v>
      </c>
      <c r="D129" s="270">
        <f t="shared" si="1"/>
        <v>26</v>
      </c>
    </row>
    <row r="130" spans="2:4" ht="16.5" hidden="1" customHeight="1">
      <c r="B130" s="202">
        <v>127</v>
      </c>
      <c r="C130" s="435">
        <v>225</v>
      </c>
      <c r="D130" s="270">
        <f t="shared" si="1"/>
        <v>27</v>
      </c>
    </row>
    <row r="131" spans="2:4" ht="16.5" hidden="1" customHeight="1">
      <c r="B131" s="202">
        <v>128</v>
      </c>
      <c r="C131" s="435">
        <v>225</v>
      </c>
      <c r="D131" s="270">
        <f t="shared" si="1"/>
        <v>28</v>
      </c>
    </row>
    <row r="132" spans="2:4" ht="16.5" hidden="1" customHeight="1">
      <c r="B132" s="202">
        <v>129</v>
      </c>
      <c r="C132" s="435">
        <v>225</v>
      </c>
      <c r="D132" s="270">
        <f t="shared" si="1"/>
        <v>29</v>
      </c>
    </row>
    <row r="133" spans="2:4" ht="16.5" hidden="1" customHeight="1">
      <c r="B133" s="202">
        <v>130</v>
      </c>
      <c r="C133" s="435">
        <v>225</v>
      </c>
      <c r="D133" s="270">
        <f t="shared" ref="D133:D196" si="2">MOD(ROW()-3,50)</f>
        <v>30</v>
      </c>
    </row>
    <row r="134" spans="2:4" ht="16.5" hidden="1" customHeight="1">
      <c r="B134" s="202">
        <v>131</v>
      </c>
      <c r="C134" s="435">
        <v>225</v>
      </c>
      <c r="D134" s="270">
        <f t="shared" si="2"/>
        <v>31</v>
      </c>
    </row>
    <row r="135" spans="2:4" ht="16.5" hidden="1" customHeight="1">
      <c r="B135" s="202">
        <v>132</v>
      </c>
      <c r="C135" s="435">
        <v>225</v>
      </c>
      <c r="D135" s="270">
        <f t="shared" si="2"/>
        <v>32</v>
      </c>
    </row>
    <row r="136" spans="2:4" ht="16.5" hidden="1" customHeight="1">
      <c r="B136" s="202">
        <v>133</v>
      </c>
      <c r="C136" s="435">
        <v>225</v>
      </c>
      <c r="D136" s="270">
        <f t="shared" si="2"/>
        <v>33</v>
      </c>
    </row>
    <row r="137" spans="2:4" ht="16.5" hidden="1" customHeight="1">
      <c r="B137" s="202">
        <v>134</v>
      </c>
      <c r="C137" s="435">
        <v>225</v>
      </c>
      <c r="D137" s="270">
        <f t="shared" si="2"/>
        <v>34</v>
      </c>
    </row>
    <row r="138" spans="2:4" ht="16.5" hidden="1" customHeight="1">
      <c r="B138" s="202">
        <v>135</v>
      </c>
      <c r="C138" s="435">
        <v>225</v>
      </c>
      <c r="D138" s="270">
        <f t="shared" si="2"/>
        <v>35</v>
      </c>
    </row>
    <row r="139" spans="2:4" ht="16.5" hidden="1" customHeight="1">
      <c r="B139" s="202">
        <v>136</v>
      </c>
      <c r="C139" s="435">
        <v>225</v>
      </c>
      <c r="D139" s="270">
        <f t="shared" si="2"/>
        <v>36</v>
      </c>
    </row>
    <row r="140" spans="2:4" ht="16.5" hidden="1" customHeight="1">
      <c r="B140" s="202">
        <v>137</v>
      </c>
      <c r="C140" s="435">
        <v>225</v>
      </c>
      <c r="D140" s="270">
        <f t="shared" si="2"/>
        <v>37</v>
      </c>
    </row>
    <row r="141" spans="2:4" ht="16.5" hidden="1" customHeight="1">
      <c r="B141" s="202">
        <v>138</v>
      </c>
      <c r="C141" s="435">
        <v>225</v>
      </c>
      <c r="D141" s="270">
        <f t="shared" si="2"/>
        <v>38</v>
      </c>
    </row>
    <row r="142" spans="2:4" ht="16.5" hidden="1" customHeight="1">
      <c r="B142" s="202">
        <v>139</v>
      </c>
      <c r="C142" s="435">
        <v>225</v>
      </c>
      <c r="D142" s="270">
        <f t="shared" si="2"/>
        <v>39</v>
      </c>
    </row>
    <row r="143" spans="2:4" ht="16.5" hidden="1" customHeight="1">
      <c r="B143" s="202">
        <v>140</v>
      </c>
      <c r="C143" s="435">
        <v>225</v>
      </c>
      <c r="D143" s="270">
        <f t="shared" si="2"/>
        <v>40</v>
      </c>
    </row>
    <row r="144" spans="2:4" ht="16.5" hidden="1" customHeight="1">
      <c r="B144" s="202">
        <v>141</v>
      </c>
      <c r="C144" s="435">
        <v>225</v>
      </c>
      <c r="D144" s="270">
        <f t="shared" si="2"/>
        <v>41</v>
      </c>
    </row>
    <row r="145" spans="2:4" ht="16.5" hidden="1" customHeight="1">
      <c r="B145" s="202">
        <v>142</v>
      </c>
      <c r="C145" s="435">
        <v>225</v>
      </c>
      <c r="D145" s="270">
        <f t="shared" si="2"/>
        <v>42</v>
      </c>
    </row>
    <row r="146" spans="2:4" ht="16.5" hidden="1" customHeight="1">
      <c r="B146" s="202">
        <v>143</v>
      </c>
      <c r="C146" s="435">
        <v>225</v>
      </c>
      <c r="D146" s="270">
        <f t="shared" si="2"/>
        <v>43</v>
      </c>
    </row>
    <row r="147" spans="2:4" ht="16.5" hidden="1" customHeight="1">
      <c r="B147" s="202">
        <v>144</v>
      </c>
      <c r="C147" s="435">
        <v>225</v>
      </c>
      <c r="D147" s="270">
        <f t="shared" si="2"/>
        <v>44</v>
      </c>
    </row>
    <row r="148" spans="2:4" ht="16.5" hidden="1" customHeight="1">
      <c r="B148" s="202">
        <v>145</v>
      </c>
      <c r="C148" s="435">
        <v>225</v>
      </c>
      <c r="D148" s="270">
        <f t="shared" si="2"/>
        <v>45</v>
      </c>
    </row>
    <row r="149" spans="2:4" ht="16.5" hidden="1" customHeight="1">
      <c r="B149" s="202">
        <v>146</v>
      </c>
      <c r="C149" s="435">
        <v>225</v>
      </c>
      <c r="D149" s="270">
        <f t="shared" si="2"/>
        <v>46</v>
      </c>
    </row>
    <row r="150" spans="2:4" ht="16.5" hidden="1" customHeight="1">
      <c r="B150" s="202">
        <v>147</v>
      </c>
      <c r="C150" s="435">
        <v>225</v>
      </c>
      <c r="D150" s="270">
        <f t="shared" si="2"/>
        <v>47</v>
      </c>
    </row>
    <row r="151" spans="2:4" ht="16.5" hidden="1" customHeight="1">
      <c r="B151" s="202">
        <v>148</v>
      </c>
      <c r="C151" s="435">
        <v>225</v>
      </c>
      <c r="D151" s="270">
        <f t="shared" si="2"/>
        <v>48</v>
      </c>
    </row>
    <row r="152" spans="2:4" ht="16.5" hidden="1" customHeight="1">
      <c r="B152" s="202">
        <v>149</v>
      </c>
      <c r="C152" s="435">
        <v>225</v>
      </c>
      <c r="D152" s="270">
        <f t="shared" si="2"/>
        <v>49</v>
      </c>
    </row>
    <row r="153" spans="2:4" ht="16.5" customHeight="1">
      <c r="B153" s="202">
        <v>150</v>
      </c>
      <c r="C153" s="435">
        <v>225</v>
      </c>
      <c r="D153" s="270">
        <f t="shared" si="2"/>
        <v>0</v>
      </c>
    </row>
    <row r="154" spans="2:4" ht="16.5" hidden="1" customHeight="1">
      <c r="B154" s="202">
        <v>151</v>
      </c>
      <c r="C154" s="435">
        <v>225</v>
      </c>
      <c r="D154" s="270">
        <f t="shared" si="2"/>
        <v>1</v>
      </c>
    </row>
    <row r="155" spans="2:4" ht="16.5" hidden="1" customHeight="1">
      <c r="B155" s="202">
        <v>152</v>
      </c>
      <c r="C155" s="435">
        <v>225</v>
      </c>
      <c r="D155" s="270">
        <f t="shared" si="2"/>
        <v>2</v>
      </c>
    </row>
    <row r="156" spans="2:4" ht="16.5" hidden="1" customHeight="1">
      <c r="B156" s="202">
        <v>153</v>
      </c>
      <c r="C156" s="435">
        <v>225</v>
      </c>
      <c r="D156" s="270">
        <f t="shared" si="2"/>
        <v>3</v>
      </c>
    </row>
    <row r="157" spans="2:4" ht="16.5" hidden="1" customHeight="1">
      <c r="B157" s="202">
        <v>154</v>
      </c>
      <c r="C157" s="435">
        <v>225</v>
      </c>
      <c r="D157" s="270">
        <f t="shared" si="2"/>
        <v>4</v>
      </c>
    </row>
    <row r="158" spans="2:4" ht="16.5" hidden="1" customHeight="1">
      <c r="B158" s="202">
        <v>155</v>
      </c>
      <c r="C158" s="435">
        <v>225</v>
      </c>
      <c r="D158" s="270">
        <f t="shared" si="2"/>
        <v>5</v>
      </c>
    </row>
    <row r="159" spans="2:4" ht="16.5" hidden="1" customHeight="1">
      <c r="B159" s="202">
        <v>156</v>
      </c>
      <c r="C159" s="435">
        <v>225</v>
      </c>
      <c r="D159" s="270">
        <f t="shared" si="2"/>
        <v>6</v>
      </c>
    </row>
    <row r="160" spans="2:4" ht="16.5" hidden="1" customHeight="1">
      <c r="B160" s="202">
        <v>157</v>
      </c>
      <c r="C160" s="435">
        <v>225</v>
      </c>
      <c r="D160" s="270">
        <f t="shared" si="2"/>
        <v>7</v>
      </c>
    </row>
    <row r="161" spans="2:4" ht="16.5" hidden="1" customHeight="1">
      <c r="B161" s="202">
        <v>158</v>
      </c>
      <c r="C161" s="435">
        <v>225</v>
      </c>
      <c r="D161" s="270">
        <f t="shared" si="2"/>
        <v>8</v>
      </c>
    </row>
    <row r="162" spans="2:4" ht="16.5" hidden="1" customHeight="1">
      <c r="B162" s="202">
        <v>159</v>
      </c>
      <c r="C162" s="435">
        <v>225</v>
      </c>
      <c r="D162" s="270">
        <f t="shared" si="2"/>
        <v>9</v>
      </c>
    </row>
    <row r="163" spans="2:4" ht="16.5" hidden="1" customHeight="1">
      <c r="B163" s="202">
        <v>160</v>
      </c>
      <c r="C163" s="435">
        <v>225</v>
      </c>
      <c r="D163" s="270">
        <f t="shared" si="2"/>
        <v>10</v>
      </c>
    </row>
    <row r="164" spans="2:4" ht="16.5" hidden="1" customHeight="1">
      <c r="B164" s="202">
        <v>161</v>
      </c>
      <c r="C164" s="435">
        <v>225</v>
      </c>
      <c r="D164" s="270">
        <f t="shared" si="2"/>
        <v>11</v>
      </c>
    </row>
    <row r="165" spans="2:4" ht="16.5" hidden="1" customHeight="1">
      <c r="B165" s="202">
        <v>162</v>
      </c>
      <c r="C165" s="435">
        <v>225</v>
      </c>
      <c r="D165" s="270">
        <f t="shared" si="2"/>
        <v>12</v>
      </c>
    </row>
    <row r="166" spans="2:4" ht="16.5" hidden="1" customHeight="1">
      <c r="B166" s="202">
        <v>163</v>
      </c>
      <c r="C166" s="435">
        <v>225</v>
      </c>
      <c r="D166" s="270">
        <f t="shared" si="2"/>
        <v>13</v>
      </c>
    </row>
    <row r="167" spans="2:4" ht="16.5" hidden="1" customHeight="1">
      <c r="B167" s="202">
        <v>164</v>
      </c>
      <c r="C167" s="435">
        <v>225</v>
      </c>
      <c r="D167" s="270">
        <f t="shared" si="2"/>
        <v>14</v>
      </c>
    </row>
    <row r="168" spans="2:4" ht="16.5" hidden="1" customHeight="1">
      <c r="B168" s="202">
        <v>165</v>
      </c>
      <c r="C168" s="435">
        <v>225</v>
      </c>
      <c r="D168" s="270">
        <f t="shared" si="2"/>
        <v>15</v>
      </c>
    </row>
    <row r="169" spans="2:4" ht="16.5" hidden="1" customHeight="1">
      <c r="B169" s="202">
        <v>166</v>
      </c>
      <c r="C169" s="435">
        <v>225</v>
      </c>
      <c r="D169" s="270">
        <f t="shared" si="2"/>
        <v>16</v>
      </c>
    </row>
    <row r="170" spans="2:4" ht="16.5" hidden="1" customHeight="1">
      <c r="B170" s="202">
        <v>167</v>
      </c>
      <c r="C170" s="435">
        <v>225</v>
      </c>
      <c r="D170" s="270">
        <f t="shared" si="2"/>
        <v>17</v>
      </c>
    </row>
    <row r="171" spans="2:4" ht="16.5" hidden="1" customHeight="1">
      <c r="B171" s="202">
        <v>168</v>
      </c>
      <c r="C171" s="435">
        <v>225</v>
      </c>
      <c r="D171" s="270">
        <f t="shared" si="2"/>
        <v>18</v>
      </c>
    </row>
    <row r="172" spans="2:4" ht="16.5" hidden="1" customHeight="1">
      <c r="B172" s="202">
        <v>169</v>
      </c>
      <c r="C172" s="435">
        <v>225</v>
      </c>
      <c r="D172" s="270">
        <f t="shared" si="2"/>
        <v>19</v>
      </c>
    </row>
    <row r="173" spans="2:4" ht="16.5" hidden="1" customHeight="1">
      <c r="B173" s="202">
        <v>170</v>
      </c>
      <c r="C173" s="435">
        <v>225</v>
      </c>
      <c r="D173" s="270">
        <f t="shared" si="2"/>
        <v>20</v>
      </c>
    </row>
    <row r="174" spans="2:4" ht="16.5" hidden="1" customHeight="1">
      <c r="B174" s="202">
        <v>171</v>
      </c>
      <c r="C174" s="435">
        <v>225</v>
      </c>
      <c r="D174" s="270">
        <f t="shared" si="2"/>
        <v>21</v>
      </c>
    </row>
    <row r="175" spans="2:4" ht="16.5" hidden="1" customHeight="1">
      <c r="B175" s="202">
        <v>172</v>
      </c>
      <c r="C175" s="435">
        <v>225</v>
      </c>
      <c r="D175" s="270">
        <f t="shared" si="2"/>
        <v>22</v>
      </c>
    </row>
    <row r="176" spans="2:4" ht="16.5" hidden="1" customHeight="1">
      <c r="B176" s="202">
        <v>173</v>
      </c>
      <c r="C176" s="435">
        <v>225</v>
      </c>
      <c r="D176" s="270">
        <f t="shared" si="2"/>
        <v>23</v>
      </c>
    </row>
    <row r="177" spans="2:4" ht="16.5" hidden="1" customHeight="1">
      <c r="B177" s="202">
        <v>174</v>
      </c>
      <c r="C177" s="435">
        <v>225</v>
      </c>
      <c r="D177" s="270">
        <f t="shared" si="2"/>
        <v>24</v>
      </c>
    </row>
    <row r="178" spans="2:4" ht="16.5" hidden="1" customHeight="1">
      <c r="B178" s="202">
        <v>175</v>
      </c>
      <c r="C178" s="435">
        <v>375</v>
      </c>
      <c r="D178" s="270">
        <f t="shared" si="2"/>
        <v>25</v>
      </c>
    </row>
    <row r="179" spans="2:4" ht="16.5" hidden="1" customHeight="1">
      <c r="B179" s="202">
        <v>176</v>
      </c>
      <c r="C179" s="435">
        <v>375</v>
      </c>
      <c r="D179" s="270">
        <f t="shared" si="2"/>
        <v>26</v>
      </c>
    </row>
    <row r="180" spans="2:4" ht="16.5" hidden="1" customHeight="1">
      <c r="B180" s="202">
        <v>177</v>
      </c>
      <c r="C180" s="435">
        <v>375</v>
      </c>
      <c r="D180" s="270">
        <f t="shared" si="2"/>
        <v>27</v>
      </c>
    </row>
    <row r="181" spans="2:4" ht="16.5" hidden="1" customHeight="1">
      <c r="B181" s="202">
        <v>178</v>
      </c>
      <c r="C181" s="435">
        <v>375</v>
      </c>
      <c r="D181" s="270">
        <f t="shared" si="2"/>
        <v>28</v>
      </c>
    </row>
    <row r="182" spans="2:4" ht="16.5" hidden="1" customHeight="1">
      <c r="B182" s="202">
        <v>179</v>
      </c>
      <c r="C182" s="435">
        <v>375</v>
      </c>
      <c r="D182" s="270">
        <f t="shared" si="2"/>
        <v>29</v>
      </c>
    </row>
    <row r="183" spans="2:4" ht="16.5" hidden="1" customHeight="1">
      <c r="B183" s="202">
        <v>180</v>
      </c>
      <c r="C183" s="435">
        <v>375</v>
      </c>
      <c r="D183" s="270">
        <f t="shared" si="2"/>
        <v>30</v>
      </c>
    </row>
    <row r="184" spans="2:4" ht="16.5" hidden="1" customHeight="1">
      <c r="B184" s="202">
        <v>181</v>
      </c>
      <c r="C184" s="435">
        <v>375</v>
      </c>
      <c r="D184" s="270">
        <f t="shared" si="2"/>
        <v>31</v>
      </c>
    </row>
    <row r="185" spans="2:4" ht="16.5" hidden="1" customHeight="1">
      <c r="B185" s="202">
        <v>182</v>
      </c>
      <c r="C185" s="435">
        <v>375</v>
      </c>
      <c r="D185" s="270">
        <f t="shared" si="2"/>
        <v>32</v>
      </c>
    </row>
    <row r="186" spans="2:4" ht="16.5" hidden="1" customHeight="1">
      <c r="B186" s="202">
        <v>183</v>
      </c>
      <c r="C186" s="435">
        <v>375</v>
      </c>
      <c r="D186" s="270">
        <f t="shared" si="2"/>
        <v>33</v>
      </c>
    </row>
    <row r="187" spans="2:4" ht="16.5" hidden="1" customHeight="1">
      <c r="B187" s="202">
        <v>184</v>
      </c>
      <c r="C187" s="435">
        <v>375</v>
      </c>
      <c r="D187" s="270">
        <f t="shared" si="2"/>
        <v>34</v>
      </c>
    </row>
    <row r="188" spans="2:4" ht="16.5" hidden="1" customHeight="1">
      <c r="B188" s="202">
        <v>185</v>
      </c>
      <c r="C188" s="435">
        <v>375</v>
      </c>
      <c r="D188" s="270">
        <f t="shared" si="2"/>
        <v>35</v>
      </c>
    </row>
    <row r="189" spans="2:4" ht="16.5" hidden="1" customHeight="1">
      <c r="B189" s="202">
        <v>186</v>
      </c>
      <c r="C189" s="435">
        <v>375</v>
      </c>
      <c r="D189" s="270">
        <f t="shared" si="2"/>
        <v>36</v>
      </c>
    </row>
    <row r="190" spans="2:4" ht="16.5" hidden="1" customHeight="1">
      <c r="B190" s="202">
        <v>187</v>
      </c>
      <c r="C190" s="435">
        <v>375</v>
      </c>
      <c r="D190" s="270">
        <f t="shared" si="2"/>
        <v>37</v>
      </c>
    </row>
    <row r="191" spans="2:4" ht="16.5" hidden="1" customHeight="1">
      <c r="B191" s="202">
        <v>188</v>
      </c>
      <c r="C191" s="435">
        <v>375</v>
      </c>
      <c r="D191" s="270">
        <f t="shared" si="2"/>
        <v>38</v>
      </c>
    </row>
    <row r="192" spans="2:4" ht="16.5" hidden="1" customHeight="1">
      <c r="B192" s="202">
        <v>189</v>
      </c>
      <c r="C192" s="435">
        <v>375</v>
      </c>
      <c r="D192" s="270">
        <f t="shared" si="2"/>
        <v>39</v>
      </c>
    </row>
    <row r="193" spans="2:4" ht="16.5" hidden="1" customHeight="1">
      <c r="B193" s="202">
        <v>190</v>
      </c>
      <c r="C193" s="435">
        <v>375</v>
      </c>
      <c r="D193" s="270">
        <f t="shared" si="2"/>
        <v>40</v>
      </c>
    </row>
    <row r="194" spans="2:4" ht="16.5" hidden="1" customHeight="1">
      <c r="B194" s="202">
        <v>191</v>
      </c>
      <c r="C194" s="435">
        <v>375</v>
      </c>
      <c r="D194" s="270">
        <f t="shared" si="2"/>
        <v>41</v>
      </c>
    </row>
    <row r="195" spans="2:4" ht="16.5" hidden="1" customHeight="1">
      <c r="B195" s="202">
        <v>192</v>
      </c>
      <c r="C195" s="435">
        <v>375</v>
      </c>
      <c r="D195" s="270">
        <f t="shared" si="2"/>
        <v>42</v>
      </c>
    </row>
    <row r="196" spans="2:4" ht="16.5" hidden="1" customHeight="1">
      <c r="B196" s="202">
        <v>193</v>
      </c>
      <c r="C196" s="435">
        <v>375</v>
      </c>
      <c r="D196" s="270">
        <f t="shared" si="2"/>
        <v>43</v>
      </c>
    </row>
    <row r="197" spans="2:4" ht="16.5" hidden="1" customHeight="1">
      <c r="B197" s="202">
        <v>194</v>
      </c>
      <c r="C197" s="435">
        <v>375</v>
      </c>
      <c r="D197" s="270">
        <f t="shared" ref="D197:D260" si="3">MOD(ROW()-3,50)</f>
        <v>44</v>
      </c>
    </row>
    <row r="198" spans="2:4" ht="16.5" hidden="1" customHeight="1">
      <c r="B198" s="202">
        <v>195</v>
      </c>
      <c r="C198" s="435">
        <v>375</v>
      </c>
      <c r="D198" s="270">
        <f t="shared" si="3"/>
        <v>45</v>
      </c>
    </row>
    <row r="199" spans="2:4" ht="16.5" hidden="1" customHeight="1">
      <c r="B199" s="202">
        <v>196</v>
      </c>
      <c r="C199" s="435">
        <v>375</v>
      </c>
      <c r="D199" s="270">
        <f t="shared" si="3"/>
        <v>46</v>
      </c>
    </row>
    <row r="200" spans="2:4" ht="16.5" hidden="1" customHeight="1">
      <c r="B200" s="202">
        <v>197</v>
      </c>
      <c r="C200" s="435">
        <v>375</v>
      </c>
      <c r="D200" s="270">
        <f t="shared" si="3"/>
        <v>47</v>
      </c>
    </row>
    <row r="201" spans="2:4" ht="16.5" hidden="1" customHeight="1">
      <c r="B201" s="202">
        <v>198</v>
      </c>
      <c r="C201" s="435">
        <v>375</v>
      </c>
      <c r="D201" s="270">
        <f t="shared" si="3"/>
        <v>48</v>
      </c>
    </row>
    <row r="202" spans="2:4" ht="16.5" hidden="1" customHeight="1">
      <c r="B202" s="202">
        <v>199</v>
      </c>
      <c r="C202" s="435">
        <v>375</v>
      </c>
      <c r="D202" s="270">
        <f t="shared" si="3"/>
        <v>49</v>
      </c>
    </row>
    <row r="203" spans="2:4" ht="16.5" customHeight="1">
      <c r="B203" s="202">
        <v>200</v>
      </c>
      <c r="C203" s="435">
        <v>375</v>
      </c>
      <c r="D203" s="270">
        <f t="shared" si="3"/>
        <v>0</v>
      </c>
    </row>
    <row r="204" spans="2:4" ht="16.5" hidden="1" customHeight="1">
      <c r="B204" s="202">
        <v>201</v>
      </c>
      <c r="C204" s="435">
        <v>375</v>
      </c>
      <c r="D204" s="270">
        <f t="shared" si="3"/>
        <v>1</v>
      </c>
    </row>
    <row r="205" spans="2:4" ht="16.5" hidden="1" customHeight="1">
      <c r="B205" s="202">
        <v>202</v>
      </c>
      <c r="C205" s="435">
        <v>375</v>
      </c>
      <c r="D205" s="270">
        <f t="shared" si="3"/>
        <v>2</v>
      </c>
    </row>
    <row r="206" spans="2:4" ht="16.5" hidden="1" customHeight="1">
      <c r="B206" s="202">
        <v>203</v>
      </c>
      <c r="C206" s="435">
        <v>375</v>
      </c>
      <c r="D206" s="270">
        <f t="shared" si="3"/>
        <v>3</v>
      </c>
    </row>
    <row r="207" spans="2:4" ht="16.5" hidden="1" customHeight="1">
      <c r="B207" s="202">
        <v>204</v>
      </c>
      <c r="C207" s="435">
        <v>375</v>
      </c>
      <c r="D207" s="270">
        <f t="shared" si="3"/>
        <v>4</v>
      </c>
    </row>
    <row r="208" spans="2:4" ht="16.5" hidden="1" customHeight="1">
      <c r="B208" s="202">
        <v>205</v>
      </c>
      <c r="C208" s="435">
        <v>375</v>
      </c>
      <c r="D208" s="270">
        <f t="shared" si="3"/>
        <v>5</v>
      </c>
    </row>
    <row r="209" spans="2:4" ht="16.5" hidden="1" customHeight="1">
      <c r="B209" s="202">
        <v>206</v>
      </c>
      <c r="C209" s="435">
        <v>375</v>
      </c>
      <c r="D209" s="270">
        <f t="shared" si="3"/>
        <v>6</v>
      </c>
    </row>
    <row r="210" spans="2:4" ht="16.5" hidden="1" customHeight="1">
      <c r="B210" s="202">
        <v>207</v>
      </c>
      <c r="C210" s="435">
        <v>375</v>
      </c>
      <c r="D210" s="270">
        <f t="shared" si="3"/>
        <v>7</v>
      </c>
    </row>
    <row r="211" spans="2:4" ht="16.5" hidden="1" customHeight="1">
      <c r="B211" s="202">
        <v>208</v>
      </c>
      <c r="C211" s="435">
        <v>375</v>
      </c>
      <c r="D211" s="270">
        <f t="shared" si="3"/>
        <v>8</v>
      </c>
    </row>
    <row r="212" spans="2:4" ht="16.5" hidden="1" customHeight="1">
      <c r="B212" s="202">
        <v>209</v>
      </c>
      <c r="C212" s="435">
        <v>375</v>
      </c>
      <c r="D212" s="270">
        <f t="shared" si="3"/>
        <v>9</v>
      </c>
    </row>
    <row r="213" spans="2:4" ht="16.5" hidden="1" customHeight="1">
      <c r="B213" s="202">
        <v>210</v>
      </c>
      <c r="C213" s="435">
        <v>375</v>
      </c>
      <c r="D213" s="270">
        <f t="shared" si="3"/>
        <v>10</v>
      </c>
    </row>
    <row r="214" spans="2:4" ht="16.5" hidden="1" customHeight="1">
      <c r="B214" s="202">
        <v>211</v>
      </c>
      <c r="C214" s="435">
        <v>375</v>
      </c>
      <c r="D214" s="270">
        <f t="shared" si="3"/>
        <v>11</v>
      </c>
    </row>
    <row r="215" spans="2:4" ht="16.5" hidden="1" customHeight="1">
      <c r="B215" s="202">
        <v>212</v>
      </c>
      <c r="C215" s="435">
        <v>375</v>
      </c>
      <c r="D215" s="270">
        <f t="shared" si="3"/>
        <v>12</v>
      </c>
    </row>
    <row r="216" spans="2:4" ht="16.5" hidden="1" customHeight="1">
      <c r="B216" s="202">
        <v>213</v>
      </c>
      <c r="C216" s="435">
        <v>375</v>
      </c>
      <c r="D216" s="270">
        <f t="shared" si="3"/>
        <v>13</v>
      </c>
    </row>
    <row r="217" spans="2:4" ht="16.5" hidden="1" customHeight="1">
      <c r="B217" s="202">
        <v>214</v>
      </c>
      <c r="C217" s="435">
        <v>375</v>
      </c>
      <c r="D217" s="270">
        <f t="shared" si="3"/>
        <v>14</v>
      </c>
    </row>
    <row r="218" spans="2:4" ht="16.5" hidden="1" customHeight="1">
      <c r="B218" s="202">
        <v>215</v>
      </c>
      <c r="C218" s="435">
        <v>375</v>
      </c>
      <c r="D218" s="270">
        <f t="shared" si="3"/>
        <v>15</v>
      </c>
    </row>
    <row r="219" spans="2:4" ht="16.5" hidden="1" customHeight="1">
      <c r="B219" s="202">
        <v>216</v>
      </c>
      <c r="C219" s="435">
        <v>375</v>
      </c>
      <c r="D219" s="270">
        <f t="shared" si="3"/>
        <v>16</v>
      </c>
    </row>
    <row r="220" spans="2:4" ht="16.5" hidden="1" customHeight="1">
      <c r="B220" s="202">
        <v>217</v>
      </c>
      <c r="C220" s="435">
        <v>375</v>
      </c>
      <c r="D220" s="270">
        <f t="shared" si="3"/>
        <v>17</v>
      </c>
    </row>
    <row r="221" spans="2:4" ht="16.5" hidden="1" customHeight="1">
      <c r="B221" s="202">
        <v>218</v>
      </c>
      <c r="C221" s="435">
        <v>375</v>
      </c>
      <c r="D221" s="270">
        <f t="shared" si="3"/>
        <v>18</v>
      </c>
    </row>
    <row r="222" spans="2:4" ht="16.5" hidden="1" customHeight="1">
      <c r="B222" s="202">
        <v>219</v>
      </c>
      <c r="C222" s="435">
        <v>375</v>
      </c>
      <c r="D222" s="270">
        <f t="shared" si="3"/>
        <v>19</v>
      </c>
    </row>
    <row r="223" spans="2:4" ht="16.5" hidden="1" customHeight="1">
      <c r="B223" s="202">
        <v>220</v>
      </c>
      <c r="C223" s="435">
        <v>375</v>
      </c>
      <c r="D223" s="270">
        <f t="shared" si="3"/>
        <v>20</v>
      </c>
    </row>
    <row r="224" spans="2:4" ht="16.5" hidden="1" customHeight="1">
      <c r="B224" s="202">
        <v>221</v>
      </c>
      <c r="C224" s="435">
        <v>375</v>
      </c>
      <c r="D224" s="270">
        <f t="shared" si="3"/>
        <v>21</v>
      </c>
    </row>
    <row r="225" spans="2:4" ht="16.5" hidden="1" customHeight="1">
      <c r="B225" s="202">
        <v>222</v>
      </c>
      <c r="C225" s="435">
        <v>375</v>
      </c>
      <c r="D225" s="270">
        <f t="shared" si="3"/>
        <v>22</v>
      </c>
    </row>
    <row r="226" spans="2:4" ht="16.5" hidden="1" customHeight="1">
      <c r="B226" s="202">
        <v>223</v>
      </c>
      <c r="C226" s="435">
        <v>375</v>
      </c>
      <c r="D226" s="270">
        <f t="shared" si="3"/>
        <v>23</v>
      </c>
    </row>
    <row r="227" spans="2:4" ht="16.5" hidden="1" customHeight="1">
      <c r="B227" s="202">
        <v>224</v>
      </c>
      <c r="C227" s="435">
        <v>375</v>
      </c>
      <c r="D227" s="270">
        <f t="shared" si="3"/>
        <v>24</v>
      </c>
    </row>
    <row r="228" spans="2:4" ht="16.5" hidden="1" customHeight="1">
      <c r="B228" s="202">
        <v>225</v>
      </c>
      <c r="C228" s="435">
        <v>562.5</v>
      </c>
      <c r="D228" s="270">
        <f t="shared" si="3"/>
        <v>25</v>
      </c>
    </row>
    <row r="229" spans="2:4" ht="16.5" hidden="1" customHeight="1">
      <c r="B229" s="202">
        <v>226</v>
      </c>
      <c r="C229" s="435">
        <v>562.5</v>
      </c>
      <c r="D229" s="270">
        <f t="shared" si="3"/>
        <v>26</v>
      </c>
    </row>
    <row r="230" spans="2:4" ht="16.5" hidden="1" customHeight="1">
      <c r="B230" s="202">
        <v>227</v>
      </c>
      <c r="C230" s="435">
        <v>562.5</v>
      </c>
      <c r="D230" s="270">
        <f t="shared" si="3"/>
        <v>27</v>
      </c>
    </row>
    <row r="231" spans="2:4" ht="16.5" hidden="1" customHeight="1">
      <c r="B231" s="202">
        <v>228</v>
      </c>
      <c r="C231" s="435">
        <v>562.5</v>
      </c>
      <c r="D231" s="270">
        <f t="shared" si="3"/>
        <v>28</v>
      </c>
    </row>
    <row r="232" spans="2:4" ht="16.5" hidden="1" customHeight="1">
      <c r="B232" s="202">
        <v>229</v>
      </c>
      <c r="C232" s="435">
        <v>562.5</v>
      </c>
      <c r="D232" s="270">
        <f t="shared" si="3"/>
        <v>29</v>
      </c>
    </row>
    <row r="233" spans="2:4" ht="16.5" hidden="1" customHeight="1">
      <c r="B233" s="202">
        <v>230</v>
      </c>
      <c r="C233" s="435">
        <v>562.5</v>
      </c>
      <c r="D233" s="270">
        <f t="shared" si="3"/>
        <v>30</v>
      </c>
    </row>
    <row r="234" spans="2:4" ht="16.5" hidden="1" customHeight="1">
      <c r="B234" s="202">
        <v>231</v>
      </c>
      <c r="C234" s="435">
        <v>562.5</v>
      </c>
      <c r="D234" s="270">
        <f t="shared" si="3"/>
        <v>31</v>
      </c>
    </row>
    <row r="235" spans="2:4" ht="16.5" hidden="1" customHeight="1">
      <c r="B235" s="202">
        <v>232</v>
      </c>
      <c r="C235" s="435">
        <v>562.5</v>
      </c>
      <c r="D235" s="270">
        <f t="shared" si="3"/>
        <v>32</v>
      </c>
    </row>
    <row r="236" spans="2:4" ht="16.5" hidden="1" customHeight="1">
      <c r="B236" s="202">
        <v>233</v>
      </c>
      <c r="C236" s="435">
        <v>562.5</v>
      </c>
      <c r="D236" s="270">
        <f t="shared" si="3"/>
        <v>33</v>
      </c>
    </row>
    <row r="237" spans="2:4" ht="16.5" hidden="1" customHeight="1">
      <c r="B237" s="202">
        <v>234</v>
      </c>
      <c r="C237" s="435">
        <v>562.5</v>
      </c>
      <c r="D237" s="270">
        <f t="shared" si="3"/>
        <v>34</v>
      </c>
    </row>
    <row r="238" spans="2:4" ht="16.5" hidden="1" customHeight="1">
      <c r="B238" s="202">
        <v>235</v>
      </c>
      <c r="C238" s="435">
        <v>562.5</v>
      </c>
      <c r="D238" s="270">
        <f t="shared" si="3"/>
        <v>35</v>
      </c>
    </row>
    <row r="239" spans="2:4" ht="16.5" hidden="1" customHeight="1">
      <c r="B239" s="202">
        <v>236</v>
      </c>
      <c r="C239" s="435">
        <v>562.5</v>
      </c>
      <c r="D239" s="270">
        <f t="shared" si="3"/>
        <v>36</v>
      </c>
    </row>
    <row r="240" spans="2:4" ht="16.5" hidden="1" customHeight="1">
      <c r="B240" s="202">
        <v>237</v>
      </c>
      <c r="C240" s="435">
        <v>562.5</v>
      </c>
      <c r="D240" s="270">
        <f t="shared" si="3"/>
        <v>37</v>
      </c>
    </row>
    <row r="241" spans="2:4" ht="16.5" hidden="1" customHeight="1">
      <c r="B241" s="202">
        <v>238</v>
      </c>
      <c r="C241" s="435">
        <v>562.5</v>
      </c>
      <c r="D241" s="270">
        <f t="shared" si="3"/>
        <v>38</v>
      </c>
    </row>
    <row r="242" spans="2:4" ht="16.5" hidden="1" customHeight="1">
      <c r="B242" s="202">
        <v>239</v>
      </c>
      <c r="C242" s="435">
        <v>562.5</v>
      </c>
      <c r="D242" s="270">
        <f t="shared" si="3"/>
        <v>39</v>
      </c>
    </row>
    <row r="243" spans="2:4" ht="16.5" hidden="1" customHeight="1">
      <c r="B243" s="202">
        <v>240</v>
      </c>
      <c r="C243" s="435">
        <v>562.5</v>
      </c>
      <c r="D243" s="270">
        <f t="shared" si="3"/>
        <v>40</v>
      </c>
    </row>
    <row r="244" spans="2:4" ht="16.5" hidden="1" customHeight="1">
      <c r="B244" s="202">
        <v>241</v>
      </c>
      <c r="C244" s="435">
        <v>562.5</v>
      </c>
      <c r="D244" s="270">
        <f t="shared" si="3"/>
        <v>41</v>
      </c>
    </row>
    <row r="245" spans="2:4" ht="16.5" hidden="1" customHeight="1">
      <c r="B245" s="202">
        <v>242</v>
      </c>
      <c r="C245" s="435">
        <v>562.5</v>
      </c>
      <c r="D245" s="270">
        <f t="shared" si="3"/>
        <v>42</v>
      </c>
    </row>
    <row r="246" spans="2:4" ht="16.5" hidden="1" customHeight="1">
      <c r="B246" s="202">
        <v>243</v>
      </c>
      <c r="C246" s="435">
        <v>562.5</v>
      </c>
      <c r="D246" s="270">
        <f t="shared" si="3"/>
        <v>43</v>
      </c>
    </row>
    <row r="247" spans="2:4" ht="16.5" hidden="1" customHeight="1">
      <c r="B247" s="202">
        <v>244</v>
      </c>
      <c r="C247" s="435">
        <v>562.5</v>
      </c>
      <c r="D247" s="270">
        <f t="shared" si="3"/>
        <v>44</v>
      </c>
    </row>
    <row r="248" spans="2:4" ht="16.5" hidden="1" customHeight="1">
      <c r="B248" s="202">
        <v>245</v>
      </c>
      <c r="C248" s="435">
        <v>562.5</v>
      </c>
      <c r="D248" s="270">
        <f t="shared" si="3"/>
        <v>45</v>
      </c>
    </row>
    <row r="249" spans="2:4" ht="16.5" hidden="1" customHeight="1">
      <c r="B249" s="202">
        <v>246</v>
      </c>
      <c r="C249" s="435">
        <v>562.5</v>
      </c>
      <c r="D249" s="270">
        <f t="shared" si="3"/>
        <v>46</v>
      </c>
    </row>
    <row r="250" spans="2:4" ht="16.5" hidden="1" customHeight="1">
      <c r="B250" s="202">
        <v>247</v>
      </c>
      <c r="C250" s="435">
        <v>562.5</v>
      </c>
      <c r="D250" s="270">
        <f t="shared" si="3"/>
        <v>47</v>
      </c>
    </row>
    <row r="251" spans="2:4" ht="16.5" hidden="1" customHeight="1">
      <c r="B251" s="202">
        <v>248</v>
      </c>
      <c r="C251" s="435">
        <v>562.5</v>
      </c>
      <c r="D251" s="270">
        <f t="shared" si="3"/>
        <v>48</v>
      </c>
    </row>
    <row r="252" spans="2:4" ht="16.5" hidden="1" customHeight="1">
      <c r="B252" s="202">
        <v>249</v>
      </c>
      <c r="C252" s="435">
        <v>562.5</v>
      </c>
      <c r="D252" s="270">
        <f t="shared" si="3"/>
        <v>49</v>
      </c>
    </row>
    <row r="253" spans="2:4" ht="16.5" customHeight="1">
      <c r="B253" s="202">
        <v>250</v>
      </c>
      <c r="C253" s="435">
        <v>562.5</v>
      </c>
      <c r="D253" s="270">
        <f t="shared" si="3"/>
        <v>0</v>
      </c>
    </row>
    <row r="254" spans="2:4" ht="16.5" hidden="1" customHeight="1">
      <c r="B254" s="202">
        <v>251</v>
      </c>
      <c r="C254" s="435">
        <v>562.5</v>
      </c>
      <c r="D254" s="270">
        <f t="shared" si="3"/>
        <v>1</v>
      </c>
    </row>
    <row r="255" spans="2:4" ht="16.5" hidden="1" customHeight="1">
      <c r="B255" s="202">
        <v>252</v>
      </c>
      <c r="C255" s="435">
        <v>562.5</v>
      </c>
      <c r="D255" s="270">
        <f t="shared" si="3"/>
        <v>2</v>
      </c>
    </row>
    <row r="256" spans="2:4" ht="16.5" hidden="1" customHeight="1">
      <c r="B256" s="202">
        <v>253</v>
      </c>
      <c r="C256" s="435">
        <v>562.5</v>
      </c>
      <c r="D256" s="270">
        <f t="shared" si="3"/>
        <v>3</v>
      </c>
    </row>
    <row r="257" spans="2:4" ht="16.5" hidden="1" customHeight="1">
      <c r="B257" s="202">
        <v>254</v>
      </c>
      <c r="C257" s="435">
        <v>562.5</v>
      </c>
      <c r="D257" s="270">
        <f t="shared" si="3"/>
        <v>4</v>
      </c>
    </row>
    <row r="258" spans="2:4" ht="16.5" hidden="1" customHeight="1">
      <c r="B258" s="202">
        <v>255</v>
      </c>
      <c r="C258" s="435">
        <v>562.5</v>
      </c>
      <c r="D258" s="270">
        <f t="shared" si="3"/>
        <v>5</v>
      </c>
    </row>
    <row r="259" spans="2:4" ht="16.5" hidden="1" customHeight="1">
      <c r="B259" s="202">
        <v>256</v>
      </c>
      <c r="C259" s="435">
        <v>562.5</v>
      </c>
      <c r="D259" s="270">
        <f t="shared" si="3"/>
        <v>6</v>
      </c>
    </row>
    <row r="260" spans="2:4" ht="16.5" hidden="1" customHeight="1">
      <c r="B260" s="202">
        <v>257</v>
      </c>
      <c r="C260" s="435">
        <v>562.5</v>
      </c>
      <c r="D260" s="270">
        <f t="shared" si="3"/>
        <v>7</v>
      </c>
    </row>
    <row r="261" spans="2:4" ht="16.5" hidden="1" customHeight="1">
      <c r="B261" s="202">
        <v>258</v>
      </c>
      <c r="C261" s="435">
        <v>562.5</v>
      </c>
      <c r="D261" s="270">
        <f t="shared" ref="D261:D324" si="4">MOD(ROW()-3,50)</f>
        <v>8</v>
      </c>
    </row>
    <row r="262" spans="2:4" ht="16.5" hidden="1" customHeight="1">
      <c r="B262" s="202">
        <v>259</v>
      </c>
      <c r="C262" s="435">
        <v>562.5</v>
      </c>
      <c r="D262" s="270">
        <f t="shared" si="4"/>
        <v>9</v>
      </c>
    </row>
    <row r="263" spans="2:4" ht="16.5" hidden="1" customHeight="1">
      <c r="B263" s="202">
        <v>260</v>
      </c>
      <c r="C263" s="435">
        <v>562.5</v>
      </c>
      <c r="D263" s="270">
        <f t="shared" si="4"/>
        <v>10</v>
      </c>
    </row>
    <row r="264" spans="2:4" ht="16.5" hidden="1" customHeight="1">
      <c r="B264" s="202">
        <v>261</v>
      </c>
      <c r="C264" s="435">
        <v>562.5</v>
      </c>
      <c r="D264" s="270">
        <f t="shared" si="4"/>
        <v>11</v>
      </c>
    </row>
    <row r="265" spans="2:4" ht="16.5" hidden="1" customHeight="1">
      <c r="B265" s="202">
        <v>262</v>
      </c>
      <c r="C265" s="435">
        <v>562.5</v>
      </c>
      <c r="D265" s="270">
        <f t="shared" si="4"/>
        <v>12</v>
      </c>
    </row>
    <row r="266" spans="2:4" ht="16.5" hidden="1" customHeight="1">
      <c r="B266" s="202">
        <v>263</v>
      </c>
      <c r="C266" s="435">
        <v>562.5</v>
      </c>
      <c r="D266" s="270">
        <f t="shared" si="4"/>
        <v>13</v>
      </c>
    </row>
    <row r="267" spans="2:4" ht="16.5" hidden="1" customHeight="1">
      <c r="B267" s="202">
        <v>264</v>
      </c>
      <c r="C267" s="435">
        <v>562.5</v>
      </c>
      <c r="D267" s="270">
        <f t="shared" si="4"/>
        <v>14</v>
      </c>
    </row>
    <row r="268" spans="2:4" ht="16.5" hidden="1" customHeight="1">
      <c r="B268" s="202">
        <v>265</v>
      </c>
      <c r="C268" s="435">
        <v>562.5</v>
      </c>
      <c r="D268" s="270">
        <f t="shared" si="4"/>
        <v>15</v>
      </c>
    </row>
    <row r="269" spans="2:4" ht="16.5" hidden="1" customHeight="1">
      <c r="B269" s="202">
        <v>266</v>
      </c>
      <c r="C269" s="435">
        <v>562.5</v>
      </c>
      <c r="D269" s="270">
        <f t="shared" si="4"/>
        <v>16</v>
      </c>
    </row>
    <row r="270" spans="2:4" ht="16.5" hidden="1" customHeight="1">
      <c r="B270" s="202">
        <v>267</v>
      </c>
      <c r="C270" s="435">
        <v>562.5</v>
      </c>
      <c r="D270" s="270">
        <f t="shared" si="4"/>
        <v>17</v>
      </c>
    </row>
    <row r="271" spans="2:4" ht="16.5" hidden="1" customHeight="1">
      <c r="B271" s="202">
        <v>268</v>
      </c>
      <c r="C271" s="435">
        <v>562.5</v>
      </c>
      <c r="D271" s="270">
        <f t="shared" si="4"/>
        <v>18</v>
      </c>
    </row>
    <row r="272" spans="2:4" ht="16.5" hidden="1" customHeight="1">
      <c r="B272" s="202">
        <v>269</v>
      </c>
      <c r="C272" s="435">
        <v>562.5</v>
      </c>
      <c r="D272" s="270">
        <f t="shared" si="4"/>
        <v>19</v>
      </c>
    </row>
    <row r="273" spans="2:4" ht="16.5" hidden="1" customHeight="1">
      <c r="B273" s="202">
        <v>270</v>
      </c>
      <c r="C273" s="435">
        <v>562.5</v>
      </c>
      <c r="D273" s="270">
        <f t="shared" si="4"/>
        <v>20</v>
      </c>
    </row>
    <row r="274" spans="2:4" ht="16.5" hidden="1" customHeight="1">
      <c r="B274" s="202">
        <v>271</v>
      </c>
      <c r="C274" s="435">
        <v>562.5</v>
      </c>
      <c r="D274" s="270">
        <f t="shared" si="4"/>
        <v>21</v>
      </c>
    </row>
    <row r="275" spans="2:4" ht="16.5" hidden="1" customHeight="1">
      <c r="B275" s="202">
        <v>272</v>
      </c>
      <c r="C275" s="435">
        <v>562.5</v>
      </c>
      <c r="D275" s="270">
        <f t="shared" si="4"/>
        <v>22</v>
      </c>
    </row>
    <row r="276" spans="2:4" ht="16.5" hidden="1" customHeight="1">
      <c r="B276" s="202">
        <v>273</v>
      </c>
      <c r="C276" s="435">
        <v>562.5</v>
      </c>
      <c r="D276" s="270">
        <f t="shared" si="4"/>
        <v>23</v>
      </c>
    </row>
    <row r="277" spans="2:4" ht="16.5" hidden="1" customHeight="1">
      <c r="B277" s="202">
        <v>274</v>
      </c>
      <c r="C277" s="435">
        <v>562.5</v>
      </c>
      <c r="D277" s="270">
        <f t="shared" si="4"/>
        <v>24</v>
      </c>
    </row>
    <row r="278" spans="2:4" ht="16.5" hidden="1" customHeight="1">
      <c r="B278" s="202">
        <v>275</v>
      </c>
      <c r="C278" s="435">
        <v>787.5</v>
      </c>
      <c r="D278" s="270">
        <f t="shared" si="4"/>
        <v>25</v>
      </c>
    </row>
    <row r="279" spans="2:4" ht="16.5" hidden="1" customHeight="1">
      <c r="B279" s="202">
        <v>276</v>
      </c>
      <c r="C279" s="435">
        <v>787.5</v>
      </c>
      <c r="D279" s="270">
        <f t="shared" si="4"/>
        <v>26</v>
      </c>
    </row>
    <row r="280" spans="2:4" ht="16.5" hidden="1" customHeight="1">
      <c r="B280" s="202">
        <v>277</v>
      </c>
      <c r="C280" s="435">
        <v>787.5</v>
      </c>
      <c r="D280" s="270">
        <f t="shared" si="4"/>
        <v>27</v>
      </c>
    </row>
    <row r="281" spans="2:4" ht="16.5" hidden="1" customHeight="1">
      <c r="B281" s="202">
        <v>278</v>
      </c>
      <c r="C281" s="435">
        <v>787.5</v>
      </c>
      <c r="D281" s="270">
        <f t="shared" si="4"/>
        <v>28</v>
      </c>
    </row>
    <row r="282" spans="2:4" ht="16.5" hidden="1" customHeight="1">
      <c r="B282" s="202">
        <v>279</v>
      </c>
      <c r="C282" s="435">
        <v>787.5</v>
      </c>
      <c r="D282" s="270">
        <f t="shared" si="4"/>
        <v>29</v>
      </c>
    </row>
    <row r="283" spans="2:4" ht="16.5" hidden="1" customHeight="1">
      <c r="B283" s="202">
        <v>280</v>
      </c>
      <c r="C283" s="435">
        <v>787.5</v>
      </c>
      <c r="D283" s="270">
        <f t="shared" si="4"/>
        <v>30</v>
      </c>
    </row>
    <row r="284" spans="2:4" ht="16.5" hidden="1" customHeight="1">
      <c r="B284" s="202">
        <v>281</v>
      </c>
      <c r="C284" s="435">
        <v>787.5</v>
      </c>
      <c r="D284" s="270">
        <f t="shared" si="4"/>
        <v>31</v>
      </c>
    </row>
    <row r="285" spans="2:4" ht="16.5" hidden="1" customHeight="1">
      <c r="B285" s="202">
        <v>282</v>
      </c>
      <c r="C285" s="435">
        <v>787.5</v>
      </c>
      <c r="D285" s="270">
        <f t="shared" si="4"/>
        <v>32</v>
      </c>
    </row>
    <row r="286" spans="2:4" ht="16.5" hidden="1" customHeight="1">
      <c r="B286" s="202">
        <v>283</v>
      </c>
      <c r="C286" s="435">
        <v>787.5</v>
      </c>
      <c r="D286" s="270">
        <f t="shared" si="4"/>
        <v>33</v>
      </c>
    </row>
    <row r="287" spans="2:4" ht="16.5" hidden="1" customHeight="1">
      <c r="B287" s="202">
        <v>284</v>
      </c>
      <c r="C287" s="435">
        <v>787.5</v>
      </c>
      <c r="D287" s="270">
        <f t="shared" si="4"/>
        <v>34</v>
      </c>
    </row>
    <row r="288" spans="2:4" ht="16.5" hidden="1" customHeight="1">
      <c r="B288" s="202">
        <v>285</v>
      </c>
      <c r="C288" s="435">
        <v>787.5</v>
      </c>
      <c r="D288" s="270">
        <f t="shared" si="4"/>
        <v>35</v>
      </c>
    </row>
    <row r="289" spans="2:4" ht="16.5" hidden="1" customHeight="1">
      <c r="B289" s="202">
        <v>286</v>
      </c>
      <c r="C289" s="435">
        <v>787.5</v>
      </c>
      <c r="D289" s="270">
        <f t="shared" si="4"/>
        <v>36</v>
      </c>
    </row>
    <row r="290" spans="2:4" ht="16.5" hidden="1" customHeight="1">
      <c r="B290" s="202">
        <v>287</v>
      </c>
      <c r="C290" s="435">
        <v>787.5</v>
      </c>
      <c r="D290" s="270">
        <f t="shared" si="4"/>
        <v>37</v>
      </c>
    </row>
    <row r="291" spans="2:4" ht="16.5" hidden="1" customHeight="1">
      <c r="B291" s="202">
        <v>288</v>
      </c>
      <c r="C291" s="435">
        <v>787.5</v>
      </c>
      <c r="D291" s="270">
        <f t="shared" si="4"/>
        <v>38</v>
      </c>
    </row>
    <row r="292" spans="2:4" ht="16.5" hidden="1" customHeight="1">
      <c r="B292" s="202">
        <v>289</v>
      </c>
      <c r="C292" s="435">
        <v>787.5</v>
      </c>
      <c r="D292" s="270">
        <f t="shared" si="4"/>
        <v>39</v>
      </c>
    </row>
    <row r="293" spans="2:4" ht="16.5" hidden="1" customHeight="1">
      <c r="B293" s="202">
        <v>290</v>
      </c>
      <c r="C293" s="435">
        <v>787.5</v>
      </c>
      <c r="D293" s="270">
        <f t="shared" si="4"/>
        <v>40</v>
      </c>
    </row>
    <row r="294" spans="2:4" ht="16.5" hidden="1" customHeight="1">
      <c r="B294" s="202">
        <v>291</v>
      </c>
      <c r="C294" s="435">
        <v>787.5</v>
      </c>
      <c r="D294" s="270">
        <f t="shared" si="4"/>
        <v>41</v>
      </c>
    </row>
    <row r="295" spans="2:4" ht="16.5" hidden="1" customHeight="1">
      <c r="B295" s="202">
        <v>292</v>
      </c>
      <c r="C295" s="435">
        <v>787.5</v>
      </c>
      <c r="D295" s="270">
        <f t="shared" si="4"/>
        <v>42</v>
      </c>
    </row>
    <row r="296" spans="2:4" ht="16.5" hidden="1" customHeight="1">
      <c r="B296" s="202">
        <v>293</v>
      </c>
      <c r="C296" s="435">
        <v>787.5</v>
      </c>
      <c r="D296" s="270">
        <f t="shared" si="4"/>
        <v>43</v>
      </c>
    </row>
    <row r="297" spans="2:4" ht="16.5" hidden="1" customHeight="1">
      <c r="B297" s="202">
        <v>294</v>
      </c>
      <c r="C297" s="435">
        <v>787.5</v>
      </c>
      <c r="D297" s="270">
        <f t="shared" si="4"/>
        <v>44</v>
      </c>
    </row>
    <row r="298" spans="2:4" ht="16.5" hidden="1" customHeight="1">
      <c r="B298" s="202">
        <v>295</v>
      </c>
      <c r="C298" s="435">
        <v>787.5</v>
      </c>
      <c r="D298" s="270">
        <f t="shared" si="4"/>
        <v>45</v>
      </c>
    </row>
    <row r="299" spans="2:4" ht="16.5" hidden="1" customHeight="1">
      <c r="B299" s="202">
        <v>296</v>
      </c>
      <c r="C299" s="435">
        <v>787.5</v>
      </c>
      <c r="D299" s="270">
        <f t="shared" si="4"/>
        <v>46</v>
      </c>
    </row>
    <row r="300" spans="2:4" ht="16.5" hidden="1" customHeight="1">
      <c r="B300" s="202">
        <v>297</v>
      </c>
      <c r="C300" s="435">
        <v>787.5</v>
      </c>
      <c r="D300" s="270">
        <f t="shared" si="4"/>
        <v>47</v>
      </c>
    </row>
    <row r="301" spans="2:4" ht="16.5" hidden="1" customHeight="1">
      <c r="B301" s="202">
        <v>298</v>
      </c>
      <c r="C301" s="435">
        <v>787.5</v>
      </c>
      <c r="D301" s="270">
        <f t="shared" si="4"/>
        <v>48</v>
      </c>
    </row>
    <row r="302" spans="2:4" ht="16.5" hidden="1" customHeight="1">
      <c r="B302" s="202">
        <v>299</v>
      </c>
      <c r="C302" s="435">
        <v>787.5</v>
      </c>
      <c r="D302" s="270">
        <f t="shared" si="4"/>
        <v>49</v>
      </c>
    </row>
    <row r="303" spans="2:4" ht="16.5" customHeight="1">
      <c r="B303" s="202">
        <v>300</v>
      </c>
      <c r="C303" s="435">
        <v>787.5</v>
      </c>
      <c r="D303" s="270">
        <f t="shared" si="4"/>
        <v>0</v>
      </c>
    </row>
    <row r="304" spans="2:4" ht="16.5" hidden="1" customHeight="1">
      <c r="B304" s="202">
        <v>301</v>
      </c>
      <c r="C304" s="435">
        <v>787.5</v>
      </c>
      <c r="D304" s="270">
        <f t="shared" si="4"/>
        <v>1</v>
      </c>
    </row>
    <row r="305" spans="2:4" ht="16.5" hidden="1" customHeight="1">
      <c r="B305" s="202">
        <v>302</v>
      </c>
      <c r="C305" s="435">
        <v>787.5</v>
      </c>
      <c r="D305" s="270">
        <f t="shared" si="4"/>
        <v>2</v>
      </c>
    </row>
    <row r="306" spans="2:4" ht="16.5" hidden="1" customHeight="1">
      <c r="B306" s="202">
        <v>303</v>
      </c>
      <c r="C306" s="435">
        <v>787.5</v>
      </c>
      <c r="D306" s="270">
        <f t="shared" si="4"/>
        <v>3</v>
      </c>
    </row>
    <row r="307" spans="2:4" ht="16.5" hidden="1" customHeight="1">
      <c r="B307" s="202">
        <v>304</v>
      </c>
      <c r="C307" s="435">
        <v>787.5</v>
      </c>
      <c r="D307" s="270">
        <f t="shared" si="4"/>
        <v>4</v>
      </c>
    </row>
    <row r="308" spans="2:4" ht="16.5" hidden="1" customHeight="1">
      <c r="B308" s="202">
        <v>305</v>
      </c>
      <c r="C308" s="435">
        <v>787.5</v>
      </c>
      <c r="D308" s="270">
        <f t="shared" si="4"/>
        <v>5</v>
      </c>
    </row>
    <row r="309" spans="2:4" ht="16.5" hidden="1" customHeight="1">
      <c r="B309" s="202">
        <v>306</v>
      </c>
      <c r="C309" s="435">
        <v>787.5</v>
      </c>
      <c r="D309" s="270">
        <f t="shared" si="4"/>
        <v>6</v>
      </c>
    </row>
    <row r="310" spans="2:4" ht="16.5" hidden="1" customHeight="1">
      <c r="B310" s="202">
        <v>307</v>
      </c>
      <c r="C310" s="435">
        <v>787.5</v>
      </c>
      <c r="D310" s="270">
        <f t="shared" si="4"/>
        <v>7</v>
      </c>
    </row>
    <row r="311" spans="2:4" ht="16.5" hidden="1" customHeight="1">
      <c r="B311" s="202">
        <v>308</v>
      </c>
      <c r="C311" s="435">
        <v>787.5</v>
      </c>
      <c r="D311" s="270">
        <f t="shared" si="4"/>
        <v>8</v>
      </c>
    </row>
    <row r="312" spans="2:4" ht="16.5" hidden="1" customHeight="1">
      <c r="B312" s="202">
        <v>309</v>
      </c>
      <c r="C312" s="435">
        <v>787.5</v>
      </c>
      <c r="D312" s="270">
        <f t="shared" si="4"/>
        <v>9</v>
      </c>
    </row>
    <row r="313" spans="2:4" ht="16.5" hidden="1" customHeight="1">
      <c r="B313" s="202">
        <v>310</v>
      </c>
      <c r="C313" s="435">
        <v>787.5</v>
      </c>
      <c r="D313" s="270">
        <f t="shared" si="4"/>
        <v>10</v>
      </c>
    </row>
    <row r="314" spans="2:4" ht="16.5" hidden="1" customHeight="1">
      <c r="B314" s="202">
        <v>311</v>
      </c>
      <c r="C314" s="435">
        <v>787.5</v>
      </c>
      <c r="D314" s="270">
        <f t="shared" si="4"/>
        <v>11</v>
      </c>
    </row>
    <row r="315" spans="2:4" ht="16.5" hidden="1" customHeight="1">
      <c r="B315" s="202">
        <v>312</v>
      </c>
      <c r="C315" s="435">
        <v>787.5</v>
      </c>
      <c r="D315" s="270">
        <f t="shared" si="4"/>
        <v>12</v>
      </c>
    </row>
    <row r="316" spans="2:4" ht="16.5" hidden="1" customHeight="1">
      <c r="B316" s="202">
        <v>313</v>
      </c>
      <c r="C316" s="435">
        <v>787.5</v>
      </c>
      <c r="D316" s="270">
        <f t="shared" si="4"/>
        <v>13</v>
      </c>
    </row>
    <row r="317" spans="2:4" ht="16.5" hidden="1" customHeight="1">
      <c r="B317" s="202">
        <v>314</v>
      </c>
      <c r="C317" s="435">
        <v>787.5</v>
      </c>
      <c r="D317" s="270">
        <f t="shared" si="4"/>
        <v>14</v>
      </c>
    </row>
    <row r="318" spans="2:4" ht="16.5" hidden="1" customHeight="1">
      <c r="B318" s="202">
        <v>315</v>
      </c>
      <c r="C318" s="435">
        <v>787.5</v>
      </c>
      <c r="D318" s="270">
        <f t="shared" si="4"/>
        <v>15</v>
      </c>
    </row>
    <row r="319" spans="2:4" ht="16.5" hidden="1" customHeight="1">
      <c r="B319" s="202">
        <v>316</v>
      </c>
      <c r="C319" s="435">
        <v>787.5</v>
      </c>
      <c r="D319" s="270">
        <f t="shared" si="4"/>
        <v>16</v>
      </c>
    </row>
    <row r="320" spans="2:4" ht="16.5" hidden="1" customHeight="1">
      <c r="B320" s="202">
        <v>317</v>
      </c>
      <c r="C320" s="435">
        <v>787.5</v>
      </c>
      <c r="D320" s="270">
        <f t="shared" si="4"/>
        <v>17</v>
      </c>
    </row>
    <row r="321" spans="2:4" ht="16.5" hidden="1" customHeight="1">
      <c r="B321" s="202">
        <v>318</v>
      </c>
      <c r="C321" s="435">
        <v>787.5</v>
      </c>
      <c r="D321" s="270">
        <f t="shared" si="4"/>
        <v>18</v>
      </c>
    </row>
    <row r="322" spans="2:4" ht="16.5" hidden="1" customHeight="1">
      <c r="B322" s="202">
        <v>319</v>
      </c>
      <c r="C322" s="435">
        <v>787.5</v>
      </c>
      <c r="D322" s="270">
        <f t="shared" si="4"/>
        <v>19</v>
      </c>
    </row>
    <row r="323" spans="2:4" ht="16.5" hidden="1" customHeight="1">
      <c r="B323" s="202">
        <v>320</v>
      </c>
      <c r="C323" s="435">
        <v>787.5</v>
      </c>
      <c r="D323" s="270">
        <f t="shared" si="4"/>
        <v>20</v>
      </c>
    </row>
    <row r="324" spans="2:4" ht="16.5" hidden="1" customHeight="1">
      <c r="B324" s="202">
        <v>321</v>
      </c>
      <c r="C324" s="435">
        <v>787.5</v>
      </c>
      <c r="D324" s="270">
        <f t="shared" si="4"/>
        <v>21</v>
      </c>
    </row>
    <row r="325" spans="2:4" ht="16.5" hidden="1" customHeight="1">
      <c r="B325" s="202">
        <v>322</v>
      </c>
      <c r="C325" s="435">
        <v>787.5</v>
      </c>
      <c r="D325" s="270">
        <f t="shared" ref="D325:D388" si="5">MOD(ROW()-3,50)</f>
        <v>22</v>
      </c>
    </row>
    <row r="326" spans="2:4" ht="16.5" hidden="1" customHeight="1">
      <c r="B326" s="202">
        <v>323</v>
      </c>
      <c r="C326" s="435">
        <v>787.5</v>
      </c>
      <c r="D326" s="270">
        <f t="shared" si="5"/>
        <v>23</v>
      </c>
    </row>
    <row r="327" spans="2:4" ht="16.5" hidden="1" customHeight="1">
      <c r="B327" s="202">
        <v>324</v>
      </c>
      <c r="C327" s="435">
        <v>787.5</v>
      </c>
      <c r="D327" s="270">
        <f t="shared" si="5"/>
        <v>24</v>
      </c>
    </row>
    <row r="328" spans="2:4" ht="16.5" hidden="1" customHeight="1">
      <c r="B328" s="202">
        <v>325</v>
      </c>
      <c r="C328" s="435">
        <v>1050</v>
      </c>
      <c r="D328" s="270">
        <f t="shared" si="5"/>
        <v>25</v>
      </c>
    </row>
    <row r="329" spans="2:4" ht="16.5" hidden="1" customHeight="1">
      <c r="B329" s="202">
        <v>326</v>
      </c>
      <c r="C329" s="435">
        <v>1050</v>
      </c>
      <c r="D329" s="270">
        <f t="shared" si="5"/>
        <v>26</v>
      </c>
    </row>
    <row r="330" spans="2:4" ht="16.5" hidden="1" customHeight="1">
      <c r="B330" s="202">
        <v>327</v>
      </c>
      <c r="C330" s="435">
        <v>1050</v>
      </c>
      <c r="D330" s="270">
        <f t="shared" si="5"/>
        <v>27</v>
      </c>
    </row>
    <row r="331" spans="2:4" ht="16.5" hidden="1" customHeight="1">
      <c r="B331" s="202">
        <v>328</v>
      </c>
      <c r="C331" s="435">
        <v>1050</v>
      </c>
      <c r="D331" s="270">
        <f t="shared" si="5"/>
        <v>28</v>
      </c>
    </row>
    <row r="332" spans="2:4" ht="16.5" hidden="1" customHeight="1">
      <c r="B332" s="202">
        <v>329</v>
      </c>
      <c r="C332" s="435">
        <v>1050</v>
      </c>
      <c r="D332" s="270">
        <f t="shared" si="5"/>
        <v>29</v>
      </c>
    </row>
    <row r="333" spans="2:4" ht="16.5" hidden="1" customHeight="1">
      <c r="B333" s="202">
        <v>330</v>
      </c>
      <c r="C333" s="435">
        <v>1050</v>
      </c>
      <c r="D333" s="270">
        <f t="shared" si="5"/>
        <v>30</v>
      </c>
    </row>
    <row r="334" spans="2:4" ht="16.5" hidden="1" customHeight="1">
      <c r="B334" s="202">
        <v>331</v>
      </c>
      <c r="C334" s="435">
        <v>1050</v>
      </c>
      <c r="D334" s="270">
        <f t="shared" si="5"/>
        <v>31</v>
      </c>
    </row>
    <row r="335" spans="2:4" ht="16.5" hidden="1" customHeight="1">
      <c r="B335" s="202">
        <v>332</v>
      </c>
      <c r="C335" s="435">
        <v>1050</v>
      </c>
      <c r="D335" s="270">
        <f t="shared" si="5"/>
        <v>32</v>
      </c>
    </row>
    <row r="336" spans="2:4" ht="16.5" hidden="1" customHeight="1">
      <c r="B336" s="202">
        <v>333</v>
      </c>
      <c r="C336" s="435">
        <v>1050</v>
      </c>
      <c r="D336" s="270">
        <f t="shared" si="5"/>
        <v>33</v>
      </c>
    </row>
    <row r="337" spans="2:4" ht="16.5" hidden="1" customHeight="1">
      <c r="B337" s="202">
        <v>334</v>
      </c>
      <c r="C337" s="435">
        <v>1050</v>
      </c>
      <c r="D337" s="270">
        <f t="shared" si="5"/>
        <v>34</v>
      </c>
    </row>
    <row r="338" spans="2:4" ht="16.5" hidden="1" customHeight="1">
      <c r="B338" s="202">
        <v>335</v>
      </c>
      <c r="C338" s="435">
        <v>1050</v>
      </c>
      <c r="D338" s="270">
        <f t="shared" si="5"/>
        <v>35</v>
      </c>
    </row>
    <row r="339" spans="2:4" ht="16.5" hidden="1" customHeight="1">
      <c r="B339" s="202">
        <v>336</v>
      </c>
      <c r="C339" s="435">
        <v>1050</v>
      </c>
      <c r="D339" s="270">
        <f t="shared" si="5"/>
        <v>36</v>
      </c>
    </row>
    <row r="340" spans="2:4" ht="16.5" hidden="1" customHeight="1">
      <c r="B340" s="202">
        <v>337</v>
      </c>
      <c r="C340" s="435">
        <v>1050</v>
      </c>
      <c r="D340" s="270">
        <f t="shared" si="5"/>
        <v>37</v>
      </c>
    </row>
    <row r="341" spans="2:4" ht="16.5" hidden="1" customHeight="1">
      <c r="B341" s="202">
        <v>338</v>
      </c>
      <c r="C341" s="435">
        <v>1050</v>
      </c>
      <c r="D341" s="270">
        <f t="shared" si="5"/>
        <v>38</v>
      </c>
    </row>
    <row r="342" spans="2:4" ht="16.5" hidden="1" customHeight="1">
      <c r="B342" s="202">
        <v>339</v>
      </c>
      <c r="C342" s="435">
        <v>1050</v>
      </c>
      <c r="D342" s="270">
        <f t="shared" si="5"/>
        <v>39</v>
      </c>
    </row>
    <row r="343" spans="2:4" ht="16.5" hidden="1" customHeight="1">
      <c r="B343" s="202">
        <v>340</v>
      </c>
      <c r="C343" s="435">
        <v>1050</v>
      </c>
      <c r="D343" s="270">
        <f t="shared" si="5"/>
        <v>40</v>
      </c>
    </row>
    <row r="344" spans="2:4" ht="16.5" hidden="1" customHeight="1">
      <c r="B344" s="202">
        <v>341</v>
      </c>
      <c r="C344" s="435">
        <v>1050</v>
      </c>
      <c r="D344" s="270">
        <f t="shared" si="5"/>
        <v>41</v>
      </c>
    </row>
    <row r="345" spans="2:4" ht="16.5" hidden="1" customHeight="1">
      <c r="B345" s="202">
        <v>342</v>
      </c>
      <c r="C345" s="435">
        <v>1050</v>
      </c>
      <c r="D345" s="270">
        <f t="shared" si="5"/>
        <v>42</v>
      </c>
    </row>
    <row r="346" spans="2:4" ht="16.5" hidden="1" customHeight="1">
      <c r="B346" s="202">
        <v>343</v>
      </c>
      <c r="C346" s="435">
        <v>1050</v>
      </c>
      <c r="D346" s="270">
        <f t="shared" si="5"/>
        <v>43</v>
      </c>
    </row>
    <row r="347" spans="2:4" ht="16.5" hidden="1" customHeight="1">
      <c r="B347" s="202">
        <v>344</v>
      </c>
      <c r="C347" s="435">
        <v>1050</v>
      </c>
      <c r="D347" s="270">
        <f t="shared" si="5"/>
        <v>44</v>
      </c>
    </row>
    <row r="348" spans="2:4" ht="16.5" hidden="1" customHeight="1">
      <c r="B348" s="202">
        <v>345</v>
      </c>
      <c r="C348" s="435">
        <v>1050</v>
      </c>
      <c r="D348" s="270">
        <f t="shared" si="5"/>
        <v>45</v>
      </c>
    </row>
    <row r="349" spans="2:4" ht="16.5" hidden="1" customHeight="1">
      <c r="B349" s="202">
        <v>346</v>
      </c>
      <c r="C349" s="435">
        <v>1050</v>
      </c>
      <c r="D349" s="270">
        <f t="shared" si="5"/>
        <v>46</v>
      </c>
    </row>
    <row r="350" spans="2:4" ht="16.5" hidden="1" customHeight="1">
      <c r="B350" s="202">
        <v>347</v>
      </c>
      <c r="C350" s="435">
        <v>1050</v>
      </c>
      <c r="D350" s="270">
        <f t="shared" si="5"/>
        <v>47</v>
      </c>
    </row>
    <row r="351" spans="2:4" ht="16.5" hidden="1" customHeight="1">
      <c r="B351" s="202">
        <v>348</v>
      </c>
      <c r="C351" s="435">
        <v>1050</v>
      </c>
      <c r="D351" s="270">
        <f t="shared" si="5"/>
        <v>48</v>
      </c>
    </row>
    <row r="352" spans="2:4" ht="16.5" hidden="1" customHeight="1">
      <c r="B352" s="202">
        <v>349</v>
      </c>
      <c r="C352" s="435">
        <v>1050</v>
      </c>
      <c r="D352" s="270">
        <f t="shared" si="5"/>
        <v>49</v>
      </c>
    </row>
    <row r="353" spans="2:4" ht="16.5" customHeight="1">
      <c r="B353" s="202">
        <v>350</v>
      </c>
      <c r="C353" s="435">
        <v>1050</v>
      </c>
      <c r="D353" s="270">
        <f t="shared" si="5"/>
        <v>0</v>
      </c>
    </row>
    <row r="354" spans="2:4" ht="16.5" hidden="1" customHeight="1">
      <c r="B354" s="202">
        <v>351</v>
      </c>
      <c r="C354" s="435">
        <v>1050</v>
      </c>
      <c r="D354" s="270">
        <f t="shared" si="5"/>
        <v>1</v>
      </c>
    </row>
    <row r="355" spans="2:4" ht="16.5" hidden="1" customHeight="1">
      <c r="B355" s="202">
        <v>352</v>
      </c>
      <c r="C355" s="435">
        <v>1050</v>
      </c>
      <c r="D355" s="270">
        <f t="shared" si="5"/>
        <v>2</v>
      </c>
    </row>
    <row r="356" spans="2:4" ht="16.5" hidden="1" customHeight="1">
      <c r="B356" s="202">
        <v>353</v>
      </c>
      <c r="C356" s="435">
        <v>1050</v>
      </c>
      <c r="D356" s="270">
        <f t="shared" si="5"/>
        <v>3</v>
      </c>
    </row>
    <row r="357" spans="2:4" ht="16.5" hidden="1" customHeight="1">
      <c r="B357" s="202">
        <v>354</v>
      </c>
      <c r="C357" s="435">
        <v>1050</v>
      </c>
      <c r="D357" s="270">
        <f t="shared" si="5"/>
        <v>4</v>
      </c>
    </row>
    <row r="358" spans="2:4" ht="16.5" hidden="1" customHeight="1">
      <c r="B358" s="202">
        <v>355</v>
      </c>
      <c r="C358" s="435">
        <v>1050</v>
      </c>
      <c r="D358" s="270">
        <f t="shared" si="5"/>
        <v>5</v>
      </c>
    </row>
    <row r="359" spans="2:4" ht="16.5" hidden="1" customHeight="1">
      <c r="B359" s="202">
        <v>356</v>
      </c>
      <c r="C359" s="435">
        <v>1050</v>
      </c>
      <c r="D359" s="270">
        <f t="shared" si="5"/>
        <v>6</v>
      </c>
    </row>
    <row r="360" spans="2:4" ht="16.5" hidden="1" customHeight="1">
      <c r="B360" s="202">
        <v>357</v>
      </c>
      <c r="C360" s="435">
        <v>1050</v>
      </c>
      <c r="D360" s="270">
        <f t="shared" si="5"/>
        <v>7</v>
      </c>
    </row>
    <row r="361" spans="2:4" ht="16.5" hidden="1" customHeight="1">
      <c r="B361" s="202">
        <v>358</v>
      </c>
      <c r="C361" s="435">
        <v>1050</v>
      </c>
      <c r="D361" s="270">
        <f t="shared" si="5"/>
        <v>8</v>
      </c>
    </row>
    <row r="362" spans="2:4" ht="16.5" hidden="1" customHeight="1">
      <c r="B362" s="202">
        <v>359</v>
      </c>
      <c r="C362" s="435">
        <v>1050</v>
      </c>
      <c r="D362" s="270">
        <f t="shared" si="5"/>
        <v>9</v>
      </c>
    </row>
    <row r="363" spans="2:4" ht="16.5" hidden="1" customHeight="1">
      <c r="B363" s="202">
        <v>360</v>
      </c>
      <c r="C363" s="435">
        <v>1050</v>
      </c>
      <c r="D363" s="270">
        <f t="shared" si="5"/>
        <v>10</v>
      </c>
    </row>
    <row r="364" spans="2:4" ht="16.5" hidden="1" customHeight="1">
      <c r="B364" s="202">
        <v>361</v>
      </c>
      <c r="C364" s="435">
        <v>1050</v>
      </c>
      <c r="D364" s="270">
        <f t="shared" si="5"/>
        <v>11</v>
      </c>
    </row>
    <row r="365" spans="2:4" ht="16.5" hidden="1" customHeight="1">
      <c r="B365" s="202">
        <v>362</v>
      </c>
      <c r="C365" s="435">
        <v>1050</v>
      </c>
      <c r="D365" s="270">
        <f t="shared" si="5"/>
        <v>12</v>
      </c>
    </row>
    <row r="366" spans="2:4" ht="16.5" hidden="1" customHeight="1">
      <c r="B366" s="202">
        <v>363</v>
      </c>
      <c r="C366" s="435">
        <v>1050</v>
      </c>
      <c r="D366" s="270">
        <f t="shared" si="5"/>
        <v>13</v>
      </c>
    </row>
    <row r="367" spans="2:4" ht="16.5" hidden="1" customHeight="1">
      <c r="B367" s="202">
        <v>364</v>
      </c>
      <c r="C367" s="435">
        <v>1050</v>
      </c>
      <c r="D367" s="270">
        <f t="shared" si="5"/>
        <v>14</v>
      </c>
    </row>
    <row r="368" spans="2:4" ht="16.5" hidden="1" customHeight="1">
      <c r="B368" s="202">
        <v>365</v>
      </c>
      <c r="C368" s="435">
        <v>1050</v>
      </c>
      <c r="D368" s="270">
        <f t="shared" si="5"/>
        <v>15</v>
      </c>
    </row>
    <row r="369" spans="2:4" ht="16.5" hidden="1" customHeight="1">
      <c r="B369" s="202">
        <v>366</v>
      </c>
      <c r="C369" s="435">
        <v>1050</v>
      </c>
      <c r="D369" s="270">
        <f t="shared" si="5"/>
        <v>16</v>
      </c>
    </row>
    <row r="370" spans="2:4" ht="16.5" hidden="1" customHeight="1">
      <c r="B370" s="202">
        <v>367</v>
      </c>
      <c r="C370" s="435">
        <v>1050</v>
      </c>
      <c r="D370" s="270">
        <f t="shared" si="5"/>
        <v>17</v>
      </c>
    </row>
    <row r="371" spans="2:4" ht="16.5" hidden="1" customHeight="1">
      <c r="B371" s="202">
        <v>368</v>
      </c>
      <c r="C371" s="435">
        <v>1050</v>
      </c>
      <c r="D371" s="270">
        <f t="shared" si="5"/>
        <v>18</v>
      </c>
    </row>
    <row r="372" spans="2:4" ht="16.5" hidden="1" customHeight="1">
      <c r="B372" s="202">
        <v>369</v>
      </c>
      <c r="C372" s="435">
        <v>1050</v>
      </c>
      <c r="D372" s="270">
        <f t="shared" si="5"/>
        <v>19</v>
      </c>
    </row>
    <row r="373" spans="2:4" ht="16.5" hidden="1" customHeight="1">
      <c r="B373" s="202">
        <v>370</v>
      </c>
      <c r="C373" s="435">
        <v>1050</v>
      </c>
      <c r="D373" s="270">
        <f t="shared" si="5"/>
        <v>20</v>
      </c>
    </row>
    <row r="374" spans="2:4" ht="16.5" hidden="1" customHeight="1">
      <c r="B374" s="202">
        <v>371</v>
      </c>
      <c r="C374" s="435">
        <v>1050</v>
      </c>
      <c r="D374" s="270">
        <f t="shared" si="5"/>
        <v>21</v>
      </c>
    </row>
    <row r="375" spans="2:4" ht="16.5" hidden="1" customHeight="1">
      <c r="B375" s="202">
        <v>372</v>
      </c>
      <c r="C375" s="435">
        <v>1050</v>
      </c>
      <c r="D375" s="270">
        <f t="shared" si="5"/>
        <v>22</v>
      </c>
    </row>
    <row r="376" spans="2:4" ht="16.5" hidden="1" customHeight="1">
      <c r="B376" s="202">
        <v>373</v>
      </c>
      <c r="C376" s="435">
        <v>1050</v>
      </c>
      <c r="D376" s="270">
        <f t="shared" si="5"/>
        <v>23</v>
      </c>
    </row>
    <row r="377" spans="2:4" ht="16.5" hidden="1" customHeight="1">
      <c r="B377" s="202">
        <v>374</v>
      </c>
      <c r="C377" s="435">
        <v>1050</v>
      </c>
      <c r="D377" s="270">
        <f t="shared" si="5"/>
        <v>24</v>
      </c>
    </row>
    <row r="378" spans="2:4" ht="16.5" hidden="1" customHeight="1">
      <c r="B378" s="202">
        <v>375</v>
      </c>
      <c r="C378" s="435">
        <v>1350</v>
      </c>
      <c r="D378" s="270">
        <f t="shared" si="5"/>
        <v>25</v>
      </c>
    </row>
    <row r="379" spans="2:4" ht="16.5" hidden="1" customHeight="1">
      <c r="B379" s="202">
        <v>376</v>
      </c>
      <c r="C379" s="435">
        <v>1350</v>
      </c>
      <c r="D379" s="270">
        <f t="shared" si="5"/>
        <v>26</v>
      </c>
    </row>
    <row r="380" spans="2:4" ht="16.5" hidden="1" customHeight="1">
      <c r="B380" s="202">
        <v>377</v>
      </c>
      <c r="C380" s="435">
        <v>1350</v>
      </c>
      <c r="D380" s="270">
        <f t="shared" si="5"/>
        <v>27</v>
      </c>
    </row>
    <row r="381" spans="2:4" ht="16.5" hidden="1" customHeight="1">
      <c r="B381" s="202">
        <v>378</v>
      </c>
      <c r="C381" s="435">
        <v>1350</v>
      </c>
      <c r="D381" s="270">
        <f t="shared" si="5"/>
        <v>28</v>
      </c>
    </row>
    <row r="382" spans="2:4" ht="16.5" hidden="1" customHeight="1">
      <c r="B382" s="202">
        <v>379</v>
      </c>
      <c r="C382" s="435">
        <v>1350</v>
      </c>
      <c r="D382" s="270">
        <f t="shared" si="5"/>
        <v>29</v>
      </c>
    </row>
    <row r="383" spans="2:4" ht="16.5" hidden="1" customHeight="1">
      <c r="B383" s="202">
        <v>380</v>
      </c>
      <c r="C383" s="435">
        <v>1350</v>
      </c>
      <c r="D383" s="270">
        <f t="shared" si="5"/>
        <v>30</v>
      </c>
    </row>
    <row r="384" spans="2:4" ht="16.5" hidden="1" customHeight="1">
      <c r="B384" s="202">
        <v>381</v>
      </c>
      <c r="C384" s="435">
        <v>1350</v>
      </c>
      <c r="D384" s="270">
        <f t="shared" si="5"/>
        <v>31</v>
      </c>
    </row>
    <row r="385" spans="2:4" ht="16.5" hidden="1" customHeight="1">
      <c r="B385" s="202">
        <v>382</v>
      </c>
      <c r="C385" s="435">
        <v>1350</v>
      </c>
      <c r="D385" s="270">
        <f t="shared" si="5"/>
        <v>32</v>
      </c>
    </row>
    <row r="386" spans="2:4" ht="16.5" hidden="1" customHeight="1">
      <c r="B386" s="202">
        <v>383</v>
      </c>
      <c r="C386" s="435">
        <v>1350</v>
      </c>
      <c r="D386" s="270">
        <f t="shared" si="5"/>
        <v>33</v>
      </c>
    </row>
    <row r="387" spans="2:4" ht="16.5" hidden="1" customHeight="1">
      <c r="B387" s="202">
        <v>384</v>
      </c>
      <c r="C387" s="435">
        <v>1350</v>
      </c>
      <c r="D387" s="270">
        <f t="shared" si="5"/>
        <v>34</v>
      </c>
    </row>
    <row r="388" spans="2:4" ht="16.5" hidden="1" customHeight="1">
      <c r="B388" s="202">
        <v>385</v>
      </c>
      <c r="C388" s="435">
        <v>1350</v>
      </c>
      <c r="D388" s="270">
        <f t="shared" si="5"/>
        <v>35</v>
      </c>
    </row>
    <row r="389" spans="2:4" ht="16.5" hidden="1" customHeight="1">
      <c r="B389" s="202">
        <v>386</v>
      </c>
      <c r="C389" s="435">
        <v>1350</v>
      </c>
      <c r="D389" s="270">
        <f t="shared" ref="D389:D452" si="6">MOD(ROW()-3,50)</f>
        <v>36</v>
      </c>
    </row>
    <row r="390" spans="2:4" ht="16.5" hidden="1" customHeight="1">
      <c r="B390" s="202">
        <v>387</v>
      </c>
      <c r="C390" s="435">
        <v>1350</v>
      </c>
      <c r="D390" s="270">
        <f t="shared" si="6"/>
        <v>37</v>
      </c>
    </row>
    <row r="391" spans="2:4" ht="16.5" hidden="1" customHeight="1">
      <c r="B391" s="202">
        <v>388</v>
      </c>
      <c r="C391" s="435">
        <v>1350</v>
      </c>
      <c r="D391" s="270">
        <f t="shared" si="6"/>
        <v>38</v>
      </c>
    </row>
    <row r="392" spans="2:4" ht="16.5" hidden="1" customHeight="1">
      <c r="B392" s="202">
        <v>389</v>
      </c>
      <c r="C392" s="435">
        <v>1350</v>
      </c>
      <c r="D392" s="270">
        <f t="shared" si="6"/>
        <v>39</v>
      </c>
    </row>
    <row r="393" spans="2:4" ht="16.5" hidden="1" customHeight="1">
      <c r="B393" s="202">
        <v>390</v>
      </c>
      <c r="C393" s="435">
        <v>1350</v>
      </c>
      <c r="D393" s="270">
        <f t="shared" si="6"/>
        <v>40</v>
      </c>
    </row>
    <row r="394" spans="2:4" ht="16.5" hidden="1" customHeight="1">
      <c r="B394" s="202">
        <v>391</v>
      </c>
      <c r="C394" s="435">
        <v>1350</v>
      </c>
      <c r="D394" s="270">
        <f t="shared" si="6"/>
        <v>41</v>
      </c>
    </row>
    <row r="395" spans="2:4" ht="16.5" hidden="1" customHeight="1">
      <c r="B395" s="202">
        <v>392</v>
      </c>
      <c r="C395" s="435">
        <v>1350</v>
      </c>
      <c r="D395" s="270">
        <f t="shared" si="6"/>
        <v>42</v>
      </c>
    </row>
    <row r="396" spans="2:4" ht="16.5" hidden="1" customHeight="1">
      <c r="B396" s="202">
        <v>393</v>
      </c>
      <c r="C396" s="435">
        <v>1350</v>
      </c>
      <c r="D396" s="270">
        <f t="shared" si="6"/>
        <v>43</v>
      </c>
    </row>
    <row r="397" spans="2:4" ht="16.5" hidden="1" customHeight="1">
      <c r="B397" s="202">
        <v>394</v>
      </c>
      <c r="C397" s="435">
        <v>1350</v>
      </c>
      <c r="D397" s="270">
        <f t="shared" si="6"/>
        <v>44</v>
      </c>
    </row>
    <row r="398" spans="2:4" ht="16.5" hidden="1" customHeight="1">
      <c r="B398" s="202">
        <v>395</v>
      </c>
      <c r="C398" s="435">
        <v>1350</v>
      </c>
      <c r="D398" s="270">
        <f t="shared" si="6"/>
        <v>45</v>
      </c>
    </row>
    <row r="399" spans="2:4" ht="16.5" hidden="1" customHeight="1">
      <c r="B399" s="202">
        <v>396</v>
      </c>
      <c r="C399" s="435">
        <v>1350</v>
      </c>
      <c r="D399" s="270">
        <f t="shared" si="6"/>
        <v>46</v>
      </c>
    </row>
    <row r="400" spans="2:4" ht="16.5" hidden="1" customHeight="1">
      <c r="B400" s="202">
        <v>397</v>
      </c>
      <c r="C400" s="435">
        <v>1350</v>
      </c>
      <c r="D400" s="270">
        <f t="shared" si="6"/>
        <v>47</v>
      </c>
    </row>
    <row r="401" spans="2:4" ht="16.5" hidden="1" customHeight="1">
      <c r="B401" s="202">
        <v>398</v>
      </c>
      <c r="C401" s="435">
        <v>1350</v>
      </c>
      <c r="D401" s="270">
        <f t="shared" si="6"/>
        <v>48</v>
      </c>
    </row>
    <row r="402" spans="2:4" ht="16.5" hidden="1" customHeight="1">
      <c r="B402" s="202">
        <v>399</v>
      </c>
      <c r="C402" s="435">
        <v>1350</v>
      </c>
      <c r="D402" s="270">
        <f t="shared" si="6"/>
        <v>49</v>
      </c>
    </row>
    <row r="403" spans="2:4" ht="16.5" customHeight="1">
      <c r="B403" s="202">
        <v>400</v>
      </c>
      <c r="C403" s="435">
        <v>1350</v>
      </c>
      <c r="D403" s="270">
        <f t="shared" si="6"/>
        <v>0</v>
      </c>
    </row>
    <row r="404" spans="2:4" ht="16.5" hidden="1" customHeight="1">
      <c r="B404" s="202">
        <v>401</v>
      </c>
      <c r="C404" s="435">
        <v>1350</v>
      </c>
      <c r="D404" s="270">
        <f t="shared" si="6"/>
        <v>1</v>
      </c>
    </row>
    <row r="405" spans="2:4" ht="16.5" hidden="1" customHeight="1">
      <c r="B405" s="202">
        <v>402</v>
      </c>
      <c r="C405" s="435">
        <v>1350</v>
      </c>
      <c r="D405" s="270">
        <f t="shared" si="6"/>
        <v>2</v>
      </c>
    </row>
    <row r="406" spans="2:4" ht="16.5" hidden="1" customHeight="1">
      <c r="B406" s="202">
        <v>403</v>
      </c>
      <c r="C406" s="435">
        <v>1350</v>
      </c>
      <c r="D406" s="270">
        <f t="shared" si="6"/>
        <v>3</v>
      </c>
    </row>
    <row r="407" spans="2:4" ht="16.5" hidden="1" customHeight="1">
      <c r="B407" s="202">
        <v>404</v>
      </c>
      <c r="C407" s="435">
        <v>1350</v>
      </c>
      <c r="D407" s="270">
        <f t="shared" si="6"/>
        <v>4</v>
      </c>
    </row>
    <row r="408" spans="2:4" ht="16.5" hidden="1" customHeight="1">
      <c r="B408" s="202">
        <v>405</v>
      </c>
      <c r="C408" s="435">
        <v>1350</v>
      </c>
      <c r="D408" s="270">
        <f t="shared" si="6"/>
        <v>5</v>
      </c>
    </row>
    <row r="409" spans="2:4" ht="16.5" hidden="1" customHeight="1">
      <c r="B409" s="202">
        <v>406</v>
      </c>
      <c r="C409" s="435">
        <v>1350</v>
      </c>
      <c r="D409" s="270">
        <f t="shared" si="6"/>
        <v>6</v>
      </c>
    </row>
    <row r="410" spans="2:4" ht="16.5" hidden="1" customHeight="1">
      <c r="B410" s="202">
        <v>407</v>
      </c>
      <c r="C410" s="435">
        <v>1350</v>
      </c>
      <c r="D410" s="270">
        <f t="shared" si="6"/>
        <v>7</v>
      </c>
    </row>
    <row r="411" spans="2:4" ht="16.5" hidden="1" customHeight="1">
      <c r="B411" s="202">
        <v>408</v>
      </c>
      <c r="C411" s="435">
        <v>1350</v>
      </c>
      <c r="D411" s="270">
        <f t="shared" si="6"/>
        <v>8</v>
      </c>
    </row>
    <row r="412" spans="2:4" ht="16.5" hidden="1" customHeight="1">
      <c r="B412" s="202">
        <v>409</v>
      </c>
      <c r="C412" s="435">
        <v>1350</v>
      </c>
      <c r="D412" s="270">
        <f t="shared" si="6"/>
        <v>9</v>
      </c>
    </row>
    <row r="413" spans="2:4" ht="16.5" hidden="1" customHeight="1">
      <c r="B413" s="202">
        <v>410</v>
      </c>
      <c r="C413" s="435">
        <v>1350</v>
      </c>
      <c r="D413" s="270">
        <f t="shared" si="6"/>
        <v>10</v>
      </c>
    </row>
    <row r="414" spans="2:4" ht="16.5" hidden="1" customHeight="1">
      <c r="B414" s="202">
        <v>411</v>
      </c>
      <c r="C414" s="435">
        <v>1350</v>
      </c>
      <c r="D414" s="270">
        <f t="shared" si="6"/>
        <v>11</v>
      </c>
    </row>
    <row r="415" spans="2:4" ht="16.5" hidden="1" customHeight="1">
      <c r="B415" s="202">
        <v>412</v>
      </c>
      <c r="C415" s="435">
        <v>1350</v>
      </c>
      <c r="D415" s="270">
        <f t="shared" si="6"/>
        <v>12</v>
      </c>
    </row>
    <row r="416" spans="2:4" ht="16.5" hidden="1" customHeight="1">
      <c r="B416" s="202">
        <v>413</v>
      </c>
      <c r="C416" s="435">
        <v>1350</v>
      </c>
      <c r="D416" s="270">
        <f t="shared" si="6"/>
        <v>13</v>
      </c>
    </row>
    <row r="417" spans="2:4" ht="16.5" hidden="1" customHeight="1">
      <c r="B417" s="202">
        <v>414</v>
      </c>
      <c r="C417" s="435">
        <v>1350</v>
      </c>
      <c r="D417" s="270">
        <f t="shared" si="6"/>
        <v>14</v>
      </c>
    </row>
    <row r="418" spans="2:4" ht="16.5" hidden="1" customHeight="1">
      <c r="B418" s="202">
        <v>415</v>
      </c>
      <c r="C418" s="435">
        <v>1350</v>
      </c>
      <c r="D418" s="270">
        <f t="shared" si="6"/>
        <v>15</v>
      </c>
    </row>
    <row r="419" spans="2:4" ht="16.5" hidden="1" customHeight="1">
      <c r="B419" s="202">
        <v>416</v>
      </c>
      <c r="C419" s="435">
        <v>1350</v>
      </c>
      <c r="D419" s="270">
        <f t="shared" si="6"/>
        <v>16</v>
      </c>
    </row>
    <row r="420" spans="2:4" ht="16.5" hidden="1" customHeight="1">
      <c r="B420" s="202">
        <v>417</v>
      </c>
      <c r="C420" s="435">
        <v>1350</v>
      </c>
      <c r="D420" s="270">
        <f t="shared" si="6"/>
        <v>17</v>
      </c>
    </row>
    <row r="421" spans="2:4" ht="16.5" hidden="1" customHeight="1">
      <c r="B421" s="202">
        <v>418</v>
      </c>
      <c r="C421" s="435">
        <v>1350</v>
      </c>
      <c r="D421" s="270">
        <f t="shared" si="6"/>
        <v>18</v>
      </c>
    </row>
    <row r="422" spans="2:4" ht="16.5" hidden="1" customHeight="1">
      <c r="B422" s="202">
        <v>419</v>
      </c>
      <c r="C422" s="435">
        <v>1350</v>
      </c>
      <c r="D422" s="270">
        <f t="shared" si="6"/>
        <v>19</v>
      </c>
    </row>
    <row r="423" spans="2:4" ht="16.5" hidden="1" customHeight="1">
      <c r="B423" s="202">
        <v>420</v>
      </c>
      <c r="C423" s="435">
        <v>1350</v>
      </c>
      <c r="D423" s="270">
        <f t="shared" si="6"/>
        <v>20</v>
      </c>
    </row>
    <row r="424" spans="2:4" ht="16.5" hidden="1" customHeight="1">
      <c r="B424" s="202">
        <v>421</v>
      </c>
      <c r="C424" s="435">
        <v>1350</v>
      </c>
      <c r="D424" s="270">
        <f t="shared" si="6"/>
        <v>21</v>
      </c>
    </row>
    <row r="425" spans="2:4" ht="16.5" hidden="1" customHeight="1">
      <c r="B425" s="202">
        <v>422</v>
      </c>
      <c r="C425" s="435">
        <v>1350</v>
      </c>
      <c r="D425" s="270">
        <f t="shared" si="6"/>
        <v>22</v>
      </c>
    </row>
    <row r="426" spans="2:4" ht="16.5" hidden="1" customHeight="1">
      <c r="B426" s="202">
        <v>423</v>
      </c>
      <c r="C426" s="435">
        <v>1350</v>
      </c>
      <c r="D426" s="270">
        <f t="shared" si="6"/>
        <v>23</v>
      </c>
    </row>
    <row r="427" spans="2:4" ht="16.5" hidden="1" customHeight="1">
      <c r="B427" s="202">
        <v>424</v>
      </c>
      <c r="C427" s="435">
        <v>1350</v>
      </c>
      <c r="D427" s="270">
        <f t="shared" si="6"/>
        <v>24</v>
      </c>
    </row>
    <row r="428" spans="2:4" ht="16.5" hidden="1" customHeight="1">
      <c r="B428" s="202">
        <v>425</v>
      </c>
      <c r="C428" s="435">
        <v>1687.5</v>
      </c>
      <c r="D428" s="270">
        <f t="shared" si="6"/>
        <v>25</v>
      </c>
    </row>
    <row r="429" spans="2:4" ht="16.5" hidden="1" customHeight="1">
      <c r="B429" s="202">
        <v>426</v>
      </c>
      <c r="C429" s="435">
        <v>1687.5</v>
      </c>
      <c r="D429" s="270">
        <f t="shared" si="6"/>
        <v>26</v>
      </c>
    </row>
    <row r="430" spans="2:4" ht="16.5" hidden="1" customHeight="1">
      <c r="B430" s="202">
        <v>427</v>
      </c>
      <c r="C430" s="435">
        <v>1687.5</v>
      </c>
      <c r="D430" s="270">
        <f t="shared" si="6"/>
        <v>27</v>
      </c>
    </row>
    <row r="431" spans="2:4" ht="16.5" hidden="1" customHeight="1">
      <c r="B431" s="202">
        <v>428</v>
      </c>
      <c r="C431" s="435">
        <v>1687.5</v>
      </c>
      <c r="D431" s="270">
        <f t="shared" si="6"/>
        <v>28</v>
      </c>
    </row>
    <row r="432" spans="2:4" ht="16.5" hidden="1" customHeight="1">
      <c r="B432" s="202">
        <v>429</v>
      </c>
      <c r="C432" s="435">
        <v>1687.5</v>
      </c>
      <c r="D432" s="270">
        <f t="shared" si="6"/>
        <v>29</v>
      </c>
    </row>
    <row r="433" spans="2:4" ht="16.5" hidden="1" customHeight="1">
      <c r="B433" s="202">
        <v>430</v>
      </c>
      <c r="C433" s="435">
        <v>1687.5</v>
      </c>
      <c r="D433" s="270">
        <f t="shared" si="6"/>
        <v>30</v>
      </c>
    </row>
    <row r="434" spans="2:4" ht="16.5" hidden="1" customHeight="1">
      <c r="B434" s="202">
        <v>431</v>
      </c>
      <c r="C434" s="435">
        <v>1687.5</v>
      </c>
      <c r="D434" s="270">
        <f t="shared" si="6"/>
        <v>31</v>
      </c>
    </row>
    <row r="435" spans="2:4" ht="16.5" hidden="1" customHeight="1">
      <c r="B435" s="202">
        <v>432</v>
      </c>
      <c r="C435" s="435">
        <v>1687.5</v>
      </c>
      <c r="D435" s="270">
        <f t="shared" si="6"/>
        <v>32</v>
      </c>
    </row>
    <row r="436" spans="2:4" ht="16.5" hidden="1" customHeight="1">
      <c r="B436" s="202">
        <v>433</v>
      </c>
      <c r="C436" s="435">
        <v>1687.5</v>
      </c>
      <c r="D436" s="270">
        <f t="shared" si="6"/>
        <v>33</v>
      </c>
    </row>
    <row r="437" spans="2:4" ht="16.5" hidden="1" customHeight="1">
      <c r="B437" s="202">
        <v>434</v>
      </c>
      <c r="C437" s="435">
        <v>1687.5</v>
      </c>
      <c r="D437" s="270">
        <f t="shared" si="6"/>
        <v>34</v>
      </c>
    </row>
    <row r="438" spans="2:4" ht="16.5" hidden="1" customHeight="1">
      <c r="B438" s="202">
        <v>435</v>
      </c>
      <c r="C438" s="435">
        <v>1687.5</v>
      </c>
      <c r="D438" s="270">
        <f t="shared" si="6"/>
        <v>35</v>
      </c>
    </row>
    <row r="439" spans="2:4" ht="16.5" hidden="1" customHeight="1">
      <c r="B439" s="202">
        <v>436</v>
      </c>
      <c r="C439" s="435">
        <v>1687.5</v>
      </c>
      <c r="D439" s="270">
        <f t="shared" si="6"/>
        <v>36</v>
      </c>
    </row>
    <row r="440" spans="2:4" ht="16.5" hidden="1" customHeight="1">
      <c r="B440" s="202">
        <v>437</v>
      </c>
      <c r="C440" s="435">
        <v>1687.5</v>
      </c>
      <c r="D440" s="270">
        <f t="shared" si="6"/>
        <v>37</v>
      </c>
    </row>
    <row r="441" spans="2:4" ht="16.5" hidden="1" customHeight="1">
      <c r="B441" s="202">
        <v>438</v>
      </c>
      <c r="C441" s="435">
        <v>1687.5</v>
      </c>
      <c r="D441" s="270">
        <f t="shared" si="6"/>
        <v>38</v>
      </c>
    </row>
    <row r="442" spans="2:4" ht="16.5" hidden="1" customHeight="1">
      <c r="B442" s="202">
        <v>439</v>
      </c>
      <c r="C442" s="435">
        <v>1687.5</v>
      </c>
      <c r="D442" s="270">
        <f t="shared" si="6"/>
        <v>39</v>
      </c>
    </row>
    <row r="443" spans="2:4" ht="16.5" hidden="1" customHeight="1">
      <c r="B443" s="202">
        <v>440</v>
      </c>
      <c r="C443" s="435">
        <v>1687.5</v>
      </c>
      <c r="D443" s="270">
        <f t="shared" si="6"/>
        <v>40</v>
      </c>
    </row>
    <row r="444" spans="2:4" ht="16.5" hidden="1" customHeight="1">
      <c r="B444" s="202">
        <v>441</v>
      </c>
      <c r="C444" s="435">
        <v>1687.5</v>
      </c>
      <c r="D444" s="270">
        <f t="shared" si="6"/>
        <v>41</v>
      </c>
    </row>
    <row r="445" spans="2:4" ht="16.5" hidden="1" customHeight="1">
      <c r="B445" s="202">
        <v>442</v>
      </c>
      <c r="C445" s="435">
        <v>1687.5</v>
      </c>
      <c r="D445" s="270">
        <f t="shared" si="6"/>
        <v>42</v>
      </c>
    </row>
    <row r="446" spans="2:4" ht="16.5" hidden="1" customHeight="1">
      <c r="B446" s="202">
        <v>443</v>
      </c>
      <c r="C446" s="435">
        <v>1687.5</v>
      </c>
      <c r="D446" s="270">
        <f t="shared" si="6"/>
        <v>43</v>
      </c>
    </row>
    <row r="447" spans="2:4" ht="16.5" hidden="1" customHeight="1">
      <c r="B447" s="202">
        <v>444</v>
      </c>
      <c r="C447" s="435">
        <v>1687.5</v>
      </c>
      <c r="D447" s="270">
        <f t="shared" si="6"/>
        <v>44</v>
      </c>
    </row>
    <row r="448" spans="2:4" ht="16.5" hidden="1" customHeight="1">
      <c r="B448" s="202">
        <v>445</v>
      </c>
      <c r="C448" s="435">
        <v>1687.5</v>
      </c>
      <c r="D448" s="270">
        <f t="shared" si="6"/>
        <v>45</v>
      </c>
    </row>
    <row r="449" spans="2:4" ht="16.5" hidden="1" customHeight="1">
      <c r="B449" s="202">
        <v>446</v>
      </c>
      <c r="C449" s="435">
        <v>1687.5</v>
      </c>
      <c r="D449" s="270">
        <f t="shared" si="6"/>
        <v>46</v>
      </c>
    </row>
    <row r="450" spans="2:4" ht="16.5" hidden="1" customHeight="1">
      <c r="B450" s="202">
        <v>447</v>
      </c>
      <c r="C450" s="435">
        <v>1687.5</v>
      </c>
      <c r="D450" s="270">
        <f t="shared" si="6"/>
        <v>47</v>
      </c>
    </row>
    <row r="451" spans="2:4" ht="16.5" hidden="1" customHeight="1">
      <c r="B451" s="202">
        <v>448</v>
      </c>
      <c r="C451" s="435">
        <v>1687.5</v>
      </c>
      <c r="D451" s="270">
        <f t="shared" si="6"/>
        <v>48</v>
      </c>
    </row>
    <row r="452" spans="2:4" ht="16.5" hidden="1" customHeight="1">
      <c r="B452" s="202">
        <v>449</v>
      </c>
      <c r="C452" s="435">
        <v>1687.5</v>
      </c>
      <c r="D452" s="270">
        <f t="shared" si="6"/>
        <v>49</v>
      </c>
    </row>
    <row r="453" spans="2:4" ht="16.5" customHeight="1">
      <c r="B453" s="202">
        <v>450</v>
      </c>
      <c r="C453" s="435">
        <v>1687.5</v>
      </c>
      <c r="D453" s="270">
        <f t="shared" ref="D453:D516" si="7">MOD(ROW()-3,50)</f>
        <v>0</v>
      </c>
    </row>
    <row r="454" spans="2:4" ht="16.5" hidden="1" customHeight="1">
      <c r="B454" s="202">
        <v>451</v>
      </c>
      <c r="C454" s="435">
        <v>1687.5</v>
      </c>
      <c r="D454" s="270">
        <f t="shared" si="7"/>
        <v>1</v>
      </c>
    </row>
    <row r="455" spans="2:4" ht="16.5" hidden="1" customHeight="1">
      <c r="B455" s="202">
        <v>452</v>
      </c>
      <c r="C455" s="435">
        <v>1687.5</v>
      </c>
      <c r="D455" s="270">
        <f t="shared" si="7"/>
        <v>2</v>
      </c>
    </row>
    <row r="456" spans="2:4" ht="16.5" hidden="1" customHeight="1">
      <c r="B456" s="202">
        <v>453</v>
      </c>
      <c r="C456" s="435">
        <v>1687.5</v>
      </c>
      <c r="D456" s="270">
        <f t="shared" si="7"/>
        <v>3</v>
      </c>
    </row>
    <row r="457" spans="2:4" ht="16.5" hidden="1" customHeight="1">
      <c r="B457" s="202">
        <v>454</v>
      </c>
      <c r="C457" s="435">
        <v>1687.5</v>
      </c>
      <c r="D457" s="270">
        <f t="shared" si="7"/>
        <v>4</v>
      </c>
    </row>
    <row r="458" spans="2:4" ht="16.5" hidden="1" customHeight="1">
      <c r="B458" s="202">
        <v>455</v>
      </c>
      <c r="C458" s="435">
        <v>1687.5</v>
      </c>
      <c r="D458" s="270">
        <f t="shared" si="7"/>
        <v>5</v>
      </c>
    </row>
    <row r="459" spans="2:4" ht="16.5" hidden="1" customHeight="1">
      <c r="B459" s="202">
        <v>456</v>
      </c>
      <c r="C459" s="435">
        <v>1687.5</v>
      </c>
      <c r="D459" s="270">
        <f t="shared" si="7"/>
        <v>6</v>
      </c>
    </row>
    <row r="460" spans="2:4" ht="16.5" hidden="1" customHeight="1">
      <c r="B460" s="202">
        <v>457</v>
      </c>
      <c r="C460" s="435">
        <v>1687.5</v>
      </c>
      <c r="D460" s="270">
        <f t="shared" si="7"/>
        <v>7</v>
      </c>
    </row>
    <row r="461" spans="2:4" ht="16.5" hidden="1" customHeight="1">
      <c r="B461" s="202">
        <v>458</v>
      </c>
      <c r="C461" s="435">
        <v>1687.5</v>
      </c>
      <c r="D461" s="270">
        <f t="shared" si="7"/>
        <v>8</v>
      </c>
    </row>
    <row r="462" spans="2:4" ht="16.5" hidden="1" customHeight="1">
      <c r="B462" s="202">
        <v>459</v>
      </c>
      <c r="C462" s="435">
        <v>1687.5</v>
      </c>
      <c r="D462" s="270">
        <f t="shared" si="7"/>
        <v>9</v>
      </c>
    </row>
    <row r="463" spans="2:4" ht="16.5" hidden="1" customHeight="1">
      <c r="B463" s="202">
        <v>460</v>
      </c>
      <c r="C463" s="435">
        <v>1687.5</v>
      </c>
      <c r="D463" s="270">
        <f t="shared" si="7"/>
        <v>10</v>
      </c>
    </row>
    <row r="464" spans="2:4" ht="16.5" hidden="1" customHeight="1">
      <c r="B464" s="202">
        <v>461</v>
      </c>
      <c r="C464" s="435">
        <v>1687.5</v>
      </c>
      <c r="D464" s="270">
        <f t="shared" si="7"/>
        <v>11</v>
      </c>
    </row>
    <row r="465" spans="2:4" ht="16.5" hidden="1" customHeight="1">
      <c r="B465" s="202">
        <v>462</v>
      </c>
      <c r="C465" s="435">
        <v>1687.5</v>
      </c>
      <c r="D465" s="270">
        <f t="shared" si="7"/>
        <v>12</v>
      </c>
    </row>
    <row r="466" spans="2:4" ht="16.5" hidden="1" customHeight="1">
      <c r="B466" s="202">
        <v>463</v>
      </c>
      <c r="C466" s="435">
        <v>1687.5</v>
      </c>
      <c r="D466" s="270">
        <f t="shared" si="7"/>
        <v>13</v>
      </c>
    </row>
    <row r="467" spans="2:4" ht="16.5" hidden="1" customHeight="1">
      <c r="B467" s="202">
        <v>464</v>
      </c>
      <c r="C467" s="435">
        <v>1687.5</v>
      </c>
      <c r="D467" s="270">
        <f t="shared" si="7"/>
        <v>14</v>
      </c>
    </row>
    <row r="468" spans="2:4" ht="16.5" hidden="1" customHeight="1">
      <c r="B468" s="202">
        <v>465</v>
      </c>
      <c r="C468" s="435">
        <v>1687.5</v>
      </c>
      <c r="D468" s="270">
        <f t="shared" si="7"/>
        <v>15</v>
      </c>
    </row>
    <row r="469" spans="2:4" ht="16.5" hidden="1" customHeight="1">
      <c r="B469" s="202">
        <v>466</v>
      </c>
      <c r="C469" s="435">
        <v>1687.5</v>
      </c>
      <c r="D469" s="270">
        <f t="shared" si="7"/>
        <v>16</v>
      </c>
    </row>
    <row r="470" spans="2:4" ht="16.5" hidden="1" customHeight="1">
      <c r="B470" s="202">
        <v>467</v>
      </c>
      <c r="C470" s="435">
        <v>1687.5</v>
      </c>
      <c r="D470" s="270">
        <f t="shared" si="7"/>
        <v>17</v>
      </c>
    </row>
    <row r="471" spans="2:4" ht="16.5" hidden="1" customHeight="1">
      <c r="B471" s="202">
        <v>468</v>
      </c>
      <c r="C471" s="435">
        <v>1687.5</v>
      </c>
      <c r="D471" s="270">
        <f t="shared" si="7"/>
        <v>18</v>
      </c>
    </row>
    <row r="472" spans="2:4" ht="16.5" hidden="1" customHeight="1">
      <c r="B472" s="202">
        <v>469</v>
      </c>
      <c r="C472" s="435">
        <v>1687.5</v>
      </c>
      <c r="D472" s="270">
        <f t="shared" si="7"/>
        <v>19</v>
      </c>
    </row>
    <row r="473" spans="2:4" ht="16.5" hidden="1" customHeight="1">
      <c r="B473" s="202">
        <v>470</v>
      </c>
      <c r="C473" s="435">
        <v>1687.5</v>
      </c>
      <c r="D473" s="270">
        <f t="shared" si="7"/>
        <v>20</v>
      </c>
    </row>
    <row r="474" spans="2:4" ht="16.5" hidden="1" customHeight="1">
      <c r="B474" s="202">
        <v>471</v>
      </c>
      <c r="C474" s="435">
        <v>1687.5</v>
      </c>
      <c r="D474" s="270">
        <f t="shared" si="7"/>
        <v>21</v>
      </c>
    </row>
    <row r="475" spans="2:4" ht="16.5" hidden="1" customHeight="1">
      <c r="B475" s="202">
        <v>472</v>
      </c>
      <c r="C475" s="435">
        <v>1687.5</v>
      </c>
      <c r="D475" s="270">
        <f t="shared" si="7"/>
        <v>22</v>
      </c>
    </row>
    <row r="476" spans="2:4" ht="16.5" hidden="1" customHeight="1">
      <c r="B476" s="202">
        <v>473</v>
      </c>
      <c r="C476" s="435">
        <v>1687.5</v>
      </c>
      <c r="D476" s="270">
        <f t="shared" si="7"/>
        <v>23</v>
      </c>
    </row>
    <row r="477" spans="2:4" ht="16.5" hidden="1" customHeight="1">
      <c r="B477" s="202">
        <v>474</v>
      </c>
      <c r="C477" s="435">
        <v>1687.5</v>
      </c>
      <c r="D477" s="270">
        <f t="shared" si="7"/>
        <v>24</v>
      </c>
    </row>
    <row r="478" spans="2:4" ht="16.5" hidden="1" customHeight="1">
      <c r="B478" s="202">
        <v>475</v>
      </c>
      <c r="C478" s="435">
        <v>2062.5</v>
      </c>
      <c r="D478" s="270">
        <f t="shared" si="7"/>
        <v>25</v>
      </c>
    </row>
    <row r="479" spans="2:4" ht="16.5" hidden="1" customHeight="1">
      <c r="B479" s="202">
        <v>476</v>
      </c>
      <c r="C479" s="435">
        <v>2062.5</v>
      </c>
      <c r="D479" s="270">
        <f t="shared" si="7"/>
        <v>26</v>
      </c>
    </row>
    <row r="480" spans="2:4" ht="16.5" hidden="1" customHeight="1">
      <c r="B480" s="202">
        <v>477</v>
      </c>
      <c r="C480" s="435">
        <v>2062.5</v>
      </c>
      <c r="D480" s="270">
        <f t="shared" si="7"/>
        <v>27</v>
      </c>
    </row>
    <row r="481" spans="2:4" ht="16.5" hidden="1" customHeight="1">
      <c r="B481" s="202">
        <v>478</v>
      </c>
      <c r="C481" s="435">
        <v>2062.5</v>
      </c>
      <c r="D481" s="270">
        <f t="shared" si="7"/>
        <v>28</v>
      </c>
    </row>
    <row r="482" spans="2:4" ht="16.5" hidden="1" customHeight="1">
      <c r="B482" s="202">
        <v>479</v>
      </c>
      <c r="C482" s="435">
        <v>2062.5</v>
      </c>
      <c r="D482" s="270">
        <f t="shared" si="7"/>
        <v>29</v>
      </c>
    </row>
    <row r="483" spans="2:4" ht="16.5" hidden="1" customHeight="1">
      <c r="B483" s="202">
        <v>480</v>
      </c>
      <c r="C483" s="435">
        <v>2062.5</v>
      </c>
      <c r="D483" s="270">
        <f t="shared" si="7"/>
        <v>30</v>
      </c>
    </row>
    <row r="484" spans="2:4" ht="16.5" hidden="1" customHeight="1">
      <c r="B484" s="202">
        <v>481</v>
      </c>
      <c r="C484" s="435">
        <v>2062.5</v>
      </c>
      <c r="D484" s="270">
        <f t="shared" si="7"/>
        <v>31</v>
      </c>
    </row>
    <row r="485" spans="2:4" ht="16.5" hidden="1" customHeight="1">
      <c r="B485" s="202">
        <v>482</v>
      </c>
      <c r="C485" s="435">
        <v>2062.5</v>
      </c>
      <c r="D485" s="270">
        <f t="shared" si="7"/>
        <v>32</v>
      </c>
    </row>
    <row r="486" spans="2:4" ht="16.5" hidden="1" customHeight="1">
      <c r="B486" s="202">
        <v>483</v>
      </c>
      <c r="C486" s="435">
        <v>2062.5</v>
      </c>
      <c r="D486" s="270">
        <f t="shared" si="7"/>
        <v>33</v>
      </c>
    </row>
    <row r="487" spans="2:4" ht="16.5" hidden="1" customHeight="1">
      <c r="B487" s="202">
        <v>484</v>
      </c>
      <c r="C487" s="435">
        <v>2062.5</v>
      </c>
      <c r="D487" s="270">
        <f t="shared" si="7"/>
        <v>34</v>
      </c>
    </row>
    <row r="488" spans="2:4" ht="16.5" hidden="1" customHeight="1">
      <c r="B488" s="202">
        <v>485</v>
      </c>
      <c r="C488" s="435">
        <v>2062.5</v>
      </c>
      <c r="D488" s="270">
        <f t="shared" si="7"/>
        <v>35</v>
      </c>
    </row>
    <row r="489" spans="2:4" ht="16.5" hidden="1" customHeight="1">
      <c r="B489" s="202">
        <v>486</v>
      </c>
      <c r="C489" s="435">
        <v>2062.5</v>
      </c>
      <c r="D489" s="270">
        <f t="shared" si="7"/>
        <v>36</v>
      </c>
    </row>
    <row r="490" spans="2:4" ht="16.5" hidden="1" customHeight="1">
      <c r="B490" s="202">
        <v>487</v>
      </c>
      <c r="C490" s="435">
        <v>2062.5</v>
      </c>
      <c r="D490" s="270">
        <f t="shared" si="7"/>
        <v>37</v>
      </c>
    </row>
    <row r="491" spans="2:4" ht="16.5" hidden="1" customHeight="1">
      <c r="B491" s="202">
        <v>488</v>
      </c>
      <c r="C491" s="435">
        <v>2062.5</v>
      </c>
      <c r="D491" s="270">
        <f t="shared" si="7"/>
        <v>38</v>
      </c>
    </row>
    <row r="492" spans="2:4" ht="16.5" hidden="1" customHeight="1">
      <c r="B492" s="202">
        <v>489</v>
      </c>
      <c r="C492" s="435">
        <v>2062.5</v>
      </c>
      <c r="D492" s="270">
        <f t="shared" si="7"/>
        <v>39</v>
      </c>
    </row>
    <row r="493" spans="2:4" ht="16.5" hidden="1" customHeight="1">
      <c r="B493" s="202">
        <v>490</v>
      </c>
      <c r="C493" s="435">
        <v>2062.5</v>
      </c>
      <c r="D493" s="270">
        <f t="shared" si="7"/>
        <v>40</v>
      </c>
    </row>
    <row r="494" spans="2:4" ht="16.5" hidden="1" customHeight="1">
      <c r="B494" s="202">
        <v>491</v>
      </c>
      <c r="C494" s="435">
        <v>2062.5</v>
      </c>
      <c r="D494" s="270">
        <f t="shared" si="7"/>
        <v>41</v>
      </c>
    </row>
    <row r="495" spans="2:4" ht="16.5" hidden="1" customHeight="1">
      <c r="B495" s="202">
        <v>492</v>
      </c>
      <c r="C495" s="435">
        <v>2062.5</v>
      </c>
      <c r="D495" s="270">
        <f t="shared" si="7"/>
        <v>42</v>
      </c>
    </row>
    <row r="496" spans="2:4" ht="16.5" hidden="1" customHeight="1">
      <c r="B496" s="202">
        <v>493</v>
      </c>
      <c r="C496" s="435">
        <v>2062.5</v>
      </c>
      <c r="D496" s="270">
        <f t="shared" si="7"/>
        <v>43</v>
      </c>
    </row>
    <row r="497" spans="2:4" ht="16.5" hidden="1" customHeight="1">
      <c r="B497" s="202">
        <v>494</v>
      </c>
      <c r="C497" s="435">
        <v>2062.5</v>
      </c>
      <c r="D497" s="270">
        <f t="shared" si="7"/>
        <v>44</v>
      </c>
    </row>
    <row r="498" spans="2:4" ht="16.5" hidden="1" customHeight="1">
      <c r="B498" s="202">
        <v>495</v>
      </c>
      <c r="C498" s="435">
        <v>2062.5</v>
      </c>
      <c r="D498" s="270">
        <f t="shared" si="7"/>
        <v>45</v>
      </c>
    </row>
    <row r="499" spans="2:4" ht="16.5" hidden="1" customHeight="1">
      <c r="B499" s="202">
        <v>496</v>
      </c>
      <c r="C499" s="435">
        <v>2062.5</v>
      </c>
      <c r="D499" s="270">
        <f t="shared" si="7"/>
        <v>46</v>
      </c>
    </row>
    <row r="500" spans="2:4" ht="16.5" hidden="1" customHeight="1">
      <c r="B500" s="202">
        <v>497</v>
      </c>
      <c r="C500" s="435">
        <v>2062.5</v>
      </c>
      <c r="D500" s="270">
        <f t="shared" si="7"/>
        <v>47</v>
      </c>
    </row>
    <row r="501" spans="2:4" ht="16.5" hidden="1" customHeight="1">
      <c r="B501" s="202">
        <v>498</v>
      </c>
      <c r="C501" s="435">
        <v>2062.5</v>
      </c>
      <c r="D501" s="270">
        <f t="shared" si="7"/>
        <v>48</v>
      </c>
    </row>
    <row r="502" spans="2:4" ht="16.5" hidden="1" customHeight="1">
      <c r="B502" s="202">
        <v>499</v>
      </c>
      <c r="C502" s="435">
        <v>2062.5</v>
      </c>
      <c r="D502" s="270">
        <f t="shared" si="7"/>
        <v>49</v>
      </c>
    </row>
    <row r="503" spans="2:4" ht="16.5" customHeight="1">
      <c r="B503" s="202">
        <v>500</v>
      </c>
      <c r="C503" s="435">
        <v>2062.5</v>
      </c>
      <c r="D503" s="270">
        <f t="shared" si="7"/>
        <v>0</v>
      </c>
    </row>
    <row r="504" spans="2:4" ht="16.5" hidden="1" customHeight="1">
      <c r="B504" s="202">
        <v>501</v>
      </c>
      <c r="C504" s="435">
        <v>2062.5</v>
      </c>
      <c r="D504" s="270">
        <f t="shared" si="7"/>
        <v>1</v>
      </c>
    </row>
    <row r="505" spans="2:4" ht="16.5" hidden="1" customHeight="1">
      <c r="B505" s="202">
        <v>502</v>
      </c>
      <c r="C505" s="435">
        <v>2062.5</v>
      </c>
      <c r="D505" s="270">
        <f t="shared" si="7"/>
        <v>2</v>
      </c>
    </row>
    <row r="506" spans="2:4" ht="16.5" hidden="1" customHeight="1">
      <c r="B506" s="202">
        <v>503</v>
      </c>
      <c r="C506" s="435">
        <v>2062.5</v>
      </c>
      <c r="D506" s="270">
        <f t="shared" si="7"/>
        <v>3</v>
      </c>
    </row>
    <row r="507" spans="2:4" ht="16.5" hidden="1" customHeight="1">
      <c r="B507" s="202">
        <v>504</v>
      </c>
      <c r="C507" s="435">
        <v>2062.5</v>
      </c>
      <c r="D507" s="270">
        <f t="shared" si="7"/>
        <v>4</v>
      </c>
    </row>
    <row r="508" spans="2:4" ht="16.5" hidden="1" customHeight="1">
      <c r="B508" s="202">
        <v>505</v>
      </c>
      <c r="C508" s="435">
        <v>2062.5</v>
      </c>
      <c r="D508" s="270">
        <f t="shared" si="7"/>
        <v>5</v>
      </c>
    </row>
    <row r="509" spans="2:4" ht="16.5" hidden="1" customHeight="1">
      <c r="B509" s="202">
        <v>506</v>
      </c>
      <c r="C509" s="435">
        <v>2062.5</v>
      </c>
      <c r="D509" s="270">
        <f t="shared" si="7"/>
        <v>6</v>
      </c>
    </row>
    <row r="510" spans="2:4" ht="16.5" hidden="1" customHeight="1">
      <c r="B510" s="202">
        <v>507</v>
      </c>
      <c r="C510" s="435">
        <v>2062.5</v>
      </c>
      <c r="D510" s="270">
        <f t="shared" si="7"/>
        <v>7</v>
      </c>
    </row>
    <row r="511" spans="2:4" ht="16.5" hidden="1" customHeight="1">
      <c r="B511" s="202">
        <v>508</v>
      </c>
      <c r="C511" s="435">
        <v>2062.5</v>
      </c>
      <c r="D511" s="270">
        <f t="shared" si="7"/>
        <v>8</v>
      </c>
    </row>
    <row r="512" spans="2:4" ht="16.5" hidden="1" customHeight="1">
      <c r="B512" s="202">
        <v>509</v>
      </c>
      <c r="C512" s="435">
        <v>2062.5</v>
      </c>
      <c r="D512" s="270">
        <f t="shared" si="7"/>
        <v>9</v>
      </c>
    </row>
    <row r="513" spans="2:4" ht="16.5" hidden="1" customHeight="1">
      <c r="B513" s="202">
        <v>510</v>
      </c>
      <c r="C513" s="435">
        <v>2062.5</v>
      </c>
      <c r="D513" s="270">
        <f t="shared" si="7"/>
        <v>10</v>
      </c>
    </row>
    <row r="514" spans="2:4" ht="16.5" hidden="1" customHeight="1">
      <c r="B514" s="202">
        <v>511</v>
      </c>
      <c r="C514" s="435">
        <v>2062.5</v>
      </c>
      <c r="D514" s="270">
        <f t="shared" si="7"/>
        <v>11</v>
      </c>
    </row>
    <row r="515" spans="2:4" ht="16.5" hidden="1" customHeight="1">
      <c r="B515" s="202">
        <v>512</v>
      </c>
      <c r="C515" s="435">
        <v>2062.5</v>
      </c>
      <c r="D515" s="270">
        <f t="shared" si="7"/>
        <v>12</v>
      </c>
    </row>
    <row r="516" spans="2:4" ht="16.5" hidden="1" customHeight="1">
      <c r="B516" s="202">
        <v>513</v>
      </c>
      <c r="C516" s="435">
        <v>2062.5</v>
      </c>
      <c r="D516" s="270">
        <f t="shared" si="7"/>
        <v>13</v>
      </c>
    </row>
    <row r="517" spans="2:4" ht="16.5" hidden="1" customHeight="1">
      <c r="B517" s="202">
        <v>514</v>
      </c>
      <c r="C517" s="435">
        <v>2062.5</v>
      </c>
      <c r="D517" s="270">
        <f t="shared" ref="D517:D580" si="8">MOD(ROW()-3,50)</f>
        <v>14</v>
      </c>
    </row>
    <row r="518" spans="2:4" ht="16.5" hidden="1" customHeight="1">
      <c r="B518" s="202">
        <v>515</v>
      </c>
      <c r="C518" s="435">
        <v>2062.5</v>
      </c>
      <c r="D518" s="270">
        <f t="shared" si="8"/>
        <v>15</v>
      </c>
    </row>
    <row r="519" spans="2:4" ht="16.5" hidden="1" customHeight="1">
      <c r="B519" s="202">
        <v>516</v>
      </c>
      <c r="C519" s="435">
        <v>2062.5</v>
      </c>
      <c r="D519" s="270">
        <f t="shared" si="8"/>
        <v>16</v>
      </c>
    </row>
    <row r="520" spans="2:4" ht="16.5" hidden="1" customHeight="1">
      <c r="B520" s="202">
        <v>517</v>
      </c>
      <c r="C520" s="435">
        <v>2062.5</v>
      </c>
      <c r="D520" s="270">
        <f t="shared" si="8"/>
        <v>17</v>
      </c>
    </row>
    <row r="521" spans="2:4" ht="16.5" hidden="1" customHeight="1">
      <c r="B521" s="202">
        <v>518</v>
      </c>
      <c r="C521" s="435">
        <v>2062.5</v>
      </c>
      <c r="D521" s="270">
        <f t="shared" si="8"/>
        <v>18</v>
      </c>
    </row>
    <row r="522" spans="2:4" ht="16.5" hidden="1" customHeight="1">
      <c r="B522" s="202">
        <v>519</v>
      </c>
      <c r="C522" s="435">
        <v>2062.5</v>
      </c>
      <c r="D522" s="270">
        <f t="shared" si="8"/>
        <v>19</v>
      </c>
    </row>
    <row r="523" spans="2:4" ht="16.5" hidden="1" customHeight="1">
      <c r="B523" s="202">
        <v>520</v>
      </c>
      <c r="C523" s="435">
        <v>2062.5</v>
      </c>
      <c r="D523" s="270">
        <f t="shared" si="8"/>
        <v>20</v>
      </c>
    </row>
    <row r="524" spans="2:4" ht="16.5" hidden="1" customHeight="1">
      <c r="B524" s="202">
        <v>521</v>
      </c>
      <c r="C524" s="435">
        <v>2062.5</v>
      </c>
      <c r="D524" s="270">
        <f t="shared" si="8"/>
        <v>21</v>
      </c>
    </row>
    <row r="525" spans="2:4" ht="16.5" hidden="1" customHeight="1">
      <c r="B525" s="202">
        <v>522</v>
      </c>
      <c r="C525" s="435">
        <v>2062.5</v>
      </c>
      <c r="D525" s="270">
        <f t="shared" si="8"/>
        <v>22</v>
      </c>
    </row>
    <row r="526" spans="2:4" ht="16.5" hidden="1" customHeight="1">
      <c r="B526" s="202">
        <v>523</v>
      </c>
      <c r="C526" s="435">
        <v>2062.5</v>
      </c>
      <c r="D526" s="270">
        <f t="shared" si="8"/>
        <v>23</v>
      </c>
    </row>
    <row r="527" spans="2:4" ht="16.5" hidden="1" customHeight="1">
      <c r="B527" s="202">
        <v>524</v>
      </c>
      <c r="C527" s="435">
        <v>2062.5</v>
      </c>
      <c r="D527" s="270">
        <f t="shared" si="8"/>
        <v>24</v>
      </c>
    </row>
    <row r="528" spans="2:4" ht="16.5" hidden="1" customHeight="1">
      <c r="B528" s="202">
        <v>525</v>
      </c>
      <c r="C528" s="435">
        <v>2475</v>
      </c>
      <c r="D528" s="270">
        <f t="shared" si="8"/>
        <v>25</v>
      </c>
    </row>
    <row r="529" spans="2:4" ht="16.5" hidden="1" customHeight="1">
      <c r="B529" s="202">
        <v>526</v>
      </c>
      <c r="C529" s="435">
        <v>2475</v>
      </c>
      <c r="D529" s="270">
        <f t="shared" si="8"/>
        <v>26</v>
      </c>
    </row>
    <row r="530" spans="2:4" ht="16.5" hidden="1" customHeight="1">
      <c r="B530" s="202">
        <v>527</v>
      </c>
      <c r="C530" s="435">
        <v>2475</v>
      </c>
      <c r="D530" s="270">
        <f t="shared" si="8"/>
        <v>27</v>
      </c>
    </row>
    <row r="531" spans="2:4" ht="16.5" hidden="1" customHeight="1">
      <c r="B531" s="202">
        <v>528</v>
      </c>
      <c r="C531" s="435">
        <v>2475</v>
      </c>
      <c r="D531" s="270">
        <f t="shared" si="8"/>
        <v>28</v>
      </c>
    </row>
    <row r="532" spans="2:4" ht="16.5" hidden="1" customHeight="1">
      <c r="B532" s="202">
        <v>529</v>
      </c>
      <c r="C532" s="435">
        <v>2475</v>
      </c>
      <c r="D532" s="270">
        <f t="shared" si="8"/>
        <v>29</v>
      </c>
    </row>
    <row r="533" spans="2:4" ht="16.5" hidden="1" customHeight="1">
      <c r="B533" s="202">
        <v>530</v>
      </c>
      <c r="C533" s="435">
        <v>2475</v>
      </c>
      <c r="D533" s="270">
        <f t="shared" si="8"/>
        <v>30</v>
      </c>
    </row>
    <row r="534" spans="2:4" ht="16.5" hidden="1" customHeight="1">
      <c r="B534" s="202">
        <v>531</v>
      </c>
      <c r="C534" s="435">
        <v>2475</v>
      </c>
      <c r="D534" s="270">
        <f t="shared" si="8"/>
        <v>31</v>
      </c>
    </row>
    <row r="535" spans="2:4" ht="16.5" hidden="1" customHeight="1">
      <c r="B535" s="202">
        <v>532</v>
      </c>
      <c r="C535" s="435">
        <v>2475</v>
      </c>
      <c r="D535" s="270">
        <f t="shared" si="8"/>
        <v>32</v>
      </c>
    </row>
    <row r="536" spans="2:4" ht="16.5" hidden="1" customHeight="1">
      <c r="B536" s="202">
        <v>533</v>
      </c>
      <c r="C536" s="435">
        <v>2475</v>
      </c>
      <c r="D536" s="270">
        <f t="shared" si="8"/>
        <v>33</v>
      </c>
    </row>
    <row r="537" spans="2:4" ht="16.5" hidden="1" customHeight="1">
      <c r="B537" s="202">
        <v>534</v>
      </c>
      <c r="C537" s="435">
        <v>2475</v>
      </c>
      <c r="D537" s="270">
        <f t="shared" si="8"/>
        <v>34</v>
      </c>
    </row>
    <row r="538" spans="2:4" ht="16.5" hidden="1" customHeight="1">
      <c r="B538" s="202">
        <v>535</v>
      </c>
      <c r="C538" s="435">
        <v>2475</v>
      </c>
      <c r="D538" s="270">
        <f t="shared" si="8"/>
        <v>35</v>
      </c>
    </row>
    <row r="539" spans="2:4" ht="16.5" hidden="1" customHeight="1">
      <c r="B539" s="202">
        <v>536</v>
      </c>
      <c r="C539" s="435">
        <v>2475</v>
      </c>
      <c r="D539" s="270">
        <f t="shared" si="8"/>
        <v>36</v>
      </c>
    </row>
    <row r="540" spans="2:4" ht="16.5" hidden="1" customHeight="1">
      <c r="B540" s="202">
        <v>537</v>
      </c>
      <c r="C540" s="435">
        <v>2475</v>
      </c>
      <c r="D540" s="270">
        <f t="shared" si="8"/>
        <v>37</v>
      </c>
    </row>
    <row r="541" spans="2:4" ht="16.5" hidden="1" customHeight="1">
      <c r="B541" s="202">
        <v>538</v>
      </c>
      <c r="C541" s="435">
        <v>2475</v>
      </c>
      <c r="D541" s="270">
        <f t="shared" si="8"/>
        <v>38</v>
      </c>
    </row>
    <row r="542" spans="2:4" ht="16.5" hidden="1" customHeight="1">
      <c r="B542" s="202">
        <v>539</v>
      </c>
      <c r="C542" s="435">
        <v>2475</v>
      </c>
      <c r="D542" s="270">
        <f t="shared" si="8"/>
        <v>39</v>
      </c>
    </row>
    <row r="543" spans="2:4" ht="16.5" hidden="1" customHeight="1">
      <c r="B543" s="202">
        <v>540</v>
      </c>
      <c r="C543" s="435">
        <v>2475</v>
      </c>
      <c r="D543" s="270">
        <f t="shared" si="8"/>
        <v>40</v>
      </c>
    </row>
    <row r="544" spans="2:4" ht="16.5" hidden="1" customHeight="1">
      <c r="B544" s="202">
        <v>541</v>
      </c>
      <c r="C544" s="435">
        <v>2475</v>
      </c>
      <c r="D544" s="270">
        <f t="shared" si="8"/>
        <v>41</v>
      </c>
    </row>
    <row r="545" spans="2:4" ht="16.5" hidden="1" customHeight="1">
      <c r="B545" s="202">
        <v>542</v>
      </c>
      <c r="C545" s="435">
        <v>2475</v>
      </c>
      <c r="D545" s="270">
        <f t="shared" si="8"/>
        <v>42</v>
      </c>
    </row>
    <row r="546" spans="2:4" ht="16.5" hidden="1" customHeight="1">
      <c r="B546" s="202">
        <v>543</v>
      </c>
      <c r="C546" s="435">
        <v>2475</v>
      </c>
      <c r="D546" s="270">
        <f t="shared" si="8"/>
        <v>43</v>
      </c>
    </row>
    <row r="547" spans="2:4" ht="16.5" hidden="1" customHeight="1">
      <c r="B547" s="202">
        <v>544</v>
      </c>
      <c r="C547" s="435">
        <v>2475</v>
      </c>
      <c r="D547" s="270">
        <f t="shared" si="8"/>
        <v>44</v>
      </c>
    </row>
    <row r="548" spans="2:4" ht="16.5" hidden="1" customHeight="1">
      <c r="B548" s="202">
        <v>545</v>
      </c>
      <c r="C548" s="435">
        <v>2475</v>
      </c>
      <c r="D548" s="270">
        <f t="shared" si="8"/>
        <v>45</v>
      </c>
    </row>
    <row r="549" spans="2:4" ht="16.5" hidden="1" customHeight="1">
      <c r="B549" s="202">
        <v>546</v>
      </c>
      <c r="C549" s="435">
        <v>2475</v>
      </c>
      <c r="D549" s="270">
        <f t="shared" si="8"/>
        <v>46</v>
      </c>
    </row>
    <row r="550" spans="2:4" ht="16.5" hidden="1" customHeight="1">
      <c r="B550" s="202">
        <v>547</v>
      </c>
      <c r="C550" s="435">
        <v>2475</v>
      </c>
      <c r="D550" s="270">
        <f t="shared" si="8"/>
        <v>47</v>
      </c>
    </row>
    <row r="551" spans="2:4" ht="16.5" hidden="1" customHeight="1">
      <c r="B551" s="202">
        <v>548</v>
      </c>
      <c r="C551" s="435">
        <v>2475</v>
      </c>
      <c r="D551" s="270">
        <f t="shared" si="8"/>
        <v>48</v>
      </c>
    </row>
    <row r="552" spans="2:4" ht="16.5" hidden="1" customHeight="1">
      <c r="B552" s="202">
        <v>549</v>
      </c>
      <c r="C552" s="435">
        <v>2475</v>
      </c>
      <c r="D552" s="270">
        <f t="shared" si="8"/>
        <v>49</v>
      </c>
    </row>
    <row r="553" spans="2:4" ht="16.5" customHeight="1">
      <c r="B553" s="202">
        <v>550</v>
      </c>
      <c r="C553" s="435">
        <v>2475</v>
      </c>
      <c r="D553" s="270">
        <f t="shared" si="8"/>
        <v>0</v>
      </c>
    </row>
    <row r="554" spans="2:4" ht="16.5" hidden="1" customHeight="1">
      <c r="B554" s="202">
        <v>551</v>
      </c>
      <c r="C554" s="435">
        <v>2475</v>
      </c>
      <c r="D554" s="270">
        <f t="shared" si="8"/>
        <v>1</v>
      </c>
    </row>
    <row r="555" spans="2:4" ht="16.5" hidden="1" customHeight="1">
      <c r="B555" s="202">
        <v>552</v>
      </c>
      <c r="C555" s="435">
        <v>2475</v>
      </c>
      <c r="D555" s="270">
        <f t="shared" si="8"/>
        <v>2</v>
      </c>
    </row>
    <row r="556" spans="2:4" ht="16.5" hidden="1" customHeight="1">
      <c r="B556" s="202">
        <v>553</v>
      </c>
      <c r="C556" s="435">
        <v>2475</v>
      </c>
      <c r="D556" s="270">
        <f t="shared" si="8"/>
        <v>3</v>
      </c>
    </row>
    <row r="557" spans="2:4" ht="16.5" hidden="1" customHeight="1">
      <c r="B557" s="202">
        <v>554</v>
      </c>
      <c r="C557" s="435">
        <v>2475</v>
      </c>
      <c r="D557" s="270">
        <f t="shared" si="8"/>
        <v>4</v>
      </c>
    </row>
    <row r="558" spans="2:4" ht="16.5" hidden="1" customHeight="1">
      <c r="B558" s="202">
        <v>555</v>
      </c>
      <c r="C558" s="435">
        <v>2475</v>
      </c>
      <c r="D558" s="270">
        <f t="shared" si="8"/>
        <v>5</v>
      </c>
    </row>
    <row r="559" spans="2:4" ht="16.5" hidden="1" customHeight="1">
      <c r="B559" s="202">
        <v>556</v>
      </c>
      <c r="C559" s="435">
        <v>2475</v>
      </c>
      <c r="D559" s="270">
        <f t="shared" si="8"/>
        <v>6</v>
      </c>
    </row>
    <row r="560" spans="2:4" ht="16.5" hidden="1" customHeight="1">
      <c r="B560" s="202">
        <v>557</v>
      </c>
      <c r="C560" s="435">
        <v>2475</v>
      </c>
      <c r="D560" s="270">
        <f t="shared" si="8"/>
        <v>7</v>
      </c>
    </row>
    <row r="561" spans="2:4" ht="16.5" hidden="1" customHeight="1">
      <c r="B561" s="202">
        <v>558</v>
      </c>
      <c r="C561" s="435">
        <v>2475</v>
      </c>
      <c r="D561" s="270">
        <f t="shared" si="8"/>
        <v>8</v>
      </c>
    </row>
    <row r="562" spans="2:4" ht="16.5" hidden="1" customHeight="1">
      <c r="B562" s="202">
        <v>559</v>
      </c>
      <c r="C562" s="435">
        <v>2475</v>
      </c>
      <c r="D562" s="270">
        <f t="shared" si="8"/>
        <v>9</v>
      </c>
    </row>
    <row r="563" spans="2:4" ht="16.5" hidden="1" customHeight="1">
      <c r="B563" s="202">
        <v>560</v>
      </c>
      <c r="C563" s="435">
        <v>2475</v>
      </c>
      <c r="D563" s="270">
        <f t="shared" si="8"/>
        <v>10</v>
      </c>
    </row>
    <row r="564" spans="2:4" ht="16.5" hidden="1" customHeight="1">
      <c r="B564" s="202">
        <v>561</v>
      </c>
      <c r="C564" s="435">
        <v>2475</v>
      </c>
      <c r="D564" s="270">
        <f t="shared" si="8"/>
        <v>11</v>
      </c>
    </row>
    <row r="565" spans="2:4" ht="16.5" hidden="1" customHeight="1">
      <c r="B565" s="202">
        <v>562</v>
      </c>
      <c r="C565" s="435">
        <v>2475</v>
      </c>
      <c r="D565" s="270">
        <f t="shared" si="8"/>
        <v>12</v>
      </c>
    </row>
    <row r="566" spans="2:4" ht="16.5" hidden="1" customHeight="1">
      <c r="B566" s="202">
        <v>563</v>
      </c>
      <c r="C566" s="435">
        <v>2475</v>
      </c>
      <c r="D566" s="270">
        <f t="shared" si="8"/>
        <v>13</v>
      </c>
    </row>
    <row r="567" spans="2:4" ht="16.5" hidden="1" customHeight="1">
      <c r="B567" s="202">
        <v>564</v>
      </c>
      <c r="C567" s="435">
        <v>2475</v>
      </c>
      <c r="D567" s="270">
        <f t="shared" si="8"/>
        <v>14</v>
      </c>
    </row>
    <row r="568" spans="2:4" ht="16.5" hidden="1" customHeight="1">
      <c r="B568" s="202">
        <v>565</v>
      </c>
      <c r="C568" s="435">
        <v>2475</v>
      </c>
      <c r="D568" s="270">
        <f t="shared" si="8"/>
        <v>15</v>
      </c>
    </row>
    <row r="569" spans="2:4" ht="16.5" hidden="1" customHeight="1">
      <c r="B569" s="202">
        <v>566</v>
      </c>
      <c r="C569" s="435">
        <v>2475</v>
      </c>
      <c r="D569" s="270">
        <f t="shared" si="8"/>
        <v>16</v>
      </c>
    </row>
    <row r="570" spans="2:4" ht="16.5" hidden="1" customHeight="1">
      <c r="B570" s="202">
        <v>567</v>
      </c>
      <c r="C570" s="435">
        <v>2475</v>
      </c>
      <c r="D570" s="270">
        <f t="shared" si="8"/>
        <v>17</v>
      </c>
    </row>
    <row r="571" spans="2:4" ht="16.5" hidden="1" customHeight="1">
      <c r="B571" s="202">
        <v>568</v>
      </c>
      <c r="C571" s="435">
        <v>2475</v>
      </c>
      <c r="D571" s="270">
        <f t="shared" si="8"/>
        <v>18</v>
      </c>
    </row>
    <row r="572" spans="2:4" ht="16.5" hidden="1" customHeight="1">
      <c r="B572" s="202">
        <v>569</v>
      </c>
      <c r="C572" s="435">
        <v>2475</v>
      </c>
      <c r="D572" s="270">
        <f t="shared" si="8"/>
        <v>19</v>
      </c>
    </row>
    <row r="573" spans="2:4" ht="16.5" hidden="1" customHeight="1">
      <c r="B573" s="202">
        <v>570</v>
      </c>
      <c r="C573" s="435">
        <v>2475</v>
      </c>
      <c r="D573" s="270">
        <f t="shared" si="8"/>
        <v>20</v>
      </c>
    </row>
    <row r="574" spans="2:4" ht="16.5" hidden="1" customHeight="1">
      <c r="B574" s="202">
        <v>571</v>
      </c>
      <c r="C574" s="435">
        <v>2475</v>
      </c>
      <c r="D574" s="270">
        <f t="shared" si="8"/>
        <v>21</v>
      </c>
    </row>
    <row r="575" spans="2:4" ht="16.5" hidden="1" customHeight="1">
      <c r="B575" s="202">
        <v>572</v>
      </c>
      <c r="C575" s="435">
        <v>2475</v>
      </c>
      <c r="D575" s="270">
        <f t="shared" si="8"/>
        <v>22</v>
      </c>
    </row>
    <row r="576" spans="2:4" ht="16.5" hidden="1" customHeight="1">
      <c r="B576" s="202">
        <v>573</v>
      </c>
      <c r="C576" s="435">
        <v>2475</v>
      </c>
      <c r="D576" s="270">
        <f t="shared" si="8"/>
        <v>23</v>
      </c>
    </row>
    <row r="577" spans="2:4" ht="16.5" hidden="1" customHeight="1">
      <c r="B577" s="202">
        <v>574</v>
      </c>
      <c r="C577" s="435">
        <v>2475</v>
      </c>
      <c r="D577" s="270">
        <f t="shared" si="8"/>
        <v>24</v>
      </c>
    </row>
    <row r="578" spans="2:4" ht="16.5" hidden="1" customHeight="1">
      <c r="B578" s="202">
        <v>575</v>
      </c>
      <c r="C578" s="435">
        <v>2925</v>
      </c>
      <c r="D578" s="270">
        <f t="shared" si="8"/>
        <v>25</v>
      </c>
    </row>
    <row r="579" spans="2:4" ht="16.5" hidden="1" customHeight="1">
      <c r="B579" s="202">
        <v>576</v>
      </c>
      <c r="C579" s="435">
        <v>2925</v>
      </c>
      <c r="D579" s="270">
        <f t="shared" si="8"/>
        <v>26</v>
      </c>
    </row>
    <row r="580" spans="2:4" ht="16.5" hidden="1" customHeight="1">
      <c r="B580" s="202">
        <v>577</v>
      </c>
      <c r="C580" s="435">
        <v>2925</v>
      </c>
      <c r="D580" s="270">
        <f t="shared" si="8"/>
        <v>27</v>
      </c>
    </row>
    <row r="581" spans="2:4" ht="16.5" hidden="1" customHeight="1">
      <c r="B581" s="202">
        <v>578</v>
      </c>
      <c r="C581" s="435">
        <v>2925</v>
      </c>
      <c r="D581" s="270">
        <f t="shared" ref="D581:D644" si="9">MOD(ROW()-3,50)</f>
        <v>28</v>
      </c>
    </row>
    <row r="582" spans="2:4" ht="16.5" hidden="1" customHeight="1">
      <c r="B582" s="202">
        <v>579</v>
      </c>
      <c r="C582" s="435">
        <v>2925</v>
      </c>
      <c r="D582" s="270">
        <f t="shared" si="9"/>
        <v>29</v>
      </c>
    </row>
    <row r="583" spans="2:4" ht="16.5" hidden="1" customHeight="1">
      <c r="B583" s="202">
        <v>580</v>
      </c>
      <c r="C583" s="435">
        <v>2925</v>
      </c>
      <c r="D583" s="270">
        <f t="shared" si="9"/>
        <v>30</v>
      </c>
    </row>
    <row r="584" spans="2:4" ht="16.5" hidden="1" customHeight="1">
      <c r="B584" s="202">
        <v>581</v>
      </c>
      <c r="C584" s="435">
        <v>2925</v>
      </c>
      <c r="D584" s="270">
        <f t="shared" si="9"/>
        <v>31</v>
      </c>
    </row>
    <row r="585" spans="2:4" ht="16.5" hidden="1" customHeight="1">
      <c r="B585" s="202">
        <v>582</v>
      </c>
      <c r="C585" s="435">
        <v>2925</v>
      </c>
      <c r="D585" s="270">
        <f t="shared" si="9"/>
        <v>32</v>
      </c>
    </row>
    <row r="586" spans="2:4" ht="16.5" hidden="1" customHeight="1">
      <c r="B586" s="202">
        <v>583</v>
      </c>
      <c r="C586" s="435">
        <v>2925</v>
      </c>
      <c r="D586" s="270">
        <f t="shared" si="9"/>
        <v>33</v>
      </c>
    </row>
    <row r="587" spans="2:4" ht="16.5" hidden="1" customHeight="1">
      <c r="B587" s="202">
        <v>584</v>
      </c>
      <c r="C587" s="435">
        <v>2925</v>
      </c>
      <c r="D587" s="270">
        <f t="shared" si="9"/>
        <v>34</v>
      </c>
    </row>
    <row r="588" spans="2:4" ht="16.5" hidden="1" customHeight="1">
      <c r="B588" s="202">
        <v>585</v>
      </c>
      <c r="C588" s="435">
        <v>2925</v>
      </c>
      <c r="D588" s="270">
        <f t="shared" si="9"/>
        <v>35</v>
      </c>
    </row>
    <row r="589" spans="2:4" ht="16.5" hidden="1" customHeight="1">
      <c r="B589" s="202">
        <v>586</v>
      </c>
      <c r="C589" s="435">
        <v>2925</v>
      </c>
      <c r="D589" s="270">
        <f t="shared" si="9"/>
        <v>36</v>
      </c>
    </row>
    <row r="590" spans="2:4" ht="16.5" hidden="1" customHeight="1">
      <c r="B590" s="202">
        <v>587</v>
      </c>
      <c r="C590" s="435">
        <v>2925</v>
      </c>
      <c r="D590" s="270">
        <f t="shared" si="9"/>
        <v>37</v>
      </c>
    </row>
    <row r="591" spans="2:4" ht="16.5" hidden="1" customHeight="1">
      <c r="B591" s="202">
        <v>588</v>
      </c>
      <c r="C591" s="435">
        <v>2925</v>
      </c>
      <c r="D591" s="270">
        <f t="shared" si="9"/>
        <v>38</v>
      </c>
    </row>
    <row r="592" spans="2:4" ht="16.5" hidden="1" customHeight="1">
      <c r="B592" s="202">
        <v>589</v>
      </c>
      <c r="C592" s="435">
        <v>2925</v>
      </c>
      <c r="D592" s="270">
        <f t="shared" si="9"/>
        <v>39</v>
      </c>
    </row>
    <row r="593" spans="2:4" ht="16.5" hidden="1" customHeight="1">
      <c r="B593" s="202">
        <v>590</v>
      </c>
      <c r="C593" s="435">
        <v>2925</v>
      </c>
      <c r="D593" s="270">
        <f t="shared" si="9"/>
        <v>40</v>
      </c>
    </row>
    <row r="594" spans="2:4" ht="16.5" hidden="1" customHeight="1">
      <c r="B594" s="202">
        <v>591</v>
      </c>
      <c r="C594" s="435">
        <v>2925</v>
      </c>
      <c r="D594" s="270">
        <f t="shared" si="9"/>
        <v>41</v>
      </c>
    </row>
    <row r="595" spans="2:4" ht="16.5" hidden="1" customHeight="1">
      <c r="B595" s="202">
        <v>592</v>
      </c>
      <c r="C595" s="435">
        <v>2925</v>
      </c>
      <c r="D595" s="270">
        <f t="shared" si="9"/>
        <v>42</v>
      </c>
    </row>
    <row r="596" spans="2:4" ht="16.5" hidden="1" customHeight="1">
      <c r="B596" s="202">
        <v>593</v>
      </c>
      <c r="C596" s="435">
        <v>2925</v>
      </c>
      <c r="D596" s="270">
        <f t="shared" si="9"/>
        <v>43</v>
      </c>
    </row>
    <row r="597" spans="2:4" ht="16.5" hidden="1" customHeight="1">
      <c r="B597" s="202">
        <v>594</v>
      </c>
      <c r="C597" s="435">
        <v>2925</v>
      </c>
      <c r="D597" s="270">
        <f t="shared" si="9"/>
        <v>44</v>
      </c>
    </row>
    <row r="598" spans="2:4" ht="16.5" hidden="1" customHeight="1">
      <c r="B598" s="202">
        <v>595</v>
      </c>
      <c r="C598" s="435">
        <v>2925</v>
      </c>
      <c r="D598" s="270">
        <f t="shared" si="9"/>
        <v>45</v>
      </c>
    </row>
    <row r="599" spans="2:4" ht="16.5" hidden="1" customHeight="1">
      <c r="B599" s="202">
        <v>596</v>
      </c>
      <c r="C599" s="435">
        <v>2925</v>
      </c>
      <c r="D599" s="270">
        <f t="shared" si="9"/>
        <v>46</v>
      </c>
    </row>
    <row r="600" spans="2:4" ht="16.5" hidden="1" customHeight="1">
      <c r="B600" s="202">
        <v>597</v>
      </c>
      <c r="C600" s="435">
        <v>2925</v>
      </c>
      <c r="D600" s="270">
        <f t="shared" si="9"/>
        <v>47</v>
      </c>
    </row>
    <row r="601" spans="2:4" ht="16.5" hidden="1" customHeight="1">
      <c r="B601" s="202">
        <v>598</v>
      </c>
      <c r="C601" s="435">
        <v>2925</v>
      </c>
      <c r="D601" s="270">
        <f t="shared" si="9"/>
        <v>48</v>
      </c>
    </row>
    <row r="602" spans="2:4" ht="16.5" hidden="1" customHeight="1">
      <c r="B602" s="202">
        <v>599</v>
      </c>
      <c r="C602" s="435">
        <v>2925</v>
      </c>
      <c r="D602" s="270">
        <f t="shared" si="9"/>
        <v>49</v>
      </c>
    </row>
    <row r="603" spans="2:4" ht="16.5" customHeight="1">
      <c r="B603" s="202">
        <v>600</v>
      </c>
      <c r="C603" s="435">
        <v>2925</v>
      </c>
      <c r="D603" s="270">
        <f t="shared" si="9"/>
        <v>0</v>
      </c>
    </row>
    <row r="604" spans="2:4" ht="16.5" hidden="1" customHeight="1">
      <c r="B604" s="202">
        <v>601</v>
      </c>
      <c r="C604" s="435">
        <v>2925</v>
      </c>
      <c r="D604" s="270">
        <f t="shared" si="9"/>
        <v>1</v>
      </c>
    </row>
    <row r="605" spans="2:4" ht="16.5" hidden="1" customHeight="1">
      <c r="B605" s="202">
        <v>602</v>
      </c>
      <c r="C605" s="435">
        <v>2925</v>
      </c>
      <c r="D605" s="270">
        <f t="shared" si="9"/>
        <v>2</v>
      </c>
    </row>
    <row r="606" spans="2:4" ht="16.5" hidden="1" customHeight="1">
      <c r="B606" s="202">
        <v>603</v>
      </c>
      <c r="C606" s="435">
        <v>2925</v>
      </c>
      <c r="D606" s="270">
        <f t="shared" si="9"/>
        <v>3</v>
      </c>
    </row>
    <row r="607" spans="2:4" ht="16.5" hidden="1" customHeight="1">
      <c r="B607" s="202">
        <v>604</v>
      </c>
      <c r="C607" s="435">
        <v>2925</v>
      </c>
      <c r="D607" s="270">
        <f t="shared" si="9"/>
        <v>4</v>
      </c>
    </row>
    <row r="608" spans="2:4" ht="16.5" hidden="1" customHeight="1">
      <c r="B608" s="202">
        <v>605</v>
      </c>
      <c r="C608" s="435">
        <v>2925</v>
      </c>
      <c r="D608" s="270">
        <f t="shared" si="9"/>
        <v>5</v>
      </c>
    </row>
    <row r="609" spans="2:4" ht="16.5" hidden="1" customHeight="1">
      <c r="B609" s="202">
        <v>606</v>
      </c>
      <c r="C609" s="435">
        <v>2925</v>
      </c>
      <c r="D609" s="270">
        <f t="shared" si="9"/>
        <v>6</v>
      </c>
    </row>
    <row r="610" spans="2:4" ht="16.5" hidden="1" customHeight="1">
      <c r="B610" s="202">
        <v>607</v>
      </c>
      <c r="C610" s="435">
        <v>2925</v>
      </c>
      <c r="D610" s="270">
        <f t="shared" si="9"/>
        <v>7</v>
      </c>
    </row>
    <row r="611" spans="2:4" ht="16.5" hidden="1" customHeight="1">
      <c r="B611" s="202">
        <v>608</v>
      </c>
      <c r="C611" s="435">
        <v>2925</v>
      </c>
      <c r="D611" s="270">
        <f t="shared" si="9"/>
        <v>8</v>
      </c>
    </row>
    <row r="612" spans="2:4" ht="16.5" hidden="1" customHeight="1">
      <c r="B612" s="202">
        <v>609</v>
      </c>
      <c r="C612" s="435">
        <v>2925</v>
      </c>
      <c r="D612" s="270">
        <f t="shared" si="9"/>
        <v>9</v>
      </c>
    </row>
    <row r="613" spans="2:4" ht="16.5" hidden="1" customHeight="1">
      <c r="B613" s="202">
        <v>610</v>
      </c>
      <c r="C613" s="435">
        <v>2925</v>
      </c>
      <c r="D613" s="270">
        <f t="shared" si="9"/>
        <v>10</v>
      </c>
    </row>
    <row r="614" spans="2:4" ht="16.5" hidden="1" customHeight="1">
      <c r="B614" s="202">
        <v>611</v>
      </c>
      <c r="C614" s="435">
        <v>2925</v>
      </c>
      <c r="D614" s="270">
        <f t="shared" si="9"/>
        <v>11</v>
      </c>
    </row>
    <row r="615" spans="2:4" ht="16.5" hidden="1" customHeight="1">
      <c r="B615" s="202">
        <v>612</v>
      </c>
      <c r="C615" s="435">
        <v>2925</v>
      </c>
      <c r="D615" s="270">
        <f t="shared" si="9"/>
        <v>12</v>
      </c>
    </row>
    <row r="616" spans="2:4" ht="16.5" hidden="1" customHeight="1">
      <c r="B616" s="202">
        <v>613</v>
      </c>
      <c r="C616" s="435">
        <v>2925</v>
      </c>
      <c r="D616" s="270">
        <f t="shared" si="9"/>
        <v>13</v>
      </c>
    </row>
    <row r="617" spans="2:4" ht="16.5" hidden="1" customHeight="1">
      <c r="B617" s="202">
        <v>614</v>
      </c>
      <c r="C617" s="435">
        <v>2925</v>
      </c>
      <c r="D617" s="270">
        <f t="shared" si="9"/>
        <v>14</v>
      </c>
    </row>
    <row r="618" spans="2:4" ht="16.5" hidden="1" customHeight="1">
      <c r="B618" s="202">
        <v>615</v>
      </c>
      <c r="C618" s="435">
        <v>2925</v>
      </c>
      <c r="D618" s="270">
        <f t="shared" si="9"/>
        <v>15</v>
      </c>
    </row>
    <row r="619" spans="2:4" ht="16.5" hidden="1" customHeight="1">
      <c r="B619" s="202">
        <v>616</v>
      </c>
      <c r="C619" s="435">
        <v>2925</v>
      </c>
      <c r="D619" s="270">
        <f t="shared" si="9"/>
        <v>16</v>
      </c>
    </row>
    <row r="620" spans="2:4" ht="16.5" hidden="1" customHeight="1">
      <c r="B620" s="202">
        <v>617</v>
      </c>
      <c r="C620" s="435">
        <v>2925</v>
      </c>
      <c r="D620" s="270">
        <f t="shared" si="9"/>
        <v>17</v>
      </c>
    </row>
    <row r="621" spans="2:4" ht="16.5" hidden="1" customHeight="1">
      <c r="B621" s="202">
        <v>618</v>
      </c>
      <c r="C621" s="435">
        <v>2925</v>
      </c>
      <c r="D621" s="270">
        <f t="shared" si="9"/>
        <v>18</v>
      </c>
    </row>
    <row r="622" spans="2:4" ht="16.5" hidden="1" customHeight="1">
      <c r="B622" s="202">
        <v>619</v>
      </c>
      <c r="C622" s="435">
        <v>2925</v>
      </c>
      <c r="D622" s="270">
        <f t="shared" si="9"/>
        <v>19</v>
      </c>
    </row>
    <row r="623" spans="2:4" ht="16.5" hidden="1" customHeight="1">
      <c r="B623" s="202">
        <v>620</v>
      </c>
      <c r="C623" s="435">
        <v>2925</v>
      </c>
      <c r="D623" s="270">
        <f t="shared" si="9"/>
        <v>20</v>
      </c>
    </row>
    <row r="624" spans="2:4" ht="16.5" hidden="1" customHeight="1">
      <c r="B624" s="202">
        <v>621</v>
      </c>
      <c r="C624" s="435">
        <v>2925</v>
      </c>
      <c r="D624" s="270">
        <f t="shared" si="9"/>
        <v>21</v>
      </c>
    </row>
    <row r="625" spans="2:4" ht="16.5" hidden="1" customHeight="1">
      <c r="B625" s="202">
        <v>622</v>
      </c>
      <c r="C625" s="435">
        <v>2925</v>
      </c>
      <c r="D625" s="270">
        <f t="shared" si="9"/>
        <v>22</v>
      </c>
    </row>
    <row r="626" spans="2:4" ht="16.5" hidden="1" customHeight="1">
      <c r="B626" s="202">
        <v>623</v>
      </c>
      <c r="C626" s="435">
        <v>2925</v>
      </c>
      <c r="D626" s="270">
        <f t="shared" si="9"/>
        <v>23</v>
      </c>
    </row>
    <row r="627" spans="2:4" ht="16.5" hidden="1" customHeight="1">
      <c r="B627" s="202">
        <v>624</v>
      </c>
      <c r="C627" s="435">
        <v>2925</v>
      </c>
      <c r="D627" s="270">
        <f t="shared" si="9"/>
        <v>24</v>
      </c>
    </row>
    <row r="628" spans="2:4" ht="16.5" hidden="1" customHeight="1">
      <c r="B628" s="202">
        <v>625</v>
      </c>
      <c r="C628" s="435">
        <v>3412.5</v>
      </c>
      <c r="D628" s="270">
        <f t="shared" si="9"/>
        <v>25</v>
      </c>
    </row>
    <row r="629" spans="2:4" ht="16.5" hidden="1" customHeight="1">
      <c r="B629" s="202">
        <v>626</v>
      </c>
      <c r="C629" s="435">
        <v>3412.5</v>
      </c>
      <c r="D629" s="270">
        <f t="shared" si="9"/>
        <v>26</v>
      </c>
    </row>
    <row r="630" spans="2:4" ht="16.5" hidden="1" customHeight="1">
      <c r="B630" s="202">
        <v>627</v>
      </c>
      <c r="C630" s="435">
        <v>3412.5</v>
      </c>
      <c r="D630" s="270">
        <f t="shared" si="9"/>
        <v>27</v>
      </c>
    </row>
    <row r="631" spans="2:4" ht="16.5" hidden="1" customHeight="1">
      <c r="B631" s="202">
        <v>628</v>
      </c>
      <c r="C631" s="435">
        <v>3412.5</v>
      </c>
      <c r="D631" s="270">
        <f t="shared" si="9"/>
        <v>28</v>
      </c>
    </row>
    <row r="632" spans="2:4" ht="16.5" hidden="1" customHeight="1">
      <c r="B632" s="202">
        <v>629</v>
      </c>
      <c r="C632" s="435">
        <v>3412.5</v>
      </c>
      <c r="D632" s="270">
        <f t="shared" si="9"/>
        <v>29</v>
      </c>
    </row>
    <row r="633" spans="2:4" ht="16.5" hidden="1" customHeight="1">
      <c r="B633" s="202">
        <v>630</v>
      </c>
      <c r="C633" s="435">
        <v>3412.5</v>
      </c>
      <c r="D633" s="270">
        <f t="shared" si="9"/>
        <v>30</v>
      </c>
    </row>
    <row r="634" spans="2:4" ht="16.5" hidden="1" customHeight="1">
      <c r="B634" s="202">
        <v>631</v>
      </c>
      <c r="C634" s="435">
        <v>3412.5</v>
      </c>
      <c r="D634" s="270">
        <f t="shared" si="9"/>
        <v>31</v>
      </c>
    </row>
    <row r="635" spans="2:4" ht="16.5" hidden="1" customHeight="1">
      <c r="B635" s="202">
        <v>632</v>
      </c>
      <c r="C635" s="435">
        <v>3412.5</v>
      </c>
      <c r="D635" s="270">
        <f t="shared" si="9"/>
        <v>32</v>
      </c>
    </row>
    <row r="636" spans="2:4" ht="16.5" hidden="1" customHeight="1">
      <c r="B636" s="202">
        <v>633</v>
      </c>
      <c r="C636" s="435">
        <v>3412.5</v>
      </c>
      <c r="D636" s="270">
        <f t="shared" si="9"/>
        <v>33</v>
      </c>
    </row>
    <row r="637" spans="2:4" ht="16.5" hidden="1" customHeight="1">
      <c r="B637" s="202">
        <v>634</v>
      </c>
      <c r="C637" s="435">
        <v>3412.5</v>
      </c>
      <c r="D637" s="270">
        <f t="shared" si="9"/>
        <v>34</v>
      </c>
    </row>
    <row r="638" spans="2:4" ht="16.5" hidden="1" customHeight="1">
      <c r="B638" s="202">
        <v>635</v>
      </c>
      <c r="C638" s="435">
        <v>3412.5</v>
      </c>
      <c r="D638" s="270">
        <f t="shared" si="9"/>
        <v>35</v>
      </c>
    </row>
    <row r="639" spans="2:4" ht="16.5" hidden="1" customHeight="1">
      <c r="B639" s="202">
        <v>636</v>
      </c>
      <c r="C639" s="435">
        <v>3412.5</v>
      </c>
      <c r="D639" s="270">
        <f t="shared" si="9"/>
        <v>36</v>
      </c>
    </row>
    <row r="640" spans="2:4" ht="16.5" hidden="1" customHeight="1">
      <c r="B640" s="202">
        <v>637</v>
      </c>
      <c r="C640" s="435">
        <v>3412.5</v>
      </c>
      <c r="D640" s="270">
        <f t="shared" si="9"/>
        <v>37</v>
      </c>
    </row>
    <row r="641" spans="2:4" ht="16.5" hidden="1" customHeight="1">
      <c r="B641" s="202">
        <v>638</v>
      </c>
      <c r="C641" s="435">
        <v>3412.5</v>
      </c>
      <c r="D641" s="270">
        <f t="shared" si="9"/>
        <v>38</v>
      </c>
    </row>
    <row r="642" spans="2:4" ht="16.5" hidden="1" customHeight="1">
      <c r="B642" s="202">
        <v>639</v>
      </c>
      <c r="C642" s="435">
        <v>3412.5</v>
      </c>
      <c r="D642" s="270">
        <f t="shared" si="9"/>
        <v>39</v>
      </c>
    </row>
    <row r="643" spans="2:4" ht="16.5" hidden="1" customHeight="1">
      <c r="B643" s="202">
        <v>640</v>
      </c>
      <c r="C643" s="435">
        <v>3412.5</v>
      </c>
      <c r="D643" s="270">
        <f t="shared" si="9"/>
        <v>40</v>
      </c>
    </row>
    <row r="644" spans="2:4" ht="16.5" hidden="1" customHeight="1">
      <c r="B644" s="202">
        <v>641</v>
      </c>
      <c r="C644" s="435">
        <v>3412.5</v>
      </c>
      <c r="D644" s="270">
        <f t="shared" si="9"/>
        <v>41</v>
      </c>
    </row>
    <row r="645" spans="2:4" ht="16.5" hidden="1" customHeight="1">
      <c r="B645" s="202">
        <v>642</v>
      </c>
      <c r="C645" s="435">
        <v>3412.5</v>
      </c>
      <c r="D645" s="270">
        <f t="shared" ref="D645:D708" si="10">MOD(ROW()-3,50)</f>
        <v>42</v>
      </c>
    </row>
    <row r="646" spans="2:4" ht="16.5" hidden="1" customHeight="1">
      <c r="B646" s="202">
        <v>643</v>
      </c>
      <c r="C646" s="435">
        <v>3412.5</v>
      </c>
      <c r="D646" s="270">
        <f t="shared" si="10"/>
        <v>43</v>
      </c>
    </row>
    <row r="647" spans="2:4" ht="16.5" hidden="1" customHeight="1">
      <c r="B647" s="202">
        <v>644</v>
      </c>
      <c r="C647" s="435">
        <v>3412.5</v>
      </c>
      <c r="D647" s="270">
        <f t="shared" si="10"/>
        <v>44</v>
      </c>
    </row>
    <row r="648" spans="2:4" ht="16.5" hidden="1" customHeight="1">
      <c r="B648" s="202">
        <v>645</v>
      </c>
      <c r="C648" s="435">
        <v>3412.5</v>
      </c>
      <c r="D648" s="270">
        <f t="shared" si="10"/>
        <v>45</v>
      </c>
    </row>
    <row r="649" spans="2:4" ht="16.5" hidden="1" customHeight="1">
      <c r="B649" s="202">
        <v>646</v>
      </c>
      <c r="C649" s="435">
        <v>3412.5</v>
      </c>
      <c r="D649" s="270">
        <f t="shared" si="10"/>
        <v>46</v>
      </c>
    </row>
    <row r="650" spans="2:4" ht="16.5" hidden="1" customHeight="1">
      <c r="B650" s="202">
        <v>647</v>
      </c>
      <c r="C650" s="435">
        <v>3412.5</v>
      </c>
      <c r="D650" s="270">
        <f t="shared" si="10"/>
        <v>47</v>
      </c>
    </row>
    <row r="651" spans="2:4" ht="16.5" hidden="1" customHeight="1">
      <c r="B651" s="202">
        <v>648</v>
      </c>
      <c r="C651" s="435">
        <v>3412.5</v>
      </c>
      <c r="D651" s="270">
        <f t="shared" si="10"/>
        <v>48</v>
      </c>
    </row>
    <row r="652" spans="2:4" ht="16.5" hidden="1" customHeight="1">
      <c r="B652" s="202">
        <v>649</v>
      </c>
      <c r="C652" s="435">
        <v>3412.5</v>
      </c>
      <c r="D652" s="270">
        <f t="shared" si="10"/>
        <v>49</v>
      </c>
    </row>
    <row r="653" spans="2:4" ht="16.5" customHeight="1">
      <c r="B653" s="202">
        <v>650</v>
      </c>
      <c r="C653" s="435">
        <v>3412.5</v>
      </c>
      <c r="D653" s="270">
        <f t="shared" si="10"/>
        <v>0</v>
      </c>
    </row>
    <row r="654" spans="2:4" ht="16.5" hidden="1" customHeight="1">
      <c r="B654" s="202">
        <v>651</v>
      </c>
      <c r="C654" s="435">
        <v>3412.5</v>
      </c>
      <c r="D654" s="270">
        <f t="shared" si="10"/>
        <v>1</v>
      </c>
    </row>
    <row r="655" spans="2:4" ht="16.5" hidden="1" customHeight="1">
      <c r="B655" s="202">
        <v>652</v>
      </c>
      <c r="C655" s="435">
        <v>3412.5</v>
      </c>
      <c r="D655" s="270">
        <f t="shared" si="10"/>
        <v>2</v>
      </c>
    </row>
    <row r="656" spans="2:4" ht="16.5" hidden="1" customHeight="1">
      <c r="B656" s="202">
        <v>653</v>
      </c>
      <c r="C656" s="435">
        <v>3412.5</v>
      </c>
      <c r="D656" s="270">
        <f t="shared" si="10"/>
        <v>3</v>
      </c>
    </row>
    <row r="657" spans="2:4" ht="16.5" hidden="1" customHeight="1">
      <c r="B657" s="202">
        <v>654</v>
      </c>
      <c r="C657" s="435">
        <v>3412.5</v>
      </c>
      <c r="D657" s="270">
        <f t="shared" si="10"/>
        <v>4</v>
      </c>
    </row>
    <row r="658" spans="2:4" ht="16.5" hidden="1" customHeight="1">
      <c r="B658" s="202">
        <v>655</v>
      </c>
      <c r="C658" s="435">
        <v>3412.5</v>
      </c>
      <c r="D658" s="270">
        <f t="shared" si="10"/>
        <v>5</v>
      </c>
    </row>
    <row r="659" spans="2:4" ht="16.5" hidden="1" customHeight="1">
      <c r="B659" s="202">
        <v>656</v>
      </c>
      <c r="C659" s="435">
        <v>3412.5</v>
      </c>
      <c r="D659" s="270">
        <f t="shared" si="10"/>
        <v>6</v>
      </c>
    </row>
    <row r="660" spans="2:4" ht="16.5" hidden="1" customHeight="1">
      <c r="B660" s="202">
        <v>657</v>
      </c>
      <c r="C660" s="435">
        <v>3412.5</v>
      </c>
      <c r="D660" s="270">
        <f t="shared" si="10"/>
        <v>7</v>
      </c>
    </row>
    <row r="661" spans="2:4" ht="16.5" hidden="1" customHeight="1">
      <c r="B661" s="202">
        <v>658</v>
      </c>
      <c r="C661" s="435">
        <v>3412.5</v>
      </c>
      <c r="D661" s="270">
        <f t="shared" si="10"/>
        <v>8</v>
      </c>
    </row>
    <row r="662" spans="2:4" ht="16.5" hidden="1" customHeight="1">
      <c r="B662" s="202">
        <v>659</v>
      </c>
      <c r="C662" s="435">
        <v>3412.5</v>
      </c>
      <c r="D662" s="270">
        <f t="shared" si="10"/>
        <v>9</v>
      </c>
    </row>
    <row r="663" spans="2:4" ht="16.5" hidden="1" customHeight="1">
      <c r="B663" s="202">
        <v>660</v>
      </c>
      <c r="C663" s="435">
        <v>3412.5</v>
      </c>
      <c r="D663" s="270">
        <f t="shared" si="10"/>
        <v>10</v>
      </c>
    </row>
    <row r="664" spans="2:4" ht="16.5" hidden="1" customHeight="1">
      <c r="B664" s="202">
        <v>661</v>
      </c>
      <c r="C664" s="435">
        <v>3412.5</v>
      </c>
      <c r="D664" s="270">
        <f t="shared" si="10"/>
        <v>11</v>
      </c>
    </row>
    <row r="665" spans="2:4" ht="16.5" hidden="1" customHeight="1">
      <c r="B665" s="202">
        <v>662</v>
      </c>
      <c r="C665" s="435">
        <v>3412.5</v>
      </c>
      <c r="D665" s="270">
        <f t="shared" si="10"/>
        <v>12</v>
      </c>
    </row>
    <row r="666" spans="2:4" ht="16.5" hidden="1" customHeight="1">
      <c r="B666" s="202">
        <v>663</v>
      </c>
      <c r="C666" s="435">
        <v>3412.5</v>
      </c>
      <c r="D666" s="270">
        <f t="shared" si="10"/>
        <v>13</v>
      </c>
    </row>
    <row r="667" spans="2:4" ht="16.5" hidden="1" customHeight="1">
      <c r="B667" s="202">
        <v>664</v>
      </c>
      <c r="C667" s="435">
        <v>3412.5</v>
      </c>
      <c r="D667" s="270">
        <f t="shared" si="10"/>
        <v>14</v>
      </c>
    </row>
    <row r="668" spans="2:4" ht="16.5" hidden="1" customHeight="1">
      <c r="B668" s="202">
        <v>665</v>
      </c>
      <c r="C668" s="435">
        <v>3412.5</v>
      </c>
      <c r="D668" s="270">
        <f t="shared" si="10"/>
        <v>15</v>
      </c>
    </row>
    <row r="669" spans="2:4" ht="16.5" hidden="1" customHeight="1">
      <c r="B669" s="202">
        <v>666</v>
      </c>
      <c r="C669" s="435">
        <v>3412.5</v>
      </c>
      <c r="D669" s="270">
        <f t="shared" si="10"/>
        <v>16</v>
      </c>
    </row>
    <row r="670" spans="2:4" ht="16.5" hidden="1" customHeight="1">
      <c r="B670" s="202">
        <v>667</v>
      </c>
      <c r="C670" s="435">
        <v>3412.5</v>
      </c>
      <c r="D670" s="270">
        <f t="shared" si="10"/>
        <v>17</v>
      </c>
    </row>
    <row r="671" spans="2:4" ht="16.5" hidden="1" customHeight="1">
      <c r="B671" s="202">
        <v>668</v>
      </c>
      <c r="C671" s="435">
        <v>3412.5</v>
      </c>
      <c r="D671" s="270">
        <f t="shared" si="10"/>
        <v>18</v>
      </c>
    </row>
    <row r="672" spans="2:4" ht="16.5" hidden="1" customHeight="1">
      <c r="B672" s="202">
        <v>669</v>
      </c>
      <c r="C672" s="435">
        <v>3412.5</v>
      </c>
      <c r="D672" s="270">
        <f t="shared" si="10"/>
        <v>19</v>
      </c>
    </row>
    <row r="673" spans="2:4" ht="16.5" hidden="1" customHeight="1">
      <c r="B673" s="202">
        <v>670</v>
      </c>
      <c r="C673" s="435">
        <v>3412.5</v>
      </c>
      <c r="D673" s="270">
        <f t="shared" si="10"/>
        <v>20</v>
      </c>
    </row>
    <row r="674" spans="2:4" ht="16.5" hidden="1" customHeight="1">
      <c r="B674" s="202">
        <v>671</v>
      </c>
      <c r="C674" s="435">
        <v>3412.5</v>
      </c>
      <c r="D674" s="270">
        <f t="shared" si="10"/>
        <v>21</v>
      </c>
    </row>
    <row r="675" spans="2:4" ht="16.5" hidden="1" customHeight="1">
      <c r="B675" s="202">
        <v>672</v>
      </c>
      <c r="C675" s="435">
        <v>3412.5</v>
      </c>
      <c r="D675" s="270">
        <f t="shared" si="10"/>
        <v>22</v>
      </c>
    </row>
    <row r="676" spans="2:4" ht="16.5" hidden="1" customHeight="1">
      <c r="B676" s="202">
        <v>673</v>
      </c>
      <c r="C676" s="435">
        <v>3412.5</v>
      </c>
      <c r="D676" s="270">
        <f t="shared" si="10"/>
        <v>23</v>
      </c>
    </row>
    <row r="677" spans="2:4" ht="16.5" hidden="1" customHeight="1">
      <c r="B677" s="202">
        <v>674</v>
      </c>
      <c r="C677" s="435">
        <v>3412.5</v>
      </c>
      <c r="D677" s="270">
        <f t="shared" si="10"/>
        <v>24</v>
      </c>
    </row>
    <row r="678" spans="2:4" ht="16.5" hidden="1" customHeight="1">
      <c r="B678" s="202">
        <v>675</v>
      </c>
      <c r="C678" s="435">
        <v>3937.5</v>
      </c>
      <c r="D678" s="270">
        <f t="shared" si="10"/>
        <v>25</v>
      </c>
    </row>
    <row r="679" spans="2:4" ht="16.5" hidden="1" customHeight="1">
      <c r="B679" s="202">
        <v>676</v>
      </c>
      <c r="C679" s="435">
        <v>3937.5</v>
      </c>
      <c r="D679" s="270">
        <f t="shared" si="10"/>
        <v>26</v>
      </c>
    </row>
    <row r="680" spans="2:4" ht="16.5" hidden="1" customHeight="1">
      <c r="B680" s="202">
        <v>677</v>
      </c>
      <c r="C680" s="435">
        <v>3937.5</v>
      </c>
      <c r="D680" s="270">
        <f t="shared" si="10"/>
        <v>27</v>
      </c>
    </row>
    <row r="681" spans="2:4" ht="16.5" hidden="1" customHeight="1">
      <c r="B681" s="202">
        <v>678</v>
      </c>
      <c r="C681" s="435">
        <v>3937.5</v>
      </c>
      <c r="D681" s="270">
        <f t="shared" si="10"/>
        <v>28</v>
      </c>
    </row>
    <row r="682" spans="2:4" ht="16.5" hidden="1" customHeight="1">
      <c r="B682" s="202">
        <v>679</v>
      </c>
      <c r="C682" s="435">
        <v>3937.5</v>
      </c>
      <c r="D682" s="270">
        <f t="shared" si="10"/>
        <v>29</v>
      </c>
    </row>
    <row r="683" spans="2:4" ht="16.5" hidden="1" customHeight="1">
      <c r="B683" s="202">
        <v>680</v>
      </c>
      <c r="C683" s="435">
        <v>3937.5</v>
      </c>
      <c r="D683" s="270">
        <f t="shared" si="10"/>
        <v>30</v>
      </c>
    </row>
    <row r="684" spans="2:4" ht="16.5" hidden="1" customHeight="1">
      <c r="B684" s="202">
        <v>681</v>
      </c>
      <c r="C684" s="435">
        <v>3937.5</v>
      </c>
      <c r="D684" s="270">
        <f t="shared" si="10"/>
        <v>31</v>
      </c>
    </row>
    <row r="685" spans="2:4" ht="16.5" hidden="1" customHeight="1">
      <c r="B685" s="202">
        <v>682</v>
      </c>
      <c r="C685" s="435">
        <v>3937.5</v>
      </c>
      <c r="D685" s="270">
        <f t="shared" si="10"/>
        <v>32</v>
      </c>
    </row>
    <row r="686" spans="2:4" ht="16.5" hidden="1" customHeight="1">
      <c r="B686" s="202">
        <v>683</v>
      </c>
      <c r="C686" s="435">
        <v>3937.5</v>
      </c>
      <c r="D686" s="270">
        <f t="shared" si="10"/>
        <v>33</v>
      </c>
    </row>
    <row r="687" spans="2:4" ht="16.5" hidden="1" customHeight="1">
      <c r="B687" s="202">
        <v>684</v>
      </c>
      <c r="C687" s="435">
        <v>3937.5</v>
      </c>
      <c r="D687" s="270">
        <f t="shared" si="10"/>
        <v>34</v>
      </c>
    </row>
    <row r="688" spans="2:4" ht="16.5" hidden="1" customHeight="1">
      <c r="B688" s="202">
        <v>685</v>
      </c>
      <c r="C688" s="435">
        <v>3937.5</v>
      </c>
      <c r="D688" s="270">
        <f t="shared" si="10"/>
        <v>35</v>
      </c>
    </row>
    <row r="689" spans="2:4" ht="16.5" hidden="1" customHeight="1">
      <c r="B689" s="202">
        <v>686</v>
      </c>
      <c r="C689" s="435">
        <v>3937.5</v>
      </c>
      <c r="D689" s="270">
        <f t="shared" si="10"/>
        <v>36</v>
      </c>
    </row>
    <row r="690" spans="2:4" ht="16.5" hidden="1" customHeight="1">
      <c r="B690" s="202">
        <v>687</v>
      </c>
      <c r="C690" s="435">
        <v>3937.5</v>
      </c>
      <c r="D690" s="270">
        <f t="shared" si="10"/>
        <v>37</v>
      </c>
    </row>
    <row r="691" spans="2:4" ht="16.5" hidden="1" customHeight="1">
      <c r="B691" s="202">
        <v>688</v>
      </c>
      <c r="C691" s="435">
        <v>3937.5</v>
      </c>
      <c r="D691" s="270">
        <f t="shared" si="10"/>
        <v>38</v>
      </c>
    </row>
    <row r="692" spans="2:4" ht="16.5" hidden="1" customHeight="1">
      <c r="B692" s="202">
        <v>689</v>
      </c>
      <c r="C692" s="435">
        <v>3937.5</v>
      </c>
      <c r="D692" s="270">
        <f t="shared" si="10"/>
        <v>39</v>
      </c>
    </row>
    <row r="693" spans="2:4" ht="16.5" hidden="1" customHeight="1">
      <c r="B693" s="202">
        <v>690</v>
      </c>
      <c r="C693" s="435">
        <v>3937.5</v>
      </c>
      <c r="D693" s="270">
        <f t="shared" si="10"/>
        <v>40</v>
      </c>
    </row>
    <row r="694" spans="2:4" ht="16.5" hidden="1" customHeight="1">
      <c r="B694" s="202">
        <v>691</v>
      </c>
      <c r="C694" s="435">
        <v>3937.5</v>
      </c>
      <c r="D694" s="270">
        <f t="shared" si="10"/>
        <v>41</v>
      </c>
    </row>
    <row r="695" spans="2:4" ht="16.5" hidden="1" customHeight="1">
      <c r="B695" s="202">
        <v>692</v>
      </c>
      <c r="C695" s="435">
        <v>3937.5</v>
      </c>
      <c r="D695" s="270">
        <f t="shared" si="10"/>
        <v>42</v>
      </c>
    </row>
    <row r="696" spans="2:4" ht="16.5" hidden="1" customHeight="1">
      <c r="B696" s="202">
        <v>693</v>
      </c>
      <c r="C696" s="435">
        <v>3937.5</v>
      </c>
      <c r="D696" s="270">
        <f t="shared" si="10"/>
        <v>43</v>
      </c>
    </row>
    <row r="697" spans="2:4" ht="16.5" hidden="1" customHeight="1">
      <c r="B697" s="202">
        <v>694</v>
      </c>
      <c r="C697" s="435">
        <v>3937.5</v>
      </c>
      <c r="D697" s="270">
        <f t="shared" si="10"/>
        <v>44</v>
      </c>
    </row>
    <row r="698" spans="2:4" ht="16.5" hidden="1" customHeight="1">
      <c r="B698" s="202">
        <v>695</v>
      </c>
      <c r="C698" s="435">
        <v>3937.5</v>
      </c>
      <c r="D698" s="270">
        <f t="shared" si="10"/>
        <v>45</v>
      </c>
    </row>
    <row r="699" spans="2:4" ht="16.5" hidden="1" customHeight="1">
      <c r="B699" s="202">
        <v>696</v>
      </c>
      <c r="C699" s="435">
        <v>3937.5</v>
      </c>
      <c r="D699" s="270">
        <f t="shared" si="10"/>
        <v>46</v>
      </c>
    </row>
    <row r="700" spans="2:4" ht="16.5" hidden="1" customHeight="1">
      <c r="B700" s="202">
        <v>697</v>
      </c>
      <c r="C700" s="435">
        <v>3937.5</v>
      </c>
      <c r="D700" s="270">
        <f t="shared" si="10"/>
        <v>47</v>
      </c>
    </row>
    <row r="701" spans="2:4" ht="16.5" hidden="1" customHeight="1">
      <c r="B701" s="202">
        <v>698</v>
      </c>
      <c r="C701" s="435">
        <v>3937.5</v>
      </c>
      <c r="D701" s="270">
        <f t="shared" si="10"/>
        <v>48</v>
      </c>
    </row>
    <row r="702" spans="2:4" ht="16.5" hidden="1" customHeight="1">
      <c r="B702" s="202">
        <v>699</v>
      </c>
      <c r="C702" s="435">
        <v>3937.5</v>
      </c>
      <c r="D702" s="270">
        <f t="shared" si="10"/>
        <v>49</v>
      </c>
    </row>
    <row r="703" spans="2:4" ht="16.5" customHeight="1">
      <c r="B703" s="202">
        <v>700</v>
      </c>
      <c r="C703" s="435">
        <v>3937.5</v>
      </c>
      <c r="D703" s="270">
        <f t="shared" si="10"/>
        <v>0</v>
      </c>
    </row>
    <row r="704" spans="2:4" ht="16.5" hidden="1" customHeight="1">
      <c r="B704" s="202">
        <v>701</v>
      </c>
      <c r="C704" s="435">
        <v>3937.5</v>
      </c>
      <c r="D704" s="270">
        <f t="shared" si="10"/>
        <v>1</v>
      </c>
    </row>
    <row r="705" spans="2:4" ht="16.5" hidden="1" customHeight="1">
      <c r="B705" s="202">
        <v>702</v>
      </c>
      <c r="C705" s="435">
        <v>3937.5</v>
      </c>
      <c r="D705" s="270">
        <f t="shared" si="10"/>
        <v>2</v>
      </c>
    </row>
    <row r="706" spans="2:4" ht="16.5" hidden="1" customHeight="1">
      <c r="B706" s="202">
        <v>703</v>
      </c>
      <c r="C706" s="435">
        <v>3937.5</v>
      </c>
      <c r="D706" s="270">
        <f t="shared" si="10"/>
        <v>3</v>
      </c>
    </row>
    <row r="707" spans="2:4" ht="16.5" hidden="1" customHeight="1">
      <c r="B707" s="202">
        <v>704</v>
      </c>
      <c r="C707" s="435">
        <v>3937.5</v>
      </c>
      <c r="D707" s="270">
        <f t="shared" si="10"/>
        <v>4</v>
      </c>
    </row>
    <row r="708" spans="2:4" ht="16.5" hidden="1" customHeight="1">
      <c r="B708" s="202">
        <v>705</v>
      </c>
      <c r="C708" s="435">
        <v>3937.5</v>
      </c>
      <c r="D708" s="270">
        <f t="shared" si="10"/>
        <v>5</v>
      </c>
    </row>
    <row r="709" spans="2:4" ht="16.5" hidden="1" customHeight="1">
      <c r="B709" s="202">
        <v>706</v>
      </c>
      <c r="C709" s="435">
        <v>3937.5</v>
      </c>
      <c r="D709" s="270">
        <f t="shared" ref="D709:D772" si="11">MOD(ROW()-3,50)</f>
        <v>6</v>
      </c>
    </row>
    <row r="710" spans="2:4" ht="16.5" hidden="1" customHeight="1">
      <c r="B710" s="202">
        <v>707</v>
      </c>
      <c r="C710" s="435">
        <v>3937.5</v>
      </c>
      <c r="D710" s="270">
        <f t="shared" si="11"/>
        <v>7</v>
      </c>
    </row>
    <row r="711" spans="2:4" ht="16.5" hidden="1" customHeight="1">
      <c r="B711" s="202">
        <v>708</v>
      </c>
      <c r="C711" s="435">
        <v>3937.5</v>
      </c>
      <c r="D711" s="270">
        <f t="shared" si="11"/>
        <v>8</v>
      </c>
    </row>
    <row r="712" spans="2:4" ht="16.5" hidden="1" customHeight="1">
      <c r="B712" s="202">
        <v>709</v>
      </c>
      <c r="C712" s="435">
        <v>3937.5</v>
      </c>
      <c r="D712" s="270">
        <f t="shared" si="11"/>
        <v>9</v>
      </c>
    </row>
    <row r="713" spans="2:4" ht="16.5" hidden="1" customHeight="1">
      <c r="B713" s="202">
        <v>710</v>
      </c>
      <c r="C713" s="435">
        <v>3937.5</v>
      </c>
      <c r="D713" s="270">
        <f t="shared" si="11"/>
        <v>10</v>
      </c>
    </row>
    <row r="714" spans="2:4" ht="16.5" hidden="1" customHeight="1">
      <c r="B714" s="202">
        <v>711</v>
      </c>
      <c r="C714" s="435">
        <v>3937.5</v>
      </c>
      <c r="D714" s="270">
        <f t="shared" si="11"/>
        <v>11</v>
      </c>
    </row>
    <row r="715" spans="2:4" ht="16.5" hidden="1" customHeight="1">
      <c r="B715" s="202">
        <v>712</v>
      </c>
      <c r="C715" s="435">
        <v>3937.5</v>
      </c>
      <c r="D715" s="270">
        <f t="shared" si="11"/>
        <v>12</v>
      </c>
    </row>
    <row r="716" spans="2:4" ht="16.5" hidden="1" customHeight="1">
      <c r="B716" s="202">
        <v>713</v>
      </c>
      <c r="C716" s="435">
        <v>3937.5</v>
      </c>
      <c r="D716" s="270">
        <f t="shared" si="11"/>
        <v>13</v>
      </c>
    </row>
    <row r="717" spans="2:4" ht="16.5" hidden="1" customHeight="1">
      <c r="B717" s="202">
        <v>714</v>
      </c>
      <c r="C717" s="435">
        <v>3937.5</v>
      </c>
      <c r="D717" s="270">
        <f t="shared" si="11"/>
        <v>14</v>
      </c>
    </row>
    <row r="718" spans="2:4" ht="16.5" hidden="1" customHeight="1">
      <c r="B718" s="202">
        <v>715</v>
      </c>
      <c r="C718" s="435">
        <v>3937.5</v>
      </c>
      <c r="D718" s="270">
        <f t="shared" si="11"/>
        <v>15</v>
      </c>
    </row>
    <row r="719" spans="2:4" ht="16.5" hidden="1" customHeight="1">
      <c r="B719" s="202">
        <v>716</v>
      </c>
      <c r="C719" s="435">
        <v>3937.5</v>
      </c>
      <c r="D719" s="270">
        <f t="shared" si="11"/>
        <v>16</v>
      </c>
    </row>
    <row r="720" spans="2:4" ht="16.5" hidden="1" customHeight="1">
      <c r="B720" s="202">
        <v>717</v>
      </c>
      <c r="C720" s="435">
        <v>3937.5</v>
      </c>
      <c r="D720" s="270">
        <f t="shared" si="11"/>
        <v>17</v>
      </c>
    </row>
    <row r="721" spans="2:4" ht="16.5" hidden="1" customHeight="1">
      <c r="B721" s="202">
        <v>718</v>
      </c>
      <c r="C721" s="435">
        <v>3937.5</v>
      </c>
      <c r="D721" s="270">
        <f t="shared" si="11"/>
        <v>18</v>
      </c>
    </row>
    <row r="722" spans="2:4" ht="16.5" hidden="1" customHeight="1">
      <c r="B722" s="202">
        <v>719</v>
      </c>
      <c r="C722" s="435">
        <v>3937.5</v>
      </c>
      <c r="D722" s="270">
        <f t="shared" si="11"/>
        <v>19</v>
      </c>
    </row>
    <row r="723" spans="2:4" ht="16.5" hidden="1" customHeight="1">
      <c r="B723" s="202">
        <v>720</v>
      </c>
      <c r="C723" s="435">
        <v>3937.5</v>
      </c>
      <c r="D723" s="270">
        <f t="shared" si="11"/>
        <v>20</v>
      </c>
    </row>
    <row r="724" spans="2:4" ht="16.5" hidden="1" customHeight="1">
      <c r="B724" s="202">
        <v>721</v>
      </c>
      <c r="C724" s="435">
        <v>3937.5</v>
      </c>
      <c r="D724" s="270">
        <f t="shared" si="11"/>
        <v>21</v>
      </c>
    </row>
    <row r="725" spans="2:4" ht="16.5" hidden="1" customHeight="1">
      <c r="B725" s="202">
        <v>722</v>
      </c>
      <c r="C725" s="435">
        <v>3937.5</v>
      </c>
      <c r="D725" s="270">
        <f t="shared" si="11"/>
        <v>22</v>
      </c>
    </row>
    <row r="726" spans="2:4" ht="16.5" hidden="1" customHeight="1">
      <c r="B726" s="202">
        <v>723</v>
      </c>
      <c r="C726" s="435">
        <v>3937.5</v>
      </c>
      <c r="D726" s="270">
        <f t="shared" si="11"/>
        <v>23</v>
      </c>
    </row>
    <row r="727" spans="2:4" ht="16.5" hidden="1" customHeight="1">
      <c r="B727" s="202">
        <v>724</v>
      </c>
      <c r="C727" s="435">
        <v>3937.5</v>
      </c>
      <c r="D727" s="270">
        <f t="shared" si="11"/>
        <v>24</v>
      </c>
    </row>
    <row r="728" spans="2:4" ht="16.5" hidden="1" customHeight="1">
      <c r="B728" s="202">
        <v>725</v>
      </c>
      <c r="C728" s="435">
        <v>4500</v>
      </c>
      <c r="D728" s="270">
        <f t="shared" si="11"/>
        <v>25</v>
      </c>
    </row>
    <row r="729" spans="2:4" ht="16.5" hidden="1" customHeight="1">
      <c r="B729" s="202">
        <v>726</v>
      </c>
      <c r="C729" s="435">
        <v>4500</v>
      </c>
      <c r="D729" s="270">
        <f t="shared" si="11"/>
        <v>26</v>
      </c>
    </row>
    <row r="730" spans="2:4" ht="16.5" hidden="1" customHeight="1">
      <c r="B730" s="202">
        <v>727</v>
      </c>
      <c r="C730" s="435">
        <v>4500</v>
      </c>
      <c r="D730" s="270">
        <f t="shared" si="11"/>
        <v>27</v>
      </c>
    </row>
    <row r="731" spans="2:4" ht="16.5" hidden="1" customHeight="1">
      <c r="B731" s="202">
        <v>728</v>
      </c>
      <c r="C731" s="435">
        <v>4500</v>
      </c>
      <c r="D731" s="270">
        <f t="shared" si="11"/>
        <v>28</v>
      </c>
    </row>
    <row r="732" spans="2:4" ht="16.5" hidden="1" customHeight="1">
      <c r="B732" s="202">
        <v>729</v>
      </c>
      <c r="C732" s="435">
        <v>4500</v>
      </c>
      <c r="D732" s="270">
        <f t="shared" si="11"/>
        <v>29</v>
      </c>
    </row>
    <row r="733" spans="2:4" ht="16.5" hidden="1" customHeight="1">
      <c r="B733" s="202">
        <v>730</v>
      </c>
      <c r="C733" s="435">
        <v>4500</v>
      </c>
      <c r="D733" s="270">
        <f t="shared" si="11"/>
        <v>30</v>
      </c>
    </row>
    <row r="734" spans="2:4" ht="16.5" hidden="1" customHeight="1">
      <c r="B734" s="202">
        <v>731</v>
      </c>
      <c r="C734" s="435">
        <v>4500</v>
      </c>
      <c r="D734" s="270">
        <f t="shared" si="11"/>
        <v>31</v>
      </c>
    </row>
    <row r="735" spans="2:4" ht="16.5" hidden="1" customHeight="1">
      <c r="B735" s="202">
        <v>732</v>
      </c>
      <c r="C735" s="435">
        <v>4500</v>
      </c>
      <c r="D735" s="270">
        <f t="shared" si="11"/>
        <v>32</v>
      </c>
    </row>
    <row r="736" spans="2:4" ht="16.5" hidden="1" customHeight="1">
      <c r="B736" s="202">
        <v>733</v>
      </c>
      <c r="C736" s="435">
        <v>4500</v>
      </c>
      <c r="D736" s="270">
        <f t="shared" si="11"/>
        <v>33</v>
      </c>
    </row>
    <row r="737" spans="2:4" ht="16.5" hidden="1" customHeight="1">
      <c r="B737" s="202">
        <v>734</v>
      </c>
      <c r="C737" s="435">
        <v>4500</v>
      </c>
      <c r="D737" s="270">
        <f t="shared" si="11"/>
        <v>34</v>
      </c>
    </row>
    <row r="738" spans="2:4" ht="16.5" hidden="1" customHeight="1">
      <c r="B738" s="202">
        <v>735</v>
      </c>
      <c r="C738" s="435">
        <v>4500</v>
      </c>
      <c r="D738" s="270">
        <f t="shared" si="11"/>
        <v>35</v>
      </c>
    </row>
    <row r="739" spans="2:4" ht="16.5" hidden="1" customHeight="1">
      <c r="B739" s="202">
        <v>736</v>
      </c>
      <c r="C739" s="435">
        <v>4500</v>
      </c>
      <c r="D739" s="270">
        <f t="shared" si="11"/>
        <v>36</v>
      </c>
    </row>
    <row r="740" spans="2:4" ht="16.5" hidden="1" customHeight="1">
      <c r="B740" s="202">
        <v>737</v>
      </c>
      <c r="C740" s="435">
        <v>4500</v>
      </c>
      <c r="D740" s="270">
        <f t="shared" si="11"/>
        <v>37</v>
      </c>
    </row>
    <row r="741" spans="2:4" ht="16.5" hidden="1" customHeight="1">
      <c r="B741" s="202">
        <v>738</v>
      </c>
      <c r="C741" s="435">
        <v>4500</v>
      </c>
      <c r="D741" s="270">
        <f t="shared" si="11"/>
        <v>38</v>
      </c>
    </row>
    <row r="742" spans="2:4" ht="16.5" hidden="1" customHeight="1">
      <c r="B742" s="202">
        <v>739</v>
      </c>
      <c r="C742" s="435">
        <v>4500</v>
      </c>
      <c r="D742" s="270">
        <f t="shared" si="11"/>
        <v>39</v>
      </c>
    </row>
    <row r="743" spans="2:4" ht="16.5" hidden="1" customHeight="1">
      <c r="B743" s="202">
        <v>740</v>
      </c>
      <c r="C743" s="435">
        <v>4500</v>
      </c>
      <c r="D743" s="270">
        <f t="shared" si="11"/>
        <v>40</v>
      </c>
    </row>
    <row r="744" spans="2:4" ht="16.5" hidden="1" customHeight="1">
      <c r="B744" s="202">
        <v>741</v>
      </c>
      <c r="C744" s="435">
        <v>4500</v>
      </c>
      <c r="D744" s="270">
        <f t="shared" si="11"/>
        <v>41</v>
      </c>
    </row>
    <row r="745" spans="2:4" ht="16.5" hidden="1" customHeight="1">
      <c r="B745" s="202">
        <v>742</v>
      </c>
      <c r="C745" s="435">
        <v>4500</v>
      </c>
      <c r="D745" s="270">
        <f t="shared" si="11"/>
        <v>42</v>
      </c>
    </row>
    <row r="746" spans="2:4" ht="16.5" hidden="1" customHeight="1">
      <c r="B746" s="202">
        <v>743</v>
      </c>
      <c r="C746" s="435">
        <v>4500</v>
      </c>
      <c r="D746" s="270">
        <f t="shared" si="11"/>
        <v>43</v>
      </c>
    </row>
    <row r="747" spans="2:4" ht="16.5" hidden="1" customHeight="1">
      <c r="B747" s="202">
        <v>744</v>
      </c>
      <c r="C747" s="435">
        <v>4500</v>
      </c>
      <c r="D747" s="270">
        <f t="shared" si="11"/>
        <v>44</v>
      </c>
    </row>
    <row r="748" spans="2:4" ht="16.5" hidden="1" customHeight="1">
      <c r="B748" s="202">
        <v>745</v>
      </c>
      <c r="C748" s="435">
        <v>4500</v>
      </c>
      <c r="D748" s="270">
        <f t="shared" si="11"/>
        <v>45</v>
      </c>
    </row>
    <row r="749" spans="2:4" ht="16.5" hidden="1" customHeight="1">
      <c r="B749" s="202">
        <v>746</v>
      </c>
      <c r="C749" s="435">
        <v>4500</v>
      </c>
      <c r="D749" s="270">
        <f t="shared" si="11"/>
        <v>46</v>
      </c>
    </row>
    <row r="750" spans="2:4" ht="16.5" hidden="1" customHeight="1">
      <c r="B750" s="202">
        <v>747</v>
      </c>
      <c r="C750" s="435">
        <v>4500</v>
      </c>
      <c r="D750" s="270">
        <f t="shared" si="11"/>
        <v>47</v>
      </c>
    </row>
    <row r="751" spans="2:4" ht="16.5" hidden="1" customHeight="1">
      <c r="B751" s="202">
        <v>748</v>
      </c>
      <c r="C751" s="435">
        <v>4500</v>
      </c>
      <c r="D751" s="270">
        <f t="shared" si="11"/>
        <v>48</v>
      </c>
    </row>
    <row r="752" spans="2:4" ht="16.5" hidden="1" customHeight="1">
      <c r="B752" s="202">
        <v>749</v>
      </c>
      <c r="C752" s="435">
        <v>4500</v>
      </c>
      <c r="D752" s="270">
        <f t="shared" si="11"/>
        <v>49</v>
      </c>
    </row>
    <row r="753" spans="2:4" ht="16.5" customHeight="1">
      <c r="B753" s="202">
        <v>750</v>
      </c>
      <c r="C753" s="435">
        <v>4500</v>
      </c>
      <c r="D753" s="270">
        <f t="shared" si="11"/>
        <v>0</v>
      </c>
    </row>
    <row r="754" spans="2:4" ht="16.5" hidden="1" customHeight="1">
      <c r="B754" s="202">
        <v>751</v>
      </c>
      <c r="C754" s="435">
        <v>4500</v>
      </c>
      <c r="D754" s="270">
        <f t="shared" si="11"/>
        <v>1</v>
      </c>
    </row>
    <row r="755" spans="2:4" ht="16.5" hidden="1" customHeight="1">
      <c r="B755" s="202">
        <v>752</v>
      </c>
      <c r="C755" s="435">
        <v>4500</v>
      </c>
      <c r="D755" s="270">
        <f t="shared" si="11"/>
        <v>2</v>
      </c>
    </row>
    <row r="756" spans="2:4" ht="16.5" hidden="1" customHeight="1">
      <c r="B756" s="202">
        <v>753</v>
      </c>
      <c r="C756" s="435">
        <v>4500</v>
      </c>
      <c r="D756" s="270">
        <f t="shared" si="11"/>
        <v>3</v>
      </c>
    </row>
    <row r="757" spans="2:4" ht="16.5" hidden="1" customHeight="1">
      <c r="B757" s="202">
        <v>754</v>
      </c>
      <c r="C757" s="435">
        <v>4500</v>
      </c>
      <c r="D757" s="270">
        <f t="shared" si="11"/>
        <v>4</v>
      </c>
    </row>
    <row r="758" spans="2:4" ht="16.5" hidden="1" customHeight="1">
      <c r="B758" s="202">
        <v>755</v>
      </c>
      <c r="C758" s="435">
        <v>4500</v>
      </c>
      <c r="D758" s="270">
        <f t="shared" si="11"/>
        <v>5</v>
      </c>
    </row>
    <row r="759" spans="2:4" ht="16.5" hidden="1" customHeight="1">
      <c r="B759" s="202">
        <v>756</v>
      </c>
      <c r="C759" s="435">
        <v>4500</v>
      </c>
      <c r="D759" s="270">
        <f t="shared" si="11"/>
        <v>6</v>
      </c>
    </row>
    <row r="760" spans="2:4" ht="16.5" hidden="1" customHeight="1">
      <c r="B760" s="202">
        <v>757</v>
      </c>
      <c r="C760" s="435">
        <v>4500</v>
      </c>
      <c r="D760" s="270">
        <f t="shared" si="11"/>
        <v>7</v>
      </c>
    </row>
    <row r="761" spans="2:4" ht="16.5" hidden="1" customHeight="1">
      <c r="B761" s="202">
        <v>758</v>
      </c>
      <c r="C761" s="435">
        <v>4500</v>
      </c>
      <c r="D761" s="270">
        <f t="shared" si="11"/>
        <v>8</v>
      </c>
    </row>
    <row r="762" spans="2:4" ht="16.5" hidden="1" customHeight="1">
      <c r="B762" s="202">
        <v>759</v>
      </c>
      <c r="C762" s="435">
        <v>4500</v>
      </c>
      <c r="D762" s="270">
        <f t="shared" si="11"/>
        <v>9</v>
      </c>
    </row>
    <row r="763" spans="2:4" ht="16.5" hidden="1" customHeight="1">
      <c r="B763" s="202">
        <v>760</v>
      </c>
      <c r="C763" s="435">
        <v>4500</v>
      </c>
      <c r="D763" s="270">
        <f t="shared" si="11"/>
        <v>10</v>
      </c>
    </row>
    <row r="764" spans="2:4" ht="16.5" hidden="1" customHeight="1">
      <c r="B764" s="202">
        <v>761</v>
      </c>
      <c r="C764" s="435">
        <v>4500</v>
      </c>
      <c r="D764" s="270">
        <f t="shared" si="11"/>
        <v>11</v>
      </c>
    </row>
    <row r="765" spans="2:4" ht="16.5" hidden="1" customHeight="1">
      <c r="B765" s="202">
        <v>762</v>
      </c>
      <c r="C765" s="435">
        <v>4500</v>
      </c>
      <c r="D765" s="270">
        <f t="shared" si="11"/>
        <v>12</v>
      </c>
    </row>
    <row r="766" spans="2:4" ht="16.5" hidden="1" customHeight="1">
      <c r="B766" s="202">
        <v>763</v>
      </c>
      <c r="C766" s="435">
        <v>4500</v>
      </c>
      <c r="D766" s="270">
        <f t="shared" si="11"/>
        <v>13</v>
      </c>
    </row>
    <row r="767" spans="2:4" ht="16.5" hidden="1" customHeight="1">
      <c r="B767" s="202">
        <v>764</v>
      </c>
      <c r="C767" s="435">
        <v>4500</v>
      </c>
      <c r="D767" s="270">
        <f t="shared" si="11"/>
        <v>14</v>
      </c>
    </row>
    <row r="768" spans="2:4" ht="16.5" hidden="1" customHeight="1">
      <c r="B768" s="202">
        <v>765</v>
      </c>
      <c r="C768" s="435">
        <v>4500</v>
      </c>
      <c r="D768" s="270">
        <f t="shared" si="11"/>
        <v>15</v>
      </c>
    </row>
    <row r="769" spans="2:4" ht="16.5" hidden="1" customHeight="1">
      <c r="B769" s="202">
        <v>766</v>
      </c>
      <c r="C769" s="435">
        <v>4500</v>
      </c>
      <c r="D769" s="270">
        <f t="shared" si="11"/>
        <v>16</v>
      </c>
    </row>
    <row r="770" spans="2:4" ht="16.5" hidden="1" customHeight="1">
      <c r="B770" s="202">
        <v>767</v>
      </c>
      <c r="C770" s="435">
        <v>4500</v>
      </c>
      <c r="D770" s="270">
        <f t="shared" si="11"/>
        <v>17</v>
      </c>
    </row>
    <row r="771" spans="2:4" ht="16.5" hidden="1" customHeight="1">
      <c r="B771" s="202">
        <v>768</v>
      </c>
      <c r="C771" s="435">
        <v>4500</v>
      </c>
      <c r="D771" s="270">
        <f t="shared" si="11"/>
        <v>18</v>
      </c>
    </row>
    <row r="772" spans="2:4" ht="16.5" hidden="1" customHeight="1">
      <c r="B772" s="202">
        <v>769</v>
      </c>
      <c r="C772" s="435">
        <v>4500</v>
      </c>
      <c r="D772" s="270">
        <f t="shared" si="11"/>
        <v>19</v>
      </c>
    </row>
    <row r="773" spans="2:4" ht="16.5" hidden="1" customHeight="1">
      <c r="B773" s="202">
        <v>770</v>
      </c>
      <c r="C773" s="435">
        <v>4500</v>
      </c>
      <c r="D773" s="270">
        <f t="shared" ref="D773:D836" si="12">MOD(ROW()-3,50)</f>
        <v>20</v>
      </c>
    </row>
    <row r="774" spans="2:4" ht="16.5" hidden="1" customHeight="1">
      <c r="B774" s="202">
        <v>771</v>
      </c>
      <c r="C774" s="435">
        <v>4500</v>
      </c>
      <c r="D774" s="270">
        <f t="shared" si="12"/>
        <v>21</v>
      </c>
    </row>
    <row r="775" spans="2:4" ht="16.5" hidden="1" customHeight="1">
      <c r="B775" s="202">
        <v>772</v>
      </c>
      <c r="C775" s="435">
        <v>4500</v>
      </c>
      <c r="D775" s="270">
        <f t="shared" si="12"/>
        <v>22</v>
      </c>
    </row>
    <row r="776" spans="2:4" ht="16.5" hidden="1" customHeight="1">
      <c r="B776" s="202">
        <v>773</v>
      </c>
      <c r="C776" s="435">
        <v>4500</v>
      </c>
      <c r="D776" s="270">
        <f t="shared" si="12"/>
        <v>23</v>
      </c>
    </row>
    <row r="777" spans="2:4" ht="16.5" hidden="1" customHeight="1">
      <c r="B777" s="202">
        <v>774</v>
      </c>
      <c r="C777" s="435">
        <v>4500</v>
      </c>
      <c r="D777" s="270">
        <f t="shared" si="12"/>
        <v>24</v>
      </c>
    </row>
    <row r="778" spans="2:4" ht="16.5" hidden="1" customHeight="1">
      <c r="B778" s="202">
        <v>775</v>
      </c>
      <c r="C778" s="435">
        <v>5100</v>
      </c>
      <c r="D778" s="270">
        <f t="shared" si="12"/>
        <v>25</v>
      </c>
    </row>
    <row r="779" spans="2:4" ht="16.5" hidden="1" customHeight="1">
      <c r="B779" s="202">
        <v>776</v>
      </c>
      <c r="C779" s="435">
        <v>5100</v>
      </c>
      <c r="D779" s="270">
        <f t="shared" si="12"/>
        <v>26</v>
      </c>
    </row>
    <row r="780" spans="2:4" ht="16.5" hidden="1" customHeight="1">
      <c r="B780" s="202">
        <v>777</v>
      </c>
      <c r="C780" s="435">
        <v>5100</v>
      </c>
      <c r="D780" s="270">
        <f t="shared" si="12"/>
        <v>27</v>
      </c>
    </row>
    <row r="781" spans="2:4" ht="16.5" hidden="1" customHeight="1">
      <c r="B781" s="202">
        <v>778</v>
      </c>
      <c r="C781" s="435">
        <v>5100</v>
      </c>
      <c r="D781" s="270">
        <f t="shared" si="12"/>
        <v>28</v>
      </c>
    </row>
    <row r="782" spans="2:4" ht="16.5" hidden="1" customHeight="1">
      <c r="B782" s="202">
        <v>779</v>
      </c>
      <c r="C782" s="435">
        <v>5100</v>
      </c>
      <c r="D782" s="270">
        <f t="shared" si="12"/>
        <v>29</v>
      </c>
    </row>
    <row r="783" spans="2:4" ht="16.5" hidden="1" customHeight="1">
      <c r="B783" s="202">
        <v>780</v>
      </c>
      <c r="C783" s="435">
        <v>5100</v>
      </c>
      <c r="D783" s="270">
        <f t="shared" si="12"/>
        <v>30</v>
      </c>
    </row>
    <row r="784" spans="2:4" ht="16.5" hidden="1" customHeight="1">
      <c r="B784" s="202">
        <v>781</v>
      </c>
      <c r="C784" s="435">
        <v>5100</v>
      </c>
      <c r="D784" s="270">
        <f t="shared" si="12"/>
        <v>31</v>
      </c>
    </row>
    <row r="785" spans="2:4" ht="16.5" hidden="1" customHeight="1">
      <c r="B785" s="202">
        <v>782</v>
      </c>
      <c r="C785" s="435">
        <v>5100</v>
      </c>
      <c r="D785" s="270">
        <f t="shared" si="12"/>
        <v>32</v>
      </c>
    </row>
    <row r="786" spans="2:4" ht="16.5" hidden="1" customHeight="1">
      <c r="B786" s="202">
        <v>783</v>
      </c>
      <c r="C786" s="435">
        <v>5100</v>
      </c>
      <c r="D786" s="270">
        <f t="shared" si="12"/>
        <v>33</v>
      </c>
    </row>
    <row r="787" spans="2:4" ht="16.5" hidden="1" customHeight="1">
      <c r="B787" s="202">
        <v>784</v>
      </c>
      <c r="C787" s="435">
        <v>5100</v>
      </c>
      <c r="D787" s="270">
        <f t="shared" si="12"/>
        <v>34</v>
      </c>
    </row>
    <row r="788" spans="2:4" ht="16.5" hidden="1" customHeight="1">
      <c r="B788" s="202">
        <v>785</v>
      </c>
      <c r="C788" s="435">
        <v>5100</v>
      </c>
      <c r="D788" s="270">
        <f t="shared" si="12"/>
        <v>35</v>
      </c>
    </row>
    <row r="789" spans="2:4" ht="16.5" hidden="1" customHeight="1">
      <c r="B789" s="202">
        <v>786</v>
      </c>
      <c r="C789" s="435">
        <v>5100</v>
      </c>
      <c r="D789" s="270">
        <f t="shared" si="12"/>
        <v>36</v>
      </c>
    </row>
    <row r="790" spans="2:4" ht="16.5" hidden="1" customHeight="1">
      <c r="B790" s="202">
        <v>787</v>
      </c>
      <c r="C790" s="435">
        <v>5100</v>
      </c>
      <c r="D790" s="270">
        <f t="shared" si="12"/>
        <v>37</v>
      </c>
    </row>
    <row r="791" spans="2:4" ht="16.5" hidden="1" customHeight="1">
      <c r="B791" s="202">
        <v>788</v>
      </c>
      <c r="C791" s="435">
        <v>5100</v>
      </c>
      <c r="D791" s="270">
        <f t="shared" si="12"/>
        <v>38</v>
      </c>
    </row>
    <row r="792" spans="2:4" ht="16.5" hidden="1" customHeight="1">
      <c r="B792" s="202">
        <v>789</v>
      </c>
      <c r="C792" s="435">
        <v>5100</v>
      </c>
      <c r="D792" s="270">
        <f t="shared" si="12"/>
        <v>39</v>
      </c>
    </row>
    <row r="793" spans="2:4" ht="16.5" hidden="1" customHeight="1">
      <c r="B793" s="202">
        <v>790</v>
      </c>
      <c r="C793" s="435">
        <v>5100</v>
      </c>
      <c r="D793" s="270">
        <f t="shared" si="12"/>
        <v>40</v>
      </c>
    </row>
    <row r="794" spans="2:4" ht="16.5" hidden="1" customHeight="1">
      <c r="B794" s="202">
        <v>791</v>
      </c>
      <c r="C794" s="435">
        <v>5100</v>
      </c>
      <c r="D794" s="270">
        <f t="shared" si="12"/>
        <v>41</v>
      </c>
    </row>
    <row r="795" spans="2:4" ht="16.5" hidden="1" customHeight="1">
      <c r="B795" s="202">
        <v>792</v>
      </c>
      <c r="C795" s="435">
        <v>5100</v>
      </c>
      <c r="D795" s="270">
        <f t="shared" si="12"/>
        <v>42</v>
      </c>
    </row>
    <row r="796" spans="2:4" ht="16.5" hidden="1" customHeight="1">
      <c r="B796" s="202">
        <v>793</v>
      </c>
      <c r="C796" s="435">
        <v>5100</v>
      </c>
      <c r="D796" s="270">
        <f t="shared" si="12"/>
        <v>43</v>
      </c>
    </row>
    <row r="797" spans="2:4" ht="16.5" hidden="1" customHeight="1">
      <c r="B797" s="202">
        <v>794</v>
      </c>
      <c r="C797" s="435">
        <v>5100</v>
      </c>
      <c r="D797" s="270">
        <f t="shared" si="12"/>
        <v>44</v>
      </c>
    </row>
    <row r="798" spans="2:4" ht="16.5" hidden="1" customHeight="1">
      <c r="B798" s="202">
        <v>795</v>
      </c>
      <c r="C798" s="435">
        <v>5100</v>
      </c>
      <c r="D798" s="270">
        <f t="shared" si="12"/>
        <v>45</v>
      </c>
    </row>
    <row r="799" spans="2:4" ht="16.5" hidden="1" customHeight="1">
      <c r="B799" s="202">
        <v>796</v>
      </c>
      <c r="C799" s="435">
        <v>5100</v>
      </c>
      <c r="D799" s="270">
        <f t="shared" si="12"/>
        <v>46</v>
      </c>
    </row>
    <row r="800" spans="2:4" ht="16.5" hidden="1" customHeight="1">
      <c r="B800" s="202">
        <v>797</v>
      </c>
      <c r="C800" s="435">
        <v>5100</v>
      </c>
      <c r="D800" s="270">
        <f t="shared" si="12"/>
        <v>47</v>
      </c>
    </row>
    <row r="801" spans="2:4" ht="16.5" hidden="1" customHeight="1">
      <c r="B801" s="202">
        <v>798</v>
      </c>
      <c r="C801" s="435">
        <v>5100</v>
      </c>
      <c r="D801" s="270">
        <f t="shared" si="12"/>
        <v>48</v>
      </c>
    </row>
    <row r="802" spans="2:4" ht="16.5" hidden="1" customHeight="1">
      <c r="B802" s="202">
        <v>799</v>
      </c>
      <c r="C802" s="435">
        <v>5100</v>
      </c>
      <c r="D802" s="270">
        <f t="shared" si="12"/>
        <v>49</v>
      </c>
    </row>
    <row r="803" spans="2:4" ht="16.5" customHeight="1">
      <c r="B803" s="202">
        <v>800</v>
      </c>
      <c r="C803" s="435">
        <v>5100</v>
      </c>
      <c r="D803" s="270">
        <f t="shared" si="12"/>
        <v>0</v>
      </c>
    </row>
    <row r="804" spans="2:4" ht="16.5" hidden="1" customHeight="1">
      <c r="B804" s="202">
        <v>801</v>
      </c>
      <c r="C804" s="435">
        <v>5100</v>
      </c>
      <c r="D804" s="270">
        <f t="shared" si="12"/>
        <v>1</v>
      </c>
    </row>
    <row r="805" spans="2:4" ht="16.5" hidden="1" customHeight="1">
      <c r="B805" s="202">
        <v>802</v>
      </c>
      <c r="C805" s="435">
        <v>5100</v>
      </c>
      <c r="D805" s="270">
        <f t="shared" si="12"/>
        <v>2</v>
      </c>
    </row>
    <row r="806" spans="2:4" ht="16.5" hidden="1" customHeight="1">
      <c r="B806" s="202">
        <v>803</v>
      </c>
      <c r="C806" s="435">
        <v>5100</v>
      </c>
      <c r="D806" s="270">
        <f t="shared" si="12"/>
        <v>3</v>
      </c>
    </row>
    <row r="807" spans="2:4" ht="16.5" hidden="1" customHeight="1">
      <c r="B807" s="202">
        <v>804</v>
      </c>
      <c r="C807" s="435">
        <v>5100</v>
      </c>
      <c r="D807" s="270">
        <f t="shared" si="12"/>
        <v>4</v>
      </c>
    </row>
    <row r="808" spans="2:4" ht="16.5" hidden="1" customHeight="1">
      <c r="B808" s="202">
        <v>805</v>
      </c>
      <c r="C808" s="435">
        <v>5100</v>
      </c>
      <c r="D808" s="270">
        <f t="shared" si="12"/>
        <v>5</v>
      </c>
    </row>
    <row r="809" spans="2:4" ht="16.5" hidden="1" customHeight="1">
      <c r="B809" s="202">
        <v>806</v>
      </c>
      <c r="C809" s="435">
        <v>5100</v>
      </c>
      <c r="D809" s="270">
        <f t="shared" si="12"/>
        <v>6</v>
      </c>
    </row>
    <row r="810" spans="2:4" ht="16.5" hidden="1" customHeight="1">
      <c r="B810" s="202">
        <v>807</v>
      </c>
      <c r="C810" s="435">
        <v>5100</v>
      </c>
      <c r="D810" s="270">
        <f t="shared" si="12"/>
        <v>7</v>
      </c>
    </row>
    <row r="811" spans="2:4" ht="16.5" hidden="1" customHeight="1">
      <c r="B811" s="202">
        <v>808</v>
      </c>
      <c r="C811" s="435">
        <v>5100</v>
      </c>
      <c r="D811" s="270">
        <f t="shared" si="12"/>
        <v>8</v>
      </c>
    </row>
    <row r="812" spans="2:4" ht="16.5" hidden="1" customHeight="1">
      <c r="B812" s="202">
        <v>809</v>
      </c>
      <c r="C812" s="435">
        <v>5100</v>
      </c>
      <c r="D812" s="270">
        <f t="shared" si="12"/>
        <v>9</v>
      </c>
    </row>
    <row r="813" spans="2:4" ht="16.5" hidden="1" customHeight="1">
      <c r="B813" s="202">
        <v>810</v>
      </c>
      <c r="C813" s="435">
        <v>5100</v>
      </c>
      <c r="D813" s="270">
        <f t="shared" si="12"/>
        <v>10</v>
      </c>
    </row>
    <row r="814" spans="2:4" ht="16.5" hidden="1" customHeight="1">
      <c r="B814" s="202">
        <v>811</v>
      </c>
      <c r="C814" s="435">
        <v>5100</v>
      </c>
      <c r="D814" s="270">
        <f t="shared" si="12"/>
        <v>11</v>
      </c>
    </row>
    <row r="815" spans="2:4" ht="16.5" hidden="1" customHeight="1">
      <c r="B815" s="202">
        <v>812</v>
      </c>
      <c r="C815" s="435">
        <v>5100</v>
      </c>
      <c r="D815" s="270">
        <f t="shared" si="12"/>
        <v>12</v>
      </c>
    </row>
    <row r="816" spans="2:4" ht="16.5" hidden="1" customHeight="1">
      <c r="B816" s="202">
        <v>813</v>
      </c>
      <c r="C816" s="435">
        <v>5100</v>
      </c>
      <c r="D816" s="270">
        <f t="shared" si="12"/>
        <v>13</v>
      </c>
    </row>
    <row r="817" spans="2:4" ht="16.5" hidden="1" customHeight="1">
      <c r="B817" s="202">
        <v>814</v>
      </c>
      <c r="C817" s="435">
        <v>5100</v>
      </c>
      <c r="D817" s="270">
        <f t="shared" si="12"/>
        <v>14</v>
      </c>
    </row>
    <row r="818" spans="2:4" ht="16.5" hidden="1" customHeight="1">
      <c r="B818" s="202">
        <v>815</v>
      </c>
      <c r="C818" s="435">
        <v>5100</v>
      </c>
      <c r="D818" s="270">
        <f t="shared" si="12"/>
        <v>15</v>
      </c>
    </row>
    <row r="819" spans="2:4" ht="16.5" hidden="1" customHeight="1">
      <c r="B819" s="202">
        <v>816</v>
      </c>
      <c r="C819" s="435">
        <v>5100</v>
      </c>
      <c r="D819" s="270">
        <f t="shared" si="12"/>
        <v>16</v>
      </c>
    </row>
    <row r="820" spans="2:4" ht="16.5" hidden="1" customHeight="1">
      <c r="B820" s="202">
        <v>817</v>
      </c>
      <c r="C820" s="435">
        <v>5100</v>
      </c>
      <c r="D820" s="270">
        <f t="shared" si="12"/>
        <v>17</v>
      </c>
    </row>
    <row r="821" spans="2:4" ht="16.5" hidden="1" customHeight="1">
      <c r="B821" s="202">
        <v>818</v>
      </c>
      <c r="C821" s="435">
        <v>5100</v>
      </c>
      <c r="D821" s="270">
        <f t="shared" si="12"/>
        <v>18</v>
      </c>
    </row>
    <row r="822" spans="2:4" ht="16.5" hidden="1" customHeight="1">
      <c r="B822" s="202">
        <v>819</v>
      </c>
      <c r="C822" s="435">
        <v>5100</v>
      </c>
      <c r="D822" s="270">
        <f t="shared" si="12"/>
        <v>19</v>
      </c>
    </row>
    <row r="823" spans="2:4" ht="16.5" hidden="1" customHeight="1">
      <c r="B823" s="202">
        <v>820</v>
      </c>
      <c r="C823" s="435">
        <v>5100</v>
      </c>
      <c r="D823" s="270">
        <f t="shared" si="12"/>
        <v>20</v>
      </c>
    </row>
    <row r="824" spans="2:4" ht="16.5" hidden="1" customHeight="1">
      <c r="B824" s="202">
        <v>821</v>
      </c>
      <c r="C824" s="435">
        <v>5100</v>
      </c>
      <c r="D824" s="270">
        <f t="shared" si="12"/>
        <v>21</v>
      </c>
    </row>
    <row r="825" spans="2:4" ht="16.5" hidden="1" customHeight="1">
      <c r="B825" s="202">
        <v>822</v>
      </c>
      <c r="C825" s="435">
        <v>5100</v>
      </c>
      <c r="D825" s="270">
        <f t="shared" si="12"/>
        <v>22</v>
      </c>
    </row>
    <row r="826" spans="2:4" ht="16.5" hidden="1" customHeight="1">
      <c r="B826" s="202">
        <v>823</v>
      </c>
      <c r="C826" s="435">
        <v>5100</v>
      </c>
      <c r="D826" s="270">
        <f t="shared" si="12"/>
        <v>23</v>
      </c>
    </row>
    <row r="827" spans="2:4" ht="16.5" hidden="1" customHeight="1">
      <c r="B827" s="202">
        <v>824</v>
      </c>
      <c r="C827" s="435">
        <v>5100</v>
      </c>
      <c r="D827" s="270">
        <f t="shared" si="12"/>
        <v>24</v>
      </c>
    </row>
    <row r="828" spans="2:4" ht="16.5" hidden="1" customHeight="1">
      <c r="B828" s="202">
        <v>825</v>
      </c>
      <c r="C828" s="435">
        <v>5737.5</v>
      </c>
      <c r="D828" s="270">
        <f t="shared" si="12"/>
        <v>25</v>
      </c>
    </row>
    <row r="829" spans="2:4" ht="16.5" hidden="1" customHeight="1">
      <c r="B829" s="202">
        <v>826</v>
      </c>
      <c r="C829" s="435">
        <v>5737.5</v>
      </c>
      <c r="D829" s="270">
        <f t="shared" si="12"/>
        <v>26</v>
      </c>
    </row>
    <row r="830" spans="2:4" ht="16.5" hidden="1" customHeight="1">
      <c r="B830" s="202">
        <v>827</v>
      </c>
      <c r="C830" s="435">
        <v>5737.5</v>
      </c>
      <c r="D830" s="270">
        <f t="shared" si="12"/>
        <v>27</v>
      </c>
    </row>
    <row r="831" spans="2:4" ht="16.5" hidden="1" customHeight="1">
      <c r="B831" s="202">
        <v>828</v>
      </c>
      <c r="C831" s="435">
        <v>5737.5</v>
      </c>
      <c r="D831" s="270">
        <f t="shared" si="12"/>
        <v>28</v>
      </c>
    </row>
    <row r="832" spans="2:4" ht="16.5" hidden="1" customHeight="1">
      <c r="B832" s="202">
        <v>829</v>
      </c>
      <c r="C832" s="435">
        <v>5737.5</v>
      </c>
      <c r="D832" s="270">
        <f t="shared" si="12"/>
        <v>29</v>
      </c>
    </row>
    <row r="833" spans="2:4" ht="16.5" hidden="1" customHeight="1">
      <c r="B833" s="202">
        <v>830</v>
      </c>
      <c r="C833" s="435">
        <v>5737.5</v>
      </c>
      <c r="D833" s="270">
        <f t="shared" si="12"/>
        <v>30</v>
      </c>
    </row>
    <row r="834" spans="2:4" ht="16.5" hidden="1" customHeight="1">
      <c r="B834" s="202">
        <v>831</v>
      </c>
      <c r="C834" s="435">
        <v>5737.5</v>
      </c>
      <c r="D834" s="270">
        <f t="shared" si="12"/>
        <v>31</v>
      </c>
    </row>
    <row r="835" spans="2:4" ht="16.5" hidden="1" customHeight="1">
      <c r="B835" s="202">
        <v>832</v>
      </c>
      <c r="C835" s="435">
        <v>5737.5</v>
      </c>
      <c r="D835" s="270">
        <f t="shared" si="12"/>
        <v>32</v>
      </c>
    </row>
    <row r="836" spans="2:4" ht="16.5" hidden="1" customHeight="1">
      <c r="B836" s="202">
        <v>833</v>
      </c>
      <c r="C836" s="435">
        <v>5737.5</v>
      </c>
      <c r="D836" s="270">
        <f t="shared" si="12"/>
        <v>33</v>
      </c>
    </row>
    <row r="837" spans="2:4" ht="16.5" hidden="1" customHeight="1">
      <c r="B837" s="202">
        <v>834</v>
      </c>
      <c r="C837" s="435">
        <v>5737.5</v>
      </c>
      <c r="D837" s="270">
        <f t="shared" ref="D837:D900" si="13">MOD(ROW()-3,50)</f>
        <v>34</v>
      </c>
    </row>
    <row r="838" spans="2:4" ht="16.5" hidden="1" customHeight="1">
      <c r="B838" s="202">
        <v>835</v>
      </c>
      <c r="C838" s="435">
        <v>5737.5</v>
      </c>
      <c r="D838" s="270">
        <f t="shared" si="13"/>
        <v>35</v>
      </c>
    </row>
    <row r="839" spans="2:4" ht="16.5" hidden="1" customHeight="1">
      <c r="B839" s="202">
        <v>836</v>
      </c>
      <c r="C839" s="435">
        <v>5737.5</v>
      </c>
      <c r="D839" s="270">
        <f t="shared" si="13"/>
        <v>36</v>
      </c>
    </row>
    <row r="840" spans="2:4" ht="16.5" hidden="1" customHeight="1">
      <c r="B840" s="202">
        <v>837</v>
      </c>
      <c r="C840" s="435">
        <v>5737.5</v>
      </c>
      <c r="D840" s="270">
        <f t="shared" si="13"/>
        <v>37</v>
      </c>
    </row>
    <row r="841" spans="2:4" ht="16.5" hidden="1" customHeight="1">
      <c r="B841" s="202">
        <v>838</v>
      </c>
      <c r="C841" s="435">
        <v>5737.5</v>
      </c>
      <c r="D841" s="270">
        <f t="shared" si="13"/>
        <v>38</v>
      </c>
    </row>
    <row r="842" spans="2:4" ht="16.5" hidden="1" customHeight="1">
      <c r="B842" s="202">
        <v>839</v>
      </c>
      <c r="C842" s="435">
        <v>5737.5</v>
      </c>
      <c r="D842" s="270">
        <f t="shared" si="13"/>
        <v>39</v>
      </c>
    </row>
    <row r="843" spans="2:4" ht="16.5" hidden="1" customHeight="1">
      <c r="B843" s="202">
        <v>840</v>
      </c>
      <c r="C843" s="435">
        <v>5737.5</v>
      </c>
      <c r="D843" s="270">
        <f t="shared" si="13"/>
        <v>40</v>
      </c>
    </row>
    <row r="844" spans="2:4" ht="16.5" hidden="1" customHeight="1">
      <c r="B844" s="202">
        <v>841</v>
      </c>
      <c r="C844" s="435">
        <v>5737.5</v>
      </c>
      <c r="D844" s="270">
        <f t="shared" si="13"/>
        <v>41</v>
      </c>
    </row>
    <row r="845" spans="2:4" ht="16.5" hidden="1" customHeight="1">
      <c r="B845" s="202">
        <v>842</v>
      </c>
      <c r="C845" s="435">
        <v>5737.5</v>
      </c>
      <c r="D845" s="270">
        <f t="shared" si="13"/>
        <v>42</v>
      </c>
    </row>
    <row r="846" spans="2:4" ht="16.5" hidden="1" customHeight="1">
      <c r="B846" s="202">
        <v>843</v>
      </c>
      <c r="C846" s="435">
        <v>5737.5</v>
      </c>
      <c r="D846" s="270">
        <f t="shared" si="13"/>
        <v>43</v>
      </c>
    </row>
    <row r="847" spans="2:4" ht="16.5" hidden="1" customHeight="1">
      <c r="B847" s="202">
        <v>844</v>
      </c>
      <c r="C847" s="435">
        <v>5737.5</v>
      </c>
      <c r="D847" s="270">
        <f t="shared" si="13"/>
        <v>44</v>
      </c>
    </row>
    <row r="848" spans="2:4" ht="16.5" hidden="1" customHeight="1">
      <c r="B848" s="202">
        <v>845</v>
      </c>
      <c r="C848" s="435">
        <v>5737.5</v>
      </c>
      <c r="D848" s="270">
        <f t="shared" si="13"/>
        <v>45</v>
      </c>
    </row>
    <row r="849" spans="2:4" ht="16.5" hidden="1" customHeight="1">
      <c r="B849" s="202">
        <v>846</v>
      </c>
      <c r="C849" s="435">
        <v>5737.5</v>
      </c>
      <c r="D849" s="270">
        <f t="shared" si="13"/>
        <v>46</v>
      </c>
    </row>
    <row r="850" spans="2:4" ht="16.5" hidden="1" customHeight="1">
      <c r="B850" s="202">
        <v>847</v>
      </c>
      <c r="C850" s="435">
        <v>5737.5</v>
      </c>
      <c r="D850" s="270">
        <f t="shared" si="13"/>
        <v>47</v>
      </c>
    </row>
    <row r="851" spans="2:4" ht="16.5" hidden="1" customHeight="1">
      <c r="B851" s="202">
        <v>848</v>
      </c>
      <c r="C851" s="435">
        <v>5737.5</v>
      </c>
      <c r="D851" s="270">
        <f t="shared" si="13"/>
        <v>48</v>
      </c>
    </row>
    <row r="852" spans="2:4" ht="16.5" hidden="1" customHeight="1">
      <c r="B852" s="202">
        <v>849</v>
      </c>
      <c r="C852" s="435">
        <v>5737.5</v>
      </c>
      <c r="D852" s="270">
        <f t="shared" si="13"/>
        <v>49</v>
      </c>
    </row>
    <row r="853" spans="2:4" ht="16.5" customHeight="1">
      <c r="B853" s="202">
        <v>850</v>
      </c>
      <c r="C853" s="435">
        <v>5737.5</v>
      </c>
      <c r="D853" s="270">
        <f t="shared" si="13"/>
        <v>0</v>
      </c>
    </row>
    <row r="854" spans="2:4" ht="16.5" hidden="1" customHeight="1">
      <c r="B854" s="202">
        <v>851</v>
      </c>
      <c r="C854" s="435">
        <v>5737.5</v>
      </c>
      <c r="D854" s="270">
        <f t="shared" si="13"/>
        <v>1</v>
      </c>
    </row>
    <row r="855" spans="2:4" ht="16.5" hidden="1" customHeight="1">
      <c r="B855" s="202">
        <v>852</v>
      </c>
      <c r="C855" s="435">
        <v>5737.5</v>
      </c>
      <c r="D855" s="270">
        <f t="shared" si="13"/>
        <v>2</v>
      </c>
    </row>
    <row r="856" spans="2:4" ht="16.5" hidden="1" customHeight="1">
      <c r="B856" s="202">
        <v>853</v>
      </c>
      <c r="C856" s="435">
        <v>5737.5</v>
      </c>
      <c r="D856" s="270">
        <f t="shared" si="13"/>
        <v>3</v>
      </c>
    </row>
    <row r="857" spans="2:4" ht="16.5" hidden="1" customHeight="1">
      <c r="B857" s="202">
        <v>854</v>
      </c>
      <c r="C857" s="435">
        <v>5737.5</v>
      </c>
      <c r="D857" s="270">
        <f t="shared" si="13"/>
        <v>4</v>
      </c>
    </row>
    <row r="858" spans="2:4" ht="16.5" hidden="1" customHeight="1">
      <c r="B858" s="202">
        <v>855</v>
      </c>
      <c r="C858" s="435">
        <v>5737.5</v>
      </c>
      <c r="D858" s="270">
        <f t="shared" si="13"/>
        <v>5</v>
      </c>
    </row>
    <row r="859" spans="2:4" ht="16.5" hidden="1" customHeight="1">
      <c r="B859" s="202">
        <v>856</v>
      </c>
      <c r="C859" s="435">
        <v>5737.5</v>
      </c>
      <c r="D859" s="270">
        <f t="shared" si="13"/>
        <v>6</v>
      </c>
    </row>
    <row r="860" spans="2:4" ht="16.5" hidden="1" customHeight="1">
      <c r="B860" s="202">
        <v>857</v>
      </c>
      <c r="C860" s="435">
        <v>5737.5</v>
      </c>
      <c r="D860" s="270">
        <f t="shared" si="13"/>
        <v>7</v>
      </c>
    </row>
    <row r="861" spans="2:4" ht="16.5" hidden="1" customHeight="1">
      <c r="B861" s="202">
        <v>858</v>
      </c>
      <c r="C861" s="435">
        <v>5737.5</v>
      </c>
      <c r="D861" s="270">
        <f t="shared" si="13"/>
        <v>8</v>
      </c>
    </row>
    <row r="862" spans="2:4" ht="16.5" hidden="1" customHeight="1">
      <c r="B862" s="202">
        <v>859</v>
      </c>
      <c r="C862" s="435">
        <v>5737.5</v>
      </c>
      <c r="D862" s="270">
        <f t="shared" si="13"/>
        <v>9</v>
      </c>
    </row>
    <row r="863" spans="2:4" ht="16.5" hidden="1" customHeight="1">
      <c r="B863" s="202">
        <v>860</v>
      </c>
      <c r="C863" s="435">
        <v>5737.5</v>
      </c>
      <c r="D863" s="270">
        <f t="shared" si="13"/>
        <v>10</v>
      </c>
    </row>
    <row r="864" spans="2:4" ht="16.5" hidden="1" customHeight="1">
      <c r="B864" s="202">
        <v>861</v>
      </c>
      <c r="C864" s="435">
        <v>5737.5</v>
      </c>
      <c r="D864" s="270">
        <f t="shared" si="13"/>
        <v>11</v>
      </c>
    </row>
    <row r="865" spans="2:4" ht="16.5" hidden="1" customHeight="1">
      <c r="B865" s="202">
        <v>862</v>
      </c>
      <c r="C865" s="435">
        <v>5737.5</v>
      </c>
      <c r="D865" s="270">
        <f t="shared" si="13"/>
        <v>12</v>
      </c>
    </row>
    <row r="866" spans="2:4" ht="16.5" hidden="1" customHeight="1">
      <c r="B866" s="202">
        <v>863</v>
      </c>
      <c r="C866" s="435">
        <v>5737.5</v>
      </c>
      <c r="D866" s="270">
        <f t="shared" si="13"/>
        <v>13</v>
      </c>
    </row>
    <row r="867" spans="2:4" ht="16.5" hidden="1" customHeight="1">
      <c r="B867" s="202">
        <v>864</v>
      </c>
      <c r="C867" s="435">
        <v>5737.5</v>
      </c>
      <c r="D867" s="270">
        <f t="shared" si="13"/>
        <v>14</v>
      </c>
    </row>
    <row r="868" spans="2:4" ht="16.5" hidden="1" customHeight="1">
      <c r="B868" s="202">
        <v>865</v>
      </c>
      <c r="C868" s="435">
        <v>5737.5</v>
      </c>
      <c r="D868" s="270">
        <f t="shared" si="13"/>
        <v>15</v>
      </c>
    </row>
    <row r="869" spans="2:4" ht="16.5" hidden="1" customHeight="1">
      <c r="B869" s="202">
        <v>866</v>
      </c>
      <c r="C869" s="435">
        <v>5737.5</v>
      </c>
      <c r="D869" s="270">
        <f t="shared" si="13"/>
        <v>16</v>
      </c>
    </row>
    <row r="870" spans="2:4" ht="16.5" hidden="1" customHeight="1">
      <c r="B870" s="202">
        <v>867</v>
      </c>
      <c r="C870" s="435">
        <v>5737.5</v>
      </c>
      <c r="D870" s="270">
        <f t="shared" si="13"/>
        <v>17</v>
      </c>
    </row>
    <row r="871" spans="2:4" ht="16.5" hidden="1" customHeight="1">
      <c r="B871" s="202">
        <v>868</v>
      </c>
      <c r="C871" s="435">
        <v>5737.5</v>
      </c>
      <c r="D871" s="270">
        <f t="shared" si="13"/>
        <v>18</v>
      </c>
    </row>
    <row r="872" spans="2:4" ht="16.5" hidden="1" customHeight="1">
      <c r="B872" s="202">
        <v>869</v>
      </c>
      <c r="C872" s="435">
        <v>5737.5</v>
      </c>
      <c r="D872" s="270">
        <f t="shared" si="13"/>
        <v>19</v>
      </c>
    </row>
    <row r="873" spans="2:4" ht="16.5" hidden="1" customHeight="1">
      <c r="B873" s="202">
        <v>870</v>
      </c>
      <c r="C873" s="435">
        <v>5737.5</v>
      </c>
      <c r="D873" s="270">
        <f t="shared" si="13"/>
        <v>20</v>
      </c>
    </row>
    <row r="874" spans="2:4" ht="16.5" hidden="1" customHeight="1">
      <c r="B874" s="202">
        <v>871</v>
      </c>
      <c r="C874" s="435">
        <v>5737.5</v>
      </c>
      <c r="D874" s="270">
        <f t="shared" si="13"/>
        <v>21</v>
      </c>
    </row>
    <row r="875" spans="2:4" ht="16.5" hidden="1" customHeight="1">
      <c r="B875" s="202">
        <v>872</v>
      </c>
      <c r="C875" s="435">
        <v>5737.5</v>
      </c>
      <c r="D875" s="270">
        <f t="shared" si="13"/>
        <v>22</v>
      </c>
    </row>
    <row r="876" spans="2:4" ht="16.5" hidden="1" customHeight="1">
      <c r="B876" s="202">
        <v>873</v>
      </c>
      <c r="C876" s="435">
        <v>5737.5</v>
      </c>
      <c r="D876" s="270">
        <f t="shared" si="13"/>
        <v>23</v>
      </c>
    </row>
    <row r="877" spans="2:4" ht="16.5" hidden="1" customHeight="1">
      <c r="B877" s="202">
        <v>874</v>
      </c>
      <c r="C877" s="435">
        <v>5737.5</v>
      </c>
      <c r="D877" s="270">
        <f t="shared" si="13"/>
        <v>24</v>
      </c>
    </row>
    <row r="878" spans="2:4" ht="16.5" hidden="1" customHeight="1">
      <c r="B878" s="202">
        <v>875</v>
      </c>
      <c r="C878" s="435">
        <v>6412.5</v>
      </c>
      <c r="D878" s="270">
        <f t="shared" si="13"/>
        <v>25</v>
      </c>
    </row>
    <row r="879" spans="2:4" ht="16.5" hidden="1" customHeight="1">
      <c r="B879" s="202">
        <v>876</v>
      </c>
      <c r="C879" s="435">
        <v>6412.5</v>
      </c>
      <c r="D879" s="270">
        <f t="shared" si="13"/>
        <v>26</v>
      </c>
    </row>
    <row r="880" spans="2:4" ht="16.5" hidden="1" customHeight="1">
      <c r="B880" s="202">
        <v>877</v>
      </c>
      <c r="C880" s="435">
        <v>6412.5</v>
      </c>
      <c r="D880" s="270">
        <f t="shared" si="13"/>
        <v>27</v>
      </c>
    </row>
    <row r="881" spans="2:4" ht="16.5" hidden="1" customHeight="1">
      <c r="B881" s="202">
        <v>878</v>
      </c>
      <c r="C881" s="435">
        <v>6412.5</v>
      </c>
      <c r="D881" s="270">
        <f t="shared" si="13"/>
        <v>28</v>
      </c>
    </row>
    <row r="882" spans="2:4" ht="16.5" hidden="1" customHeight="1">
      <c r="B882" s="202">
        <v>879</v>
      </c>
      <c r="C882" s="435">
        <v>6412.5</v>
      </c>
      <c r="D882" s="270">
        <f t="shared" si="13"/>
        <v>29</v>
      </c>
    </row>
    <row r="883" spans="2:4" ht="16.5" hidden="1" customHeight="1">
      <c r="B883" s="202">
        <v>880</v>
      </c>
      <c r="C883" s="435">
        <v>6412.5</v>
      </c>
      <c r="D883" s="270">
        <f t="shared" si="13"/>
        <v>30</v>
      </c>
    </row>
    <row r="884" spans="2:4" ht="16.5" hidden="1" customHeight="1">
      <c r="B884" s="202">
        <v>881</v>
      </c>
      <c r="C884" s="435">
        <v>6412.5</v>
      </c>
      <c r="D884" s="270">
        <f t="shared" si="13"/>
        <v>31</v>
      </c>
    </row>
    <row r="885" spans="2:4" ht="16.5" hidden="1" customHeight="1">
      <c r="B885" s="202">
        <v>882</v>
      </c>
      <c r="C885" s="435">
        <v>6412.5</v>
      </c>
      <c r="D885" s="270">
        <f t="shared" si="13"/>
        <v>32</v>
      </c>
    </row>
    <row r="886" spans="2:4" ht="16.5" hidden="1" customHeight="1">
      <c r="B886" s="202">
        <v>883</v>
      </c>
      <c r="C886" s="435">
        <v>6412.5</v>
      </c>
      <c r="D886" s="270">
        <f t="shared" si="13"/>
        <v>33</v>
      </c>
    </row>
    <row r="887" spans="2:4" ht="16.5" hidden="1" customHeight="1">
      <c r="B887" s="202">
        <v>884</v>
      </c>
      <c r="C887" s="435">
        <v>6412.5</v>
      </c>
      <c r="D887" s="270">
        <f t="shared" si="13"/>
        <v>34</v>
      </c>
    </row>
    <row r="888" spans="2:4" ht="16.5" hidden="1" customHeight="1">
      <c r="B888" s="202">
        <v>885</v>
      </c>
      <c r="C888" s="435">
        <v>6412.5</v>
      </c>
      <c r="D888" s="270">
        <f t="shared" si="13"/>
        <v>35</v>
      </c>
    </row>
    <row r="889" spans="2:4" ht="16.5" hidden="1" customHeight="1">
      <c r="B889" s="202">
        <v>886</v>
      </c>
      <c r="C889" s="435">
        <v>6412.5</v>
      </c>
      <c r="D889" s="270">
        <f t="shared" si="13"/>
        <v>36</v>
      </c>
    </row>
    <row r="890" spans="2:4" ht="16.5" hidden="1" customHeight="1">
      <c r="B890" s="202">
        <v>887</v>
      </c>
      <c r="C890" s="435">
        <v>6412.5</v>
      </c>
      <c r="D890" s="270">
        <f t="shared" si="13"/>
        <v>37</v>
      </c>
    </row>
    <row r="891" spans="2:4" ht="16.5" hidden="1" customHeight="1">
      <c r="B891" s="202">
        <v>888</v>
      </c>
      <c r="C891" s="435">
        <v>6412.5</v>
      </c>
      <c r="D891" s="270">
        <f t="shared" si="13"/>
        <v>38</v>
      </c>
    </row>
    <row r="892" spans="2:4" ht="16.5" hidden="1" customHeight="1">
      <c r="B892" s="202">
        <v>889</v>
      </c>
      <c r="C892" s="435">
        <v>6412.5</v>
      </c>
      <c r="D892" s="270">
        <f t="shared" si="13"/>
        <v>39</v>
      </c>
    </row>
    <row r="893" spans="2:4" ht="16.5" hidden="1" customHeight="1">
      <c r="B893" s="202">
        <v>890</v>
      </c>
      <c r="C893" s="435">
        <v>6412.5</v>
      </c>
      <c r="D893" s="270">
        <f t="shared" si="13"/>
        <v>40</v>
      </c>
    </row>
    <row r="894" spans="2:4" ht="16.5" hidden="1" customHeight="1">
      <c r="B894" s="202">
        <v>891</v>
      </c>
      <c r="C894" s="435">
        <v>6412.5</v>
      </c>
      <c r="D894" s="270">
        <f t="shared" si="13"/>
        <v>41</v>
      </c>
    </row>
    <row r="895" spans="2:4" ht="16.5" hidden="1" customHeight="1">
      <c r="B895" s="202">
        <v>892</v>
      </c>
      <c r="C895" s="435">
        <v>6412.5</v>
      </c>
      <c r="D895" s="270">
        <f t="shared" si="13"/>
        <v>42</v>
      </c>
    </row>
    <row r="896" spans="2:4" ht="16.5" hidden="1" customHeight="1">
      <c r="B896" s="202">
        <v>893</v>
      </c>
      <c r="C896" s="435">
        <v>6412.5</v>
      </c>
      <c r="D896" s="270">
        <f t="shared" si="13"/>
        <v>43</v>
      </c>
    </row>
    <row r="897" spans="2:4" ht="16.5" hidden="1" customHeight="1">
      <c r="B897" s="202">
        <v>894</v>
      </c>
      <c r="C897" s="435">
        <v>6412.5</v>
      </c>
      <c r="D897" s="270">
        <f t="shared" si="13"/>
        <v>44</v>
      </c>
    </row>
    <row r="898" spans="2:4" ht="16.5" hidden="1" customHeight="1">
      <c r="B898" s="202">
        <v>895</v>
      </c>
      <c r="C898" s="435">
        <v>6412.5</v>
      </c>
      <c r="D898" s="270">
        <f t="shared" si="13"/>
        <v>45</v>
      </c>
    </row>
    <row r="899" spans="2:4" ht="16.5" hidden="1" customHeight="1">
      <c r="B899" s="202">
        <v>896</v>
      </c>
      <c r="C899" s="435">
        <v>6412.5</v>
      </c>
      <c r="D899" s="270">
        <f t="shared" si="13"/>
        <v>46</v>
      </c>
    </row>
    <row r="900" spans="2:4" ht="16.5" hidden="1" customHeight="1">
      <c r="B900" s="202">
        <v>897</v>
      </c>
      <c r="C900" s="435">
        <v>6412.5</v>
      </c>
      <c r="D900" s="270">
        <f t="shared" si="13"/>
        <v>47</v>
      </c>
    </row>
    <row r="901" spans="2:4" ht="16.5" hidden="1" customHeight="1">
      <c r="B901" s="202">
        <v>898</v>
      </c>
      <c r="C901" s="435">
        <v>6412.5</v>
      </c>
      <c r="D901" s="270">
        <f t="shared" ref="D901:D964" si="14">MOD(ROW()-3,50)</f>
        <v>48</v>
      </c>
    </row>
    <row r="902" spans="2:4" ht="16.5" hidden="1" customHeight="1">
      <c r="B902" s="202">
        <v>899</v>
      </c>
      <c r="C902" s="435">
        <v>6412.5</v>
      </c>
      <c r="D902" s="270">
        <f t="shared" si="14"/>
        <v>49</v>
      </c>
    </row>
    <row r="903" spans="2:4" ht="16.5" customHeight="1">
      <c r="B903" s="202">
        <v>900</v>
      </c>
      <c r="C903" s="435">
        <v>6412.5</v>
      </c>
      <c r="D903" s="270">
        <f t="shared" si="14"/>
        <v>0</v>
      </c>
    </row>
    <row r="904" spans="2:4" ht="16.5" hidden="1" customHeight="1">
      <c r="B904" s="202">
        <v>901</v>
      </c>
      <c r="C904" s="435">
        <v>6412.5</v>
      </c>
      <c r="D904" s="270">
        <f t="shared" si="14"/>
        <v>1</v>
      </c>
    </row>
    <row r="905" spans="2:4" ht="16.5" hidden="1" customHeight="1">
      <c r="B905" s="202">
        <v>902</v>
      </c>
      <c r="C905" s="435">
        <v>6412.5</v>
      </c>
      <c r="D905" s="270">
        <f t="shared" si="14"/>
        <v>2</v>
      </c>
    </row>
    <row r="906" spans="2:4" ht="16.5" hidden="1" customHeight="1">
      <c r="B906" s="202">
        <v>903</v>
      </c>
      <c r="C906" s="435">
        <v>6412.5</v>
      </c>
      <c r="D906" s="270">
        <f t="shared" si="14"/>
        <v>3</v>
      </c>
    </row>
    <row r="907" spans="2:4" ht="16.5" hidden="1" customHeight="1">
      <c r="B907" s="202">
        <v>904</v>
      </c>
      <c r="C907" s="435">
        <v>6412.5</v>
      </c>
      <c r="D907" s="270">
        <f t="shared" si="14"/>
        <v>4</v>
      </c>
    </row>
    <row r="908" spans="2:4" ht="16.5" hidden="1" customHeight="1">
      <c r="B908" s="202">
        <v>905</v>
      </c>
      <c r="C908" s="435">
        <v>6412.5</v>
      </c>
      <c r="D908" s="270">
        <f t="shared" si="14"/>
        <v>5</v>
      </c>
    </row>
    <row r="909" spans="2:4" ht="16.5" hidden="1" customHeight="1">
      <c r="B909" s="202">
        <v>906</v>
      </c>
      <c r="C909" s="435">
        <v>6412.5</v>
      </c>
      <c r="D909" s="270">
        <f t="shared" si="14"/>
        <v>6</v>
      </c>
    </row>
    <row r="910" spans="2:4" ht="16.5" hidden="1" customHeight="1">
      <c r="B910" s="202">
        <v>907</v>
      </c>
      <c r="C910" s="435">
        <v>6412.5</v>
      </c>
      <c r="D910" s="270">
        <f t="shared" si="14"/>
        <v>7</v>
      </c>
    </row>
    <row r="911" spans="2:4" ht="16.5" hidden="1" customHeight="1">
      <c r="B911" s="202">
        <v>908</v>
      </c>
      <c r="C911" s="435">
        <v>6412.5</v>
      </c>
      <c r="D911" s="270">
        <f t="shared" si="14"/>
        <v>8</v>
      </c>
    </row>
    <row r="912" spans="2:4" ht="16.5" hidden="1" customHeight="1">
      <c r="B912" s="202">
        <v>909</v>
      </c>
      <c r="C912" s="435">
        <v>6412.5</v>
      </c>
      <c r="D912" s="270">
        <f t="shared" si="14"/>
        <v>9</v>
      </c>
    </row>
    <row r="913" spans="2:4" ht="16.5" hidden="1" customHeight="1">
      <c r="B913" s="202">
        <v>910</v>
      </c>
      <c r="C913" s="435">
        <v>6412.5</v>
      </c>
      <c r="D913" s="270">
        <f t="shared" si="14"/>
        <v>10</v>
      </c>
    </row>
    <row r="914" spans="2:4" ht="16.5" hidden="1" customHeight="1">
      <c r="B914" s="202">
        <v>911</v>
      </c>
      <c r="C914" s="435">
        <v>6412.5</v>
      </c>
      <c r="D914" s="270">
        <f t="shared" si="14"/>
        <v>11</v>
      </c>
    </row>
    <row r="915" spans="2:4" ht="16.5" hidden="1" customHeight="1">
      <c r="B915" s="202">
        <v>912</v>
      </c>
      <c r="C915" s="435">
        <v>6412.5</v>
      </c>
      <c r="D915" s="270">
        <f t="shared" si="14"/>
        <v>12</v>
      </c>
    </row>
    <row r="916" spans="2:4" ht="16.5" hidden="1" customHeight="1">
      <c r="B916" s="202">
        <v>913</v>
      </c>
      <c r="C916" s="435">
        <v>6412.5</v>
      </c>
      <c r="D916" s="270">
        <f t="shared" si="14"/>
        <v>13</v>
      </c>
    </row>
    <row r="917" spans="2:4" ht="16.5" hidden="1" customHeight="1">
      <c r="B917" s="202">
        <v>914</v>
      </c>
      <c r="C917" s="435">
        <v>6412.5</v>
      </c>
      <c r="D917" s="270">
        <f t="shared" si="14"/>
        <v>14</v>
      </c>
    </row>
    <row r="918" spans="2:4" ht="16.5" hidden="1" customHeight="1">
      <c r="B918" s="202">
        <v>915</v>
      </c>
      <c r="C918" s="435">
        <v>6412.5</v>
      </c>
      <c r="D918" s="270">
        <f t="shared" si="14"/>
        <v>15</v>
      </c>
    </row>
    <row r="919" spans="2:4" ht="16.5" hidden="1" customHeight="1">
      <c r="B919" s="202">
        <v>916</v>
      </c>
      <c r="C919" s="435">
        <v>6412.5</v>
      </c>
      <c r="D919" s="270">
        <f t="shared" si="14"/>
        <v>16</v>
      </c>
    </row>
    <row r="920" spans="2:4" ht="16.5" hidden="1" customHeight="1">
      <c r="B920" s="202">
        <v>917</v>
      </c>
      <c r="C920" s="435">
        <v>6412.5</v>
      </c>
      <c r="D920" s="270">
        <f t="shared" si="14"/>
        <v>17</v>
      </c>
    </row>
    <row r="921" spans="2:4" ht="16.5" hidden="1" customHeight="1">
      <c r="B921" s="202">
        <v>918</v>
      </c>
      <c r="C921" s="435">
        <v>6412.5</v>
      </c>
      <c r="D921" s="270">
        <f t="shared" si="14"/>
        <v>18</v>
      </c>
    </row>
    <row r="922" spans="2:4" ht="16.5" hidden="1" customHeight="1">
      <c r="B922" s="202">
        <v>919</v>
      </c>
      <c r="C922" s="435">
        <v>6412.5</v>
      </c>
      <c r="D922" s="270">
        <f t="shared" si="14"/>
        <v>19</v>
      </c>
    </row>
    <row r="923" spans="2:4" ht="16.5" hidden="1" customHeight="1">
      <c r="B923" s="202">
        <v>920</v>
      </c>
      <c r="C923" s="435">
        <v>6412.5</v>
      </c>
      <c r="D923" s="270">
        <f t="shared" si="14"/>
        <v>20</v>
      </c>
    </row>
    <row r="924" spans="2:4" ht="16.5" hidden="1" customHeight="1">
      <c r="B924" s="202">
        <v>921</v>
      </c>
      <c r="C924" s="435">
        <v>6412.5</v>
      </c>
      <c r="D924" s="270">
        <f t="shared" si="14"/>
        <v>21</v>
      </c>
    </row>
    <row r="925" spans="2:4" ht="16.5" hidden="1" customHeight="1">
      <c r="B925" s="202">
        <v>922</v>
      </c>
      <c r="C925" s="435">
        <v>6412.5</v>
      </c>
      <c r="D925" s="270">
        <f t="shared" si="14"/>
        <v>22</v>
      </c>
    </row>
    <row r="926" spans="2:4" ht="16.5" hidden="1" customHeight="1">
      <c r="B926" s="202">
        <v>923</v>
      </c>
      <c r="C926" s="435">
        <v>6412.5</v>
      </c>
      <c r="D926" s="270">
        <f t="shared" si="14"/>
        <v>23</v>
      </c>
    </row>
    <row r="927" spans="2:4" ht="16.5" hidden="1" customHeight="1">
      <c r="B927" s="202">
        <v>924</v>
      </c>
      <c r="C927" s="435">
        <v>6412.5</v>
      </c>
      <c r="D927" s="270">
        <f t="shared" si="14"/>
        <v>24</v>
      </c>
    </row>
    <row r="928" spans="2:4" ht="16.5" hidden="1" customHeight="1">
      <c r="B928" s="202">
        <v>925</v>
      </c>
      <c r="C928" s="435">
        <v>7125</v>
      </c>
      <c r="D928" s="270">
        <f t="shared" si="14"/>
        <v>25</v>
      </c>
    </row>
    <row r="929" spans="2:4" ht="16.5" hidden="1" customHeight="1">
      <c r="B929" s="202">
        <v>926</v>
      </c>
      <c r="C929" s="435">
        <v>7125</v>
      </c>
      <c r="D929" s="270">
        <f t="shared" si="14"/>
        <v>26</v>
      </c>
    </row>
    <row r="930" spans="2:4" ht="16.5" hidden="1" customHeight="1">
      <c r="B930" s="202">
        <v>927</v>
      </c>
      <c r="C930" s="435">
        <v>7125</v>
      </c>
      <c r="D930" s="270">
        <f t="shared" si="14"/>
        <v>27</v>
      </c>
    </row>
    <row r="931" spans="2:4" ht="16.5" hidden="1" customHeight="1">
      <c r="B931" s="202">
        <v>928</v>
      </c>
      <c r="C931" s="435">
        <v>7125</v>
      </c>
      <c r="D931" s="270">
        <f t="shared" si="14"/>
        <v>28</v>
      </c>
    </row>
    <row r="932" spans="2:4" ht="16.5" hidden="1" customHeight="1">
      <c r="B932" s="202">
        <v>929</v>
      </c>
      <c r="C932" s="435">
        <v>7125</v>
      </c>
      <c r="D932" s="270">
        <f t="shared" si="14"/>
        <v>29</v>
      </c>
    </row>
    <row r="933" spans="2:4" ht="16.5" hidden="1" customHeight="1">
      <c r="B933" s="202">
        <v>930</v>
      </c>
      <c r="C933" s="435">
        <v>7125</v>
      </c>
      <c r="D933" s="270">
        <f t="shared" si="14"/>
        <v>30</v>
      </c>
    </row>
    <row r="934" spans="2:4" ht="16.5" hidden="1" customHeight="1">
      <c r="B934" s="202">
        <v>931</v>
      </c>
      <c r="C934" s="435">
        <v>7125</v>
      </c>
      <c r="D934" s="270">
        <f t="shared" si="14"/>
        <v>31</v>
      </c>
    </row>
    <row r="935" spans="2:4" ht="16.5" hidden="1" customHeight="1">
      <c r="B935" s="202">
        <v>932</v>
      </c>
      <c r="C935" s="435">
        <v>7125</v>
      </c>
      <c r="D935" s="270">
        <f t="shared" si="14"/>
        <v>32</v>
      </c>
    </row>
    <row r="936" spans="2:4" ht="16.5" hidden="1" customHeight="1">
      <c r="B936" s="202">
        <v>933</v>
      </c>
      <c r="C936" s="435">
        <v>7125</v>
      </c>
      <c r="D936" s="270">
        <f t="shared" si="14"/>
        <v>33</v>
      </c>
    </row>
    <row r="937" spans="2:4" ht="16.5" hidden="1" customHeight="1">
      <c r="B937" s="202">
        <v>934</v>
      </c>
      <c r="C937" s="435">
        <v>7125</v>
      </c>
      <c r="D937" s="270">
        <f t="shared" si="14"/>
        <v>34</v>
      </c>
    </row>
    <row r="938" spans="2:4" ht="16.5" hidden="1" customHeight="1">
      <c r="B938" s="202">
        <v>935</v>
      </c>
      <c r="C938" s="435">
        <v>7125</v>
      </c>
      <c r="D938" s="270">
        <f t="shared" si="14"/>
        <v>35</v>
      </c>
    </row>
    <row r="939" spans="2:4" ht="16.5" hidden="1" customHeight="1">
      <c r="B939" s="202">
        <v>936</v>
      </c>
      <c r="C939" s="435">
        <v>7125</v>
      </c>
      <c r="D939" s="270">
        <f t="shared" si="14"/>
        <v>36</v>
      </c>
    </row>
    <row r="940" spans="2:4" ht="16.5" hidden="1" customHeight="1">
      <c r="B940" s="202">
        <v>937</v>
      </c>
      <c r="C940" s="435">
        <v>7125</v>
      </c>
      <c r="D940" s="270">
        <f t="shared" si="14"/>
        <v>37</v>
      </c>
    </row>
    <row r="941" spans="2:4" ht="16.5" hidden="1" customHeight="1">
      <c r="B941" s="202">
        <v>938</v>
      </c>
      <c r="C941" s="435">
        <v>7125</v>
      </c>
      <c r="D941" s="270">
        <f t="shared" si="14"/>
        <v>38</v>
      </c>
    </row>
    <row r="942" spans="2:4" ht="16.5" hidden="1" customHeight="1">
      <c r="B942" s="202">
        <v>939</v>
      </c>
      <c r="C942" s="435">
        <v>7125</v>
      </c>
      <c r="D942" s="270">
        <f t="shared" si="14"/>
        <v>39</v>
      </c>
    </row>
    <row r="943" spans="2:4" ht="16.5" hidden="1" customHeight="1">
      <c r="B943" s="202">
        <v>940</v>
      </c>
      <c r="C943" s="435">
        <v>7125</v>
      </c>
      <c r="D943" s="270">
        <f t="shared" si="14"/>
        <v>40</v>
      </c>
    </row>
    <row r="944" spans="2:4" ht="16.5" hidden="1" customHeight="1">
      <c r="B944" s="202">
        <v>941</v>
      </c>
      <c r="C944" s="435">
        <v>7125</v>
      </c>
      <c r="D944" s="270">
        <f t="shared" si="14"/>
        <v>41</v>
      </c>
    </row>
    <row r="945" spans="2:4" ht="16.5" hidden="1" customHeight="1">
      <c r="B945" s="202">
        <v>942</v>
      </c>
      <c r="C945" s="435">
        <v>7125</v>
      </c>
      <c r="D945" s="270">
        <f t="shared" si="14"/>
        <v>42</v>
      </c>
    </row>
    <row r="946" spans="2:4" ht="16.5" hidden="1" customHeight="1">
      <c r="B946" s="202">
        <v>943</v>
      </c>
      <c r="C946" s="435">
        <v>7125</v>
      </c>
      <c r="D946" s="270">
        <f t="shared" si="14"/>
        <v>43</v>
      </c>
    </row>
    <row r="947" spans="2:4" ht="16.5" hidden="1" customHeight="1">
      <c r="B947" s="202">
        <v>944</v>
      </c>
      <c r="C947" s="435">
        <v>7125</v>
      </c>
      <c r="D947" s="270">
        <f t="shared" si="14"/>
        <v>44</v>
      </c>
    </row>
    <row r="948" spans="2:4" ht="16.5" hidden="1" customHeight="1">
      <c r="B948" s="202">
        <v>945</v>
      </c>
      <c r="C948" s="435">
        <v>7125</v>
      </c>
      <c r="D948" s="270">
        <f t="shared" si="14"/>
        <v>45</v>
      </c>
    </row>
    <row r="949" spans="2:4" ht="16.5" hidden="1" customHeight="1">
      <c r="B949" s="202">
        <v>946</v>
      </c>
      <c r="C949" s="435">
        <v>7125</v>
      </c>
      <c r="D949" s="270">
        <f t="shared" si="14"/>
        <v>46</v>
      </c>
    </row>
    <row r="950" spans="2:4" ht="16.5" hidden="1" customHeight="1">
      <c r="B950" s="202">
        <v>947</v>
      </c>
      <c r="C950" s="435">
        <v>7125</v>
      </c>
      <c r="D950" s="270">
        <f t="shared" si="14"/>
        <v>47</v>
      </c>
    </row>
    <row r="951" spans="2:4" ht="16.5" hidden="1" customHeight="1">
      <c r="B951" s="202">
        <v>948</v>
      </c>
      <c r="C951" s="435">
        <v>7125</v>
      </c>
      <c r="D951" s="270">
        <f t="shared" si="14"/>
        <v>48</v>
      </c>
    </row>
    <row r="952" spans="2:4" ht="16.5" hidden="1" customHeight="1">
      <c r="B952" s="202">
        <v>949</v>
      </c>
      <c r="C952" s="435">
        <v>7125</v>
      </c>
      <c r="D952" s="270">
        <f t="shared" si="14"/>
        <v>49</v>
      </c>
    </row>
    <row r="953" spans="2:4" ht="16.5" customHeight="1">
      <c r="B953" s="202">
        <v>950</v>
      </c>
      <c r="C953" s="435">
        <v>7125</v>
      </c>
      <c r="D953" s="270">
        <f t="shared" si="14"/>
        <v>0</v>
      </c>
    </row>
    <row r="954" spans="2:4" ht="16.5" hidden="1" customHeight="1">
      <c r="B954" s="202">
        <v>951</v>
      </c>
      <c r="C954" s="435">
        <v>7125</v>
      </c>
      <c r="D954" s="270">
        <f t="shared" si="14"/>
        <v>1</v>
      </c>
    </row>
    <row r="955" spans="2:4" ht="16.5" hidden="1" customHeight="1">
      <c r="B955" s="202">
        <v>952</v>
      </c>
      <c r="C955" s="435">
        <v>7125</v>
      </c>
      <c r="D955" s="270">
        <f t="shared" si="14"/>
        <v>2</v>
      </c>
    </row>
    <row r="956" spans="2:4" ht="16.5" hidden="1" customHeight="1">
      <c r="B956" s="202">
        <v>953</v>
      </c>
      <c r="C956" s="435">
        <v>7125</v>
      </c>
      <c r="D956" s="270">
        <f t="shared" si="14"/>
        <v>3</v>
      </c>
    </row>
    <row r="957" spans="2:4" ht="16.5" hidden="1" customHeight="1">
      <c r="B957" s="202">
        <v>954</v>
      </c>
      <c r="C957" s="435">
        <v>7125</v>
      </c>
      <c r="D957" s="270">
        <f t="shared" si="14"/>
        <v>4</v>
      </c>
    </row>
    <row r="958" spans="2:4" ht="16.5" hidden="1" customHeight="1">
      <c r="B958" s="202">
        <v>955</v>
      </c>
      <c r="C958" s="435">
        <v>7125</v>
      </c>
      <c r="D958" s="270">
        <f t="shared" si="14"/>
        <v>5</v>
      </c>
    </row>
    <row r="959" spans="2:4" ht="16.5" hidden="1" customHeight="1">
      <c r="B959" s="202">
        <v>956</v>
      </c>
      <c r="C959" s="435">
        <v>7125</v>
      </c>
      <c r="D959" s="270">
        <f t="shared" si="14"/>
        <v>6</v>
      </c>
    </row>
    <row r="960" spans="2:4" ht="16.5" hidden="1" customHeight="1">
      <c r="B960" s="202">
        <v>957</v>
      </c>
      <c r="C960" s="435">
        <v>7125</v>
      </c>
      <c r="D960" s="270">
        <f t="shared" si="14"/>
        <v>7</v>
      </c>
    </row>
    <row r="961" spans="2:4" ht="16.5" hidden="1" customHeight="1">
      <c r="B961" s="202">
        <v>958</v>
      </c>
      <c r="C961" s="435">
        <v>7125</v>
      </c>
      <c r="D961" s="270">
        <f t="shared" si="14"/>
        <v>8</v>
      </c>
    </row>
    <row r="962" spans="2:4" ht="16.5" hidden="1" customHeight="1">
      <c r="B962" s="202">
        <v>959</v>
      </c>
      <c r="C962" s="435">
        <v>7125</v>
      </c>
      <c r="D962" s="270">
        <f t="shared" si="14"/>
        <v>9</v>
      </c>
    </row>
    <row r="963" spans="2:4" ht="16.5" hidden="1" customHeight="1">
      <c r="B963" s="202">
        <v>960</v>
      </c>
      <c r="C963" s="435">
        <v>7125</v>
      </c>
      <c r="D963" s="270">
        <f t="shared" si="14"/>
        <v>10</v>
      </c>
    </row>
    <row r="964" spans="2:4" ht="16.5" hidden="1" customHeight="1">
      <c r="B964" s="202">
        <v>961</v>
      </c>
      <c r="C964" s="435">
        <v>7125</v>
      </c>
      <c r="D964" s="270">
        <f t="shared" si="14"/>
        <v>11</v>
      </c>
    </row>
    <row r="965" spans="2:4" ht="16.5" hidden="1" customHeight="1">
      <c r="B965" s="202">
        <v>962</v>
      </c>
      <c r="C965" s="435">
        <v>7125</v>
      </c>
      <c r="D965" s="270">
        <f t="shared" ref="D965:D1028" si="15">MOD(ROW()-3,50)</f>
        <v>12</v>
      </c>
    </row>
    <row r="966" spans="2:4" ht="16.5" hidden="1" customHeight="1">
      <c r="B966" s="202">
        <v>963</v>
      </c>
      <c r="C966" s="435">
        <v>7125</v>
      </c>
      <c r="D966" s="270">
        <f t="shared" si="15"/>
        <v>13</v>
      </c>
    </row>
    <row r="967" spans="2:4" ht="16.5" hidden="1" customHeight="1">
      <c r="B967" s="202">
        <v>964</v>
      </c>
      <c r="C967" s="435">
        <v>7125</v>
      </c>
      <c r="D967" s="270">
        <f t="shared" si="15"/>
        <v>14</v>
      </c>
    </row>
    <row r="968" spans="2:4" ht="16.5" hidden="1" customHeight="1">
      <c r="B968" s="202">
        <v>965</v>
      </c>
      <c r="C968" s="435">
        <v>7125</v>
      </c>
      <c r="D968" s="270">
        <f t="shared" si="15"/>
        <v>15</v>
      </c>
    </row>
    <row r="969" spans="2:4" ht="16.5" hidden="1" customHeight="1">
      <c r="B969" s="202">
        <v>966</v>
      </c>
      <c r="C969" s="435">
        <v>7125</v>
      </c>
      <c r="D969" s="270">
        <f t="shared" si="15"/>
        <v>16</v>
      </c>
    </row>
    <row r="970" spans="2:4" ht="16.5" hidden="1" customHeight="1">
      <c r="B970" s="202">
        <v>967</v>
      </c>
      <c r="C970" s="435">
        <v>7125</v>
      </c>
      <c r="D970" s="270">
        <f t="shared" si="15"/>
        <v>17</v>
      </c>
    </row>
    <row r="971" spans="2:4" ht="16.5" hidden="1" customHeight="1">
      <c r="B971" s="202">
        <v>968</v>
      </c>
      <c r="C971" s="435">
        <v>7125</v>
      </c>
      <c r="D971" s="270">
        <f t="shared" si="15"/>
        <v>18</v>
      </c>
    </row>
    <row r="972" spans="2:4" ht="16.5" hidden="1" customHeight="1">
      <c r="B972" s="202">
        <v>969</v>
      </c>
      <c r="C972" s="435">
        <v>7125</v>
      </c>
      <c r="D972" s="270">
        <f t="shared" si="15"/>
        <v>19</v>
      </c>
    </row>
    <row r="973" spans="2:4" ht="16.5" hidden="1" customHeight="1">
      <c r="B973" s="202">
        <v>970</v>
      </c>
      <c r="C973" s="435">
        <v>7125</v>
      </c>
      <c r="D973" s="270">
        <f t="shared" si="15"/>
        <v>20</v>
      </c>
    </row>
    <row r="974" spans="2:4" ht="16.5" hidden="1" customHeight="1">
      <c r="B974" s="202">
        <v>971</v>
      </c>
      <c r="C974" s="435">
        <v>7125</v>
      </c>
      <c r="D974" s="270">
        <f t="shared" si="15"/>
        <v>21</v>
      </c>
    </row>
    <row r="975" spans="2:4" ht="16.5" hidden="1" customHeight="1">
      <c r="B975" s="202">
        <v>972</v>
      </c>
      <c r="C975" s="435">
        <v>7125</v>
      </c>
      <c r="D975" s="270">
        <f t="shared" si="15"/>
        <v>22</v>
      </c>
    </row>
    <row r="976" spans="2:4" ht="16.5" hidden="1" customHeight="1">
      <c r="B976" s="202">
        <v>973</v>
      </c>
      <c r="C976" s="435">
        <v>7125</v>
      </c>
      <c r="D976" s="270">
        <f t="shared" si="15"/>
        <v>23</v>
      </c>
    </row>
    <row r="977" spans="2:4" ht="16.5" hidden="1" customHeight="1">
      <c r="B977" s="202">
        <v>974</v>
      </c>
      <c r="C977" s="435">
        <v>7125</v>
      </c>
      <c r="D977" s="270">
        <f t="shared" si="15"/>
        <v>24</v>
      </c>
    </row>
    <row r="978" spans="2:4" ht="16.5" hidden="1" customHeight="1">
      <c r="B978" s="202">
        <v>975</v>
      </c>
      <c r="C978" s="435">
        <v>7875</v>
      </c>
      <c r="D978" s="270">
        <f t="shared" si="15"/>
        <v>25</v>
      </c>
    </row>
    <row r="979" spans="2:4" ht="16.5" hidden="1" customHeight="1">
      <c r="B979" s="202">
        <v>976</v>
      </c>
      <c r="C979" s="435">
        <v>7875</v>
      </c>
      <c r="D979" s="270">
        <f t="shared" si="15"/>
        <v>26</v>
      </c>
    </row>
    <row r="980" spans="2:4" ht="16.5" hidden="1" customHeight="1">
      <c r="B980" s="202">
        <v>977</v>
      </c>
      <c r="C980" s="435">
        <v>7875</v>
      </c>
      <c r="D980" s="270">
        <f t="shared" si="15"/>
        <v>27</v>
      </c>
    </row>
    <row r="981" spans="2:4" ht="16.5" hidden="1" customHeight="1">
      <c r="B981" s="202">
        <v>978</v>
      </c>
      <c r="C981" s="435">
        <v>7875</v>
      </c>
      <c r="D981" s="270">
        <f t="shared" si="15"/>
        <v>28</v>
      </c>
    </row>
    <row r="982" spans="2:4" ht="16.5" hidden="1" customHeight="1">
      <c r="B982" s="202">
        <v>979</v>
      </c>
      <c r="C982" s="435">
        <v>7875</v>
      </c>
      <c r="D982" s="270">
        <f t="shared" si="15"/>
        <v>29</v>
      </c>
    </row>
    <row r="983" spans="2:4" ht="16.5" hidden="1" customHeight="1">
      <c r="B983" s="202">
        <v>980</v>
      </c>
      <c r="C983" s="435">
        <v>7875</v>
      </c>
      <c r="D983" s="270">
        <f t="shared" si="15"/>
        <v>30</v>
      </c>
    </row>
    <row r="984" spans="2:4" ht="16.5" hidden="1" customHeight="1">
      <c r="B984" s="202">
        <v>981</v>
      </c>
      <c r="C984" s="435">
        <v>7875</v>
      </c>
      <c r="D984" s="270">
        <f t="shared" si="15"/>
        <v>31</v>
      </c>
    </row>
    <row r="985" spans="2:4" ht="16.5" hidden="1" customHeight="1">
      <c r="B985" s="202">
        <v>982</v>
      </c>
      <c r="C985" s="435">
        <v>7875</v>
      </c>
      <c r="D985" s="270">
        <f t="shared" si="15"/>
        <v>32</v>
      </c>
    </row>
    <row r="986" spans="2:4" ht="16.5" hidden="1" customHeight="1">
      <c r="B986" s="202">
        <v>983</v>
      </c>
      <c r="C986" s="435">
        <v>7875</v>
      </c>
      <c r="D986" s="270">
        <f t="shared" si="15"/>
        <v>33</v>
      </c>
    </row>
    <row r="987" spans="2:4" ht="16.5" hidden="1" customHeight="1">
      <c r="B987" s="202">
        <v>984</v>
      </c>
      <c r="C987" s="435">
        <v>7875</v>
      </c>
      <c r="D987" s="270">
        <f t="shared" si="15"/>
        <v>34</v>
      </c>
    </row>
    <row r="988" spans="2:4" ht="16.5" hidden="1" customHeight="1">
      <c r="B988" s="202">
        <v>985</v>
      </c>
      <c r="C988" s="435">
        <v>7875</v>
      </c>
      <c r="D988" s="270">
        <f t="shared" si="15"/>
        <v>35</v>
      </c>
    </row>
    <row r="989" spans="2:4" ht="16.5" hidden="1" customHeight="1">
      <c r="B989" s="202">
        <v>986</v>
      </c>
      <c r="C989" s="435">
        <v>7875</v>
      </c>
      <c r="D989" s="270">
        <f t="shared" si="15"/>
        <v>36</v>
      </c>
    </row>
    <row r="990" spans="2:4" ht="16.5" hidden="1" customHeight="1">
      <c r="B990" s="202">
        <v>987</v>
      </c>
      <c r="C990" s="435">
        <v>7875</v>
      </c>
      <c r="D990" s="270">
        <f t="shared" si="15"/>
        <v>37</v>
      </c>
    </row>
    <row r="991" spans="2:4" ht="16.5" hidden="1" customHeight="1">
      <c r="B991" s="202">
        <v>988</v>
      </c>
      <c r="C991" s="435">
        <v>7875</v>
      </c>
      <c r="D991" s="270">
        <f t="shared" si="15"/>
        <v>38</v>
      </c>
    </row>
    <row r="992" spans="2:4" ht="16.5" hidden="1" customHeight="1">
      <c r="B992" s="202">
        <v>989</v>
      </c>
      <c r="C992" s="435">
        <v>7875</v>
      </c>
      <c r="D992" s="270">
        <f t="shared" si="15"/>
        <v>39</v>
      </c>
    </row>
    <row r="993" spans="2:4" ht="16.5" hidden="1" customHeight="1">
      <c r="B993" s="202">
        <v>990</v>
      </c>
      <c r="C993" s="435">
        <v>7875</v>
      </c>
      <c r="D993" s="270">
        <f t="shared" si="15"/>
        <v>40</v>
      </c>
    </row>
    <row r="994" spans="2:4" ht="16.5" hidden="1" customHeight="1">
      <c r="B994" s="202">
        <v>991</v>
      </c>
      <c r="C994" s="435">
        <v>7875</v>
      </c>
      <c r="D994" s="270">
        <f t="shared" si="15"/>
        <v>41</v>
      </c>
    </row>
    <row r="995" spans="2:4" ht="16.5" hidden="1" customHeight="1">
      <c r="B995" s="202">
        <v>992</v>
      </c>
      <c r="C995" s="435">
        <v>7875</v>
      </c>
      <c r="D995" s="270">
        <f t="shared" si="15"/>
        <v>42</v>
      </c>
    </row>
    <row r="996" spans="2:4" ht="16.5" hidden="1" customHeight="1">
      <c r="B996" s="202">
        <v>993</v>
      </c>
      <c r="C996" s="435">
        <v>7875</v>
      </c>
      <c r="D996" s="270">
        <f t="shared" si="15"/>
        <v>43</v>
      </c>
    </row>
    <row r="997" spans="2:4" ht="16.5" hidden="1" customHeight="1">
      <c r="B997" s="202">
        <v>994</v>
      </c>
      <c r="C997" s="435">
        <v>7875</v>
      </c>
      <c r="D997" s="270">
        <f t="shared" si="15"/>
        <v>44</v>
      </c>
    </row>
    <row r="998" spans="2:4" ht="16.5" hidden="1" customHeight="1">
      <c r="B998" s="202">
        <v>995</v>
      </c>
      <c r="C998" s="435">
        <v>7875</v>
      </c>
      <c r="D998" s="270">
        <f t="shared" si="15"/>
        <v>45</v>
      </c>
    </row>
    <row r="999" spans="2:4" ht="16.5" hidden="1" customHeight="1">
      <c r="B999" s="202">
        <v>996</v>
      </c>
      <c r="C999" s="435">
        <v>7875</v>
      </c>
      <c r="D999" s="270">
        <f t="shared" si="15"/>
        <v>46</v>
      </c>
    </row>
    <row r="1000" spans="2:4" ht="16.5" hidden="1" customHeight="1">
      <c r="B1000" s="202">
        <v>997</v>
      </c>
      <c r="C1000" s="435">
        <v>7875</v>
      </c>
      <c r="D1000" s="270">
        <f t="shared" si="15"/>
        <v>47</v>
      </c>
    </row>
    <row r="1001" spans="2:4" ht="16.5" hidden="1" customHeight="1">
      <c r="B1001" s="202">
        <v>998</v>
      </c>
      <c r="C1001" s="435">
        <v>7875</v>
      </c>
      <c r="D1001" s="270">
        <f t="shared" si="15"/>
        <v>48</v>
      </c>
    </row>
    <row r="1002" spans="2:4" ht="16.5" hidden="1" customHeight="1">
      <c r="B1002" s="202">
        <v>999</v>
      </c>
      <c r="C1002" s="435">
        <v>7875</v>
      </c>
      <c r="D1002" s="270">
        <f t="shared" si="15"/>
        <v>49</v>
      </c>
    </row>
    <row r="1003" spans="2:4" ht="16.5" customHeight="1">
      <c r="B1003" s="202">
        <v>1000</v>
      </c>
      <c r="C1003" s="435">
        <v>7875</v>
      </c>
      <c r="D1003" s="270">
        <f t="shared" si="15"/>
        <v>0</v>
      </c>
    </row>
    <row r="1004" spans="2:4" ht="16.5" hidden="1" customHeight="1">
      <c r="B1004" s="202">
        <v>1001</v>
      </c>
      <c r="C1004" s="435">
        <v>7875</v>
      </c>
      <c r="D1004" s="270">
        <f t="shared" si="15"/>
        <v>1</v>
      </c>
    </row>
    <row r="1005" spans="2:4" ht="16.5" hidden="1" customHeight="1">
      <c r="B1005" s="202">
        <v>1002</v>
      </c>
      <c r="C1005" s="435">
        <v>7875</v>
      </c>
      <c r="D1005" s="270">
        <f t="shared" si="15"/>
        <v>2</v>
      </c>
    </row>
    <row r="1006" spans="2:4" ht="16.5" hidden="1" customHeight="1">
      <c r="B1006" s="202">
        <v>1003</v>
      </c>
      <c r="C1006" s="435">
        <v>7875</v>
      </c>
      <c r="D1006" s="270">
        <f t="shared" si="15"/>
        <v>3</v>
      </c>
    </row>
    <row r="1007" spans="2:4" ht="16.5" hidden="1" customHeight="1">
      <c r="B1007" s="202">
        <v>1004</v>
      </c>
      <c r="C1007" s="435">
        <v>7875</v>
      </c>
      <c r="D1007" s="270">
        <f t="shared" si="15"/>
        <v>4</v>
      </c>
    </row>
    <row r="1008" spans="2:4" ht="16.5" hidden="1" customHeight="1">
      <c r="B1008" s="202">
        <v>1005</v>
      </c>
      <c r="C1008" s="435">
        <v>7875</v>
      </c>
      <c r="D1008" s="270">
        <f t="shared" si="15"/>
        <v>5</v>
      </c>
    </row>
    <row r="1009" spans="2:4" ht="16.5" hidden="1" customHeight="1">
      <c r="B1009" s="202">
        <v>1006</v>
      </c>
      <c r="C1009" s="435">
        <v>7875</v>
      </c>
      <c r="D1009" s="270">
        <f t="shared" si="15"/>
        <v>6</v>
      </c>
    </row>
    <row r="1010" spans="2:4" ht="16.5" hidden="1" customHeight="1">
      <c r="B1010" s="202">
        <v>1007</v>
      </c>
      <c r="C1010" s="435">
        <v>7875</v>
      </c>
      <c r="D1010" s="270">
        <f t="shared" si="15"/>
        <v>7</v>
      </c>
    </row>
    <row r="1011" spans="2:4" ht="16.5" hidden="1" customHeight="1">
      <c r="B1011" s="202">
        <v>1008</v>
      </c>
      <c r="C1011" s="435">
        <v>7875</v>
      </c>
      <c r="D1011" s="270">
        <f t="shared" si="15"/>
        <v>8</v>
      </c>
    </row>
    <row r="1012" spans="2:4" ht="16.5" hidden="1" customHeight="1">
      <c r="B1012" s="202">
        <v>1009</v>
      </c>
      <c r="C1012" s="435">
        <v>7875</v>
      </c>
      <c r="D1012" s="270">
        <f t="shared" si="15"/>
        <v>9</v>
      </c>
    </row>
    <row r="1013" spans="2:4" ht="16.5" hidden="1" customHeight="1">
      <c r="B1013" s="202">
        <v>1010</v>
      </c>
      <c r="C1013" s="435">
        <v>7875</v>
      </c>
      <c r="D1013" s="270">
        <f t="shared" si="15"/>
        <v>10</v>
      </c>
    </row>
    <row r="1014" spans="2:4" ht="16.5" hidden="1" customHeight="1">
      <c r="B1014" s="202">
        <v>1011</v>
      </c>
      <c r="C1014" s="435">
        <v>7875</v>
      </c>
      <c r="D1014" s="270">
        <f t="shared" si="15"/>
        <v>11</v>
      </c>
    </row>
    <row r="1015" spans="2:4" ht="16.5" hidden="1" customHeight="1">
      <c r="B1015" s="202">
        <v>1012</v>
      </c>
      <c r="C1015" s="435">
        <v>7875</v>
      </c>
      <c r="D1015" s="270">
        <f t="shared" si="15"/>
        <v>12</v>
      </c>
    </row>
    <row r="1016" spans="2:4" ht="16.5" hidden="1" customHeight="1">
      <c r="B1016" s="202">
        <v>1013</v>
      </c>
      <c r="C1016" s="435">
        <v>7875</v>
      </c>
      <c r="D1016" s="270">
        <f t="shared" si="15"/>
        <v>13</v>
      </c>
    </row>
    <row r="1017" spans="2:4" ht="16.5" hidden="1" customHeight="1">
      <c r="B1017" s="202">
        <v>1014</v>
      </c>
      <c r="C1017" s="435">
        <v>7875</v>
      </c>
      <c r="D1017" s="270">
        <f t="shared" si="15"/>
        <v>14</v>
      </c>
    </row>
    <row r="1018" spans="2:4" ht="16.5" hidden="1" customHeight="1">
      <c r="B1018" s="202">
        <v>1015</v>
      </c>
      <c r="C1018" s="435">
        <v>7875</v>
      </c>
      <c r="D1018" s="270">
        <f t="shared" si="15"/>
        <v>15</v>
      </c>
    </row>
    <row r="1019" spans="2:4" ht="16.5" hidden="1" customHeight="1">
      <c r="B1019" s="202">
        <v>1016</v>
      </c>
      <c r="C1019" s="435">
        <v>7875</v>
      </c>
      <c r="D1019" s="270">
        <f t="shared" si="15"/>
        <v>16</v>
      </c>
    </row>
    <row r="1020" spans="2:4" ht="16.5" hidden="1" customHeight="1">
      <c r="B1020" s="202">
        <v>1017</v>
      </c>
      <c r="C1020" s="435">
        <v>7875</v>
      </c>
      <c r="D1020" s="270">
        <f t="shared" si="15"/>
        <v>17</v>
      </c>
    </row>
    <row r="1021" spans="2:4" ht="16.5" hidden="1" customHeight="1">
      <c r="B1021" s="202">
        <v>1018</v>
      </c>
      <c r="C1021" s="435">
        <v>7875</v>
      </c>
      <c r="D1021" s="270">
        <f t="shared" si="15"/>
        <v>18</v>
      </c>
    </row>
    <row r="1022" spans="2:4" ht="16.5" hidden="1" customHeight="1">
      <c r="B1022" s="202">
        <v>1019</v>
      </c>
      <c r="C1022" s="435">
        <v>7875</v>
      </c>
      <c r="D1022" s="270">
        <f t="shared" si="15"/>
        <v>19</v>
      </c>
    </row>
    <row r="1023" spans="2:4" ht="16.5" hidden="1" customHeight="1">
      <c r="B1023" s="202">
        <v>1020</v>
      </c>
      <c r="C1023" s="435">
        <v>7875</v>
      </c>
      <c r="D1023" s="270">
        <f t="shared" si="15"/>
        <v>20</v>
      </c>
    </row>
    <row r="1024" spans="2:4" ht="16.5" hidden="1" customHeight="1">
      <c r="B1024" s="202">
        <v>1021</v>
      </c>
      <c r="C1024" s="435">
        <v>7875</v>
      </c>
      <c r="D1024" s="270">
        <f t="shared" si="15"/>
        <v>21</v>
      </c>
    </row>
    <row r="1025" spans="2:4" ht="16.5" hidden="1" customHeight="1">
      <c r="B1025" s="202">
        <v>1022</v>
      </c>
      <c r="C1025" s="435">
        <v>7875</v>
      </c>
      <c r="D1025" s="270">
        <f t="shared" si="15"/>
        <v>22</v>
      </c>
    </row>
    <row r="1026" spans="2:4" ht="16.5" hidden="1" customHeight="1">
      <c r="B1026" s="202">
        <v>1023</v>
      </c>
      <c r="C1026" s="435">
        <v>7875</v>
      </c>
      <c r="D1026" s="270">
        <f t="shared" si="15"/>
        <v>23</v>
      </c>
    </row>
    <row r="1027" spans="2:4" ht="16.5" hidden="1" customHeight="1">
      <c r="B1027" s="202">
        <v>1024</v>
      </c>
      <c r="C1027" s="435">
        <v>7875</v>
      </c>
      <c r="D1027" s="270">
        <f t="shared" si="15"/>
        <v>24</v>
      </c>
    </row>
    <row r="1028" spans="2:4" ht="16.5" hidden="1" customHeight="1">
      <c r="B1028" s="202">
        <v>1025</v>
      </c>
      <c r="C1028" s="435">
        <v>8662.5</v>
      </c>
      <c r="D1028" s="270">
        <f t="shared" si="15"/>
        <v>25</v>
      </c>
    </row>
    <row r="1029" spans="2:4" ht="16.5" hidden="1" customHeight="1">
      <c r="B1029" s="202">
        <v>1026</v>
      </c>
      <c r="C1029" s="435">
        <v>8662.5</v>
      </c>
      <c r="D1029" s="270">
        <f t="shared" ref="D1029:D1092" si="16">MOD(ROW()-3,50)</f>
        <v>26</v>
      </c>
    </row>
    <row r="1030" spans="2:4" ht="16.5" hidden="1" customHeight="1">
      <c r="B1030" s="202">
        <v>1027</v>
      </c>
      <c r="C1030" s="435">
        <v>8662.5</v>
      </c>
      <c r="D1030" s="270">
        <f t="shared" si="16"/>
        <v>27</v>
      </c>
    </row>
    <row r="1031" spans="2:4" ht="16.5" hidden="1" customHeight="1">
      <c r="B1031" s="202">
        <v>1028</v>
      </c>
      <c r="C1031" s="435">
        <v>8662.5</v>
      </c>
      <c r="D1031" s="270">
        <f t="shared" si="16"/>
        <v>28</v>
      </c>
    </row>
    <row r="1032" spans="2:4" ht="16.5" hidden="1" customHeight="1">
      <c r="B1032" s="202">
        <v>1029</v>
      </c>
      <c r="C1032" s="435">
        <v>8662.5</v>
      </c>
      <c r="D1032" s="270">
        <f t="shared" si="16"/>
        <v>29</v>
      </c>
    </row>
    <row r="1033" spans="2:4" ht="16.5" hidden="1" customHeight="1">
      <c r="B1033" s="202">
        <v>1030</v>
      </c>
      <c r="C1033" s="435">
        <v>8662.5</v>
      </c>
      <c r="D1033" s="270">
        <f t="shared" si="16"/>
        <v>30</v>
      </c>
    </row>
    <row r="1034" spans="2:4" ht="16.5" hidden="1" customHeight="1">
      <c r="B1034" s="202">
        <v>1031</v>
      </c>
      <c r="C1034" s="435">
        <v>8662.5</v>
      </c>
      <c r="D1034" s="270">
        <f t="shared" si="16"/>
        <v>31</v>
      </c>
    </row>
    <row r="1035" spans="2:4" ht="16.5" hidden="1" customHeight="1">
      <c r="B1035" s="202">
        <v>1032</v>
      </c>
      <c r="C1035" s="435">
        <v>8662.5</v>
      </c>
      <c r="D1035" s="270">
        <f t="shared" si="16"/>
        <v>32</v>
      </c>
    </row>
    <row r="1036" spans="2:4" ht="16.5" hidden="1" customHeight="1">
      <c r="B1036" s="202">
        <v>1033</v>
      </c>
      <c r="C1036" s="435">
        <v>8662.5</v>
      </c>
      <c r="D1036" s="270">
        <f t="shared" si="16"/>
        <v>33</v>
      </c>
    </row>
    <row r="1037" spans="2:4" ht="16.5" hidden="1" customHeight="1">
      <c r="B1037" s="202">
        <v>1034</v>
      </c>
      <c r="C1037" s="435">
        <v>8662.5</v>
      </c>
      <c r="D1037" s="270">
        <f t="shared" si="16"/>
        <v>34</v>
      </c>
    </row>
    <row r="1038" spans="2:4" ht="16.5" hidden="1" customHeight="1">
      <c r="B1038" s="202">
        <v>1035</v>
      </c>
      <c r="C1038" s="435">
        <v>8662.5</v>
      </c>
      <c r="D1038" s="270">
        <f t="shared" si="16"/>
        <v>35</v>
      </c>
    </row>
    <row r="1039" spans="2:4" ht="16.5" hidden="1" customHeight="1">
      <c r="B1039" s="202">
        <v>1036</v>
      </c>
      <c r="C1039" s="435">
        <v>8662.5</v>
      </c>
      <c r="D1039" s="270">
        <f t="shared" si="16"/>
        <v>36</v>
      </c>
    </row>
    <row r="1040" spans="2:4" ht="16.5" hidden="1" customHeight="1">
      <c r="B1040" s="202">
        <v>1037</v>
      </c>
      <c r="C1040" s="435">
        <v>8662.5</v>
      </c>
      <c r="D1040" s="270">
        <f t="shared" si="16"/>
        <v>37</v>
      </c>
    </row>
    <row r="1041" spans="2:4" ht="16.5" hidden="1" customHeight="1">
      <c r="B1041" s="202">
        <v>1038</v>
      </c>
      <c r="C1041" s="435">
        <v>8662.5</v>
      </c>
      <c r="D1041" s="270">
        <f t="shared" si="16"/>
        <v>38</v>
      </c>
    </row>
    <row r="1042" spans="2:4" ht="16.5" hidden="1" customHeight="1">
      <c r="B1042" s="202">
        <v>1039</v>
      </c>
      <c r="C1042" s="435">
        <v>8662.5</v>
      </c>
      <c r="D1042" s="270">
        <f t="shared" si="16"/>
        <v>39</v>
      </c>
    </row>
    <row r="1043" spans="2:4" ht="16.5" hidden="1" customHeight="1">
      <c r="B1043" s="202">
        <v>1040</v>
      </c>
      <c r="C1043" s="435">
        <v>8662.5</v>
      </c>
      <c r="D1043" s="270">
        <f t="shared" si="16"/>
        <v>40</v>
      </c>
    </row>
    <row r="1044" spans="2:4" ht="16.5" hidden="1" customHeight="1">
      <c r="B1044" s="202">
        <v>1041</v>
      </c>
      <c r="C1044" s="435">
        <v>8662.5</v>
      </c>
      <c r="D1044" s="270">
        <f t="shared" si="16"/>
        <v>41</v>
      </c>
    </row>
    <row r="1045" spans="2:4" ht="16.5" hidden="1" customHeight="1">
      <c r="B1045" s="202">
        <v>1042</v>
      </c>
      <c r="C1045" s="435">
        <v>8662.5</v>
      </c>
      <c r="D1045" s="270">
        <f t="shared" si="16"/>
        <v>42</v>
      </c>
    </row>
    <row r="1046" spans="2:4" ht="16.5" hidden="1" customHeight="1">
      <c r="B1046" s="202">
        <v>1043</v>
      </c>
      <c r="C1046" s="435">
        <v>8662.5</v>
      </c>
      <c r="D1046" s="270">
        <f t="shared" si="16"/>
        <v>43</v>
      </c>
    </row>
    <row r="1047" spans="2:4" ht="16.5" hidden="1" customHeight="1">
      <c r="B1047" s="202">
        <v>1044</v>
      </c>
      <c r="C1047" s="435">
        <v>8662.5</v>
      </c>
      <c r="D1047" s="270">
        <f t="shared" si="16"/>
        <v>44</v>
      </c>
    </row>
    <row r="1048" spans="2:4" ht="16.5" hidden="1" customHeight="1">
      <c r="B1048" s="202">
        <v>1045</v>
      </c>
      <c r="C1048" s="435">
        <v>8662.5</v>
      </c>
      <c r="D1048" s="270">
        <f t="shared" si="16"/>
        <v>45</v>
      </c>
    </row>
    <row r="1049" spans="2:4" ht="16.5" hidden="1" customHeight="1">
      <c r="B1049" s="202">
        <v>1046</v>
      </c>
      <c r="C1049" s="435">
        <v>8662.5</v>
      </c>
      <c r="D1049" s="270">
        <f t="shared" si="16"/>
        <v>46</v>
      </c>
    </row>
    <row r="1050" spans="2:4" ht="16.5" hidden="1" customHeight="1">
      <c r="B1050" s="202">
        <v>1047</v>
      </c>
      <c r="C1050" s="435">
        <v>8662.5</v>
      </c>
      <c r="D1050" s="270">
        <f t="shared" si="16"/>
        <v>47</v>
      </c>
    </row>
    <row r="1051" spans="2:4" ht="16.5" hidden="1" customHeight="1">
      <c r="B1051" s="202">
        <v>1048</v>
      </c>
      <c r="C1051" s="435">
        <v>8662.5</v>
      </c>
      <c r="D1051" s="270">
        <f t="shared" si="16"/>
        <v>48</v>
      </c>
    </row>
    <row r="1052" spans="2:4" ht="16.5" hidden="1" customHeight="1">
      <c r="B1052" s="202">
        <v>1049</v>
      </c>
      <c r="C1052" s="435">
        <v>8662.5</v>
      </c>
      <c r="D1052" s="270">
        <f t="shared" si="16"/>
        <v>49</v>
      </c>
    </row>
    <row r="1053" spans="2:4" ht="16.5" customHeight="1">
      <c r="B1053" s="202">
        <v>1050</v>
      </c>
      <c r="C1053" s="435">
        <v>8662.5</v>
      </c>
      <c r="D1053" s="270">
        <f t="shared" si="16"/>
        <v>0</v>
      </c>
    </row>
    <row r="1054" spans="2:4" ht="16.5" hidden="1" customHeight="1">
      <c r="B1054" s="202">
        <v>1051</v>
      </c>
      <c r="C1054" s="435">
        <v>8662.5</v>
      </c>
      <c r="D1054" s="270">
        <f t="shared" si="16"/>
        <v>1</v>
      </c>
    </row>
    <row r="1055" spans="2:4" ht="16.5" hidden="1" customHeight="1">
      <c r="B1055" s="202">
        <v>1052</v>
      </c>
      <c r="C1055" s="435">
        <v>8662.5</v>
      </c>
      <c r="D1055" s="270">
        <f t="shared" si="16"/>
        <v>2</v>
      </c>
    </row>
    <row r="1056" spans="2:4" ht="16.5" hidden="1" customHeight="1">
      <c r="B1056" s="202">
        <v>1053</v>
      </c>
      <c r="C1056" s="435">
        <v>8662.5</v>
      </c>
      <c r="D1056" s="270">
        <f t="shared" si="16"/>
        <v>3</v>
      </c>
    </row>
    <row r="1057" spans="2:4" ht="16.5" hidden="1" customHeight="1">
      <c r="B1057" s="202">
        <v>1054</v>
      </c>
      <c r="C1057" s="435">
        <v>8662.5</v>
      </c>
      <c r="D1057" s="270">
        <f t="shared" si="16"/>
        <v>4</v>
      </c>
    </row>
    <row r="1058" spans="2:4" ht="16.5" hidden="1" customHeight="1">
      <c r="B1058" s="202">
        <v>1055</v>
      </c>
      <c r="C1058" s="435">
        <v>8662.5</v>
      </c>
      <c r="D1058" s="270">
        <f t="shared" si="16"/>
        <v>5</v>
      </c>
    </row>
    <row r="1059" spans="2:4" ht="16.5" hidden="1" customHeight="1">
      <c r="B1059" s="202">
        <v>1056</v>
      </c>
      <c r="C1059" s="435">
        <v>8662.5</v>
      </c>
      <c r="D1059" s="270">
        <f t="shared" si="16"/>
        <v>6</v>
      </c>
    </row>
    <row r="1060" spans="2:4" ht="16.5" hidden="1" customHeight="1">
      <c r="B1060" s="202">
        <v>1057</v>
      </c>
      <c r="C1060" s="435">
        <v>8662.5</v>
      </c>
      <c r="D1060" s="270">
        <f t="shared" si="16"/>
        <v>7</v>
      </c>
    </row>
    <row r="1061" spans="2:4" ht="16.5" hidden="1" customHeight="1">
      <c r="B1061" s="202">
        <v>1058</v>
      </c>
      <c r="C1061" s="435">
        <v>8662.5</v>
      </c>
      <c r="D1061" s="270">
        <f t="shared" si="16"/>
        <v>8</v>
      </c>
    </row>
    <row r="1062" spans="2:4" ht="16.5" hidden="1" customHeight="1">
      <c r="B1062" s="202">
        <v>1059</v>
      </c>
      <c r="C1062" s="435">
        <v>8662.5</v>
      </c>
      <c r="D1062" s="270">
        <f t="shared" si="16"/>
        <v>9</v>
      </c>
    </row>
    <row r="1063" spans="2:4" ht="16.5" hidden="1" customHeight="1">
      <c r="B1063" s="202">
        <v>1060</v>
      </c>
      <c r="C1063" s="435">
        <v>8662.5</v>
      </c>
      <c r="D1063" s="270">
        <f t="shared" si="16"/>
        <v>10</v>
      </c>
    </row>
    <row r="1064" spans="2:4" ht="16.5" hidden="1" customHeight="1">
      <c r="B1064" s="202">
        <v>1061</v>
      </c>
      <c r="C1064" s="435">
        <v>8662.5</v>
      </c>
      <c r="D1064" s="270">
        <f t="shared" si="16"/>
        <v>11</v>
      </c>
    </row>
    <row r="1065" spans="2:4" ht="16.5" hidden="1" customHeight="1">
      <c r="B1065" s="202">
        <v>1062</v>
      </c>
      <c r="C1065" s="435">
        <v>8662.5</v>
      </c>
      <c r="D1065" s="270">
        <f t="shared" si="16"/>
        <v>12</v>
      </c>
    </row>
    <row r="1066" spans="2:4" ht="16.5" hidden="1" customHeight="1">
      <c r="B1066" s="202">
        <v>1063</v>
      </c>
      <c r="C1066" s="435">
        <v>8662.5</v>
      </c>
      <c r="D1066" s="270">
        <f t="shared" si="16"/>
        <v>13</v>
      </c>
    </row>
    <row r="1067" spans="2:4" ht="16.5" hidden="1" customHeight="1">
      <c r="B1067" s="202">
        <v>1064</v>
      </c>
      <c r="C1067" s="435">
        <v>8662.5</v>
      </c>
      <c r="D1067" s="270">
        <f t="shared" si="16"/>
        <v>14</v>
      </c>
    </row>
    <row r="1068" spans="2:4" ht="16.5" hidden="1" customHeight="1">
      <c r="B1068" s="202">
        <v>1065</v>
      </c>
      <c r="C1068" s="435">
        <v>8662.5</v>
      </c>
      <c r="D1068" s="270">
        <f t="shared" si="16"/>
        <v>15</v>
      </c>
    </row>
    <row r="1069" spans="2:4" ht="16.5" hidden="1" customHeight="1">
      <c r="B1069" s="202">
        <v>1066</v>
      </c>
      <c r="C1069" s="435">
        <v>8662.5</v>
      </c>
      <c r="D1069" s="270">
        <f t="shared" si="16"/>
        <v>16</v>
      </c>
    </row>
    <row r="1070" spans="2:4" ht="16.5" hidden="1" customHeight="1">
      <c r="B1070" s="202">
        <v>1067</v>
      </c>
      <c r="C1070" s="435">
        <v>8662.5</v>
      </c>
      <c r="D1070" s="270">
        <f t="shared" si="16"/>
        <v>17</v>
      </c>
    </row>
    <row r="1071" spans="2:4" ht="16.5" hidden="1" customHeight="1">
      <c r="B1071" s="202">
        <v>1068</v>
      </c>
      <c r="C1071" s="435">
        <v>8662.5</v>
      </c>
      <c r="D1071" s="270">
        <f t="shared" si="16"/>
        <v>18</v>
      </c>
    </row>
    <row r="1072" spans="2:4" ht="16.5" hidden="1" customHeight="1">
      <c r="B1072" s="202">
        <v>1069</v>
      </c>
      <c r="C1072" s="435">
        <v>8662.5</v>
      </c>
      <c r="D1072" s="270">
        <f t="shared" si="16"/>
        <v>19</v>
      </c>
    </row>
    <row r="1073" spans="2:4" ht="16.5" hidden="1" customHeight="1">
      <c r="B1073" s="202">
        <v>1070</v>
      </c>
      <c r="C1073" s="435">
        <v>8662.5</v>
      </c>
      <c r="D1073" s="270">
        <f t="shared" si="16"/>
        <v>20</v>
      </c>
    </row>
    <row r="1074" spans="2:4" ht="16.5" hidden="1" customHeight="1">
      <c r="B1074" s="202">
        <v>1071</v>
      </c>
      <c r="C1074" s="435">
        <v>8662.5</v>
      </c>
      <c r="D1074" s="270">
        <f t="shared" si="16"/>
        <v>21</v>
      </c>
    </row>
    <row r="1075" spans="2:4" ht="16.5" hidden="1" customHeight="1">
      <c r="B1075" s="202">
        <v>1072</v>
      </c>
      <c r="C1075" s="435">
        <v>8662.5</v>
      </c>
      <c r="D1075" s="270">
        <f t="shared" si="16"/>
        <v>22</v>
      </c>
    </row>
    <row r="1076" spans="2:4" ht="16.5" hidden="1" customHeight="1">
      <c r="B1076" s="202">
        <v>1073</v>
      </c>
      <c r="C1076" s="435">
        <v>8662.5</v>
      </c>
      <c r="D1076" s="270">
        <f t="shared" si="16"/>
        <v>23</v>
      </c>
    </row>
    <row r="1077" spans="2:4" ht="16.5" hidden="1" customHeight="1">
      <c r="B1077" s="202">
        <v>1074</v>
      </c>
      <c r="C1077" s="435">
        <v>8662.5</v>
      </c>
      <c r="D1077" s="270">
        <f t="shared" si="16"/>
        <v>24</v>
      </c>
    </row>
    <row r="1078" spans="2:4" ht="16.5" hidden="1" customHeight="1">
      <c r="B1078" s="202">
        <v>1075</v>
      </c>
      <c r="C1078" s="435">
        <v>9487.5</v>
      </c>
      <c r="D1078" s="270">
        <f t="shared" si="16"/>
        <v>25</v>
      </c>
    </row>
    <row r="1079" spans="2:4" ht="16.5" hidden="1" customHeight="1">
      <c r="B1079" s="202">
        <v>1076</v>
      </c>
      <c r="C1079" s="435">
        <v>9487.5</v>
      </c>
      <c r="D1079" s="270">
        <f t="shared" si="16"/>
        <v>26</v>
      </c>
    </row>
    <row r="1080" spans="2:4" ht="16.5" hidden="1" customHeight="1">
      <c r="B1080" s="202">
        <v>1077</v>
      </c>
      <c r="C1080" s="435">
        <v>9487.5</v>
      </c>
      <c r="D1080" s="270">
        <f t="shared" si="16"/>
        <v>27</v>
      </c>
    </row>
    <row r="1081" spans="2:4" ht="16.5" hidden="1" customHeight="1">
      <c r="B1081" s="202">
        <v>1078</v>
      </c>
      <c r="C1081" s="435">
        <v>9487.5</v>
      </c>
      <c r="D1081" s="270">
        <f t="shared" si="16"/>
        <v>28</v>
      </c>
    </row>
    <row r="1082" spans="2:4" ht="16.5" hidden="1" customHeight="1">
      <c r="B1082" s="202">
        <v>1079</v>
      </c>
      <c r="C1082" s="435">
        <v>9487.5</v>
      </c>
      <c r="D1082" s="270">
        <f t="shared" si="16"/>
        <v>29</v>
      </c>
    </row>
    <row r="1083" spans="2:4" ht="16.5" hidden="1" customHeight="1">
      <c r="B1083" s="202">
        <v>1080</v>
      </c>
      <c r="C1083" s="435">
        <v>9487.5</v>
      </c>
      <c r="D1083" s="270">
        <f t="shared" si="16"/>
        <v>30</v>
      </c>
    </row>
    <row r="1084" spans="2:4" ht="16.5" hidden="1" customHeight="1">
      <c r="B1084" s="202">
        <v>1081</v>
      </c>
      <c r="C1084" s="435">
        <v>9487.5</v>
      </c>
      <c r="D1084" s="270">
        <f t="shared" si="16"/>
        <v>31</v>
      </c>
    </row>
    <row r="1085" spans="2:4" ht="16.5" hidden="1" customHeight="1">
      <c r="B1085" s="202">
        <v>1082</v>
      </c>
      <c r="C1085" s="435">
        <v>9487.5</v>
      </c>
      <c r="D1085" s="270">
        <f t="shared" si="16"/>
        <v>32</v>
      </c>
    </row>
    <row r="1086" spans="2:4" ht="16.5" hidden="1" customHeight="1">
      <c r="B1086" s="202">
        <v>1083</v>
      </c>
      <c r="C1086" s="435">
        <v>9487.5</v>
      </c>
      <c r="D1086" s="270">
        <f t="shared" si="16"/>
        <v>33</v>
      </c>
    </row>
    <row r="1087" spans="2:4" ht="16.5" hidden="1" customHeight="1">
      <c r="B1087" s="202">
        <v>1084</v>
      </c>
      <c r="C1087" s="435">
        <v>9487.5</v>
      </c>
      <c r="D1087" s="270">
        <f t="shared" si="16"/>
        <v>34</v>
      </c>
    </row>
    <row r="1088" spans="2:4" ht="16.5" hidden="1" customHeight="1">
      <c r="B1088" s="202">
        <v>1085</v>
      </c>
      <c r="C1088" s="435">
        <v>9487.5</v>
      </c>
      <c r="D1088" s="270">
        <f t="shared" si="16"/>
        <v>35</v>
      </c>
    </row>
    <row r="1089" spans="2:4" ht="16.5" hidden="1" customHeight="1">
      <c r="B1089" s="202">
        <v>1086</v>
      </c>
      <c r="C1089" s="435">
        <v>9487.5</v>
      </c>
      <c r="D1089" s="270">
        <f t="shared" si="16"/>
        <v>36</v>
      </c>
    </row>
    <row r="1090" spans="2:4" ht="16.5" hidden="1" customHeight="1">
      <c r="B1090" s="202">
        <v>1087</v>
      </c>
      <c r="C1090" s="435">
        <v>9487.5</v>
      </c>
      <c r="D1090" s="270">
        <f t="shared" si="16"/>
        <v>37</v>
      </c>
    </row>
    <row r="1091" spans="2:4" ht="16.5" hidden="1" customHeight="1">
      <c r="B1091" s="202">
        <v>1088</v>
      </c>
      <c r="C1091" s="435">
        <v>9487.5</v>
      </c>
      <c r="D1091" s="270">
        <f t="shared" si="16"/>
        <v>38</v>
      </c>
    </row>
    <row r="1092" spans="2:4" ht="16.5" hidden="1" customHeight="1">
      <c r="B1092" s="202">
        <v>1089</v>
      </c>
      <c r="C1092" s="435">
        <v>9487.5</v>
      </c>
      <c r="D1092" s="270">
        <f t="shared" si="16"/>
        <v>39</v>
      </c>
    </row>
    <row r="1093" spans="2:4" ht="16.5" hidden="1" customHeight="1">
      <c r="B1093" s="202">
        <v>1090</v>
      </c>
      <c r="C1093" s="435">
        <v>9487.5</v>
      </c>
      <c r="D1093" s="270">
        <f t="shared" ref="D1093:D1156" si="17">MOD(ROW()-3,50)</f>
        <v>40</v>
      </c>
    </row>
    <row r="1094" spans="2:4" ht="16.5" hidden="1" customHeight="1">
      <c r="B1094" s="202">
        <v>1091</v>
      </c>
      <c r="C1094" s="435">
        <v>9487.5</v>
      </c>
      <c r="D1094" s="270">
        <f t="shared" si="17"/>
        <v>41</v>
      </c>
    </row>
    <row r="1095" spans="2:4" ht="16.5" hidden="1" customHeight="1">
      <c r="B1095" s="202">
        <v>1092</v>
      </c>
      <c r="C1095" s="435">
        <v>9487.5</v>
      </c>
      <c r="D1095" s="270">
        <f t="shared" si="17"/>
        <v>42</v>
      </c>
    </row>
    <row r="1096" spans="2:4" ht="16.5" hidden="1" customHeight="1">
      <c r="B1096" s="202">
        <v>1093</v>
      </c>
      <c r="C1096" s="435">
        <v>9487.5</v>
      </c>
      <c r="D1096" s="270">
        <f t="shared" si="17"/>
        <v>43</v>
      </c>
    </row>
    <row r="1097" spans="2:4" ht="16.5" hidden="1" customHeight="1">
      <c r="B1097" s="202">
        <v>1094</v>
      </c>
      <c r="C1097" s="435">
        <v>9487.5</v>
      </c>
      <c r="D1097" s="270">
        <f t="shared" si="17"/>
        <v>44</v>
      </c>
    </row>
    <row r="1098" spans="2:4" ht="16.5" hidden="1" customHeight="1">
      <c r="B1098" s="202">
        <v>1095</v>
      </c>
      <c r="C1098" s="435">
        <v>9487.5</v>
      </c>
      <c r="D1098" s="270">
        <f t="shared" si="17"/>
        <v>45</v>
      </c>
    </row>
    <row r="1099" spans="2:4" ht="16.5" hidden="1" customHeight="1">
      <c r="B1099" s="202">
        <v>1096</v>
      </c>
      <c r="C1099" s="435">
        <v>9487.5</v>
      </c>
      <c r="D1099" s="270">
        <f t="shared" si="17"/>
        <v>46</v>
      </c>
    </row>
    <row r="1100" spans="2:4" ht="16.5" hidden="1" customHeight="1">
      <c r="B1100" s="202">
        <v>1097</v>
      </c>
      <c r="C1100" s="435">
        <v>9487.5</v>
      </c>
      <c r="D1100" s="270">
        <f t="shared" si="17"/>
        <v>47</v>
      </c>
    </row>
    <row r="1101" spans="2:4" ht="16.5" hidden="1" customHeight="1">
      <c r="B1101" s="202">
        <v>1098</v>
      </c>
      <c r="C1101" s="435">
        <v>9487.5</v>
      </c>
      <c r="D1101" s="270">
        <f t="shared" si="17"/>
        <v>48</v>
      </c>
    </row>
    <row r="1102" spans="2:4" ht="16.5" hidden="1" customHeight="1">
      <c r="B1102" s="202">
        <v>1099</v>
      </c>
      <c r="C1102" s="435">
        <v>9487.5</v>
      </c>
      <c r="D1102" s="270">
        <f t="shared" si="17"/>
        <v>49</v>
      </c>
    </row>
    <row r="1103" spans="2:4" ht="16.5" customHeight="1">
      <c r="B1103" s="202">
        <v>1100</v>
      </c>
      <c r="C1103" s="435">
        <v>9487.5</v>
      </c>
      <c r="D1103" s="270">
        <f t="shared" si="17"/>
        <v>0</v>
      </c>
    </row>
    <row r="1104" spans="2:4" ht="16.5" hidden="1" customHeight="1">
      <c r="B1104" s="202">
        <v>1101</v>
      </c>
      <c r="C1104" s="435">
        <v>9487.5</v>
      </c>
      <c r="D1104" s="270">
        <f t="shared" si="17"/>
        <v>1</v>
      </c>
    </row>
    <row r="1105" spans="2:4" ht="16.5" hidden="1" customHeight="1">
      <c r="B1105" s="202">
        <v>1102</v>
      </c>
      <c r="C1105" s="435">
        <v>9487.5</v>
      </c>
      <c r="D1105" s="270">
        <f t="shared" si="17"/>
        <v>2</v>
      </c>
    </row>
    <row r="1106" spans="2:4" ht="16.5" hidden="1" customHeight="1">
      <c r="B1106" s="202">
        <v>1103</v>
      </c>
      <c r="C1106" s="435">
        <v>9487.5</v>
      </c>
      <c r="D1106" s="270">
        <f t="shared" si="17"/>
        <v>3</v>
      </c>
    </row>
    <row r="1107" spans="2:4" ht="16.5" hidden="1" customHeight="1">
      <c r="B1107" s="213">
        <v>1104</v>
      </c>
      <c r="C1107" s="435">
        <v>9487.5</v>
      </c>
      <c r="D1107" s="270">
        <f t="shared" si="17"/>
        <v>4</v>
      </c>
    </row>
    <row r="1108" spans="2:4" ht="16.5" hidden="1" customHeight="1">
      <c r="B1108" s="202">
        <v>1105</v>
      </c>
      <c r="C1108" s="435">
        <v>9487.5</v>
      </c>
      <c r="D1108" s="270">
        <f t="shared" si="17"/>
        <v>5</v>
      </c>
    </row>
    <row r="1109" spans="2:4" ht="16.5" hidden="1" customHeight="1">
      <c r="B1109" s="202">
        <v>1106</v>
      </c>
      <c r="C1109" s="435">
        <v>9487.5</v>
      </c>
      <c r="D1109" s="270">
        <f t="shared" si="17"/>
        <v>6</v>
      </c>
    </row>
    <row r="1110" spans="2:4" ht="16.5" hidden="1" customHeight="1">
      <c r="B1110" s="202">
        <v>1107</v>
      </c>
      <c r="C1110" s="435">
        <v>9487.5</v>
      </c>
      <c r="D1110" s="270">
        <f t="shared" si="17"/>
        <v>7</v>
      </c>
    </row>
    <row r="1111" spans="2:4" ht="16.5" hidden="1" customHeight="1">
      <c r="B1111" s="202">
        <v>1108</v>
      </c>
      <c r="C1111" s="435">
        <v>9487.5</v>
      </c>
      <c r="D1111" s="270">
        <f t="shared" si="17"/>
        <v>8</v>
      </c>
    </row>
    <row r="1112" spans="2:4" ht="16.5" hidden="1" customHeight="1">
      <c r="B1112" s="202">
        <v>1109</v>
      </c>
      <c r="C1112" s="435">
        <v>9487.5</v>
      </c>
      <c r="D1112" s="270">
        <f t="shared" si="17"/>
        <v>9</v>
      </c>
    </row>
    <row r="1113" spans="2:4" s="214" customFormat="1" ht="16.5" hidden="1" customHeight="1">
      <c r="B1113" s="202">
        <v>1110</v>
      </c>
      <c r="C1113" s="435">
        <v>9487.5</v>
      </c>
      <c r="D1113" s="270">
        <f t="shared" si="17"/>
        <v>10</v>
      </c>
    </row>
    <row r="1114" spans="2:4" ht="16.5" hidden="1" customHeight="1">
      <c r="B1114" s="202">
        <v>1111</v>
      </c>
      <c r="C1114" s="435">
        <v>9487.5</v>
      </c>
      <c r="D1114" s="270">
        <f t="shared" si="17"/>
        <v>11</v>
      </c>
    </row>
    <row r="1115" spans="2:4" ht="16.5" hidden="1" customHeight="1">
      <c r="B1115" s="202">
        <v>1112</v>
      </c>
      <c r="C1115" s="435">
        <v>9487.5</v>
      </c>
      <c r="D1115" s="270">
        <f t="shared" si="17"/>
        <v>12</v>
      </c>
    </row>
    <row r="1116" spans="2:4" ht="16.5" hidden="1" customHeight="1">
      <c r="B1116" s="202">
        <v>1113</v>
      </c>
      <c r="C1116" s="435">
        <v>9487.5</v>
      </c>
      <c r="D1116" s="270">
        <f t="shared" si="17"/>
        <v>13</v>
      </c>
    </row>
    <row r="1117" spans="2:4" ht="16.5" hidden="1" customHeight="1">
      <c r="B1117" s="202">
        <v>1114</v>
      </c>
      <c r="C1117" s="435">
        <v>9487.5</v>
      </c>
      <c r="D1117" s="270">
        <f t="shared" si="17"/>
        <v>14</v>
      </c>
    </row>
    <row r="1118" spans="2:4" ht="16.5" hidden="1" customHeight="1">
      <c r="B1118" s="202">
        <v>1115</v>
      </c>
      <c r="C1118" s="435">
        <v>9487.5</v>
      </c>
      <c r="D1118" s="270">
        <f t="shared" si="17"/>
        <v>15</v>
      </c>
    </row>
    <row r="1119" spans="2:4" ht="16.5" hidden="1" customHeight="1">
      <c r="B1119" s="202">
        <v>1116</v>
      </c>
      <c r="C1119" s="435">
        <v>9487.5</v>
      </c>
      <c r="D1119" s="270">
        <f t="shared" si="17"/>
        <v>16</v>
      </c>
    </row>
    <row r="1120" spans="2:4" ht="16.5" hidden="1" customHeight="1">
      <c r="B1120" s="202">
        <v>1117</v>
      </c>
      <c r="C1120" s="435">
        <v>9487.5</v>
      </c>
      <c r="D1120" s="270">
        <f t="shared" si="17"/>
        <v>17</v>
      </c>
    </row>
    <row r="1121" spans="2:4" ht="16.5" hidden="1" customHeight="1">
      <c r="B1121" s="202">
        <v>1118</v>
      </c>
      <c r="C1121" s="435">
        <v>9487.5</v>
      </c>
      <c r="D1121" s="270">
        <f t="shared" si="17"/>
        <v>18</v>
      </c>
    </row>
    <row r="1122" spans="2:4" ht="16.5" hidden="1" customHeight="1">
      <c r="B1122" s="202">
        <v>1119</v>
      </c>
      <c r="C1122" s="435">
        <v>9487.5</v>
      </c>
      <c r="D1122" s="270">
        <f t="shared" si="17"/>
        <v>19</v>
      </c>
    </row>
    <row r="1123" spans="2:4" ht="16.5" hidden="1" customHeight="1">
      <c r="B1123" s="202">
        <v>1120</v>
      </c>
      <c r="C1123" s="435">
        <v>9487.5</v>
      </c>
      <c r="D1123" s="270">
        <f t="shared" si="17"/>
        <v>20</v>
      </c>
    </row>
    <row r="1124" spans="2:4" ht="16.5" hidden="1" customHeight="1">
      <c r="B1124" s="202">
        <v>1121</v>
      </c>
      <c r="C1124" s="435">
        <v>9487.5</v>
      </c>
      <c r="D1124" s="270">
        <f t="shared" si="17"/>
        <v>21</v>
      </c>
    </row>
    <row r="1125" spans="2:4" ht="16.5" hidden="1" customHeight="1">
      <c r="B1125" s="202">
        <v>1122</v>
      </c>
      <c r="C1125" s="435">
        <v>9487.5</v>
      </c>
      <c r="D1125" s="270">
        <f t="shared" si="17"/>
        <v>22</v>
      </c>
    </row>
    <row r="1126" spans="2:4" ht="16.5" hidden="1" customHeight="1">
      <c r="B1126" s="202">
        <v>1123</v>
      </c>
      <c r="C1126" s="435">
        <v>9487.5</v>
      </c>
      <c r="D1126" s="270">
        <f t="shared" si="17"/>
        <v>23</v>
      </c>
    </row>
    <row r="1127" spans="2:4" ht="16.5" hidden="1" customHeight="1">
      <c r="B1127" s="202">
        <v>1124</v>
      </c>
      <c r="C1127" s="435">
        <v>9487.5</v>
      </c>
      <c r="D1127" s="270">
        <f t="shared" si="17"/>
        <v>24</v>
      </c>
    </row>
    <row r="1128" spans="2:4" ht="16.5" hidden="1" customHeight="1">
      <c r="B1128" s="202">
        <v>1125</v>
      </c>
      <c r="C1128" s="435">
        <v>10350</v>
      </c>
      <c r="D1128" s="270">
        <f t="shared" si="17"/>
        <v>25</v>
      </c>
    </row>
    <row r="1129" spans="2:4" ht="16.5" hidden="1" customHeight="1">
      <c r="B1129" s="202">
        <v>1126</v>
      </c>
      <c r="C1129" s="435">
        <v>10350</v>
      </c>
      <c r="D1129" s="270">
        <f t="shared" si="17"/>
        <v>26</v>
      </c>
    </row>
    <row r="1130" spans="2:4" ht="16.5" hidden="1" customHeight="1">
      <c r="B1130" s="202">
        <v>1127</v>
      </c>
      <c r="C1130" s="435">
        <v>10350</v>
      </c>
      <c r="D1130" s="270">
        <f t="shared" si="17"/>
        <v>27</v>
      </c>
    </row>
    <row r="1131" spans="2:4" ht="16.5" hidden="1" customHeight="1">
      <c r="B1131" s="202">
        <v>1128</v>
      </c>
      <c r="C1131" s="435">
        <v>10350</v>
      </c>
      <c r="D1131" s="270">
        <f t="shared" si="17"/>
        <v>28</v>
      </c>
    </row>
    <row r="1132" spans="2:4" ht="16.5" hidden="1" customHeight="1">
      <c r="B1132" s="202">
        <v>1129</v>
      </c>
      <c r="C1132" s="435">
        <v>10350</v>
      </c>
      <c r="D1132" s="270">
        <f t="shared" si="17"/>
        <v>29</v>
      </c>
    </row>
    <row r="1133" spans="2:4" ht="16.5" hidden="1" customHeight="1">
      <c r="B1133" s="202">
        <v>1130</v>
      </c>
      <c r="C1133" s="435">
        <v>10350</v>
      </c>
      <c r="D1133" s="270">
        <f t="shared" si="17"/>
        <v>30</v>
      </c>
    </row>
    <row r="1134" spans="2:4" ht="16.5" hidden="1" customHeight="1">
      <c r="B1134" s="202">
        <v>1131</v>
      </c>
      <c r="C1134" s="435">
        <v>10350</v>
      </c>
      <c r="D1134" s="270">
        <f t="shared" si="17"/>
        <v>31</v>
      </c>
    </row>
    <row r="1135" spans="2:4" ht="16.5" hidden="1" customHeight="1">
      <c r="B1135" s="202">
        <v>1132</v>
      </c>
      <c r="C1135" s="435">
        <v>10350</v>
      </c>
      <c r="D1135" s="270">
        <f t="shared" si="17"/>
        <v>32</v>
      </c>
    </row>
    <row r="1136" spans="2:4" ht="16.5" hidden="1" customHeight="1">
      <c r="B1136" s="202">
        <v>1133</v>
      </c>
      <c r="C1136" s="435">
        <v>10350</v>
      </c>
      <c r="D1136" s="270">
        <f t="shared" si="17"/>
        <v>33</v>
      </c>
    </row>
    <row r="1137" spans="2:4" ht="16.5" hidden="1" customHeight="1">
      <c r="B1137" s="202">
        <v>1134</v>
      </c>
      <c r="C1137" s="435">
        <v>10350</v>
      </c>
      <c r="D1137" s="270">
        <f t="shared" si="17"/>
        <v>34</v>
      </c>
    </row>
    <row r="1138" spans="2:4" ht="16.5" hidden="1" customHeight="1">
      <c r="B1138" s="202">
        <v>1135</v>
      </c>
      <c r="C1138" s="435">
        <v>10350</v>
      </c>
      <c r="D1138" s="270">
        <f t="shared" si="17"/>
        <v>35</v>
      </c>
    </row>
    <row r="1139" spans="2:4" ht="16.5" hidden="1" customHeight="1">
      <c r="B1139" s="202">
        <v>1136</v>
      </c>
      <c r="C1139" s="435">
        <v>10350</v>
      </c>
      <c r="D1139" s="270">
        <f t="shared" si="17"/>
        <v>36</v>
      </c>
    </row>
    <row r="1140" spans="2:4" ht="16.5" hidden="1" customHeight="1">
      <c r="B1140" s="202">
        <v>1137</v>
      </c>
      <c r="C1140" s="435">
        <v>10350</v>
      </c>
      <c r="D1140" s="270">
        <f t="shared" si="17"/>
        <v>37</v>
      </c>
    </row>
    <row r="1141" spans="2:4" ht="16.5" hidden="1" customHeight="1">
      <c r="B1141" s="202">
        <v>1138</v>
      </c>
      <c r="C1141" s="435">
        <v>10350</v>
      </c>
      <c r="D1141" s="270">
        <f t="shared" si="17"/>
        <v>38</v>
      </c>
    </row>
    <row r="1142" spans="2:4" ht="16.5" hidden="1" customHeight="1">
      <c r="B1142" s="202">
        <v>1139</v>
      </c>
      <c r="C1142" s="435">
        <v>10350</v>
      </c>
      <c r="D1142" s="270">
        <f t="shared" si="17"/>
        <v>39</v>
      </c>
    </row>
    <row r="1143" spans="2:4" ht="16.5" hidden="1" customHeight="1">
      <c r="B1143" s="202">
        <v>1140</v>
      </c>
      <c r="C1143" s="435">
        <v>10350</v>
      </c>
      <c r="D1143" s="270">
        <f t="shared" si="17"/>
        <v>40</v>
      </c>
    </row>
    <row r="1144" spans="2:4" ht="16.5" hidden="1" customHeight="1">
      <c r="B1144" s="202">
        <v>1141</v>
      </c>
      <c r="C1144" s="435">
        <v>10350</v>
      </c>
      <c r="D1144" s="270">
        <f t="shared" si="17"/>
        <v>41</v>
      </c>
    </row>
    <row r="1145" spans="2:4" ht="16.5" hidden="1" customHeight="1">
      <c r="B1145" s="202">
        <v>1142</v>
      </c>
      <c r="C1145" s="435">
        <v>10350</v>
      </c>
      <c r="D1145" s="270">
        <f t="shared" si="17"/>
        <v>42</v>
      </c>
    </row>
    <row r="1146" spans="2:4" ht="16.5" hidden="1" customHeight="1">
      <c r="B1146" s="202">
        <v>1143</v>
      </c>
      <c r="C1146" s="435">
        <v>10350</v>
      </c>
      <c r="D1146" s="270">
        <f t="shared" si="17"/>
        <v>43</v>
      </c>
    </row>
    <row r="1147" spans="2:4" ht="16.5" hidden="1" customHeight="1">
      <c r="B1147" s="202">
        <v>1144</v>
      </c>
      <c r="C1147" s="435">
        <v>10350</v>
      </c>
      <c r="D1147" s="270">
        <f t="shared" si="17"/>
        <v>44</v>
      </c>
    </row>
    <row r="1148" spans="2:4" ht="16.5" hidden="1" customHeight="1">
      <c r="B1148" s="202">
        <v>1145</v>
      </c>
      <c r="C1148" s="435">
        <v>10350</v>
      </c>
      <c r="D1148" s="270">
        <f t="shared" si="17"/>
        <v>45</v>
      </c>
    </row>
    <row r="1149" spans="2:4" ht="16.5" hidden="1" customHeight="1">
      <c r="B1149" s="202">
        <v>1146</v>
      </c>
      <c r="C1149" s="435">
        <v>10350</v>
      </c>
      <c r="D1149" s="270">
        <f t="shared" si="17"/>
        <v>46</v>
      </c>
    </row>
    <row r="1150" spans="2:4" ht="16.5" hidden="1" customHeight="1">
      <c r="B1150" s="202">
        <v>1147</v>
      </c>
      <c r="C1150" s="435">
        <v>10350</v>
      </c>
      <c r="D1150" s="270">
        <f t="shared" si="17"/>
        <v>47</v>
      </c>
    </row>
    <row r="1151" spans="2:4" ht="16.5" hidden="1" customHeight="1">
      <c r="B1151" s="202">
        <v>1148</v>
      </c>
      <c r="C1151" s="435">
        <v>10350</v>
      </c>
      <c r="D1151" s="270">
        <f t="shared" si="17"/>
        <v>48</v>
      </c>
    </row>
    <row r="1152" spans="2:4" ht="16.5" hidden="1" customHeight="1">
      <c r="B1152" s="202">
        <v>1149</v>
      </c>
      <c r="C1152" s="435">
        <v>10350</v>
      </c>
      <c r="D1152" s="270">
        <f t="shared" si="17"/>
        <v>49</v>
      </c>
    </row>
    <row r="1153" spans="2:4" ht="16.5" customHeight="1">
      <c r="B1153" s="202">
        <v>1150</v>
      </c>
      <c r="C1153" s="435">
        <v>10350</v>
      </c>
      <c r="D1153" s="270">
        <f t="shared" si="17"/>
        <v>0</v>
      </c>
    </row>
    <row r="1154" spans="2:4" ht="16.5" hidden="1" customHeight="1">
      <c r="B1154" s="202">
        <v>1151</v>
      </c>
      <c r="C1154" s="435">
        <v>10350</v>
      </c>
      <c r="D1154" s="270">
        <f t="shared" si="17"/>
        <v>1</v>
      </c>
    </row>
    <row r="1155" spans="2:4" ht="16.5" hidden="1" customHeight="1">
      <c r="B1155" s="202">
        <v>1152</v>
      </c>
      <c r="C1155" s="435">
        <v>10350</v>
      </c>
      <c r="D1155" s="270">
        <f t="shared" si="17"/>
        <v>2</v>
      </c>
    </row>
    <row r="1156" spans="2:4" ht="16.5" hidden="1" customHeight="1">
      <c r="B1156" s="202">
        <v>1153</v>
      </c>
      <c r="C1156" s="435">
        <v>10350</v>
      </c>
      <c r="D1156" s="270">
        <f t="shared" si="17"/>
        <v>3</v>
      </c>
    </row>
    <row r="1157" spans="2:4" ht="16.5" hidden="1" customHeight="1">
      <c r="B1157" s="202">
        <v>1154</v>
      </c>
      <c r="C1157" s="435">
        <v>10350</v>
      </c>
      <c r="D1157" s="270">
        <f t="shared" ref="D1157:D1220" si="18">MOD(ROW()-3,50)</f>
        <v>4</v>
      </c>
    </row>
    <row r="1158" spans="2:4" ht="16.5" hidden="1" customHeight="1">
      <c r="B1158" s="202">
        <v>1155</v>
      </c>
      <c r="C1158" s="435">
        <v>10350</v>
      </c>
      <c r="D1158" s="270">
        <f t="shared" si="18"/>
        <v>5</v>
      </c>
    </row>
    <row r="1159" spans="2:4" ht="16.5" hidden="1" customHeight="1">
      <c r="B1159" s="202">
        <v>1156</v>
      </c>
      <c r="C1159" s="435">
        <v>10350</v>
      </c>
      <c r="D1159" s="270">
        <f t="shared" si="18"/>
        <v>6</v>
      </c>
    </row>
    <row r="1160" spans="2:4" ht="16.5" hidden="1" customHeight="1">
      <c r="B1160" s="202">
        <v>1157</v>
      </c>
      <c r="C1160" s="435">
        <v>10350</v>
      </c>
      <c r="D1160" s="270">
        <f t="shared" si="18"/>
        <v>7</v>
      </c>
    </row>
    <row r="1161" spans="2:4" ht="16.5" hidden="1" customHeight="1">
      <c r="B1161" s="202">
        <v>1158</v>
      </c>
      <c r="C1161" s="435">
        <v>10350</v>
      </c>
      <c r="D1161" s="270">
        <f t="shared" si="18"/>
        <v>8</v>
      </c>
    </row>
    <row r="1162" spans="2:4" ht="16.5" hidden="1" customHeight="1">
      <c r="B1162" s="202">
        <v>1159</v>
      </c>
      <c r="C1162" s="435">
        <v>10350</v>
      </c>
      <c r="D1162" s="270">
        <f t="shared" si="18"/>
        <v>9</v>
      </c>
    </row>
    <row r="1163" spans="2:4" ht="16.5" hidden="1" customHeight="1">
      <c r="B1163" s="202">
        <v>1160</v>
      </c>
      <c r="C1163" s="435">
        <v>10350</v>
      </c>
      <c r="D1163" s="270">
        <f t="shared" si="18"/>
        <v>10</v>
      </c>
    </row>
    <row r="1164" spans="2:4" ht="16.5" hidden="1" customHeight="1">
      <c r="B1164" s="202">
        <v>1161</v>
      </c>
      <c r="C1164" s="435">
        <v>10350</v>
      </c>
      <c r="D1164" s="270">
        <f t="shared" si="18"/>
        <v>11</v>
      </c>
    </row>
    <row r="1165" spans="2:4" ht="16.5" hidden="1" customHeight="1">
      <c r="B1165" s="202">
        <v>1162</v>
      </c>
      <c r="C1165" s="435">
        <v>10350</v>
      </c>
      <c r="D1165" s="270">
        <f t="shared" si="18"/>
        <v>12</v>
      </c>
    </row>
    <row r="1166" spans="2:4" ht="16.5" hidden="1" customHeight="1">
      <c r="B1166" s="202">
        <v>1163</v>
      </c>
      <c r="C1166" s="435">
        <v>10350</v>
      </c>
      <c r="D1166" s="270">
        <f t="shared" si="18"/>
        <v>13</v>
      </c>
    </row>
    <row r="1167" spans="2:4" ht="16.5" hidden="1" customHeight="1">
      <c r="B1167" s="202">
        <v>1164</v>
      </c>
      <c r="C1167" s="435">
        <v>10350</v>
      </c>
      <c r="D1167" s="270">
        <f t="shared" si="18"/>
        <v>14</v>
      </c>
    </row>
    <row r="1168" spans="2:4" ht="16.5" hidden="1" customHeight="1">
      <c r="B1168" s="202">
        <v>1165</v>
      </c>
      <c r="C1168" s="435">
        <v>10350</v>
      </c>
      <c r="D1168" s="270">
        <f t="shared" si="18"/>
        <v>15</v>
      </c>
    </row>
    <row r="1169" spans="2:4" ht="16.5" hidden="1" customHeight="1">
      <c r="B1169" s="202">
        <v>1166</v>
      </c>
      <c r="C1169" s="435">
        <v>10350</v>
      </c>
      <c r="D1169" s="270">
        <f t="shared" si="18"/>
        <v>16</v>
      </c>
    </row>
    <row r="1170" spans="2:4" ht="16.5" hidden="1" customHeight="1">
      <c r="B1170" s="202">
        <v>1167</v>
      </c>
      <c r="C1170" s="435">
        <v>10350</v>
      </c>
      <c r="D1170" s="270">
        <f t="shared" si="18"/>
        <v>17</v>
      </c>
    </row>
    <row r="1171" spans="2:4" ht="16.5" hidden="1" customHeight="1">
      <c r="B1171" s="202">
        <v>1168</v>
      </c>
      <c r="C1171" s="435">
        <v>10350</v>
      </c>
      <c r="D1171" s="270">
        <f t="shared" si="18"/>
        <v>18</v>
      </c>
    </row>
    <row r="1172" spans="2:4" ht="16.5" hidden="1" customHeight="1">
      <c r="B1172" s="202">
        <v>1169</v>
      </c>
      <c r="C1172" s="435">
        <v>10350</v>
      </c>
      <c r="D1172" s="270">
        <f t="shared" si="18"/>
        <v>19</v>
      </c>
    </row>
    <row r="1173" spans="2:4" ht="16.5" hidden="1" customHeight="1">
      <c r="B1173" s="202">
        <v>1170</v>
      </c>
      <c r="C1173" s="435">
        <v>10350</v>
      </c>
      <c r="D1173" s="270">
        <f t="shared" si="18"/>
        <v>20</v>
      </c>
    </row>
    <row r="1174" spans="2:4" ht="16.5" hidden="1" customHeight="1">
      <c r="B1174" s="202">
        <v>1171</v>
      </c>
      <c r="C1174" s="435">
        <v>10350</v>
      </c>
      <c r="D1174" s="270">
        <f t="shared" si="18"/>
        <v>21</v>
      </c>
    </row>
    <row r="1175" spans="2:4" ht="16.5" hidden="1" customHeight="1">
      <c r="B1175" s="202">
        <v>1172</v>
      </c>
      <c r="C1175" s="435">
        <v>10350</v>
      </c>
      <c r="D1175" s="270">
        <f t="shared" si="18"/>
        <v>22</v>
      </c>
    </row>
    <row r="1176" spans="2:4" ht="16.5" hidden="1" customHeight="1">
      <c r="B1176" s="202">
        <v>1173</v>
      </c>
      <c r="C1176" s="435">
        <v>10350</v>
      </c>
      <c r="D1176" s="270">
        <f t="shared" si="18"/>
        <v>23</v>
      </c>
    </row>
    <row r="1177" spans="2:4" ht="16.5" hidden="1" customHeight="1">
      <c r="B1177" s="202">
        <v>1174</v>
      </c>
      <c r="C1177" s="435">
        <v>10350</v>
      </c>
      <c r="D1177" s="270">
        <f t="shared" si="18"/>
        <v>24</v>
      </c>
    </row>
    <row r="1178" spans="2:4" ht="16.5" hidden="1" customHeight="1">
      <c r="B1178" s="202">
        <v>1175</v>
      </c>
      <c r="C1178" s="435">
        <v>11250</v>
      </c>
      <c r="D1178" s="270">
        <f t="shared" si="18"/>
        <v>25</v>
      </c>
    </row>
    <row r="1179" spans="2:4" ht="16.5" hidden="1" customHeight="1">
      <c r="B1179" s="202">
        <v>1176</v>
      </c>
      <c r="C1179" s="435">
        <v>11250</v>
      </c>
      <c r="D1179" s="270">
        <f t="shared" si="18"/>
        <v>26</v>
      </c>
    </row>
    <row r="1180" spans="2:4" ht="16.5" hidden="1" customHeight="1">
      <c r="B1180" s="202">
        <v>1177</v>
      </c>
      <c r="C1180" s="435">
        <v>11250</v>
      </c>
      <c r="D1180" s="270">
        <f t="shared" si="18"/>
        <v>27</v>
      </c>
    </row>
    <row r="1181" spans="2:4" ht="16.5" hidden="1" customHeight="1">
      <c r="B1181" s="202">
        <v>1178</v>
      </c>
      <c r="C1181" s="435">
        <v>11250</v>
      </c>
      <c r="D1181" s="270">
        <f t="shared" si="18"/>
        <v>28</v>
      </c>
    </row>
    <row r="1182" spans="2:4" ht="16.5" hidden="1" customHeight="1">
      <c r="B1182" s="202">
        <v>1179</v>
      </c>
      <c r="C1182" s="435">
        <v>11250</v>
      </c>
      <c r="D1182" s="270">
        <f t="shared" si="18"/>
        <v>29</v>
      </c>
    </row>
    <row r="1183" spans="2:4" ht="16.5" hidden="1" customHeight="1">
      <c r="B1183" s="202">
        <v>1180</v>
      </c>
      <c r="C1183" s="435">
        <v>11250</v>
      </c>
      <c r="D1183" s="270">
        <f t="shared" si="18"/>
        <v>30</v>
      </c>
    </row>
    <row r="1184" spans="2:4" ht="16.5" hidden="1" customHeight="1">
      <c r="B1184" s="202">
        <v>1181</v>
      </c>
      <c r="C1184" s="435">
        <v>11250</v>
      </c>
      <c r="D1184" s="270">
        <f t="shared" si="18"/>
        <v>31</v>
      </c>
    </row>
    <row r="1185" spans="2:4" ht="16.5" hidden="1" customHeight="1">
      <c r="B1185" s="202">
        <v>1182</v>
      </c>
      <c r="C1185" s="435">
        <v>11250</v>
      </c>
      <c r="D1185" s="270">
        <f t="shared" si="18"/>
        <v>32</v>
      </c>
    </row>
    <row r="1186" spans="2:4" ht="16.5" hidden="1" customHeight="1">
      <c r="B1186" s="202">
        <v>1183</v>
      </c>
      <c r="C1186" s="435">
        <v>11250</v>
      </c>
      <c r="D1186" s="270">
        <f t="shared" si="18"/>
        <v>33</v>
      </c>
    </row>
    <row r="1187" spans="2:4" ht="16.5" hidden="1" customHeight="1">
      <c r="B1187" s="202">
        <v>1184</v>
      </c>
      <c r="C1187" s="435">
        <v>11250</v>
      </c>
      <c r="D1187" s="270">
        <f t="shared" si="18"/>
        <v>34</v>
      </c>
    </row>
    <row r="1188" spans="2:4" ht="16.5" hidden="1" customHeight="1">
      <c r="B1188" s="202">
        <v>1185</v>
      </c>
      <c r="C1188" s="435">
        <v>11250</v>
      </c>
      <c r="D1188" s="270">
        <f t="shared" si="18"/>
        <v>35</v>
      </c>
    </row>
    <row r="1189" spans="2:4" ht="16.5" hidden="1" customHeight="1">
      <c r="B1189" s="202">
        <v>1186</v>
      </c>
      <c r="C1189" s="435">
        <v>11250</v>
      </c>
      <c r="D1189" s="270">
        <f t="shared" si="18"/>
        <v>36</v>
      </c>
    </row>
    <row r="1190" spans="2:4" ht="16.5" hidden="1" customHeight="1">
      <c r="B1190" s="202">
        <v>1187</v>
      </c>
      <c r="C1190" s="435">
        <v>11250</v>
      </c>
      <c r="D1190" s="270">
        <f t="shared" si="18"/>
        <v>37</v>
      </c>
    </row>
    <row r="1191" spans="2:4" ht="16.5" hidden="1" customHeight="1">
      <c r="B1191" s="202">
        <v>1188</v>
      </c>
      <c r="C1191" s="435">
        <v>11250</v>
      </c>
      <c r="D1191" s="270">
        <f t="shared" si="18"/>
        <v>38</v>
      </c>
    </row>
    <row r="1192" spans="2:4" ht="16.5" hidden="1" customHeight="1">
      <c r="B1192" s="202">
        <v>1189</v>
      </c>
      <c r="C1192" s="435">
        <v>11250</v>
      </c>
      <c r="D1192" s="270">
        <f t="shared" si="18"/>
        <v>39</v>
      </c>
    </row>
    <row r="1193" spans="2:4" ht="16.5" hidden="1" customHeight="1">
      <c r="B1193" s="202">
        <v>1190</v>
      </c>
      <c r="C1193" s="435">
        <v>11250</v>
      </c>
      <c r="D1193" s="270">
        <f t="shared" si="18"/>
        <v>40</v>
      </c>
    </row>
    <row r="1194" spans="2:4" ht="16.5" hidden="1" customHeight="1">
      <c r="B1194" s="202">
        <v>1191</v>
      </c>
      <c r="C1194" s="435">
        <v>11250</v>
      </c>
      <c r="D1194" s="270">
        <f t="shared" si="18"/>
        <v>41</v>
      </c>
    </row>
    <row r="1195" spans="2:4" ht="16.5" hidden="1" customHeight="1">
      <c r="B1195" s="202">
        <v>1192</v>
      </c>
      <c r="C1195" s="435">
        <v>11250</v>
      </c>
      <c r="D1195" s="270">
        <f t="shared" si="18"/>
        <v>42</v>
      </c>
    </row>
    <row r="1196" spans="2:4" ht="16.5" hidden="1" customHeight="1">
      <c r="B1196" s="202">
        <v>1193</v>
      </c>
      <c r="C1196" s="435">
        <v>11250</v>
      </c>
      <c r="D1196" s="270">
        <f t="shared" si="18"/>
        <v>43</v>
      </c>
    </row>
    <row r="1197" spans="2:4" ht="16.5" hidden="1" customHeight="1">
      <c r="B1197" s="202">
        <v>1194</v>
      </c>
      <c r="C1197" s="435">
        <v>11250</v>
      </c>
      <c r="D1197" s="270">
        <f t="shared" si="18"/>
        <v>44</v>
      </c>
    </row>
    <row r="1198" spans="2:4" ht="16.5" hidden="1" customHeight="1">
      <c r="B1198" s="202">
        <v>1195</v>
      </c>
      <c r="C1198" s="435">
        <v>11250</v>
      </c>
      <c r="D1198" s="270">
        <f t="shared" si="18"/>
        <v>45</v>
      </c>
    </row>
    <row r="1199" spans="2:4" ht="16.5" hidden="1" customHeight="1">
      <c r="B1199" s="202">
        <v>1196</v>
      </c>
      <c r="C1199" s="435">
        <v>11250</v>
      </c>
      <c r="D1199" s="270">
        <f t="shared" si="18"/>
        <v>46</v>
      </c>
    </row>
    <row r="1200" spans="2:4" ht="16.5" hidden="1" customHeight="1">
      <c r="B1200" s="202">
        <v>1197</v>
      </c>
      <c r="C1200" s="435">
        <v>11250</v>
      </c>
      <c r="D1200" s="270">
        <f t="shared" si="18"/>
        <v>47</v>
      </c>
    </row>
    <row r="1201" spans="2:4" ht="16.5" hidden="1" customHeight="1">
      <c r="B1201" s="202">
        <v>1198</v>
      </c>
      <c r="C1201" s="435">
        <v>11250</v>
      </c>
      <c r="D1201" s="270">
        <f t="shared" si="18"/>
        <v>48</v>
      </c>
    </row>
    <row r="1202" spans="2:4" ht="16.5" hidden="1" customHeight="1">
      <c r="B1202" s="202">
        <v>1199</v>
      </c>
      <c r="C1202" s="435">
        <v>11250</v>
      </c>
      <c r="D1202" s="270">
        <f t="shared" si="18"/>
        <v>49</v>
      </c>
    </row>
    <row r="1203" spans="2:4" ht="16.5" customHeight="1">
      <c r="B1203" s="202">
        <v>1200</v>
      </c>
      <c r="C1203" s="435">
        <v>11250</v>
      </c>
      <c r="D1203" s="270">
        <f t="shared" si="18"/>
        <v>0</v>
      </c>
    </row>
    <row r="1204" spans="2:4" ht="16.5" hidden="1" customHeight="1">
      <c r="B1204" s="202">
        <v>1201</v>
      </c>
      <c r="C1204" s="435">
        <v>11250</v>
      </c>
      <c r="D1204" s="270">
        <f t="shared" si="18"/>
        <v>1</v>
      </c>
    </row>
    <row r="1205" spans="2:4" ht="16.5" hidden="1" customHeight="1">
      <c r="B1205" s="202">
        <v>1202</v>
      </c>
      <c r="C1205" s="435">
        <v>11250</v>
      </c>
      <c r="D1205" s="270">
        <f t="shared" si="18"/>
        <v>2</v>
      </c>
    </row>
    <row r="1206" spans="2:4" ht="16.5" hidden="1" customHeight="1">
      <c r="B1206" s="202">
        <v>1203</v>
      </c>
      <c r="C1206" s="435">
        <v>11250</v>
      </c>
      <c r="D1206" s="270">
        <f t="shared" si="18"/>
        <v>3</v>
      </c>
    </row>
    <row r="1207" spans="2:4" ht="16.5" hidden="1" customHeight="1">
      <c r="B1207" s="202">
        <v>1204</v>
      </c>
      <c r="C1207" s="435">
        <v>11250</v>
      </c>
      <c r="D1207" s="270">
        <f t="shared" si="18"/>
        <v>4</v>
      </c>
    </row>
    <row r="1208" spans="2:4" ht="16.5" hidden="1" customHeight="1">
      <c r="B1208" s="202">
        <v>1205</v>
      </c>
      <c r="C1208" s="435">
        <v>11250</v>
      </c>
      <c r="D1208" s="270">
        <f t="shared" si="18"/>
        <v>5</v>
      </c>
    </row>
    <row r="1209" spans="2:4" ht="16.5" hidden="1" customHeight="1">
      <c r="B1209" s="202">
        <v>1206</v>
      </c>
      <c r="C1209" s="435">
        <v>11250</v>
      </c>
      <c r="D1209" s="270">
        <f t="shared" si="18"/>
        <v>6</v>
      </c>
    </row>
    <row r="1210" spans="2:4" ht="16.5" hidden="1" customHeight="1">
      <c r="B1210" s="202">
        <v>1207</v>
      </c>
      <c r="C1210" s="435">
        <v>11250</v>
      </c>
      <c r="D1210" s="270">
        <f t="shared" si="18"/>
        <v>7</v>
      </c>
    </row>
    <row r="1211" spans="2:4" ht="16.5" hidden="1" customHeight="1">
      <c r="B1211" s="202">
        <v>1208</v>
      </c>
      <c r="C1211" s="435">
        <v>11250</v>
      </c>
      <c r="D1211" s="270">
        <f t="shared" si="18"/>
        <v>8</v>
      </c>
    </row>
    <row r="1212" spans="2:4" ht="16.5" hidden="1" customHeight="1">
      <c r="B1212" s="202">
        <v>1209</v>
      </c>
      <c r="C1212" s="435">
        <v>11250</v>
      </c>
      <c r="D1212" s="270">
        <f t="shared" si="18"/>
        <v>9</v>
      </c>
    </row>
    <row r="1213" spans="2:4" ht="16.5" hidden="1" customHeight="1">
      <c r="B1213" s="202">
        <v>1210</v>
      </c>
      <c r="C1213" s="435">
        <v>11250</v>
      </c>
      <c r="D1213" s="270">
        <f t="shared" si="18"/>
        <v>10</v>
      </c>
    </row>
    <row r="1214" spans="2:4" ht="16.5" hidden="1" customHeight="1">
      <c r="B1214" s="202">
        <v>1211</v>
      </c>
      <c r="C1214" s="435">
        <v>11250</v>
      </c>
      <c r="D1214" s="270">
        <f t="shared" si="18"/>
        <v>11</v>
      </c>
    </row>
    <row r="1215" spans="2:4" ht="16.5" hidden="1" customHeight="1">
      <c r="B1215" s="202">
        <v>1212</v>
      </c>
      <c r="C1215" s="435">
        <v>11250</v>
      </c>
      <c r="D1215" s="270">
        <f t="shared" si="18"/>
        <v>12</v>
      </c>
    </row>
    <row r="1216" spans="2:4" ht="16.5" hidden="1" customHeight="1">
      <c r="B1216" s="202">
        <v>1213</v>
      </c>
      <c r="C1216" s="435">
        <v>11250</v>
      </c>
      <c r="D1216" s="270">
        <f t="shared" si="18"/>
        <v>13</v>
      </c>
    </row>
    <row r="1217" spans="2:4" ht="16.5" hidden="1" customHeight="1">
      <c r="B1217" s="202">
        <v>1214</v>
      </c>
      <c r="C1217" s="435">
        <v>11250</v>
      </c>
      <c r="D1217" s="270">
        <f t="shared" si="18"/>
        <v>14</v>
      </c>
    </row>
    <row r="1218" spans="2:4" ht="16.5" hidden="1" customHeight="1">
      <c r="B1218" s="202">
        <v>1215</v>
      </c>
      <c r="C1218" s="435">
        <v>11250</v>
      </c>
      <c r="D1218" s="270">
        <f t="shared" si="18"/>
        <v>15</v>
      </c>
    </row>
    <row r="1219" spans="2:4" ht="16.5" hidden="1" customHeight="1">
      <c r="B1219" s="202">
        <v>1216</v>
      </c>
      <c r="C1219" s="435">
        <v>11250</v>
      </c>
      <c r="D1219" s="270">
        <f t="shared" si="18"/>
        <v>16</v>
      </c>
    </row>
    <row r="1220" spans="2:4" ht="16.5" hidden="1" customHeight="1">
      <c r="B1220" s="202">
        <v>1217</v>
      </c>
      <c r="C1220" s="435">
        <v>11250</v>
      </c>
      <c r="D1220" s="270">
        <f t="shared" si="18"/>
        <v>17</v>
      </c>
    </row>
    <row r="1221" spans="2:4" ht="16.5" hidden="1" customHeight="1">
      <c r="B1221" s="202">
        <v>1218</v>
      </c>
      <c r="C1221" s="435">
        <v>11250</v>
      </c>
      <c r="D1221" s="270">
        <f t="shared" ref="D1221:D1284" si="19">MOD(ROW()-3,50)</f>
        <v>18</v>
      </c>
    </row>
    <row r="1222" spans="2:4" ht="16.5" hidden="1" customHeight="1">
      <c r="B1222" s="202">
        <v>1219</v>
      </c>
      <c r="C1222" s="435">
        <v>11250</v>
      </c>
      <c r="D1222" s="270">
        <f t="shared" si="19"/>
        <v>19</v>
      </c>
    </row>
    <row r="1223" spans="2:4" ht="16.5" hidden="1" customHeight="1">
      <c r="B1223" s="202">
        <v>1220</v>
      </c>
      <c r="C1223" s="435">
        <v>11250</v>
      </c>
      <c r="D1223" s="270">
        <f t="shared" si="19"/>
        <v>20</v>
      </c>
    </row>
    <row r="1224" spans="2:4" ht="16.5" hidden="1" customHeight="1">
      <c r="B1224" s="202">
        <v>1221</v>
      </c>
      <c r="C1224" s="435">
        <v>11250</v>
      </c>
      <c r="D1224" s="270">
        <f t="shared" si="19"/>
        <v>21</v>
      </c>
    </row>
    <row r="1225" spans="2:4" ht="16.5" hidden="1" customHeight="1">
      <c r="B1225" s="202">
        <v>1222</v>
      </c>
      <c r="C1225" s="435">
        <v>11250</v>
      </c>
      <c r="D1225" s="270">
        <f t="shared" si="19"/>
        <v>22</v>
      </c>
    </row>
    <row r="1226" spans="2:4" ht="16.5" hidden="1" customHeight="1">
      <c r="B1226" s="202">
        <v>1223</v>
      </c>
      <c r="C1226" s="435">
        <v>11250</v>
      </c>
      <c r="D1226" s="270">
        <f t="shared" si="19"/>
        <v>23</v>
      </c>
    </row>
    <row r="1227" spans="2:4" ht="16.5" hidden="1" customHeight="1">
      <c r="B1227" s="202">
        <v>1224</v>
      </c>
      <c r="C1227" s="435">
        <v>11250</v>
      </c>
      <c r="D1227" s="270">
        <f t="shared" si="19"/>
        <v>24</v>
      </c>
    </row>
    <row r="1228" spans="2:4" ht="16.5" hidden="1" customHeight="1">
      <c r="B1228" s="202">
        <v>1225</v>
      </c>
      <c r="C1228" s="435">
        <v>12187.5</v>
      </c>
      <c r="D1228" s="270">
        <f t="shared" si="19"/>
        <v>25</v>
      </c>
    </row>
    <row r="1229" spans="2:4" ht="16.5" hidden="1" customHeight="1">
      <c r="B1229" s="202">
        <v>1226</v>
      </c>
      <c r="C1229" s="435">
        <v>12187.5</v>
      </c>
      <c r="D1229" s="270">
        <f t="shared" si="19"/>
        <v>26</v>
      </c>
    </row>
    <row r="1230" spans="2:4" ht="16.5" hidden="1" customHeight="1">
      <c r="B1230" s="202">
        <v>1227</v>
      </c>
      <c r="C1230" s="435">
        <v>12187.5</v>
      </c>
      <c r="D1230" s="270">
        <f t="shared" si="19"/>
        <v>27</v>
      </c>
    </row>
    <row r="1231" spans="2:4" ht="16.5" hidden="1" customHeight="1">
      <c r="B1231" s="202">
        <v>1228</v>
      </c>
      <c r="C1231" s="435">
        <v>12187.5</v>
      </c>
      <c r="D1231" s="270">
        <f t="shared" si="19"/>
        <v>28</v>
      </c>
    </row>
    <row r="1232" spans="2:4" ht="16.5" hidden="1" customHeight="1">
      <c r="B1232" s="202">
        <v>1229</v>
      </c>
      <c r="C1232" s="435">
        <v>12187.5</v>
      </c>
      <c r="D1232" s="270">
        <f t="shared" si="19"/>
        <v>29</v>
      </c>
    </row>
    <row r="1233" spans="2:4" ht="16.5" hidden="1" customHeight="1">
      <c r="B1233" s="202">
        <v>1230</v>
      </c>
      <c r="C1233" s="435">
        <v>12187.5</v>
      </c>
      <c r="D1233" s="270">
        <f t="shared" si="19"/>
        <v>30</v>
      </c>
    </row>
    <row r="1234" spans="2:4" ht="16.5" hidden="1" customHeight="1">
      <c r="B1234" s="202">
        <v>1231</v>
      </c>
      <c r="C1234" s="435">
        <v>12187.5</v>
      </c>
      <c r="D1234" s="270">
        <f t="shared" si="19"/>
        <v>31</v>
      </c>
    </row>
    <row r="1235" spans="2:4" ht="16.5" hidden="1" customHeight="1">
      <c r="B1235" s="202">
        <v>1232</v>
      </c>
      <c r="C1235" s="435">
        <v>12187.5</v>
      </c>
      <c r="D1235" s="270">
        <f t="shared" si="19"/>
        <v>32</v>
      </c>
    </row>
    <row r="1236" spans="2:4" ht="16.5" hidden="1" customHeight="1">
      <c r="B1236" s="202">
        <v>1233</v>
      </c>
      <c r="C1236" s="435">
        <v>12187.5</v>
      </c>
      <c r="D1236" s="270">
        <f t="shared" si="19"/>
        <v>33</v>
      </c>
    </row>
    <row r="1237" spans="2:4" ht="16.5" hidden="1" customHeight="1">
      <c r="B1237" s="202">
        <v>1234</v>
      </c>
      <c r="C1237" s="435">
        <v>12187.5</v>
      </c>
      <c r="D1237" s="270">
        <f t="shared" si="19"/>
        <v>34</v>
      </c>
    </row>
    <row r="1238" spans="2:4" ht="16.5" hidden="1" customHeight="1">
      <c r="B1238" s="202">
        <v>1235</v>
      </c>
      <c r="C1238" s="435">
        <v>12187.5</v>
      </c>
      <c r="D1238" s="270">
        <f t="shared" si="19"/>
        <v>35</v>
      </c>
    </row>
    <row r="1239" spans="2:4" ht="16.5" hidden="1" customHeight="1">
      <c r="B1239" s="202">
        <v>1236</v>
      </c>
      <c r="C1239" s="435">
        <v>12187.5</v>
      </c>
      <c r="D1239" s="270">
        <f t="shared" si="19"/>
        <v>36</v>
      </c>
    </row>
    <row r="1240" spans="2:4" ht="16.5" hidden="1" customHeight="1">
      <c r="B1240" s="202">
        <v>1237</v>
      </c>
      <c r="C1240" s="435">
        <v>12187.5</v>
      </c>
      <c r="D1240" s="270">
        <f t="shared" si="19"/>
        <v>37</v>
      </c>
    </row>
    <row r="1241" spans="2:4" ht="16.5" hidden="1" customHeight="1">
      <c r="B1241" s="202">
        <v>1238</v>
      </c>
      <c r="C1241" s="435">
        <v>12187.5</v>
      </c>
      <c r="D1241" s="270">
        <f t="shared" si="19"/>
        <v>38</v>
      </c>
    </row>
    <row r="1242" spans="2:4" ht="16.5" hidden="1" customHeight="1">
      <c r="B1242" s="202">
        <v>1239</v>
      </c>
      <c r="C1242" s="435">
        <v>12187.5</v>
      </c>
      <c r="D1242" s="270">
        <f t="shared" si="19"/>
        <v>39</v>
      </c>
    </row>
    <row r="1243" spans="2:4" ht="16.5" hidden="1" customHeight="1">
      <c r="B1243" s="202">
        <v>1240</v>
      </c>
      <c r="C1243" s="435">
        <v>12187.5</v>
      </c>
      <c r="D1243" s="270">
        <f t="shared" si="19"/>
        <v>40</v>
      </c>
    </row>
    <row r="1244" spans="2:4" ht="16.5" hidden="1" customHeight="1">
      <c r="B1244" s="202">
        <v>1241</v>
      </c>
      <c r="C1244" s="435">
        <v>12187.5</v>
      </c>
      <c r="D1244" s="270">
        <f t="shared" si="19"/>
        <v>41</v>
      </c>
    </row>
    <row r="1245" spans="2:4" ht="16.5" hidden="1" customHeight="1">
      <c r="B1245" s="202">
        <v>1242</v>
      </c>
      <c r="C1245" s="435">
        <v>12187.5</v>
      </c>
      <c r="D1245" s="270">
        <f t="shared" si="19"/>
        <v>42</v>
      </c>
    </row>
    <row r="1246" spans="2:4" ht="16.5" hidden="1" customHeight="1">
      <c r="B1246" s="202">
        <v>1243</v>
      </c>
      <c r="C1246" s="435">
        <v>12187.5</v>
      </c>
      <c r="D1246" s="270">
        <f t="shared" si="19"/>
        <v>43</v>
      </c>
    </row>
    <row r="1247" spans="2:4" ht="16.5" hidden="1" customHeight="1">
      <c r="B1247" s="202">
        <v>1244</v>
      </c>
      <c r="C1247" s="435">
        <v>12187.5</v>
      </c>
      <c r="D1247" s="270">
        <f t="shared" si="19"/>
        <v>44</v>
      </c>
    </row>
    <row r="1248" spans="2:4" ht="16.5" hidden="1" customHeight="1">
      <c r="B1248" s="202">
        <v>1245</v>
      </c>
      <c r="C1248" s="435">
        <v>12187.5</v>
      </c>
      <c r="D1248" s="270">
        <f t="shared" si="19"/>
        <v>45</v>
      </c>
    </row>
    <row r="1249" spans="2:4" ht="16.5" hidden="1" customHeight="1">
      <c r="B1249" s="202">
        <v>1246</v>
      </c>
      <c r="C1249" s="435">
        <v>12187.5</v>
      </c>
      <c r="D1249" s="270">
        <f t="shared" si="19"/>
        <v>46</v>
      </c>
    </row>
    <row r="1250" spans="2:4" ht="16.5" hidden="1" customHeight="1">
      <c r="B1250" s="202">
        <v>1247</v>
      </c>
      <c r="C1250" s="435">
        <v>12187.5</v>
      </c>
      <c r="D1250" s="270">
        <f t="shared" si="19"/>
        <v>47</v>
      </c>
    </row>
    <row r="1251" spans="2:4" ht="16.5" hidden="1" customHeight="1">
      <c r="B1251" s="202">
        <v>1248</v>
      </c>
      <c r="C1251" s="435">
        <v>12187.5</v>
      </c>
      <c r="D1251" s="270">
        <f t="shared" si="19"/>
        <v>48</v>
      </c>
    </row>
    <row r="1252" spans="2:4" ht="16.5" hidden="1" customHeight="1">
      <c r="B1252" s="202">
        <v>1249</v>
      </c>
      <c r="C1252" s="435">
        <v>12187.5</v>
      </c>
      <c r="D1252" s="270">
        <f t="shared" si="19"/>
        <v>49</v>
      </c>
    </row>
    <row r="1253" spans="2:4" ht="16.5" customHeight="1">
      <c r="B1253" s="202">
        <v>1250</v>
      </c>
      <c r="C1253" s="435">
        <v>12187.5</v>
      </c>
      <c r="D1253" s="270">
        <f t="shared" si="19"/>
        <v>0</v>
      </c>
    </row>
    <row r="1254" spans="2:4" ht="16.5" hidden="1" customHeight="1">
      <c r="B1254" s="202">
        <v>1251</v>
      </c>
      <c r="C1254" s="435">
        <v>12187.5</v>
      </c>
      <c r="D1254" s="270">
        <f t="shared" si="19"/>
        <v>1</v>
      </c>
    </row>
    <row r="1255" spans="2:4" ht="16.5" hidden="1" customHeight="1">
      <c r="B1255" s="202">
        <v>1252</v>
      </c>
      <c r="C1255" s="435">
        <v>12187.5</v>
      </c>
      <c r="D1255" s="270">
        <f t="shared" si="19"/>
        <v>2</v>
      </c>
    </row>
    <row r="1256" spans="2:4" ht="16.5" hidden="1" customHeight="1">
      <c r="B1256" s="202">
        <v>1253</v>
      </c>
      <c r="C1256" s="435">
        <v>12187.5</v>
      </c>
      <c r="D1256" s="270">
        <f t="shared" si="19"/>
        <v>3</v>
      </c>
    </row>
    <row r="1257" spans="2:4" ht="16.5" hidden="1" customHeight="1">
      <c r="B1257" s="202">
        <v>1254</v>
      </c>
      <c r="C1257" s="435">
        <v>12187.5</v>
      </c>
      <c r="D1257" s="270">
        <f t="shared" si="19"/>
        <v>4</v>
      </c>
    </row>
    <row r="1258" spans="2:4" ht="16.5" hidden="1" customHeight="1">
      <c r="B1258" s="202">
        <v>1255</v>
      </c>
      <c r="C1258" s="435">
        <v>12187.5</v>
      </c>
      <c r="D1258" s="270">
        <f t="shared" si="19"/>
        <v>5</v>
      </c>
    </row>
    <row r="1259" spans="2:4" ht="16.5" hidden="1" customHeight="1">
      <c r="B1259" s="202">
        <v>1256</v>
      </c>
      <c r="C1259" s="435">
        <v>12187.5</v>
      </c>
      <c r="D1259" s="270">
        <f t="shared" si="19"/>
        <v>6</v>
      </c>
    </row>
    <row r="1260" spans="2:4" ht="16.5" hidden="1" customHeight="1">
      <c r="B1260" s="202">
        <v>1257</v>
      </c>
      <c r="C1260" s="435">
        <v>12187.5</v>
      </c>
      <c r="D1260" s="270">
        <f t="shared" si="19"/>
        <v>7</v>
      </c>
    </row>
    <row r="1261" spans="2:4" ht="16.5" hidden="1" customHeight="1">
      <c r="B1261" s="202">
        <v>1258</v>
      </c>
      <c r="C1261" s="435">
        <v>12187.5</v>
      </c>
      <c r="D1261" s="270">
        <f t="shared" si="19"/>
        <v>8</v>
      </c>
    </row>
    <row r="1262" spans="2:4" ht="16.5" hidden="1" customHeight="1">
      <c r="B1262" s="202">
        <v>1259</v>
      </c>
      <c r="C1262" s="435">
        <v>12187.5</v>
      </c>
      <c r="D1262" s="270">
        <f t="shared" si="19"/>
        <v>9</v>
      </c>
    </row>
    <row r="1263" spans="2:4" ht="16.5" hidden="1" customHeight="1">
      <c r="B1263" s="202">
        <v>1260</v>
      </c>
      <c r="C1263" s="435">
        <v>12187.5</v>
      </c>
      <c r="D1263" s="270">
        <f t="shared" si="19"/>
        <v>10</v>
      </c>
    </row>
    <row r="1264" spans="2:4" ht="16.5" hidden="1" customHeight="1">
      <c r="B1264" s="202">
        <v>1261</v>
      </c>
      <c r="C1264" s="435">
        <v>12187.5</v>
      </c>
      <c r="D1264" s="270">
        <f t="shared" si="19"/>
        <v>11</v>
      </c>
    </row>
    <row r="1265" spans="2:4" ht="16.5" hidden="1" customHeight="1">
      <c r="B1265" s="202">
        <v>1262</v>
      </c>
      <c r="C1265" s="435">
        <v>12187.5</v>
      </c>
      <c r="D1265" s="270">
        <f t="shared" si="19"/>
        <v>12</v>
      </c>
    </row>
    <row r="1266" spans="2:4" ht="16.5" hidden="1" customHeight="1">
      <c r="B1266" s="202">
        <v>1263</v>
      </c>
      <c r="C1266" s="435">
        <v>12187.5</v>
      </c>
      <c r="D1266" s="270">
        <f t="shared" si="19"/>
        <v>13</v>
      </c>
    </row>
    <row r="1267" spans="2:4" ht="16.5" hidden="1" customHeight="1">
      <c r="B1267" s="202">
        <v>1264</v>
      </c>
      <c r="C1267" s="435">
        <v>12187.5</v>
      </c>
      <c r="D1267" s="270">
        <f t="shared" si="19"/>
        <v>14</v>
      </c>
    </row>
    <row r="1268" spans="2:4" ht="16.5" hidden="1" customHeight="1">
      <c r="B1268" s="202">
        <v>1265</v>
      </c>
      <c r="C1268" s="435">
        <v>12187.5</v>
      </c>
      <c r="D1268" s="270">
        <f t="shared" si="19"/>
        <v>15</v>
      </c>
    </row>
    <row r="1269" spans="2:4" ht="16.5" hidden="1" customHeight="1">
      <c r="B1269" s="202">
        <v>1266</v>
      </c>
      <c r="C1269" s="435">
        <v>12187.5</v>
      </c>
      <c r="D1269" s="270">
        <f t="shared" si="19"/>
        <v>16</v>
      </c>
    </row>
    <row r="1270" spans="2:4" ht="16.5" hidden="1" customHeight="1">
      <c r="B1270" s="202">
        <v>1267</v>
      </c>
      <c r="C1270" s="435">
        <v>12187.5</v>
      </c>
      <c r="D1270" s="270">
        <f t="shared" si="19"/>
        <v>17</v>
      </c>
    </row>
    <row r="1271" spans="2:4" ht="16.5" hidden="1" customHeight="1">
      <c r="B1271" s="202">
        <v>1268</v>
      </c>
      <c r="C1271" s="435">
        <v>12187.5</v>
      </c>
      <c r="D1271" s="270">
        <f t="shared" si="19"/>
        <v>18</v>
      </c>
    </row>
    <row r="1272" spans="2:4" ht="16.5" hidden="1" customHeight="1">
      <c r="B1272" s="202">
        <v>1269</v>
      </c>
      <c r="C1272" s="435">
        <v>12187.5</v>
      </c>
      <c r="D1272" s="270">
        <f t="shared" si="19"/>
        <v>19</v>
      </c>
    </row>
    <row r="1273" spans="2:4" ht="16.5" hidden="1" customHeight="1">
      <c r="B1273" s="202">
        <v>1270</v>
      </c>
      <c r="C1273" s="435">
        <v>12187.5</v>
      </c>
      <c r="D1273" s="270">
        <f t="shared" si="19"/>
        <v>20</v>
      </c>
    </row>
    <row r="1274" spans="2:4" ht="16.5" hidden="1" customHeight="1">
      <c r="B1274" s="202">
        <v>1271</v>
      </c>
      <c r="C1274" s="435">
        <v>12187.5</v>
      </c>
      <c r="D1274" s="270">
        <f t="shared" si="19"/>
        <v>21</v>
      </c>
    </row>
    <row r="1275" spans="2:4" ht="16.5" hidden="1" customHeight="1">
      <c r="B1275" s="202">
        <v>1272</v>
      </c>
      <c r="C1275" s="435">
        <v>12187.5</v>
      </c>
      <c r="D1275" s="270">
        <f t="shared" si="19"/>
        <v>22</v>
      </c>
    </row>
    <row r="1276" spans="2:4" ht="16.5" hidden="1" customHeight="1">
      <c r="B1276" s="202">
        <v>1273</v>
      </c>
      <c r="C1276" s="435">
        <v>12187.5</v>
      </c>
      <c r="D1276" s="270">
        <f t="shared" si="19"/>
        <v>23</v>
      </c>
    </row>
    <row r="1277" spans="2:4" ht="16.5" hidden="1" customHeight="1">
      <c r="B1277" s="202">
        <v>1274</v>
      </c>
      <c r="C1277" s="435">
        <v>12187.5</v>
      </c>
      <c r="D1277" s="270">
        <f t="shared" si="19"/>
        <v>24</v>
      </c>
    </row>
    <row r="1278" spans="2:4" ht="16.5" hidden="1" customHeight="1">
      <c r="B1278" s="202">
        <v>1275</v>
      </c>
      <c r="C1278" s="435">
        <v>13162.5</v>
      </c>
      <c r="D1278" s="270">
        <f t="shared" si="19"/>
        <v>25</v>
      </c>
    </row>
    <row r="1279" spans="2:4" ht="16.5" hidden="1" customHeight="1">
      <c r="B1279" s="202">
        <v>1276</v>
      </c>
      <c r="C1279" s="435">
        <v>13162.5</v>
      </c>
      <c r="D1279" s="270">
        <f t="shared" si="19"/>
        <v>26</v>
      </c>
    </row>
    <row r="1280" spans="2:4" ht="16.5" hidden="1" customHeight="1">
      <c r="B1280" s="202">
        <v>1277</v>
      </c>
      <c r="C1280" s="435">
        <v>13162.5</v>
      </c>
      <c r="D1280" s="270">
        <f t="shared" si="19"/>
        <v>27</v>
      </c>
    </row>
    <row r="1281" spans="2:4" ht="16.5" hidden="1" customHeight="1">
      <c r="B1281" s="202">
        <v>1278</v>
      </c>
      <c r="C1281" s="435">
        <v>13162.5</v>
      </c>
      <c r="D1281" s="270">
        <f t="shared" si="19"/>
        <v>28</v>
      </c>
    </row>
    <row r="1282" spans="2:4" ht="16.5" hidden="1" customHeight="1">
      <c r="B1282" s="202">
        <v>1279</v>
      </c>
      <c r="C1282" s="435">
        <v>13162.5</v>
      </c>
      <c r="D1282" s="270">
        <f t="shared" si="19"/>
        <v>29</v>
      </c>
    </row>
    <row r="1283" spans="2:4" ht="16.5" hidden="1" customHeight="1">
      <c r="B1283" s="202">
        <v>1280</v>
      </c>
      <c r="C1283" s="435">
        <v>13162.5</v>
      </c>
      <c r="D1283" s="270">
        <f t="shared" si="19"/>
        <v>30</v>
      </c>
    </row>
    <row r="1284" spans="2:4" ht="16.5" hidden="1" customHeight="1">
      <c r="B1284" s="202">
        <v>1281</v>
      </c>
      <c r="C1284" s="435">
        <v>13162.5</v>
      </c>
      <c r="D1284" s="270">
        <f t="shared" si="19"/>
        <v>31</v>
      </c>
    </row>
    <row r="1285" spans="2:4" ht="16.5" hidden="1" customHeight="1">
      <c r="B1285" s="202">
        <v>1282</v>
      </c>
      <c r="C1285" s="435">
        <v>13162.5</v>
      </c>
      <c r="D1285" s="270">
        <f t="shared" ref="D1285:D1348" si="20">MOD(ROW()-3,50)</f>
        <v>32</v>
      </c>
    </row>
    <row r="1286" spans="2:4" ht="16.5" hidden="1" customHeight="1">
      <c r="B1286" s="202">
        <v>1283</v>
      </c>
      <c r="C1286" s="435">
        <v>13162.5</v>
      </c>
      <c r="D1286" s="270">
        <f t="shared" si="20"/>
        <v>33</v>
      </c>
    </row>
    <row r="1287" spans="2:4" ht="16.5" hidden="1" customHeight="1">
      <c r="B1287" s="202">
        <v>1284</v>
      </c>
      <c r="C1287" s="435">
        <v>13162.5</v>
      </c>
      <c r="D1287" s="270">
        <f t="shared" si="20"/>
        <v>34</v>
      </c>
    </row>
    <row r="1288" spans="2:4" ht="16.5" hidden="1" customHeight="1">
      <c r="B1288" s="202">
        <v>1285</v>
      </c>
      <c r="C1288" s="435">
        <v>13162.5</v>
      </c>
      <c r="D1288" s="270">
        <f t="shared" si="20"/>
        <v>35</v>
      </c>
    </row>
    <row r="1289" spans="2:4" ht="16.5" hidden="1" customHeight="1">
      <c r="B1289" s="202">
        <v>1286</v>
      </c>
      <c r="C1289" s="435">
        <v>13162.5</v>
      </c>
      <c r="D1289" s="270">
        <f t="shared" si="20"/>
        <v>36</v>
      </c>
    </row>
    <row r="1290" spans="2:4" ht="16.5" hidden="1" customHeight="1">
      <c r="B1290" s="202">
        <v>1287</v>
      </c>
      <c r="C1290" s="435">
        <v>13162.5</v>
      </c>
      <c r="D1290" s="270">
        <f t="shared" si="20"/>
        <v>37</v>
      </c>
    </row>
    <row r="1291" spans="2:4" ht="16.5" hidden="1" customHeight="1">
      <c r="B1291" s="202">
        <v>1288</v>
      </c>
      <c r="C1291" s="435">
        <v>13162.5</v>
      </c>
      <c r="D1291" s="270">
        <f t="shared" si="20"/>
        <v>38</v>
      </c>
    </row>
    <row r="1292" spans="2:4" ht="16.5" hidden="1" customHeight="1">
      <c r="B1292" s="202">
        <v>1289</v>
      </c>
      <c r="C1292" s="435">
        <v>13162.5</v>
      </c>
      <c r="D1292" s="270">
        <f t="shared" si="20"/>
        <v>39</v>
      </c>
    </row>
    <row r="1293" spans="2:4" ht="16.5" hidden="1" customHeight="1">
      <c r="B1293" s="202">
        <v>1290</v>
      </c>
      <c r="C1293" s="435">
        <v>13162.5</v>
      </c>
      <c r="D1293" s="270">
        <f t="shared" si="20"/>
        <v>40</v>
      </c>
    </row>
    <row r="1294" spans="2:4" ht="16.5" hidden="1" customHeight="1">
      <c r="B1294" s="202">
        <v>1291</v>
      </c>
      <c r="C1294" s="435">
        <v>13162.5</v>
      </c>
      <c r="D1294" s="270">
        <f t="shared" si="20"/>
        <v>41</v>
      </c>
    </row>
    <row r="1295" spans="2:4" ht="16.5" hidden="1" customHeight="1">
      <c r="B1295" s="202">
        <v>1292</v>
      </c>
      <c r="C1295" s="435">
        <v>13162.5</v>
      </c>
      <c r="D1295" s="270">
        <f t="shared" si="20"/>
        <v>42</v>
      </c>
    </row>
    <row r="1296" spans="2:4" ht="16.5" hidden="1" customHeight="1">
      <c r="B1296" s="202">
        <v>1293</v>
      </c>
      <c r="C1296" s="435">
        <v>13162.5</v>
      </c>
      <c r="D1296" s="270">
        <f t="shared" si="20"/>
        <v>43</v>
      </c>
    </row>
    <row r="1297" spans="2:4" ht="16.5" hidden="1" customHeight="1">
      <c r="B1297" s="202">
        <v>1294</v>
      </c>
      <c r="C1297" s="435">
        <v>13162.5</v>
      </c>
      <c r="D1297" s="270">
        <f t="shared" si="20"/>
        <v>44</v>
      </c>
    </row>
    <row r="1298" spans="2:4" ht="16.5" hidden="1" customHeight="1">
      <c r="B1298" s="202">
        <v>1295</v>
      </c>
      <c r="C1298" s="435">
        <v>13162.5</v>
      </c>
      <c r="D1298" s="270">
        <f t="shared" si="20"/>
        <v>45</v>
      </c>
    </row>
    <row r="1299" spans="2:4" ht="16.5" hidden="1" customHeight="1">
      <c r="B1299" s="202">
        <v>1296</v>
      </c>
      <c r="C1299" s="435">
        <v>13162.5</v>
      </c>
      <c r="D1299" s="270">
        <f t="shared" si="20"/>
        <v>46</v>
      </c>
    </row>
    <row r="1300" spans="2:4" ht="16.5" hidden="1" customHeight="1">
      <c r="B1300" s="202">
        <v>1297</v>
      </c>
      <c r="C1300" s="435">
        <v>13162.5</v>
      </c>
      <c r="D1300" s="270">
        <f t="shared" si="20"/>
        <v>47</v>
      </c>
    </row>
    <row r="1301" spans="2:4" ht="16.5" hidden="1" customHeight="1">
      <c r="B1301" s="202">
        <v>1298</v>
      </c>
      <c r="C1301" s="435">
        <v>13162.5</v>
      </c>
      <c r="D1301" s="270">
        <f t="shared" si="20"/>
        <v>48</v>
      </c>
    </row>
    <row r="1302" spans="2:4" ht="16.5" hidden="1" customHeight="1">
      <c r="B1302" s="202">
        <v>1299</v>
      </c>
      <c r="C1302" s="435">
        <v>13162.5</v>
      </c>
      <c r="D1302" s="270">
        <f t="shared" si="20"/>
        <v>49</v>
      </c>
    </row>
    <row r="1303" spans="2:4" ht="16.5" customHeight="1">
      <c r="B1303" s="202">
        <v>1300</v>
      </c>
      <c r="C1303" s="435">
        <v>13162.5</v>
      </c>
      <c r="D1303" s="270">
        <f t="shared" si="20"/>
        <v>0</v>
      </c>
    </row>
    <row r="1304" spans="2:4" ht="16.5" hidden="1" customHeight="1">
      <c r="B1304" s="202">
        <v>1301</v>
      </c>
      <c r="C1304" s="435">
        <v>13162.5</v>
      </c>
      <c r="D1304" s="270">
        <f t="shared" si="20"/>
        <v>1</v>
      </c>
    </row>
    <row r="1305" spans="2:4" ht="16.5" hidden="1" customHeight="1">
      <c r="B1305" s="202">
        <v>1302</v>
      </c>
      <c r="C1305" s="435">
        <v>13162.5</v>
      </c>
      <c r="D1305" s="270">
        <f t="shared" si="20"/>
        <v>2</v>
      </c>
    </row>
    <row r="1306" spans="2:4" ht="16.5" hidden="1" customHeight="1">
      <c r="B1306" s="202">
        <v>1303</v>
      </c>
      <c r="C1306" s="435">
        <v>13162.5</v>
      </c>
      <c r="D1306" s="270">
        <f t="shared" si="20"/>
        <v>3</v>
      </c>
    </row>
    <row r="1307" spans="2:4" ht="16.5" hidden="1" customHeight="1">
      <c r="B1307" s="202">
        <v>1304</v>
      </c>
      <c r="C1307" s="435">
        <v>13162.5</v>
      </c>
      <c r="D1307" s="270">
        <f t="shared" si="20"/>
        <v>4</v>
      </c>
    </row>
    <row r="1308" spans="2:4" ht="16.5" hidden="1" customHeight="1">
      <c r="B1308" s="202">
        <v>1305</v>
      </c>
      <c r="C1308" s="435">
        <v>13162.5</v>
      </c>
      <c r="D1308" s="270">
        <f t="shared" si="20"/>
        <v>5</v>
      </c>
    </row>
    <row r="1309" spans="2:4" ht="16.5" hidden="1" customHeight="1">
      <c r="B1309" s="202">
        <v>1306</v>
      </c>
      <c r="C1309" s="435">
        <v>13162.5</v>
      </c>
      <c r="D1309" s="270">
        <f t="shared" si="20"/>
        <v>6</v>
      </c>
    </row>
    <row r="1310" spans="2:4" ht="16.5" hidden="1" customHeight="1">
      <c r="B1310" s="202">
        <v>1307</v>
      </c>
      <c r="C1310" s="435">
        <v>13162.5</v>
      </c>
      <c r="D1310" s="270">
        <f t="shared" si="20"/>
        <v>7</v>
      </c>
    </row>
    <row r="1311" spans="2:4" ht="16.5" hidden="1" customHeight="1">
      <c r="B1311" s="202">
        <v>1308</v>
      </c>
      <c r="C1311" s="435">
        <v>13162.5</v>
      </c>
      <c r="D1311" s="270">
        <f t="shared" si="20"/>
        <v>8</v>
      </c>
    </row>
    <row r="1312" spans="2:4" ht="16.5" hidden="1" customHeight="1">
      <c r="B1312" s="202">
        <v>1309</v>
      </c>
      <c r="C1312" s="435">
        <v>13162.5</v>
      </c>
      <c r="D1312" s="270">
        <f t="shared" si="20"/>
        <v>9</v>
      </c>
    </row>
    <row r="1313" spans="2:4" ht="16.5" hidden="1" customHeight="1">
      <c r="B1313" s="202">
        <v>1310</v>
      </c>
      <c r="C1313" s="435">
        <v>13162.5</v>
      </c>
      <c r="D1313" s="270">
        <f t="shared" si="20"/>
        <v>10</v>
      </c>
    </row>
    <row r="1314" spans="2:4" ht="16.5" hidden="1" customHeight="1">
      <c r="B1314" s="202">
        <v>1311</v>
      </c>
      <c r="C1314" s="435">
        <v>13162.5</v>
      </c>
      <c r="D1314" s="270">
        <f t="shared" si="20"/>
        <v>11</v>
      </c>
    </row>
    <row r="1315" spans="2:4" ht="16.5" hidden="1" customHeight="1">
      <c r="B1315" s="202">
        <v>1312</v>
      </c>
      <c r="C1315" s="435">
        <v>13162.5</v>
      </c>
      <c r="D1315" s="270">
        <f t="shared" si="20"/>
        <v>12</v>
      </c>
    </row>
    <row r="1316" spans="2:4" ht="16.5" hidden="1" customHeight="1">
      <c r="B1316" s="202">
        <v>1313</v>
      </c>
      <c r="C1316" s="435">
        <v>13162.5</v>
      </c>
      <c r="D1316" s="270">
        <f t="shared" si="20"/>
        <v>13</v>
      </c>
    </row>
    <row r="1317" spans="2:4" ht="16.5" hidden="1" customHeight="1">
      <c r="B1317" s="202">
        <v>1314</v>
      </c>
      <c r="C1317" s="435">
        <v>13162.5</v>
      </c>
      <c r="D1317" s="270">
        <f t="shared" si="20"/>
        <v>14</v>
      </c>
    </row>
    <row r="1318" spans="2:4" ht="16.5" hidden="1" customHeight="1">
      <c r="B1318" s="202">
        <v>1315</v>
      </c>
      <c r="C1318" s="435">
        <v>13162.5</v>
      </c>
      <c r="D1318" s="270">
        <f t="shared" si="20"/>
        <v>15</v>
      </c>
    </row>
    <row r="1319" spans="2:4" ht="16.5" hidden="1" customHeight="1">
      <c r="B1319" s="202">
        <v>1316</v>
      </c>
      <c r="C1319" s="435">
        <v>13162.5</v>
      </c>
      <c r="D1319" s="270">
        <f t="shared" si="20"/>
        <v>16</v>
      </c>
    </row>
    <row r="1320" spans="2:4" ht="16.5" hidden="1" customHeight="1">
      <c r="B1320" s="202">
        <v>1317</v>
      </c>
      <c r="C1320" s="435">
        <v>13162.5</v>
      </c>
      <c r="D1320" s="270">
        <f t="shared" si="20"/>
        <v>17</v>
      </c>
    </row>
    <row r="1321" spans="2:4" ht="16.5" hidden="1" customHeight="1">
      <c r="B1321" s="202">
        <v>1318</v>
      </c>
      <c r="C1321" s="435">
        <v>13162.5</v>
      </c>
      <c r="D1321" s="270">
        <f t="shared" si="20"/>
        <v>18</v>
      </c>
    </row>
    <row r="1322" spans="2:4" ht="16.5" hidden="1" customHeight="1">
      <c r="B1322" s="202">
        <v>1319</v>
      </c>
      <c r="C1322" s="435">
        <v>13162.5</v>
      </c>
      <c r="D1322" s="270">
        <f t="shared" si="20"/>
        <v>19</v>
      </c>
    </row>
    <row r="1323" spans="2:4" ht="16.5" hidden="1" customHeight="1">
      <c r="B1323" s="202">
        <v>1320</v>
      </c>
      <c r="C1323" s="435">
        <v>13162.5</v>
      </c>
      <c r="D1323" s="270">
        <f t="shared" si="20"/>
        <v>20</v>
      </c>
    </row>
    <row r="1324" spans="2:4" ht="16.5" hidden="1" customHeight="1">
      <c r="B1324" s="202">
        <v>1321</v>
      </c>
      <c r="C1324" s="435">
        <v>13162.5</v>
      </c>
      <c r="D1324" s="270">
        <f t="shared" si="20"/>
        <v>21</v>
      </c>
    </row>
    <row r="1325" spans="2:4" ht="16.5" hidden="1" customHeight="1">
      <c r="B1325" s="202">
        <v>1322</v>
      </c>
      <c r="C1325" s="435">
        <v>13162.5</v>
      </c>
      <c r="D1325" s="270">
        <f t="shared" si="20"/>
        <v>22</v>
      </c>
    </row>
    <row r="1326" spans="2:4" ht="16.5" hidden="1" customHeight="1">
      <c r="B1326" s="202">
        <v>1323</v>
      </c>
      <c r="C1326" s="435">
        <v>13162.5</v>
      </c>
      <c r="D1326" s="270">
        <f t="shared" si="20"/>
        <v>23</v>
      </c>
    </row>
    <row r="1327" spans="2:4" ht="16.5" hidden="1" customHeight="1">
      <c r="B1327" s="202">
        <v>1324</v>
      </c>
      <c r="C1327" s="435">
        <v>13162.5</v>
      </c>
      <c r="D1327" s="270">
        <f t="shared" si="20"/>
        <v>24</v>
      </c>
    </row>
    <row r="1328" spans="2:4" ht="16.5" hidden="1" customHeight="1">
      <c r="B1328" s="202">
        <v>1325</v>
      </c>
      <c r="C1328" s="435">
        <v>14175</v>
      </c>
      <c r="D1328" s="270">
        <f t="shared" si="20"/>
        <v>25</v>
      </c>
    </row>
    <row r="1329" spans="2:4" ht="16.5" hidden="1" customHeight="1">
      <c r="B1329" s="202">
        <v>1326</v>
      </c>
      <c r="C1329" s="435">
        <v>14175</v>
      </c>
      <c r="D1329" s="270">
        <f t="shared" si="20"/>
        <v>26</v>
      </c>
    </row>
    <row r="1330" spans="2:4" ht="16.5" hidden="1" customHeight="1">
      <c r="B1330" s="202">
        <v>1327</v>
      </c>
      <c r="C1330" s="435">
        <v>14175</v>
      </c>
      <c r="D1330" s="270">
        <f t="shared" si="20"/>
        <v>27</v>
      </c>
    </row>
    <row r="1331" spans="2:4" ht="16.5" hidden="1" customHeight="1">
      <c r="B1331" s="202">
        <v>1328</v>
      </c>
      <c r="C1331" s="435">
        <v>14175</v>
      </c>
      <c r="D1331" s="270">
        <f t="shared" si="20"/>
        <v>28</v>
      </c>
    </row>
    <row r="1332" spans="2:4" ht="16.5" hidden="1" customHeight="1">
      <c r="B1332" s="202">
        <v>1329</v>
      </c>
      <c r="C1332" s="435">
        <v>14175</v>
      </c>
      <c r="D1332" s="270">
        <f t="shared" si="20"/>
        <v>29</v>
      </c>
    </row>
    <row r="1333" spans="2:4" ht="16.5" hidden="1" customHeight="1">
      <c r="B1333" s="202">
        <v>1330</v>
      </c>
      <c r="C1333" s="435">
        <v>14175</v>
      </c>
      <c r="D1333" s="270">
        <f t="shared" si="20"/>
        <v>30</v>
      </c>
    </row>
    <row r="1334" spans="2:4" ht="16.5" hidden="1" customHeight="1">
      <c r="B1334" s="202">
        <v>1331</v>
      </c>
      <c r="C1334" s="435">
        <v>14175</v>
      </c>
      <c r="D1334" s="270">
        <f t="shared" si="20"/>
        <v>31</v>
      </c>
    </row>
    <row r="1335" spans="2:4" ht="16.5" hidden="1" customHeight="1">
      <c r="B1335" s="202">
        <v>1332</v>
      </c>
      <c r="C1335" s="435">
        <v>14175</v>
      </c>
      <c r="D1335" s="270">
        <f t="shared" si="20"/>
        <v>32</v>
      </c>
    </row>
    <row r="1336" spans="2:4" ht="16.5" hidden="1" customHeight="1">
      <c r="B1336" s="202">
        <v>1333</v>
      </c>
      <c r="C1336" s="435">
        <v>14175</v>
      </c>
      <c r="D1336" s="270">
        <f t="shared" si="20"/>
        <v>33</v>
      </c>
    </row>
    <row r="1337" spans="2:4" ht="16.5" hidden="1" customHeight="1">
      <c r="B1337" s="202">
        <v>1334</v>
      </c>
      <c r="C1337" s="435">
        <v>14175</v>
      </c>
      <c r="D1337" s="270">
        <f t="shared" si="20"/>
        <v>34</v>
      </c>
    </row>
    <row r="1338" spans="2:4" ht="16.5" hidden="1" customHeight="1">
      <c r="B1338" s="202">
        <v>1335</v>
      </c>
      <c r="C1338" s="435">
        <v>14175</v>
      </c>
      <c r="D1338" s="270">
        <f t="shared" si="20"/>
        <v>35</v>
      </c>
    </row>
    <row r="1339" spans="2:4" ht="16.5" hidden="1" customHeight="1">
      <c r="B1339" s="202">
        <v>1336</v>
      </c>
      <c r="C1339" s="435">
        <v>14175</v>
      </c>
      <c r="D1339" s="270">
        <f t="shared" si="20"/>
        <v>36</v>
      </c>
    </row>
    <row r="1340" spans="2:4" ht="16.5" hidden="1" customHeight="1">
      <c r="B1340" s="202">
        <v>1337</v>
      </c>
      <c r="C1340" s="435">
        <v>14175</v>
      </c>
      <c r="D1340" s="270">
        <f t="shared" si="20"/>
        <v>37</v>
      </c>
    </row>
    <row r="1341" spans="2:4" ht="16.5" hidden="1" customHeight="1">
      <c r="B1341" s="202">
        <v>1338</v>
      </c>
      <c r="C1341" s="435">
        <v>14175</v>
      </c>
      <c r="D1341" s="270">
        <f t="shared" si="20"/>
        <v>38</v>
      </c>
    </row>
    <row r="1342" spans="2:4" ht="16.5" hidden="1" customHeight="1">
      <c r="B1342" s="202">
        <v>1339</v>
      </c>
      <c r="C1342" s="435">
        <v>14175</v>
      </c>
      <c r="D1342" s="270">
        <f t="shared" si="20"/>
        <v>39</v>
      </c>
    </row>
    <row r="1343" spans="2:4" ht="16.5" hidden="1" customHeight="1">
      <c r="B1343" s="202">
        <v>1340</v>
      </c>
      <c r="C1343" s="435">
        <v>14175</v>
      </c>
      <c r="D1343" s="270">
        <f t="shared" si="20"/>
        <v>40</v>
      </c>
    </row>
    <row r="1344" spans="2:4" ht="16.5" hidden="1" customHeight="1">
      <c r="B1344" s="202">
        <v>1341</v>
      </c>
      <c r="C1344" s="435">
        <v>14175</v>
      </c>
      <c r="D1344" s="270">
        <f t="shared" si="20"/>
        <v>41</v>
      </c>
    </row>
    <row r="1345" spans="2:4" ht="16.5" hidden="1" customHeight="1">
      <c r="B1345" s="202">
        <v>1342</v>
      </c>
      <c r="C1345" s="435">
        <v>14175</v>
      </c>
      <c r="D1345" s="270">
        <f t="shared" si="20"/>
        <v>42</v>
      </c>
    </row>
    <row r="1346" spans="2:4" ht="16.5" hidden="1" customHeight="1">
      <c r="B1346" s="202">
        <v>1343</v>
      </c>
      <c r="C1346" s="435">
        <v>14175</v>
      </c>
      <c r="D1346" s="270">
        <f t="shared" si="20"/>
        <v>43</v>
      </c>
    </row>
    <row r="1347" spans="2:4" ht="16.5" hidden="1" customHeight="1">
      <c r="B1347" s="202">
        <v>1344</v>
      </c>
      <c r="C1347" s="435">
        <v>14175</v>
      </c>
      <c r="D1347" s="270">
        <f t="shared" si="20"/>
        <v>44</v>
      </c>
    </row>
    <row r="1348" spans="2:4" ht="16.5" hidden="1" customHeight="1">
      <c r="B1348" s="202">
        <v>1345</v>
      </c>
      <c r="C1348" s="435">
        <v>14175</v>
      </c>
      <c r="D1348" s="270">
        <f t="shared" si="20"/>
        <v>45</v>
      </c>
    </row>
    <row r="1349" spans="2:4" ht="16.5" hidden="1" customHeight="1">
      <c r="B1349" s="202">
        <v>1346</v>
      </c>
      <c r="C1349" s="435">
        <v>14175</v>
      </c>
      <c r="D1349" s="270">
        <f t="shared" ref="D1349:D1412" si="21">MOD(ROW()-3,50)</f>
        <v>46</v>
      </c>
    </row>
    <row r="1350" spans="2:4" ht="16.5" hidden="1" customHeight="1">
      <c r="B1350" s="202">
        <v>1347</v>
      </c>
      <c r="C1350" s="435">
        <v>14175</v>
      </c>
      <c r="D1350" s="270">
        <f t="shared" si="21"/>
        <v>47</v>
      </c>
    </row>
    <row r="1351" spans="2:4" ht="16.5" hidden="1" customHeight="1">
      <c r="B1351" s="202">
        <v>1348</v>
      </c>
      <c r="C1351" s="435">
        <v>14175</v>
      </c>
      <c r="D1351" s="270">
        <f t="shared" si="21"/>
        <v>48</v>
      </c>
    </row>
    <row r="1352" spans="2:4" ht="16.5" hidden="1" customHeight="1">
      <c r="B1352" s="202">
        <v>1349</v>
      </c>
      <c r="C1352" s="435">
        <v>14175</v>
      </c>
      <c r="D1352" s="270">
        <f t="shared" si="21"/>
        <v>49</v>
      </c>
    </row>
    <row r="1353" spans="2:4" ht="16.5" customHeight="1">
      <c r="B1353" s="202">
        <v>1350</v>
      </c>
      <c r="C1353" s="435">
        <v>14175</v>
      </c>
      <c r="D1353" s="270">
        <f t="shared" si="21"/>
        <v>0</v>
      </c>
    </row>
    <row r="1354" spans="2:4" ht="16.5" hidden="1" customHeight="1">
      <c r="B1354" s="202">
        <v>1351</v>
      </c>
      <c r="C1354" s="435">
        <v>14175</v>
      </c>
      <c r="D1354" s="270">
        <f t="shared" si="21"/>
        <v>1</v>
      </c>
    </row>
    <row r="1355" spans="2:4" ht="16.5" hidden="1" customHeight="1">
      <c r="B1355" s="202">
        <v>1352</v>
      </c>
      <c r="C1355" s="435">
        <v>14175</v>
      </c>
      <c r="D1355" s="270">
        <f t="shared" si="21"/>
        <v>2</v>
      </c>
    </row>
    <row r="1356" spans="2:4" ht="16.5" hidden="1" customHeight="1">
      <c r="B1356" s="202">
        <v>1353</v>
      </c>
      <c r="C1356" s="435">
        <v>14175</v>
      </c>
      <c r="D1356" s="270">
        <f t="shared" si="21"/>
        <v>3</v>
      </c>
    </row>
    <row r="1357" spans="2:4" ht="16.5" hidden="1" customHeight="1">
      <c r="B1357" s="202">
        <v>1354</v>
      </c>
      <c r="C1357" s="435">
        <v>14175</v>
      </c>
      <c r="D1357" s="270">
        <f t="shared" si="21"/>
        <v>4</v>
      </c>
    </row>
    <row r="1358" spans="2:4" ht="16.5" hidden="1" customHeight="1">
      <c r="B1358" s="202">
        <v>1355</v>
      </c>
      <c r="C1358" s="435">
        <v>14175</v>
      </c>
      <c r="D1358" s="270">
        <f t="shared" si="21"/>
        <v>5</v>
      </c>
    </row>
    <row r="1359" spans="2:4" ht="16.5" hidden="1" customHeight="1">
      <c r="B1359" s="202">
        <v>1356</v>
      </c>
      <c r="C1359" s="435">
        <v>14175</v>
      </c>
      <c r="D1359" s="270">
        <f t="shared" si="21"/>
        <v>6</v>
      </c>
    </row>
    <row r="1360" spans="2:4" ht="16.5" hidden="1" customHeight="1">
      <c r="B1360" s="202">
        <v>1357</v>
      </c>
      <c r="C1360" s="435">
        <v>14175</v>
      </c>
      <c r="D1360" s="270">
        <f t="shared" si="21"/>
        <v>7</v>
      </c>
    </row>
    <row r="1361" spans="2:4" ht="16.5" hidden="1" customHeight="1">
      <c r="B1361" s="202">
        <v>1358</v>
      </c>
      <c r="C1361" s="435">
        <v>14175</v>
      </c>
      <c r="D1361" s="270">
        <f t="shared" si="21"/>
        <v>8</v>
      </c>
    </row>
    <row r="1362" spans="2:4" ht="16.5" hidden="1" customHeight="1">
      <c r="B1362" s="202">
        <v>1359</v>
      </c>
      <c r="C1362" s="435">
        <v>14175</v>
      </c>
      <c r="D1362" s="270">
        <f t="shared" si="21"/>
        <v>9</v>
      </c>
    </row>
    <row r="1363" spans="2:4" ht="16.5" hidden="1" customHeight="1">
      <c r="B1363" s="202">
        <v>1360</v>
      </c>
      <c r="C1363" s="435">
        <v>14175</v>
      </c>
      <c r="D1363" s="270">
        <f t="shared" si="21"/>
        <v>10</v>
      </c>
    </row>
    <row r="1364" spans="2:4" ht="16.5" hidden="1" customHeight="1">
      <c r="B1364" s="202">
        <v>1361</v>
      </c>
      <c r="C1364" s="435">
        <v>14175</v>
      </c>
      <c r="D1364" s="270">
        <f t="shared" si="21"/>
        <v>11</v>
      </c>
    </row>
    <row r="1365" spans="2:4" ht="16.5" hidden="1" customHeight="1">
      <c r="B1365" s="202">
        <v>1362</v>
      </c>
      <c r="C1365" s="435">
        <v>14175</v>
      </c>
      <c r="D1365" s="270">
        <f t="shared" si="21"/>
        <v>12</v>
      </c>
    </row>
    <row r="1366" spans="2:4" ht="16.5" hidden="1" customHeight="1">
      <c r="B1366" s="202">
        <v>1363</v>
      </c>
      <c r="C1366" s="435">
        <v>14175</v>
      </c>
      <c r="D1366" s="270">
        <f t="shared" si="21"/>
        <v>13</v>
      </c>
    </row>
    <row r="1367" spans="2:4" ht="16.5" hidden="1" customHeight="1">
      <c r="B1367" s="202">
        <v>1364</v>
      </c>
      <c r="C1367" s="435">
        <v>14175</v>
      </c>
      <c r="D1367" s="270">
        <f t="shared" si="21"/>
        <v>14</v>
      </c>
    </row>
    <row r="1368" spans="2:4" ht="16.5" hidden="1" customHeight="1">
      <c r="B1368" s="202">
        <v>1365</v>
      </c>
      <c r="C1368" s="435">
        <v>14175</v>
      </c>
      <c r="D1368" s="270">
        <f t="shared" si="21"/>
        <v>15</v>
      </c>
    </row>
    <row r="1369" spans="2:4" ht="16.5" hidden="1" customHeight="1">
      <c r="B1369" s="202">
        <v>1366</v>
      </c>
      <c r="C1369" s="435">
        <v>14175</v>
      </c>
      <c r="D1369" s="270">
        <f t="shared" si="21"/>
        <v>16</v>
      </c>
    </row>
    <row r="1370" spans="2:4" ht="16.5" hidden="1" customHeight="1">
      <c r="B1370" s="202">
        <v>1367</v>
      </c>
      <c r="C1370" s="435">
        <v>14175</v>
      </c>
      <c r="D1370" s="270">
        <f t="shared" si="21"/>
        <v>17</v>
      </c>
    </row>
    <row r="1371" spans="2:4" ht="16.5" hidden="1" customHeight="1">
      <c r="B1371" s="202">
        <v>1368</v>
      </c>
      <c r="C1371" s="435">
        <v>14175</v>
      </c>
      <c r="D1371" s="270">
        <f t="shared" si="21"/>
        <v>18</v>
      </c>
    </row>
    <row r="1372" spans="2:4" ht="16.5" hidden="1" customHeight="1">
      <c r="B1372" s="202">
        <v>1369</v>
      </c>
      <c r="C1372" s="435">
        <v>14175</v>
      </c>
      <c r="D1372" s="270">
        <f t="shared" si="21"/>
        <v>19</v>
      </c>
    </row>
    <row r="1373" spans="2:4" ht="16.5" hidden="1" customHeight="1">
      <c r="B1373" s="202">
        <v>1370</v>
      </c>
      <c r="C1373" s="435">
        <v>14175</v>
      </c>
      <c r="D1373" s="270">
        <f t="shared" si="21"/>
        <v>20</v>
      </c>
    </row>
    <row r="1374" spans="2:4" ht="16.5" hidden="1" customHeight="1">
      <c r="B1374" s="202">
        <v>1371</v>
      </c>
      <c r="C1374" s="435">
        <v>14175</v>
      </c>
      <c r="D1374" s="270">
        <f t="shared" si="21"/>
        <v>21</v>
      </c>
    </row>
    <row r="1375" spans="2:4" ht="16.5" hidden="1" customHeight="1">
      <c r="B1375" s="202">
        <v>1372</v>
      </c>
      <c r="C1375" s="435">
        <v>14175</v>
      </c>
      <c r="D1375" s="270">
        <f t="shared" si="21"/>
        <v>22</v>
      </c>
    </row>
    <row r="1376" spans="2:4" ht="16.5" hidden="1" customHeight="1">
      <c r="B1376" s="202">
        <v>1373</v>
      </c>
      <c r="C1376" s="435">
        <v>14175</v>
      </c>
      <c r="D1376" s="270">
        <f t="shared" si="21"/>
        <v>23</v>
      </c>
    </row>
    <row r="1377" spans="2:4" ht="16.5" hidden="1" customHeight="1">
      <c r="B1377" s="202">
        <v>1374</v>
      </c>
      <c r="C1377" s="435">
        <v>14175</v>
      </c>
      <c r="D1377" s="270">
        <f t="shared" si="21"/>
        <v>24</v>
      </c>
    </row>
    <row r="1378" spans="2:4" ht="16.5" hidden="1" customHeight="1">
      <c r="B1378" s="202">
        <v>1375</v>
      </c>
      <c r="C1378" s="435">
        <v>15225</v>
      </c>
      <c r="D1378" s="270">
        <f t="shared" si="21"/>
        <v>25</v>
      </c>
    </row>
    <row r="1379" spans="2:4" ht="16.5" hidden="1" customHeight="1">
      <c r="B1379" s="202">
        <v>1376</v>
      </c>
      <c r="C1379" s="435">
        <v>15225</v>
      </c>
      <c r="D1379" s="270">
        <f t="shared" si="21"/>
        <v>26</v>
      </c>
    </row>
    <row r="1380" spans="2:4" ht="16.5" hidden="1" customHeight="1">
      <c r="B1380" s="202">
        <v>1377</v>
      </c>
      <c r="C1380" s="435">
        <v>15225</v>
      </c>
      <c r="D1380" s="270">
        <f t="shared" si="21"/>
        <v>27</v>
      </c>
    </row>
    <row r="1381" spans="2:4" ht="16.5" hidden="1" customHeight="1">
      <c r="B1381" s="202">
        <v>1378</v>
      </c>
      <c r="C1381" s="435">
        <v>15225</v>
      </c>
      <c r="D1381" s="270">
        <f t="shared" si="21"/>
        <v>28</v>
      </c>
    </row>
    <row r="1382" spans="2:4" ht="16.5" hidden="1" customHeight="1">
      <c r="B1382" s="202">
        <v>1379</v>
      </c>
      <c r="C1382" s="435">
        <v>15225</v>
      </c>
      <c r="D1382" s="270">
        <f t="shared" si="21"/>
        <v>29</v>
      </c>
    </row>
    <row r="1383" spans="2:4" ht="16.5" hidden="1" customHeight="1">
      <c r="B1383" s="202">
        <v>1380</v>
      </c>
      <c r="C1383" s="435">
        <v>15225</v>
      </c>
      <c r="D1383" s="270">
        <f t="shared" si="21"/>
        <v>30</v>
      </c>
    </row>
    <row r="1384" spans="2:4" ht="16.5" hidden="1" customHeight="1">
      <c r="B1384" s="202">
        <v>1381</v>
      </c>
      <c r="C1384" s="435">
        <v>15225</v>
      </c>
      <c r="D1384" s="270">
        <f t="shared" si="21"/>
        <v>31</v>
      </c>
    </row>
    <row r="1385" spans="2:4" ht="16.5" hidden="1" customHeight="1">
      <c r="B1385" s="202">
        <v>1382</v>
      </c>
      <c r="C1385" s="435">
        <v>15225</v>
      </c>
      <c r="D1385" s="270">
        <f t="shared" si="21"/>
        <v>32</v>
      </c>
    </row>
    <row r="1386" spans="2:4" ht="16.5" hidden="1" customHeight="1">
      <c r="B1386" s="202">
        <v>1383</v>
      </c>
      <c r="C1386" s="435">
        <v>15225</v>
      </c>
      <c r="D1386" s="270">
        <f t="shared" si="21"/>
        <v>33</v>
      </c>
    </row>
    <row r="1387" spans="2:4" ht="16.5" hidden="1" customHeight="1">
      <c r="B1387" s="202">
        <v>1384</v>
      </c>
      <c r="C1387" s="435">
        <v>15225</v>
      </c>
      <c r="D1387" s="270">
        <f t="shared" si="21"/>
        <v>34</v>
      </c>
    </row>
    <row r="1388" spans="2:4" ht="16.5" hidden="1" customHeight="1">
      <c r="B1388" s="202">
        <v>1385</v>
      </c>
      <c r="C1388" s="435">
        <v>15225</v>
      </c>
      <c r="D1388" s="270">
        <f t="shared" si="21"/>
        <v>35</v>
      </c>
    </row>
    <row r="1389" spans="2:4" ht="16.5" hidden="1" customHeight="1">
      <c r="B1389" s="202">
        <v>1386</v>
      </c>
      <c r="C1389" s="435">
        <v>15225</v>
      </c>
      <c r="D1389" s="270">
        <f t="shared" si="21"/>
        <v>36</v>
      </c>
    </row>
    <row r="1390" spans="2:4" ht="16.5" hidden="1" customHeight="1">
      <c r="B1390" s="202">
        <v>1387</v>
      </c>
      <c r="C1390" s="435">
        <v>15225</v>
      </c>
      <c r="D1390" s="270">
        <f t="shared" si="21"/>
        <v>37</v>
      </c>
    </row>
    <row r="1391" spans="2:4" ht="16.5" hidden="1" customHeight="1">
      <c r="B1391" s="202">
        <v>1388</v>
      </c>
      <c r="C1391" s="435">
        <v>15225</v>
      </c>
      <c r="D1391" s="270">
        <f t="shared" si="21"/>
        <v>38</v>
      </c>
    </row>
    <row r="1392" spans="2:4" ht="16.5" hidden="1" customHeight="1">
      <c r="B1392" s="202">
        <v>1389</v>
      </c>
      <c r="C1392" s="435">
        <v>15225</v>
      </c>
      <c r="D1392" s="270">
        <f t="shared" si="21"/>
        <v>39</v>
      </c>
    </row>
    <row r="1393" spans="2:4" ht="16.5" hidden="1" customHeight="1">
      <c r="B1393" s="202">
        <v>1390</v>
      </c>
      <c r="C1393" s="435">
        <v>15225</v>
      </c>
      <c r="D1393" s="270">
        <f t="shared" si="21"/>
        <v>40</v>
      </c>
    </row>
    <row r="1394" spans="2:4" ht="16.5" hidden="1" customHeight="1">
      <c r="B1394" s="202">
        <v>1391</v>
      </c>
      <c r="C1394" s="435">
        <v>15225</v>
      </c>
      <c r="D1394" s="270">
        <f t="shared" si="21"/>
        <v>41</v>
      </c>
    </row>
    <row r="1395" spans="2:4" ht="16.5" hidden="1" customHeight="1">
      <c r="B1395" s="202">
        <v>1392</v>
      </c>
      <c r="C1395" s="435">
        <v>15225</v>
      </c>
      <c r="D1395" s="270">
        <f t="shared" si="21"/>
        <v>42</v>
      </c>
    </row>
    <row r="1396" spans="2:4" ht="16.5" hidden="1" customHeight="1">
      <c r="B1396" s="202">
        <v>1393</v>
      </c>
      <c r="C1396" s="435">
        <v>15225</v>
      </c>
      <c r="D1396" s="270">
        <f t="shared" si="21"/>
        <v>43</v>
      </c>
    </row>
    <row r="1397" spans="2:4" ht="16.5" hidden="1" customHeight="1">
      <c r="B1397" s="202">
        <v>1394</v>
      </c>
      <c r="C1397" s="435">
        <v>15225</v>
      </c>
      <c r="D1397" s="270">
        <f t="shared" si="21"/>
        <v>44</v>
      </c>
    </row>
    <row r="1398" spans="2:4" ht="16.5" hidden="1" customHeight="1">
      <c r="B1398" s="202">
        <v>1395</v>
      </c>
      <c r="C1398" s="435">
        <v>15225</v>
      </c>
      <c r="D1398" s="270">
        <f t="shared" si="21"/>
        <v>45</v>
      </c>
    </row>
    <row r="1399" spans="2:4" ht="16.5" hidden="1" customHeight="1">
      <c r="B1399" s="202">
        <v>1396</v>
      </c>
      <c r="C1399" s="435">
        <v>15225</v>
      </c>
      <c r="D1399" s="270">
        <f t="shared" si="21"/>
        <v>46</v>
      </c>
    </row>
    <row r="1400" spans="2:4" ht="16.5" hidden="1" customHeight="1">
      <c r="B1400" s="202">
        <v>1397</v>
      </c>
      <c r="C1400" s="435">
        <v>15225</v>
      </c>
      <c r="D1400" s="270">
        <f t="shared" si="21"/>
        <v>47</v>
      </c>
    </row>
    <row r="1401" spans="2:4" ht="16.5" hidden="1" customHeight="1">
      <c r="B1401" s="202">
        <v>1398</v>
      </c>
      <c r="C1401" s="435">
        <v>15225</v>
      </c>
      <c r="D1401" s="270">
        <f t="shared" si="21"/>
        <v>48</v>
      </c>
    </row>
    <row r="1402" spans="2:4" ht="16.5" hidden="1" customHeight="1">
      <c r="B1402" s="202">
        <v>1399</v>
      </c>
      <c r="C1402" s="435">
        <v>15225</v>
      </c>
      <c r="D1402" s="270">
        <f t="shared" si="21"/>
        <v>49</v>
      </c>
    </row>
    <row r="1403" spans="2:4" ht="16.5" customHeight="1">
      <c r="B1403" s="202">
        <v>1400</v>
      </c>
      <c r="C1403" s="435">
        <v>15225</v>
      </c>
      <c r="D1403" s="270">
        <f t="shared" si="21"/>
        <v>0</v>
      </c>
    </row>
    <row r="1404" spans="2:4" ht="16.5" hidden="1" customHeight="1">
      <c r="B1404" s="202">
        <v>1401</v>
      </c>
      <c r="C1404" s="435">
        <v>15225</v>
      </c>
      <c r="D1404" s="270">
        <f t="shared" si="21"/>
        <v>1</v>
      </c>
    </row>
    <row r="1405" spans="2:4" ht="16.5" hidden="1" customHeight="1">
      <c r="B1405" s="202">
        <v>1402</v>
      </c>
      <c r="C1405" s="435">
        <v>15225</v>
      </c>
      <c r="D1405" s="270">
        <f t="shared" si="21"/>
        <v>2</v>
      </c>
    </row>
    <row r="1406" spans="2:4" ht="16.5" hidden="1" customHeight="1">
      <c r="B1406" s="202">
        <v>1403</v>
      </c>
      <c r="C1406" s="435">
        <v>15225</v>
      </c>
      <c r="D1406" s="270">
        <f t="shared" si="21"/>
        <v>3</v>
      </c>
    </row>
    <row r="1407" spans="2:4" ht="16.5" hidden="1" customHeight="1">
      <c r="B1407" s="202">
        <v>1404</v>
      </c>
      <c r="C1407" s="435">
        <v>15225</v>
      </c>
      <c r="D1407" s="270">
        <f t="shared" si="21"/>
        <v>4</v>
      </c>
    </row>
    <row r="1408" spans="2:4" ht="16.5" hidden="1" customHeight="1">
      <c r="B1408" s="202">
        <v>1405</v>
      </c>
      <c r="C1408" s="435">
        <v>15225</v>
      </c>
      <c r="D1408" s="270">
        <f t="shared" si="21"/>
        <v>5</v>
      </c>
    </row>
    <row r="1409" spans="2:4" ht="16.5" hidden="1" customHeight="1">
      <c r="B1409" s="202">
        <v>1406</v>
      </c>
      <c r="C1409" s="435">
        <v>15225</v>
      </c>
      <c r="D1409" s="270">
        <f t="shared" si="21"/>
        <v>6</v>
      </c>
    </row>
    <row r="1410" spans="2:4" ht="16.5" hidden="1" customHeight="1">
      <c r="B1410" s="202">
        <v>1407</v>
      </c>
      <c r="C1410" s="435">
        <v>15225</v>
      </c>
      <c r="D1410" s="270">
        <f t="shared" si="21"/>
        <v>7</v>
      </c>
    </row>
    <row r="1411" spans="2:4" ht="16.5" hidden="1" customHeight="1">
      <c r="B1411" s="202">
        <v>1408</v>
      </c>
      <c r="C1411" s="435">
        <v>15225</v>
      </c>
      <c r="D1411" s="270">
        <f t="shared" si="21"/>
        <v>8</v>
      </c>
    </row>
    <row r="1412" spans="2:4" ht="16.5" hidden="1" customHeight="1">
      <c r="B1412" s="202">
        <v>1409</v>
      </c>
      <c r="C1412" s="435">
        <v>15225</v>
      </c>
      <c r="D1412" s="270">
        <f t="shared" si="21"/>
        <v>9</v>
      </c>
    </row>
    <row r="1413" spans="2:4" ht="16.5" hidden="1" customHeight="1">
      <c r="B1413" s="202">
        <v>1410</v>
      </c>
      <c r="C1413" s="435">
        <v>15225</v>
      </c>
      <c r="D1413" s="270">
        <f t="shared" ref="D1413:D1476" si="22">MOD(ROW()-3,50)</f>
        <v>10</v>
      </c>
    </row>
    <row r="1414" spans="2:4" ht="16.5" hidden="1" customHeight="1">
      <c r="B1414" s="202">
        <v>1411</v>
      </c>
      <c r="C1414" s="435">
        <v>15225</v>
      </c>
      <c r="D1414" s="270">
        <f t="shared" si="22"/>
        <v>11</v>
      </c>
    </row>
    <row r="1415" spans="2:4" ht="16.5" hidden="1" customHeight="1">
      <c r="B1415" s="202">
        <v>1412</v>
      </c>
      <c r="C1415" s="435">
        <v>15225</v>
      </c>
      <c r="D1415" s="270">
        <f t="shared" si="22"/>
        <v>12</v>
      </c>
    </row>
    <row r="1416" spans="2:4" ht="16.5" hidden="1" customHeight="1">
      <c r="B1416" s="202">
        <v>1413</v>
      </c>
      <c r="C1416" s="435">
        <v>15225</v>
      </c>
      <c r="D1416" s="270">
        <f t="shared" si="22"/>
        <v>13</v>
      </c>
    </row>
    <row r="1417" spans="2:4" ht="16.5" hidden="1" customHeight="1">
      <c r="B1417" s="202">
        <v>1414</v>
      </c>
      <c r="C1417" s="435">
        <v>15225</v>
      </c>
      <c r="D1417" s="270">
        <f t="shared" si="22"/>
        <v>14</v>
      </c>
    </row>
    <row r="1418" spans="2:4" ht="16.5" hidden="1" customHeight="1">
      <c r="B1418" s="202">
        <v>1415</v>
      </c>
      <c r="C1418" s="435">
        <v>15225</v>
      </c>
      <c r="D1418" s="270">
        <f t="shared" si="22"/>
        <v>15</v>
      </c>
    </row>
    <row r="1419" spans="2:4" ht="16.5" hidden="1" customHeight="1">
      <c r="B1419" s="202">
        <v>1416</v>
      </c>
      <c r="C1419" s="435">
        <v>15225</v>
      </c>
      <c r="D1419" s="270">
        <f t="shared" si="22"/>
        <v>16</v>
      </c>
    </row>
    <row r="1420" spans="2:4" ht="16.5" hidden="1" customHeight="1">
      <c r="B1420" s="202">
        <v>1417</v>
      </c>
      <c r="C1420" s="435">
        <v>15225</v>
      </c>
      <c r="D1420" s="270">
        <f t="shared" si="22"/>
        <v>17</v>
      </c>
    </row>
    <row r="1421" spans="2:4" ht="16.5" hidden="1" customHeight="1">
      <c r="B1421" s="202">
        <v>1418</v>
      </c>
      <c r="C1421" s="435">
        <v>15225</v>
      </c>
      <c r="D1421" s="270">
        <f t="shared" si="22"/>
        <v>18</v>
      </c>
    </row>
    <row r="1422" spans="2:4" ht="16.5" hidden="1" customHeight="1">
      <c r="B1422" s="202">
        <v>1419</v>
      </c>
      <c r="C1422" s="435">
        <v>15225</v>
      </c>
      <c r="D1422" s="270">
        <f t="shared" si="22"/>
        <v>19</v>
      </c>
    </row>
    <row r="1423" spans="2:4" ht="16.5" hidden="1" customHeight="1">
      <c r="B1423" s="202">
        <v>1420</v>
      </c>
      <c r="C1423" s="435">
        <v>15225</v>
      </c>
      <c r="D1423" s="270">
        <f t="shared" si="22"/>
        <v>20</v>
      </c>
    </row>
    <row r="1424" spans="2:4" ht="16.5" hidden="1" customHeight="1">
      <c r="B1424" s="202">
        <v>1421</v>
      </c>
      <c r="C1424" s="435">
        <v>15225</v>
      </c>
      <c r="D1424" s="270">
        <f t="shared" si="22"/>
        <v>21</v>
      </c>
    </row>
    <row r="1425" spans="2:4" ht="16.5" hidden="1" customHeight="1">
      <c r="B1425" s="202">
        <v>1422</v>
      </c>
      <c r="C1425" s="435">
        <v>15225</v>
      </c>
      <c r="D1425" s="270">
        <f t="shared" si="22"/>
        <v>22</v>
      </c>
    </row>
    <row r="1426" spans="2:4" ht="16.5" hidden="1" customHeight="1">
      <c r="B1426" s="202">
        <v>1423</v>
      </c>
      <c r="C1426" s="435">
        <v>15225</v>
      </c>
      <c r="D1426" s="270">
        <f t="shared" si="22"/>
        <v>23</v>
      </c>
    </row>
    <row r="1427" spans="2:4" ht="16.5" hidden="1" customHeight="1">
      <c r="B1427" s="202">
        <v>1424</v>
      </c>
      <c r="C1427" s="435">
        <v>15225</v>
      </c>
      <c r="D1427" s="270">
        <f t="shared" si="22"/>
        <v>24</v>
      </c>
    </row>
    <row r="1428" spans="2:4" ht="16.5" hidden="1" customHeight="1">
      <c r="B1428" s="202">
        <v>1425</v>
      </c>
      <c r="C1428" s="435">
        <v>16312.5</v>
      </c>
      <c r="D1428" s="270">
        <f t="shared" si="22"/>
        <v>25</v>
      </c>
    </row>
    <row r="1429" spans="2:4" ht="16.5" hidden="1" customHeight="1">
      <c r="B1429" s="202">
        <v>1426</v>
      </c>
      <c r="C1429" s="435">
        <v>16312.5</v>
      </c>
      <c r="D1429" s="270">
        <f t="shared" si="22"/>
        <v>26</v>
      </c>
    </row>
    <row r="1430" spans="2:4" ht="16.5" hidden="1" customHeight="1">
      <c r="B1430" s="202">
        <v>1427</v>
      </c>
      <c r="C1430" s="435">
        <v>16312.5</v>
      </c>
      <c r="D1430" s="270">
        <f t="shared" si="22"/>
        <v>27</v>
      </c>
    </row>
    <row r="1431" spans="2:4" ht="16.5" hidden="1" customHeight="1">
      <c r="B1431" s="202">
        <v>1428</v>
      </c>
      <c r="C1431" s="435">
        <v>16312.5</v>
      </c>
      <c r="D1431" s="270">
        <f t="shared" si="22"/>
        <v>28</v>
      </c>
    </row>
    <row r="1432" spans="2:4" ht="16.5" hidden="1" customHeight="1">
      <c r="B1432" s="202">
        <v>1429</v>
      </c>
      <c r="C1432" s="435">
        <v>16312.5</v>
      </c>
      <c r="D1432" s="270">
        <f t="shared" si="22"/>
        <v>29</v>
      </c>
    </row>
    <row r="1433" spans="2:4" ht="16.5" hidden="1" customHeight="1">
      <c r="B1433" s="202">
        <v>1430</v>
      </c>
      <c r="C1433" s="435">
        <v>16312.5</v>
      </c>
      <c r="D1433" s="270">
        <f t="shared" si="22"/>
        <v>30</v>
      </c>
    </row>
    <row r="1434" spans="2:4" ht="16.5" hidden="1" customHeight="1">
      <c r="B1434" s="202">
        <v>1431</v>
      </c>
      <c r="C1434" s="435">
        <v>16312.5</v>
      </c>
      <c r="D1434" s="270">
        <f t="shared" si="22"/>
        <v>31</v>
      </c>
    </row>
    <row r="1435" spans="2:4" ht="16.5" hidden="1" customHeight="1">
      <c r="B1435" s="202">
        <v>1432</v>
      </c>
      <c r="C1435" s="435">
        <v>16312.5</v>
      </c>
      <c r="D1435" s="270">
        <f t="shared" si="22"/>
        <v>32</v>
      </c>
    </row>
    <row r="1436" spans="2:4" ht="16.5" hidden="1" customHeight="1">
      <c r="B1436" s="202">
        <v>1433</v>
      </c>
      <c r="C1436" s="435">
        <v>16312.5</v>
      </c>
      <c r="D1436" s="270">
        <f t="shared" si="22"/>
        <v>33</v>
      </c>
    </row>
    <row r="1437" spans="2:4" ht="16.5" hidden="1" customHeight="1">
      <c r="B1437" s="202">
        <v>1434</v>
      </c>
      <c r="C1437" s="435">
        <v>16312.5</v>
      </c>
      <c r="D1437" s="270">
        <f t="shared" si="22"/>
        <v>34</v>
      </c>
    </row>
    <row r="1438" spans="2:4" ht="16.5" hidden="1" customHeight="1">
      <c r="B1438" s="202">
        <v>1435</v>
      </c>
      <c r="C1438" s="435">
        <v>16312.5</v>
      </c>
      <c r="D1438" s="270">
        <f t="shared" si="22"/>
        <v>35</v>
      </c>
    </row>
    <row r="1439" spans="2:4" ht="16.5" hidden="1" customHeight="1">
      <c r="B1439" s="202">
        <v>1436</v>
      </c>
      <c r="C1439" s="435">
        <v>16312.5</v>
      </c>
      <c r="D1439" s="270">
        <f t="shared" si="22"/>
        <v>36</v>
      </c>
    </row>
    <row r="1440" spans="2:4" ht="16.5" hidden="1" customHeight="1">
      <c r="B1440" s="202">
        <v>1437</v>
      </c>
      <c r="C1440" s="435">
        <v>16312.5</v>
      </c>
      <c r="D1440" s="270">
        <f t="shared" si="22"/>
        <v>37</v>
      </c>
    </row>
    <row r="1441" spans="2:4" ht="16.5" hidden="1" customHeight="1">
      <c r="B1441" s="202">
        <v>1438</v>
      </c>
      <c r="C1441" s="435">
        <v>16312.5</v>
      </c>
      <c r="D1441" s="270">
        <f t="shared" si="22"/>
        <v>38</v>
      </c>
    </row>
    <row r="1442" spans="2:4" ht="16.5" hidden="1" customHeight="1">
      <c r="B1442" s="202">
        <v>1439</v>
      </c>
      <c r="C1442" s="435">
        <v>16312.5</v>
      </c>
      <c r="D1442" s="270">
        <f t="shared" si="22"/>
        <v>39</v>
      </c>
    </row>
    <row r="1443" spans="2:4" ht="16.5" hidden="1" customHeight="1">
      <c r="B1443" s="202">
        <v>1440</v>
      </c>
      <c r="C1443" s="435">
        <v>16312.5</v>
      </c>
      <c r="D1443" s="270">
        <f t="shared" si="22"/>
        <v>40</v>
      </c>
    </row>
    <row r="1444" spans="2:4" ht="16.5" hidden="1" customHeight="1">
      <c r="B1444" s="202">
        <v>1441</v>
      </c>
      <c r="C1444" s="435">
        <v>16312.5</v>
      </c>
      <c r="D1444" s="270">
        <f t="shared" si="22"/>
        <v>41</v>
      </c>
    </row>
    <row r="1445" spans="2:4" ht="16.5" hidden="1" customHeight="1">
      <c r="B1445" s="202">
        <v>1442</v>
      </c>
      <c r="C1445" s="435">
        <v>16312.5</v>
      </c>
      <c r="D1445" s="270">
        <f t="shared" si="22"/>
        <v>42</v>
      </c>
    </row>
    <row r="1446" spans="2:4" ht="16.5" hidden="1" customHeight="1">
      <c r="B1446" s="202">
        <v>1443</v>
      </c>
      <c r="C1446" s="435">
        <v>16312.5</v>
      </c>
      <c r="D1446" s="270">
        <f t="shared" si="22"/>
        <v>43</v>
      </c>
    </row>
    <row r="1447" spans="2:4" ht="16.5" hidden="1" customHeight="1">
      <c r="B1447" s="202">
        <v>1444</v>
      </c>
      <c r="C1447" s="435">
        <v>16312.5</v>
      </c>
      <c r="D1447" s="270">
        <f t="shared" si="22"/>
        <v>44</v>
      </c>
    </row>
    <row r="1448" spans="2:4" ht="16.5" hidden="1" customHeight="1">
      <c r="B1448" s="202">
        <v>1445</v>
      </c>
      <c r="C1448" s="435">
        <v>16312.5</v>
      </c>
      <c r="D1448" s="270">
        <f t="shared" si="22"/>
        <v>45</v>
      </c>
    </row>
    <row r="1449" spans="2:4" ht="16.5" hidden="1" customHeight="1">
      <c r="B1449" s="202">
        <v>1446</v>
      </c>
      <c r="C1449" s="435">
        <v>16312.5</v>
      </c>
      <c r="D1449" s="270">
        <f t="shared" si="22"/>
        <v>46</v>
      </c>
    </row>
    <row r="1450" spans="2:4" ht="16.5" hidden="1" customHeight="1">
      <c r="B1450" s="202">
        <v>1447</v>
      </c>
      <c r="C1450" s="435">
        <v>16312.5</v>
      </c>
      <c r="D1450" s="270">
        <f t="shared" si="22"/>
        <v>47</v>
      </c>
    </row>
    <row r="1451" spans="2:4" ht="16.5" hidden="1" customHeight="1">
      <c r="B1451" s="202">
        <v>1448</v>
      </c>
      <c r="C1451" s="435">
        <v>16312.5</v>
      </c>
      <c r="D1451" s="270">
        <f t="shared" si="22"/>
        <v>48</v>
      </c>
    </row>
    <row r="1452" spans="2:4" ht="16.5" hidden="1" customHeight="1">
      <c r="B1452" s="202">
        <v>1449</v>
      </c>
      <c r="C1452" s="435">
        <v>16312.5</v>
      </c>
      <c r="D1452" s="270">
        <f t="shared" si="22"/>
        <v>49</v>
      </c>
    </row>
    <row r="1453" spans="2:4" ht="16.5" customHeight="1">
      <c r="B1453" s="202">
        <v>1450</v>
      </c>
      <c r="C1453" s="435">
        <v>16312.5</v>
      </c>
      <c r="D1453" s="270">
        <f t="shared" si="22"/>
        <v>0</v>
      </c>
    </row>
    <row r="1454" spans="2:4" ht="16.5" hidden="1" customHeight="1">
      <c r="B1454" s="202">
        <v>1451</v>
      </c>
      <c r="C1454" s="435">
        <v>16312.5</v>
      </c>
      <c r="D1454" s="270">
        <f t="shared" si="22"/>
        <v>1</v>
      </c>
    </row>
    <row r="1455" spans="2:4" ht="16.5" hidden="1" customHeight="1">
      <c r="B1455" s="202">
        <v>1452</v>
      </c>
      <c r="C1455" s="435">
        <v>16312.5</v>
      </c>
      <c r="D1455" s="270">
        <f t="shared" si="22"/>
        <v>2</v>
      </c>
    </row>
    <row r="1456" spans="2:4" ht="16.5" hidden="1" customHeight="1">
      <c r="B1456" s="202">
        <v>1453</v>
      </c>
      <c r="C1456" s="435">
        <v>16312.5</v>
      </c>
      <c r="D1456" s="270">
        <f t="shared" si="22"/>
        <v>3</v>
      </c>
    </row>
    <row r="1457" spans="2:4" ht="16.5" hidden="1" customHeight="1">
      <c r="B1457" s="202">
        <v>1454</v>
      </c>
      <c r="C1457" s="435">
        <v>16312.5</v>
      </c>
      <c r="D1457" s="270">
        <f t="shared" si="22"/>
        <v>4</v>
      </c>
    </row>
    <row r="1458" spans="2:4" ht="16.5" hidden="1" customHeight="1">
      <c r="B1458" s="202">
        <v>1455</v>
      </c>
      <c r="C1458" s="435">
        <v>16312.5</v>
      </c>
      <c r="D1458" s="270">
        <f t="shared" si="22"/>
        <v>5</v>
      </c>
    </row>
    <row r="1459" spans="2:4" ht="16.5" hidden="1" customHeight="1">
      <c r="B1459" s="202">
        <v>1456</v>
      </c>
      <c r="C1459" s="435">
        <v>16312.5</v>
      </c>
      <c r="D1459" s="270">
        <f t="shared" si="22"/>
        <v>6</v>
      </c>
    </row>
    <row r="1460" spans="2:4" ht="16.5" hidden="1" customHeight="1">
      <c r="B1460" s="202">
        <v>1457</v>
      </c>
      <c r="C1460" s="435">
        <v>16312.5</v>
      </c>
      <c r="D1460" s="270">
        <f t="shared" si="22"/>
        <v>7</v>
      </c>
    </row>
    <row r="1461" spans="2:4" ht="16.5" hidden="1" customHeight="1">
      <c r="B1461" s="202">
        <v>1458</v>
      </c>
      <c r="C1461" s="435">
        <v>16312.5</v>
      </c>
      <c r="D1461" s="270">
        <f t="shared" si="22"/>
        <v>8</v>
      </c>
    </row>
    <row r="1462" spans="2:4" ht="16.5" hidden="1" customHeight="1">
      <c r="B1462" s="202">
        <v>1459</v>
      </c>
      <c r="C1462" s="435">
        <v>16312.5</v>
      </c>
      <c r="D1462" s="270">
        <f t="shared" si="22"/>
        <v>9</v>
      </c>
    </row>
    <row r="1463" spans="2:4" ht="16.5" hidden="1" customHeight="1">
      <c r="B1463" s="202">
        <v>1460</v>
      </c>
      <c r="C1463" s="435">
        <v>16312.5</v>
      </c>
      <c r="D1463" s="270">
        <f t="shared" si="22"/>
        <v>10</v>
      </c>
    </row>
    <row r="1464" spans="2:4" ht="16.5" hidden="1" customHeight="1">
      <c r="B1464" s="202">
        <v>1461</v>
      </c>
      <c r="C1464" s="435">
        <v>16312.5</v>
      </c>
      <c r="D1464" s="270">
        <f t="shared" si="22"/>
        <v>11</v>
      </c>
    </row>
    <row r="1465" spans="2:4" ht="16.5" hidden="1" customHeight="1">
      <c r="B1465" s="202">
        <v>1462</v>
      </c>
      <c r="C1465" s="435">
        <v>16312.5</v>
      </c>
      <c r="D1465" s="270">
        <f t="shared" si="22"/>
        <v>12</v>
      </c>
    </row>
    <row r="1466" spans="2:4" ht="16.5" hidden="1" customHeight="1">
      <c r="B1466" s="202">
        <v>1463</v>
      </c>
      <c r="C1466" s="435">
        <v>16312.5</v>
      </c>
      <c r="D1466" s="270">
        <f t="shared" si="22"/>
        <v>13</v>
      </c>
    </row>
    <row r="1467" spans="2:4" ht="16.5" hidden="1" customHeight="1">
      <c r="B1467" s="202">
        <v>1464</v>
      </c>
      <c r="C1467" s="435">
        <v>16312.5</v>
      </c>
      <c r="D1467" s="270">
        <f t="shared" si="22"/>
        <v>14</v>
      </c>
    </row>
    <row r="1468" spans="2:4" ht="16.5" hidden="1" customHeight="1">
      <c r="B1468" s="202">
        <v>1465</v>
      </c>
      <c r="C1468" s="435">
        <v>16312.5</v>
      </c>
      <c r="D1468" s="270">
        <f t="shared" si="22"/>
        <v>15</v>
      </c>
    </row>
    <row r="1469" spans="2:4" ht="16.5" hidden="1" customHeight="1">
      <c r="B1469" s="202">
        <v>1466</v>
      </c>
      <c r="C1469" s="435">
        <v>16312.5</v>
      </c>
      <c r="D1469" s="270">
        <f t="shared" si="22"/>
        <v>16</v>
      </c>
    </row>
    <row r="1470" spans="2:4" ht="16.5" hidden="1" customHeight="1">
      <c r="B1470" s="202">
        <v>1467</v>
      </c>
      <c r="C1470" s="435">
        <v>16312.5</v>
      </c>
      <c r="D1470" s="270">
        <f t="shared" si="22"/>
        <v>17</v>
      </c>
    </row>
    <row r="1471" spans="2:4" ht="16.5" hidden="1" customHeight="1">
      <c r="B1471" s="202">
        <v>1468</v>
      </c>
      <c r="C1471" s="435">
        <v>16312.5</v>
      </c>
      <c r="D1471" s="270">
        <f t="shared" si="22"/>
        <v>18</v>
      </c>
    </row>
    <row r="1472" spans="2:4" ht="16.5" hidden="1" customHeight="1">
      <c r="B1472" s="202">
        <v>1469</v>
      </c>
      <c r="C1472" s="435">
        <v>16312.5</v>
      </c>
      <c r="D1472" s="270">
        <f t="shared" si="22"/>
        <v>19</v>
      </c>
    </row>
    <row r="1473" spans="2:4" ht="16.5" hidden="1" customHeight="1">
      <c r="B1473" s="202">
        <v>1470</v>
      </c>
      <c r="C1473" s="435">
        <v>16312.5</v>
      </c>
      <c r="D1473" s="270">
        <f t="shared" si="22"/>
        <v>20</v>
      </c>
    </row>
    <row r="1474" spans="2:4" ht="16.5" hidden="1" customHeight="1">
      <c r="B1474" s="202">
        <v>1471</v>
      </c>
      <c r="C1474" s="435">
        <v>16312.5</v>
      </c>
      <c r="D1474" s="270">
        <f t="shared" si="22"/>
        <v>21</v>
      </c>
    </row>
    <row r="1475" spans="2:4" ht="16.5" hidden="1" customHeight="1">
      <c r="B1475" s="202">
        <v>1472</v>
      </c>
      <c r="C1475" s="435">
        <v>16312.5</v>
      </c>
      <c r="D1475" s="270">
        <f t="shared" si="22"/>
        <v>22</v>
      </c>
    </row>
    <row r="1476" spans="2:4" ht="16.5" hidden="1" customHeight="1">
      <c r="B1476" s="202">
        <v>1473</v>
      </c>
      <c r="C1476" s="435">
        <v>16312.5</v>
      </c>
      <c r="D1476" s="270">
        <f t="shared" si="22"/>
        <v>23</v>
      </c>
    </row>
    <row r="1477" spans="2:4" ht="16.5" hidden="1" customHeight="1">
      <c r="B1477" s="202">
        <v>1474</v>
      </c>
      <c r="C1477" s="435">
        <v>16312.5</v>
      </c>
      <c r="D1477" s="270">
        <f t="shared" ref="D1477:D1540" si="23">MOD(ROW()-3,50)</f>
        <v>24</v>
      </c>
    </row>
    <row r="1478" spans="2:4" ht="16.5" hidden="1" customHeight="1">
      <c r="B1478" s="202">
        <v>1475</v>
      </c>
      <c r="C1478" s="435">
        <v>17437.5</v>
      </c>
      <c r="D1478" s="270">
        <f t="shared" si="23"/>
        <v>25</v>
      </c>
    </row>
    <row r="1479" spans="2:4" ht="16.5" hidden="1" customHeight="1">
      <c r="B1479" s="202">
        <v>1476</v>
      </c>
      <c r="C1479" s="435">
        <v>17437.5</v>
      </c>
      <c r="D1479" s="270">
        <f t="shared" si="23"/>
        <v>26</v>
      </c>
    </row>
    <row r="1480" spans="2:4" ht="16.5" hidden="1" customHeight="1">
      <c r="B1480" s="202">
        <v>1477</v>
      </c>
      <c r="C1480" s="435">
        <v>17437.5</v>
      </c>
      <c r="D1480" s="270">
        <f t="shared" si="23"/>
        <v>27</v>
      </c>
    </row>
    <row r="1481" spans="2:4" ht="16.5" hidden="1" customHeight="1">
      <c r="B1481" s="202">
        <v>1478</v>
      </c>
      <c r="C1481" s="435">
        <v>17437.5</v>
      </c>
      <c r="D1481" s="270">
        <f t="shared" si="23"/>
        <v>28</v>
      </c>
    </row>
    <row r="1482" spans="2:4" ht="16.5" hidden="1" customHeight="1">
      <c r="B1482" s="202">
        <v>1479</v>
      </c>
      <c r="C1482" s="435">
        <v>17437.5</v>
      </c>
      <c r="D1482" s="270">
        <f t="shared" si="23"/>
        <v>29</v>
      </c>
    </row>
    <row r="1483" spans="2:4" ht="16.5" hidden="1" customHeight="1">
      <c r="B1483" s="202">
        <v>1480</v>
      </c>
      <c r="C1483" s="435">
        <v>17437.5</v>
      </c>
      <c r="D1483" s="270">
        <f t="shared" si="23"/>
        <v>30</v>
      </c>
    </row>
    <row r="1484" spans="2:4" ht="16.5" hidden="1" customHeight="1">
      <c r="B1484" s="202">
        <v>1481</v>
      </c>
      <c r="C1484" s="435">
        <v>17437.5</v>
      </c>
      <c r="D1484" s="270">
        <f t="shared" si="23"/>
        <v>31</v>
      </c>
    </row>
    <row r="1485" spans="2:4" ht="16.5" hidden="1" customHeight="1">
      <c r="B1485" s="202">
        <v>1482</v>
      </c>
      <c r="C1485" s="435">
        <v>17437.5</v>
      </c>
      <c r="D1485" s="270">
        <f t="shared" si="23"/>
        <v>32</v>
      </c>
    </row>
    <row r="1486" spans="2:4" ht="16.5" hidden="1" customHeight="1">
      <c r="B1486" s="202">
        <v>1483</v>
      </c>
      <c r="C1486" s="435">
        <v>17437.5</v>
      </c>
      <c r="D1486" s="270">
        <f t="shared" si="23"/>
        <v>33</v>
      </c>
    </row>
    <row r="1487" spans="2:4" ht="16.5" hidden="1" customHeight="1">
      <c r="B1487" s="202">
        <v>1484</v>
      </c>
      <c r="C1487" s="435">
        <v>17437.5</v>
      </c>
      <c r="D1487" s="270">
        <f t="shared" si="23"/>
        <v>34</v>
      </c>
    </row>
    <row r="1488" spans="2:4" ht="16.5" hidden="1" customHeight="1">
      <c r="B1488" s="202">
        <v>1485</v>
      </c>
      <c r="C1488" s="435">
        <v>17437.5</v>
      </c>
      <c r="D1488" s="270">
        <f t="shared" si="23"/>
        <v>35</v>
      </c>
    </row>
    <row r="1489" spans="2:4" ht="16.5" hidden="1" customHeight="1">
      <c r="B1489" s="202">
        <v>1486</v>
      </c>
      <c r="C1489" s="435">
        <v>17437.5</v>
      </c>
      <c r="D1489" s="270">
        <f t="shared" si="23"/>
        <v>36</v>
      </c>
    </row>
    <row r="1490" spans="2:4" ht="16.5" hidden="1" customHeight="1">
      <c r="B1490" s="202">
        <v>1487</v>
      </c>
      <c r="C1490" s="435">
        <v>17437.5</v>
      </c>
      <c r="D1490" s="270">
        <f t="shared" si="23"/>
        <v>37</v>
      </c>
    </row>
    <row r="1491" spans="2:4" ht="16.5" hidden="1" customHeight="1">
      <c r="B1491" s="202">
        <v>1488</v>
      </c>
      <c r="C1491" s="435">
        <v>17437.5</v>
      </c>
      <c r="D1491" s="270">
        <f t="shared" si="23"/>
        <v>38</v>
      </c>
    </row>
    <row r="1492" spans="2:4" ht="16.5" hidden="1" customHeight="1">
      <c r="B1492" s="202">
        <v>1489</v>
      </c>
      <c r="C1492" s="435">
        <v>17437.5</v>
      </c>
      <c r="D1492" s="270">
        <f t="shared" si="23"/>
        <v>39</v>
      </c>
    </row>
    <row r="1493" spans="2:4" ht="16.5" hidden="1" customHeight="1">
      <c r="B1493" s="202">
        <v>1490</v>
      </c>
      <c r="C1493" s="435">
        <v>17437.5</v>
      </c>
      <c r="D1493" s="270">
        <f t="shared" si="23"/>
        <v>40</v>
      </c>
    </row>
    <row r="1494" spans="2:4" ht="16.5" hidden="1" customHeight="1">
      <c r="B1494" s="202">
        <v>1491</v>
      </c>
      <c r="C1494" s="435">
        <v>17437.5</v>
      </c>
      <c r="D1494" s="270">
        <f t="shared" si="23"/>
        <v>41</v>
      </c>
    </row>
    <row r="1495" spans="2:4" ht="16.5" hidden="1" customHeight="1">
      <c r="B1495" s="202">
        <v>1492</v>
      </c>
      <c r="C1495" s="435">
        <v>17437.5</v>
      </c>
      <c r="D1495" s="270">
        <f t="shared" si="23"/>
        <v>42</v>
      </c>
    </row>
    <row r="1496" spans="2:4" ht="16.5" hidden="1" customHeight="1">
      <c r="B1496" s="202">
        <v>1493</v>
      </c>
      <c r="C1496" s="435">
        <v>17437.5</v>
      </c>
      <c r="D1496" s="270">
        <f t="shared" si="23"/>
        <v>43</v>
      </c>
    </row>
    <row r="1497" spans="2:4" ht="16.5" hidden="1" customHeight="1">
      <c r="B1497" s="202">
        <v>1494</v>
      </c>
      <c r="C1497" s="435">
        <v>17437.5</v>
      </c>
      <c r="D1497" s="270">
        <f t="shared" si="23"/>
        <v>44</v>
      </c>
    </row>
    <row r="1498" spans="2:4" ht="16.5" hidden="1" customHeight="1">
      <c r="B1498" s="202">
        <v>1495</v>
      </c>
      <c r="C1498" s="435">
        <v>17437.5</v>
      </c>
      <c r="D1498" s="270">
        <f t="shared" si="23"/>
        <v>45</v>
      </c>
    </row>
    <row r="1499" spans="2:4" ht="16.5" hidden="1" customHeight="1">
      <c r="B1499" s="202">
        <v>1496</v>
      </c>
      <c r="C1499" s="435">
        <v>17437.5</v>
      </c>
      <c r="D1499" s="270">
        <f t="shared" si="23"/>
        <v>46</v>
      </c>
    </row>
    <row r="1500" spans="2:4" ht="16.5" hidden="1" customHeight="1">
      <c r="B1500" s="202">
        <v>1497</v>
      </c>
      <c r="C1500" s="435">
        <v>17437.5</v>
      </c>
      <c r="D1500" s="270">
        <f t="shared" si="23"/>
        <v>47</v>
      </c>
    </row>
    <row r="1501" spans="2:4" ht="16.5" hidden="1" customHeight="1">
      <c r="B1501" s="202">
        <v>1498</v>
      </c>
      <c r="C1501" s="435">
        <v>17437.5</v>
      </c>
      <c r="D1501" s="270">
        <f t="shared" si="23"/>
        <v>48</v>
      </c>
    </row>
    <row r="1502" spans="2:4" ht="16.5" hidden="1" customHeight="1">
      <c r="B1502" s="202">
        <v>1499</v>
      </c>
      <c r="C1502" s="435">
        <v>17437.5</v>
      </c>
      <c r="D1502" s="270">
        <f t="shared" si="23"/>
        <v>49</v>
      </c>
    </row>
    <row r="1503" spans="2:4" ht="16.5" customHeight="1">
      <c r="B1503" s="202">
        <v>1500</v>
      </c>
      <c r="C1503" s="435">
        <v>17437.5</v>
      </c>
      <c r="D1503" s="270">
        <f t="shared" si="23"/>
        <v>0</v>
      </c>
    </row>
    <row r="1504" spans="2:4" ht="16.5" hidden="1" customHeight="1">
      <c r="B1504" s="202">
        <v>1501</v>
      </c>
      <c r="C1504" s="435">
        <v>17437.5</v>
      </c>
      <c r="D1504" s="270">
        <f t="shared" si="23"/>
        <v>1</v>
      </c>
    </row>
    <row r="1505" spans="2:4" ht="16.5" hidden="1" customHeight="1">
      <c r="B1505" s="202">
        <v>1502</v>
      </c>
      <c r="C1505" s="435">
        <v>17437.5</v>
      </c>
      <c r="D1505" s="270">
        <f t="shared" si="23"/>
        <v>2</v>
      </c>
    </row>
    <row r="1506" spans="2:4" ht="16.5" hidden="1" customHeight="1">
      <c r="B1506" s="202">
        <v>1503</v>
      </c>
      <c r="C1506" s="435">
        <v>17437.5</v>
      </c>
      <c r="D1506" s="270">
        <f t="shared" si="23"/>
        <v>3</v>
      </c>
    </row>
    <row r="1507" spans="2:4" ht="16.5" hidden="1" customHeight="1">
      <c r="B1507" s="202">
        <v>1504</v>
      </c>
      <c r="C1507" s="435">
        <v>17437.5</v>
      </c>
      <c r="D1507" s="270">
        <f t="shared" si="23"/>
        <v>4</v>
      </c>
    </row>
    <row r="1508" spans="2:4" ht="16.5" hidden="1" customHeight="1">
      <c r="B1508" s="202">
        <v>1505</v>
      </c>
      <c r="C1508" s="435">
        <v>17437.5</v>
      </c>
      <c r="D1508" s="270">
        <f t="shared" si="23"/>
        <v>5</v>
      </c>
    </row>
    <row r="1509" spans="2:4" ht="16.5" hidden="1" customHeight="1">
      <c r="B1509" s="202">
        <v>1506</v>
      </c>
      <c r="C1509" s="435">
        <v>17437.5</v>
      </c>
      <c r="D1509" s="270">
        <f t="shared" si="23"/>
        <v>6</v>
      </c>
    </row>
    <row r="1510" spans="2:4" ht="16.5" hidden="1" customHeight="1">
      <c r="B1510" s="202">
        <v>1507</v>
      </c>
      <c r="C1510" s="435">
        <v>17437.5</v>
      </c>
      <c r="D1510" s="270">
        <f t="shared" si="23"/>
        <v>7</v>
      </c>
    </row>
    <row r="1511" spans="2:4" ht="16.5" hidden="1" customHeight="1">
      <c r="B1511" s="202">
        <v>1508</v>
      </c>
      <c r="C1511" s="435">
        <v>17437.5</v>
      </c>
      <c r="D1511" s="270">
        <f t="shared" si="23"/>
        <v>8</v>
      </c>
    </row>
    <row r="1512" spans="2:4" ht="16.5" hidden="1" customHeight="1">
      <c r="B1512" s="202">
        <v>1509</v>
      </c>
      <c r="C1512" s="435">
        <v>17437.5</v>
      </c>
      <c r="D1512" s="270">
        <f t="shared" si="23"/>
        <v>9</v>
      </c>
    </row>
    <row r="1513" spans="2:4" ht="16.5" hidden="1" customHeight="1">
      <c r="B1513" s="202">
        <v>1510</v>
      </c>
      <c r="C1513" s="435">
        <v>17437.5</v>
      </c>
      <c r="D1513" s="270">
        <f t="shared" si="23"/>
        <v>10</v>
      </c>
    </row>
    <row r="1514" spans="2:4" ht="16.5" hidden="1" customHeight="1">
      <c r="B1514" s="202">
        <v>1511</v>
      </c>
      <c r="C1514" s="435">
        <v>17437.5</v>
      </c>
      <c r="D1514" s="270">
        <f t="shared" si="23"/>
        <v>11</v>
      </c>
    </row>
    <row r="1515" spans="2:4" ht="16.5" hidden="1" customHeight="1">
      <c r="B1515" s="202">
        <v>1512</v>
      </c>
      <c r="C1515" s="435">
        <v>17437.5</v>
      </c>
      <c r="D1515" s="270">
        <f t="shared" si="23"/>
        <v>12</v>
      </c>
    </row>
    <row r="1516" spans="2:4" ht="16.5" hidden="1" customHeight="1">
      <c r="B1516" s="202">
        <v>1513</v>
      </c>
      <c r="C1516" s="435">
        <v>17437.5</v>
      </c>
      <c r="D1516" s="270">
        <f t="shared" si="23"/>
        <v>13</v>
      </c>
    </row>
    <row r="1517" spans="2:4" ht="16.5" hidden="1" customHeight="1">
      <c r="B1517" s="202">
        <v>1514</v>
      </c>
      <c r="C1517" s="435">
        <v>17437.5</v>
      </c>
      <c r="D1517" s="270">
        <f t="shared" si="23"/>
        <v>14</v>
      </c>
    </row>
    <row r="1518" spans="2:4" ht="16.5" hidden="1" customHeight="1">
      <c r="B1518" s="202">
        <v>1515</v>
      </c>
      <c r="C1518" s="435">
        <v>17437.5</v>
      </c>
      <c r="D1518" s="270">
        <f t="shared" si="23"/>
        <v>15</v>
      </c>
    </row>
    <row r="1519" spans="2:4" ht="16.5" hidden="1" customHeight="1">
      <c r="B1519" s="202">
        <v>1516</v>
      </c>
      <c r="C1519" s="435">
        <v>17437.5</v>
      </c>
      <c r="D1519" s="270">
        <f t="shared" si="23"/>
        <v>16</v>
      </c>
    </row>
    <row r="1520" spans="2:4" ht="16.5" hidden="1" customHeight="1">
      <c r="B1520" s="202">
        <v>1517</v>
      </c>
      <c r="C1520" s="435">
        <v>17437.5</v>
      </c>
      <c r="D1520" s="270">
        <f t="shared" si="23"/>
        <v>17</v>
      </c>
    </row>
    <row r="1521" spans="2:4" ht="16.5" hidden="1" customHeight="1">
      <c r="B1521" s="202">
        <v>1518</v>
      </c>
      <c r="C1521" s="435">
        <v>17437.5</v>
      </c>
      <c r="D1521" s="270">
        <f t="shared" si="23"/>
        <v>18</v>
      </c>
    </row>
    <row r="1522" spans="2:4" ht="16.5" hidden="1" customHeight="1">
      <c r="B1522" s="202">
        <v>1519</v>
      </c>
      <c r="C1522" s="435">
        <v>17437.5</v>
      </c>
      <c r="D1522" s="270">
        <f t="shared" si="23"/>
        <v>19</v>
      </c>
    </row>
    <row r="1523" spans="2:4" ht="16.5" hidden="1" customHeight="1">
      <c r="B1523" s="202">
        <v>1520</v>
      </c>
      <c r="C1523" s="435">
        <v>17437.5</v>
      </c>
      <c r="D1523" s="270">
        <f t="shared" si="23"/>
        <v>20</v>
      </c>
    </row>
    <row r="1524" spans="2:4" ht="16.5" hidden="1" customHeight="1">
      <c r="B1524" s="202">
        <v>1521</v>
      </c>
      <c r="C1524" s="435">
        <v>17437.5</v>
      </c>
      <c r="D1524" s="270">
        <f t="shared" si="23"/>
        <v>21</v>
      </c>
    </row>
    <row r="1525" spans="2:4" ht="16.5" hidden="1" customHeight="1">
      <c r="B1525" s="202">
        <v>1522</v>
      </c>
      <c r="C1525" s="435">
        <v>17437.5</v>
      </c>
      <c r="D1525" s="270">
        <f t="shared" si="23"/>
        <v>22</v>
      </c>
    </row>
    <row r="1526" spans="2:4" ht="16.5" hidden="1" customHeight="1">
      <c r="B1526" s="202">
        <v>1523</v>
      </c>
      <c r="C1526" s="435">
        <v>17437.5</v>
      </c>
      <c r="D1526" s="270">
        <f t="shared" si="23"/>
        <v>23</v>
      </c>
    </row>
    <row r="1527" spans="2:4" ht="16.5" hidden="1" customHeight="1">
      <c r="B1527" s="202">
        <v>1524</v>
      </c>
      <c r="C1527" s="435">
        <v>17437.5</v>
      </c>
      <c r="D1527" s="270">
        <f t="shared" si="23"/>
        <v>24</v>
      </c>
    </row>
    <row r="1528" spans="2:4" ht="16.5" hidden="1" customHeight="1">
      <c r="B1528" s="202">
        <v>1525</v>
      </c>
      <c r="C1528" s="435">
        <v>18600</v>
      </c>
      <c r="D1528" s="270">
        <f t="shared" si="23"/>
        <v>25</v>
      </c>
    </row>
    <row r="1529" spans="2:4" ht="16.5" hidden="1" customHeight="1">
      <c r="B1529" s="202">
        <v>1526</v>
      </c>
      <c r="C1529" s="435">
        <v>18600</v>
      </c>
      <c r="D1529" s="270">
        <f t="shared" si="23"/>
        <v>26</v>
      </c>
    </row>
    <row r="1530" spans="2:4" ht="16.5" hidden="1" customHeight="1">
      <c r="B1530" s="202">
        <v>1527</v>
      </c>
      <c r="C1530" s="435">
        <v>18600</v>
      </c>
      <c r="D1530" s="270">
        <f t="shared" si="23"/>
        <v>27</v>
      </c>
    </row>
    <row r="1531" spans="2:4" ht="16.5" hidden="1" customHeight="1">
      <c r="B1531" s="202">
        <v>1528</v>
      </c>
      <c r="C1531" s="435">
        <v>18600</v>
      </c>
      <c r="D1531" s="270">
        <f t="shared" si="23"/>
        <v>28</v>
      </c>
    </row>
    <row r="1532" spans="2:4" ht="16.5" hidden="1" customHeight="1">
      <c r="B1532" s="202">
        <v>1529</v>
      </c>
      <c r="C1532" s="435">
        <v>18600</v>
      </c>
      <c r="D1532" s="270">
        <f t="shared" si="23"/>
        <v>29</v>
      </c>
    </row>
    <row r="1533" spans="2:4" ht="16.5" hidden="1" customHeight="1">
      <c r="B1533" s="202">
        <v>1530</v>
      </c>
      <c r="C1533" s="435">
        <v>18600</v>
      </c>
      <c r="D1533" s="270">
        <f t="shared" si="23"/>
        <v>30</v>
      </c>
    </row>
    <row r="1534" spans="2:4" ht="16.5" hidden="1" customHeight="1">
      <c r="B1534" s="202">
        <v>1531</v>
      </c>
      <c r="C1534" s="435">
        <v>18600</v>
      </c>
      <c r="D1534" s="270">
        <f t="shared" si="23"/>
        <v>31</v>
      </c>
    </row>
    <row r="1535" spans="2:4" ht="16.5" hidden="1" customHeight="1">
      <c r="B1535" s="202">
        <v>1532</v>
      </c>
      <c r="C1535" s="435">
        <v>18600</v>
      </c>
      <c r="D1535" s="270">
        <f t="shared" si="23"/>
        <v>32</v>
      </c>
    </row>
    <row r="1536" spans="2:4" ht="16.5" hidden="1" customHeight="1">
      <c r="B1536" s="202">
        <v>1533</v>
      </c>
      <c r="C1536" s="435">
        <v>18600</v>
      </c>
      <c r="D1536" s="270">
        <f t="shared" si="23"/>
        <v>33</v>
      </c>
    </row>
    <row r="1537" spans="2:4" ht="16.5" hidden="1" customHeight="1">
      <c r="B1537" s="202">
        <v>1534</v>
      </c>
      <c r="C1537" s="435">
        <v>18600</v>
      </c>
      <c r="D1537" s="270">
        <f t="shared" si="23"/>
        <v>34</v>
      </c>
    </row>
    <row r="1538" spans="2:4" ht="16.5" hidden="1" customHeight="1">
      <c r="B1538" s="202">
        <v>1535</v>
      </c>
      <c r="C1538" s="435">
        <v>18600</v>
      </c>
      <c r="D1538" s="270">
        <f t="shared" si="23"/>
        <v>35</v>
      </c>
    </row>
    <row r="1539" spans="2:4" ht="16.5" hidden="1" customHeight="1">
      <c r="B1539" s="202">
        <v>1536</v>
      </c>
      <c r="C1539" s="435">
        <v>18600</v>
      </c>
      <c r="D1539" s="270">
        <f t="shared" si="23"/>
        <v>36</v>
      </c>
    </row>
    <row r="1540" spans="2:4" ht="16.5" hidden="1" customHeight="1">
      <c r="B1540" s="202">
        <v>1537</v>
      </c>
      <c r="C1540" s="435">
        <v>18600</v>
      </c>
      <c r="D1540" s="270">
        <f t="shared" si="23"/>
        <v>37</v>
      </c>
    </row>
    <row r="1541" spans="2:4" ht="16.5" hidden="1" customHeight="1">
      <c r="B1541" s="202">
        <v>1538</v>
      </c>
      <c r="C1541" s="435">
        <v>18600</v>
      </c>
      <c r="D1541" s="270">
        <f t="shared" ref="D1541:D1604" si="24">MOD(ROW()-3,50)</f>
        <v>38</v>
      </c>
    </row>
    <row r="1542" spans="2:4" ht="16.5" hidden="1" customHeight="1">
      <c r="B1542" s="202">
        <v>1539</v>
      </c>
      <c r="C1542" s="435">
        <v>18600</v>
      </c>
      <c r="D1542" s="270">
        <f t="shared" si="24"/>
        <v>39</v>
      </c>
    </row>
    <row r="1543" spans="2:4" ht="16.5" hidden="1" customHeight="1">
      <c r="B1543" s="202">
        <v>1540</v>
      </c>
      <c r="C1543" s="435">
        <v>18600</v>
      </c>
      <c r="D1543" s="270">
        <f t="shared" si="24"/>
        <v>40</v>
      </c>
    </row>
    <row r="1544" spans="2:4" ht="16.5" hidden="1" customHeight="1">
      <c r="B1544" s="202">
        <v>1541</v>
      </c>
      <c r="C1544" s="435">
        <v>18600</v>
      </c>
      <c r="D1544" s="270">
        <f t="shared" si="24"/>
        <v>41</v>
      </c>
    </row>
    <row r="1545" spans="2:4" ht="16.5" hidden="1" customHeight="1">
      <c r="B1545" s="202">
        <v>1542</v>
      </c>
      <c r="C1545" s="435">
        <v>18600</v>
      </c>
      <c r="D1545" s="270">
        <f t="shared" si="24"/>
        <v>42</v>
      </c>
    </row>
    <row r="1546" spans="2:4" ht="16.5" hidden="1" customHeight="1">
      <c r="B1546" s="202">
        <v>1543</v>
      </c>
      <c r="C1546" s="435">
        <v>18600</v>
      </c>
      <c r="D1546" s="270">
        <f t="shared" si="24"/>
        <v>43</v>
      </c>
    </row>
    <row r="1547" spans="2:4" ht="16.5" hidden="1" customHeight="1">
      <c r="B1547" s="202">
        <v>1544</v>
      </c>
      <c r="C1547" s="435">
        <v>18600</v>
      </c>
      <c r="D1547" s="270">
        <f t="shared" si="24"/>
        <v>44</v>
      </c>
    </row>
    <row r="1548" spans="2:4" ht="16.5" hidden="1" customHeight="1">
      <c r="B1548" s="202">
        <v>1545</v>
      </c>
      <c r="C1548" s="435">
        <v>18600</v>
      </c>
      <c r="D1548" s="270">
        <f t="shared" si="24"/>
        <v>45</v>
      </c>
    </row>
    <row r="1549" spans="2:4" ht="16.5" hidden="1" customHeight="1">
      <c r="B1549" s="202">
        <v>1546</v>
      </c>
      <c r="C1549" s="435">
        <v>18600</v>
      </c>
      <c r="D1549" s="270">
        <f t="shared" si="24"/>
        <v>46</v>
      </c>
    </row>
    <row r="1550" spans="2:4" ht="16.5" hidden="1" customHeight="1">
      <c r="B1550" s="202">
        <v>1547</v>
      </c>
      <c r="C1550" s="435">
        <v>18600</v>
      </c>
      <c r="D1550" s="270">
        <f t="shared" si="24"/>
        <v>47</v>
      </c>
    </row>
    <row r="1551" spans="2:4" ht="16.5" hidden="1" customHeight="1">
      <c r="B1551" s="202">
        <v>1548</v>
      </c>
      <c r="C1551" s="435">
        <v>18600</v>
      </c>
      <c r="D1551" s="270">
        <f t="shared" si="24"/>
        <v>48</v>
      </c>
    </row>
    <row r="1552" spans="2:4" ht="16.5" hidden="1" customHeight="1">
      <c r="B1552" s="202">
        <v>1549</v>
      </c>
      <c r="C1552" s="435">
        <v>18600</v>
      </c>
      <c r="D1552" s="270">
        <f t="shared" si="24"/>
        <v>49</v>
      </c>
    </row>
    <row r="1553" spans="2:4" ht="16.5" customHeight="1">
      <c r="B1553" s="202">
        <v>1550</v>
      </c>
      <c r="C1553" s="435">
        <v>18600</v>
      </c>
      <c r="D1553" s="270">
        <f t="shared" si="24"/>
        <v>0</v>
      </c>
    </row>
    <row r="1554" spans="2:4" ht="16.5" hidden="1" customHeight="1">
      <c r="B1554" s="202">
        <v>1551</v>
      </c>
      <c r="C1554" s="435">
        <v>18600</v>
      </c>
      <c r="D1554" s="270">
        <f t="shared" si="24"/>
        <v>1</v>
      </c>
    </row>
    <row r="1555" spans="2:4" ht="16.5" hidden="1" customHeight="1">
      <c r="B1555" s="202">
        <v>1552</v>
      </c>
      <c r="C1555" s="435">
        <v>18600</v>
      </c>
      <c r="D1555" s="270">
        <f t="shared" si="24"/>
        <v>2</v>
      </c>
    </row>
    <row r="1556" spans="2:4" ht="16.5" hidden="1" customHeight="1">
      <c r="B1556" s="202">
        <v>1553</v>
      </c>
      <c r="C1556" s="435">
        <v>18600</v>
      </c>
      <c r="D1556" s="270">
        <f t="shared" si="24"/>
        <v>3</v>
      </c>
    </row>
    <row r="1557" spans="2:4" ht="16.5" hidden="1" customHeight="1">
      <c r="B1557" s="202">
        <v>1554</v>
      </c>
      <c r="C1557" s="435">
        <v>18600</v>
      </c>
      <c r="D1557" s="270">
        <f t="shared" si="24"/>
        <v>4</v>
      </c>
    </row>
    <row r="1558" spans="2:4" ht="16.5" hidden="1" customHeight="1">
      <c r="B1558" s="202">
        <v>1555</v>
      </c>
      <c r="C1558" s="435">
        <v>18600</v>
      </c>
      <c r="D1558" s="270">
        <f t="shared" si="24"/>
        <v>5</v>
      </c>
    </row>
    <row r="1559" spans="2:4" ht="16.5" hidden="1" customHeight="1">
      <c r="B1559" s="202">
        <v>1556</v>
      </c>
      <c r="C1559" s="435">
        <v>18600</v>
      </c>
      <c r="D1559" s="270">
        <f t="shared" si="24"/>
        <v>6</v>
      </c>
    </row>
    <row r="1560" spans="2:4" ht="16.5" hidden="1" customHeight="1">
      <c r="B1560" s="202">
        <v>1557</v>
      </c>
      <c r="C1560" s="435">
        <v>18600</v>
      </c>
      <c r="D1560" s="270">
        <f t="shared" si="24"/>
        <v>7</v>
      </c>
    </row>
    <row r="1561" spans="2:4" ht="16.5" hidden="1" customHeight="1">
      <c r="B1561" s="202">
        <v>1558</v>
      </c>
      <c r="C1561" s="435">
        <v>18600</v>
      </c>
      <c r="D1561" s="270">
        <f t="shared" si="24"/>
        <v>8</v>
      </c>
    </row>
    <row r="1562" spans="2:4" ht="16.5" hidden="1" customHeight="1">
      <c r="B1562" s="202">
        <v>1559</v>
      </c>
      <c r="C1562" s="435">
        <v>18600</v>
      </c>
      <c r="D1562" s="270">
        <f t="shared" si="24"/>
        <v>9</v>
      </c>
    </row>
    <row r="1563" spans="2:4" ht="16.5" hidden="1" customHeight="1">
      <c r="B1563" s="202">
        <v>1560</v>
      </c>
      <c r="C1563" s="435">
        <v>18600</v>
      </c>
      <c r="D1563" s="270">
        <f t="shared" si="24"/>
        <v>10</v>
      </c>
    </row>
    <row r="1564" spans="2:4" ht="16.5" hidden="1" customHeight="1">
      <c r="B1564" s="202">
        <v>1561</v>
      </c>
      <c r="C1564" s="435">
        <v>18600</v>
      </c>
      <c r="D1564" s="270">
        <f t="shared" si="24"/>
        <v>11</v>
      </c>
    </row>
    <row r="1565" spans="2:4" ht="16.5" hidden="1" customHeight="1">
      <c r="B1565" s="202">
        <v>1562</v>
      </c>
      <c r="C1565" s="435">
        <v>18600</v>
      </c>
      <c r="D1565" s="270">
        <f t="shared" si="24"/>
        <v>12</v>
      </c>
    </row>
    <row r="1566" spans="2:4" ht="16.5" hidden="1" customHeight="1">
      <c r="B1566" s="202">
        <v>1563</v>
      </c>
      <c r="C1566" s="435">
        <v>18600</v>
      </c>
      <c r="D1566" s="270">
        <f t="shared" si="24"/>
        <v>13</v>
      </c>
    </row>
    <row r="1567" spans="2:4" ht="16.5" hidden="1" customHeight="1">
      <c r="B1567" s="202">
        <v>1564</v>
      </c>
      <c r="C1567" s="435">
        <v>18600</v>
      </c>
      <c r="D1567" s="270">
        <f t="shared" si="24"/>
        <v>14</v>
      </c>
    </row>
    <row r="1568" spans="2:4" ht="16.5" hidden="1" customHeight="1">
      <c r="B1568" s="202">
        <v>1565</v>
      </c>
      <c r="C1568" s="435">
        <v>18600</v>
      </c>
      <c r="D1568" s="270">
        <f t="shared" si="24"/>
        <v>15</v>
      </c>
    </row>
    <row r="1569" spans="2:4" ht="16.5" hidden="1" customHeight="1">
      <c r="B1569" s="202">
        <v>1566</v>
      </c>
      <c r="C1569" s="435">
        <v>18600</v>
      </c>
      <c r="D1569" s="270">
        <f t="shared" si="24"/>
        <v>16</v>
      </c>
    </row>
    <row r="1570" spans="2:4" ht="16.5" hidden="1" customHeight="1">
      <c r="B1570" s="202">
        <v>1567</v>
      </c>
      <c r="C1570" s="435">
        <v>18600</v>
      </c>
      <c r="D1570" s="270">
        <f t="shared" si="24"/>
        <v>17</v>
      </c>
    </row>
    <row r="1571" spans="2:4" ht="16.5" hidden="1" customHeight="1">
      <c r="B1571" s="202">
        <v>1568</v>
      </c>
      <c r="C1571" s="435">
        <v>18600</v>
      </c>
      <c r="D1571" s="270">
        <f t="shared" si="24"/>
        <v>18</v>
      </c>
    </row>
    <row r="1572" spans="2:4" ht="16.5" hidden="1" customHeight="1">
      <c r="B1572" s="202">
        <v>1569</v>
      </c>
      <c r="C1572" s="435">
        <v>18600</v>
      </c>
      <c r="D1572" s="270">
        <f t="shared" si="24"/>
        <v>19</v>
      </c>
    </row>
    <row r="1573" spans="2:4" ht="16.5" hidden="1" customHeight="1">
      <c r="B1573" s="202">
        <v>1570</v>
      </c>
      <c r="C1573" s="435">
        <v>18600</v>
      </c>
      <c r="D1573" s="270">
        <f t="shared" si="24"/>
        <v>20</v>
      </c>
    </row>
    <row r="1574" spans="2:4" ht="16.5" hidden="1" customHeight="1">
      <c r="B1574" s="202">
        <v>1571</v>
      </c>
      <c r="C1574" s="435">
        <v>18600</v>
      </c>
      <c r="D1574" s="270">
        <f t="shared" si="24"/>
        <v>21</v>
      </c>
    </row>
    <row r="1575" spans="2:4" ht="16.5" hidden="1" customHeight="1">
      <c r="B1575" s="202">
        <v>1572</v>
      </c>
      <c r="C1575" s="435">
        <v>18600</v>
      </c>
      <c r="D1575" s="270">
        <f t="shared" si="24"/>
        <v>22</v>
      </c>
    </row>
    <row r="1576" spans="2:4" ht="16.5" hidden="1" customHeight="1">
      <c r="B1576" s="202">
        <v>1573</v>
      </c>
      <c r="C1576" s="435">
        <v>18600</v>
      </c>
      <c r="D1576" s="270">
        <f t="shared" si="24"/>
        <v>23</v>
      </c>
    </row>
    <row r="1577" spans="2:4" ht="16.5" hidden="1" customHeight="1">
      <c r="B1577" s="202">
        <v>1574</v>
      </c>
      <c r="C1577" s="435">
        <v>18600</v>
      </c>
      <c r="D1577" s="270">
        <f t="shared" si="24"/>
        <v>24</v>
      </c>
    </row>
    <row r="1578" spans="2:4" ht="16.5" hidden="1" customHeight="1">
      <c r="B1578" s="202">
        <v>1575</v>
      </c>
      <c r="C1578" s="435">
        <v>19800</v>
      </c>
      <c r="D1578" s="270">
        <f t="shared" si="24"/>
        <v>25</v>
      </c>
    </row>
    <row r="1579" spans="2:4" ht="16.5" hidden="1" customHeight="1">
      <c r="B1579" s="202">
        <v>1576</v>
      </c>
      <c r="C1579" s="435">
        <v>19800</v>
      </c>
      <c r="D1579" s="270">
        <f t="shared" si="24"/>
        <v>26</v>
      </c>
    </row>
    <row r="1580" spans="2:4" ht="16.5" hidden="1" customHeight="1">
      <c r="B1580" s="202">
        <v>1577</v>
      </c>
      <c r="C1580" s="435">
        <v>19800</v>
      </c>
      <c r="D1580" s="270">
        <f t="shared" si="24"/>
        <v>27</v>
      </c>
    </row>
    <row r="1581" spans="2:4" ht="16.5" hidden="1" customHeight="1">
      <c r="B1581" s="202">
        <v>1578</v>
      </c>
      <c r="C1581" s="435">
        <v>19800</v>
      </c>
      <c r="D1581" s="270">
        <f t="shared" si="24"/>
        <v>28</v>
      </c>
    </row>
    <row r="1582" spans="2:4" ht="16.5" hidden="1" customHeight="1">
      <c r="B1582" s="202">
        <v>1579</v>
      </c>
      <c r="C1582" s="435">
        <v>19800</v>
      </c>
      <c r="D1582" s="270">
        <f t="shared" si="24"/>
        <v>29</v>
      </c>
    </row>
    <row r="1583" spans="2:4" ht="16.5" hidden="1" customHeight="1">
      <c r="B1583" s="202">
        <v>1580</v>
      </c>
      <c r="C1583" s="435">
        <v>19800</v>
      </c>
      <c r="D1583" s="270">
        <f t="shared" si="24"/>
        <v>30</v>
      </c>
    </row>
    <row r="1584" spans="2:4" ht="16.5" hidden="1" customHeight="1">
      <c r="B1584" s="202">
        <v>1581</v>
      </c>
      <c r="C1584" s="435">
        <v>19800</v>
      </c>
      <c r="D1584" s="270">
        <f t="shared" si="24"/>
        <v>31</v>
      </c>
    </row>
    <row r="1585" spans="2:4" ht="16.5" hidden="1" customHeight="1">
      <c r="B1585" s="202">
        <v>1582</v>
      </c>
      <c r="C1585" s="435">
        <v>19800</v>
      </c>
      <c r="D1585" s="270">
        <f t="shared" si="24"/>
        <v>32</v>
      </c>
    </row>
    <row r="1586" spans="2:4" ht="16.5" hidden="1" customHeight="1">
      <c r="B1586" s="202">
        <v>1583</v>
      </c>
      <c r="C1586" s="435">
        <v>19800</v>
      </c>
      <c r="D1586" s="270">
        <f t="shared" si="24"/>
        <v>33</v>
      </c>
    </row>
    <row r="1587" spans="2:4" ht="16.5" hidden="1" customHeight="1">
      <c r="B1587" s="202">
        <v>1584</v>
      </c>
      <c r="C1587" s="435">
        <v>19800</v>
      </c>
      <c r="D1587" s="270">
        <f t="shared" si="24"/>
        <v>34</v>
      </c>
    </row>
    <row r="1588" spans="2:4" ht="16.5" hidden="1" customHeight="1">
      <c r="B1588" s="202">
        <v>1585</v>
      </c>
      <c r="C1588" s="435">
        <v>19800</v>
      </c>
      <c r="D1588" s="270">
        <f t="shared" si="24"/>
        <v>35</v>
      </c>
    </row>
    <row r="1589" spans="2:4" ht="16.5" hidden="1" customHeight="1">
      <c r="B1589" s="202">
        <v>1586</v>
      </c>
      <c r="C1589" s="435">
        <v>19800</v>
      </c>
      <c r="D1589" s="270">
        <f t="shared" si="24"/>
        <v>36</v>
      </c>
    </row>
    <row r="1590" spans="2:4" ht="16.5" hidden="1" customHeight="1">
      <c r="B1590" s="202">
        <v>1587</v>
      </c>
      <c r="C1590" s="435">
        <v>19800</v>
      </c>
      <c r="D1590" s="270">
        <f t="shared" si="24"/>
        <v>37</v>
      </c>
    </row>
    <row r="1591" spans="2:4" ht="16.5" hidden="1" customHeight="1">
      <c r="B1591" s="202">
        <v>1588</v>
      </c>
      <c r="C1591" s="435">
        <v>19800</v>
      </c>
      <c r="D1591" s="270">
        <f t="shared" si="24"/>
        <v>38</v>
      </c>
    </row>
    <row r="1592" spans="2:4" ht="16.5" hidden="1" customHeight="1">
      <c r="B1592" s="202">
        <v>1589</v>
      </c>
      <c r="C1592" s="435">
        <v>19800</v>
      </c>
      <c r="D1592" s="270">
        <f t="shared" si="24"/>
        <v>39</v>
      </c>
    </row>
    <row r="1593" spans="2:4" ht="16.5" hidden="1" customHeight="1">
      <c r="B1593" s="202">
        <v>1590</v>
      </c>
      <c r="C1593" s="435">
        <v>19800</v>
      </c>
      <c r="D1593" s="270">
        <f t="shared" si="24"/>
        <v>40</v>
      </c>
    </row>
    <row r="1594" spans="2:4" ht="16.5" hidden="1" customHeight="1">
      <c r="B1594" s="202">
        <v>1591</v>
      </c>
      <c r="C1594" s="435">
        <v>19800</v>
      </c>
      <c r="D1594" s="270">
        <f t="shared" si="24"/>
        <v>41</v>
      </c>
    </row>
    <row r="1595" spans="2:4" ht="16.5" hidden="1" customHeight="1">
      <c r="B1595" s="202">
        <v>1592</v>
      </c>
      <c r="C1595" s="435">
        <v>19800</v>
      </c>
      <c r="D1595" s="270">
        <f t="shared" si="24"/>
        <v>42</v>
      </c>
    </row>
    <row r="1596" spans="2:4" ht="16.5" hidden="1" customHeight="1">
      <c r="B1596" s="202">
        <v>1593</v>
      </c>
      <c r="C1596" s="435">
        <v>19800</v>
      </c>
      <c r="D1596" s="270">
        <f t="shared" si="24"/>
        <v>43</v>
      </c>
    </row>
    <row r="1597" spans="2:4" ht="16.5" hidden="1" customHeight="1">
      <c r="B1597" s="202">
        <v>1594</v>
      </c>
      <c r="C1597" s="435">
        <v>19800</v>
      </c>
      <c r="D1597" s="270">
        <f t="shared" si="24"/>
        <v>44</v>
      </c>
    </row>
    <row r="1598" spans="2:4" ht="16.5" hidden="1" customHeight="1">
      <c r="B1598" s="202">
        <v>1595</v>
      </c>
      <c r="C1598" s="435">
        <v>19800</v>
      </c>
      <c r="D1598" s="270">
        <f t="shared" si="24"/>
        <v>45</v>
      </c>
    </row>
    <row r="1599" spans="2:4" ht="16.5" hidden="1" customHeight="1">
      <c r="B1599" s="202">
        <v>1596</v>
      </c>
      <c r="C1599" s="435">
        <v>19800</v>
      </c>
      <c r="D1599" s="270">
        <f t="shared" si="24"/>
        <v>46</v>
      </c>
    </row>
    <row r="1600" spans="2:4" ht="16.5" hidden="1" customHeight="1">
      <c r="B1600" s="202">
        <v>1597</v>
      </c>
      <c r="C1600" s="435">
        <v>19800</v>
      </c>
      <c r="D1600" s="270">
        <f t="shared" si="24"/>
        <v>47</v>
      </c>
    </row>
    <row r="1601" spans="2:4" ht="16.5" hidden="1" customHeight="1">
      <c r="B1601" s="202">
        <v>1598</v>
      </c>
      <c r="C1601" s="435">
        <v>19800</v>
      </c>
      <c r="D1601" s="270">
        <f t="shared" si="24"/>
        <v>48</v>
      </c>
    </row>
    <row r="1602" spans="2:4" ht="16.5" hidden="1" customHeight="1">
      <c r="B1602" s="202">
        <v>1599</v>
      </c>
      <c r="C1602" s="435">
        <v>19800</v>
      </c>
      <c r="D1602" s="270">
        <f t="shared" si="24"/>
        <v>49</v>
      </c>
    </row>
    <row r="1603" spans="2:4" ht="16.5" customHeight="1">
      <c r="B1603" s="202">
        <v>1600</v>
      </c>
      <c r="C1603" s="435">
        <v>19800</v>
      </c>
      <c r="D1603" s="270">
        <f t="shared" si="24"/>
        <v>0</v>
      </c>
    </row>
    <row r="1604" spans="2:4" ht="16.5" hidden="1" customHeight="1">
      <c r="B1604" s="202">
        <v>1601</v>
      </c>
      <c r="C1604" s="435">
        <v>19800</v>
      </c>
      <c r="D1604" s="270">
        <f t="shared" si="24"/>
        <v>1</v>
      </c>
    </row>
    <row r="1605" spans="2:4" ht="16.5" hidden="1" customHeight="1">
      <c r="B1605" s="202">
        <v>1602</v>
      </c>
      <c r="C1605" s="435">
        <v>19800</v>
      </c>
      <c r="D1605" s="270">
        <f t="shared" ref="D1605:D1668" si="25">MOD(ROW()-3,50)</f>
        <v>2</v>
      </c>
    </row>
    <row r="1606" spans="2:4" ht="16.5" hidden="1" customHeight="1">
      <c r="B1606" s="202">
        <v>1603</v>
      </c>
      <c r="C1606" s="435">
        <v>19800</v>
      </c>
      <c r="D1606" s="270">
        <f t="shared" si="25"/>
        <v>3</v>
      </c>
    </row>
    <row r="1607" spans="2:4" ht="16.5" hidden="1" customHeight="1">
      <c r="B1607" s="202">
        <v>1604</v>
      </c>
      <c r="C1607" s="435">
        <v>19800</v>
      </c>
      <c r="D1607" s="270">
        <f t="shared" si="25"/>
        <v>4</v>
      </c>
    </row>
    <row r="1608" spans="2:4" ht="16.5" hidden="1" customHeight="1">
      <c r="B1608" s="202">
        <v>1605</v>
      </c>
      <c r="C1608" s="435">
        <v>19800</v>
      </c>
      <c r="D1608" s="270">
        <f t="shared" si="25"/>
        <v>5</v>
      </c>
    </row>
    <row r="1609" spans="2:4" ht="16.5" hidden="1" customHeight="1">
      <c r="B1609" s="202">
        <v>1606</v>
      </c>
      <c r="C1609" s="435">
        <v>19800</v>
      </c>
      <c r="D1609" s="270">
        <f t="shared" si="25"/>
        <v>6</v>
      </c>
    </row>
    <row r="1610" spans="2:4" ht="16.5" hidden="1" customHeight="1">
      <c r="B1610" s="202">
        <v>1607</v>
      </c>
      <c r="C1610" s="435">
        <v>19800</v>
      </c>
      <c r="D1610" s="270">
        <f t="shared" si="25"/>
        <v>7</v>
      </c>
    </row>
    <row r="1611" spans="2:4" ht="16.5" hidden="1" customHeight="1">
      <c r="B1611" s="202">
        <v>1608</v>
      </c>
      <c r="C1611" s="435">
        <v>19800</v>
      </c>
      <c r="D1611" s="270">
        <f t="shared" si="25"/>
        <v>8</v>
      </c>
    </row>
    <row r="1612" spans="2:4" ht="16.5" hidden="1" customHeight="1">
      <c r="B1612" s="202">
        <v>1609</v>
      </c>
      <c r="C1612" s="435">
        <v>19800</v>
      </c>
      <c r="D1612" s="270">
        <f t="shared" si="25"/>
        <v>9</v>
      </c>
    </row>
    <row r="1613" spans="2:4" ht="16.5" hidden="1" customHeight="1">
      <c r="B1613" s="202">
        <v>1610</v>
      </c>
      <c r="C1613" s="435">
        <v>19800</v>
      </c>
      <c r="D1613" s="270">
        <f t="shared" si="25"/>
        <v>10</v>
      </c>
    </row>
    <row r="1614" spans="2:4" ht="16.5" hidden="1" customHeight="1">
      <c r="B1614" s="202">
        <v>1611</v>
      </c>
      <c r="C1614" s="435">
        <v>19800</v>
      </c>
      <c r="D1614" s="270">
        <f t="shared" si="25"/>
        <v>11</v>
      </c>
    </row>
    <row r="1615" spans="2:4" ht="16.5" hidden="1" customHeight="1">
      <c r="B1615" s="202">
        <v>1612</v>
      </c>
      <c r="C1615" s="435">
        <v>19800</v>
      </c>
      <c r="D1615" s="270">
        <f t="shared" si="25"/>
        <v>12</v>
      </c>
    </row>
    <row r="1616" spans="2:4" ht="16.5" hidden="1" customHeight="1">
      <c r="B1616" s="202">
        <v>1613</v>
      </c>
      <c r="C1616" s="435">
        <v>19800</v>
      </c>
      <c r="D1616" s="270">
        <f t="shared" si="25"/>
        <v>13</v>
      </c>
    </row>
    <row r="1617" spans="2:4" ht="16.5" hidden="1" customHeight="1">
      <c r="B1617" s="202">
        <v>1614</v>
      </c>
      <c r="C1617" s="435">
        <v>19800</v>
      </c>
      <c r="D1617" s="270">
        <f t="shared" si="25"/>
        <v>14</v>
      </c>
    </row>
    <row r="1618" spans="2:4" ht="16.5" hidden="1" customHeight="1">
      <c r="B1618" s="202">
        <v>1615</v>
      </c>
      <c r="C1618" s="435">
        <v>19800</v>
      </c>
      <c r="D1618" s="270">
        <f t="shared" si="25"/>
        <v>15</v>
      </c>
    </row>
    <row r="1619" spans="2:4" ht="16.5" hidden="1" customHeight="1">
      <c r="B1619" s="202">
        <v>1616</v>
      </c>
      <c r="C1619" s="435">
        <v>19800</v>
      </c>
      <c r="D1619" s="270">
        <f t="shared" si="25"/>
        <v>16</v>
      </c>
    </row>
    <row r="1620" spans="2:4" ht="16.5" hidden="1" customHeight="1">
      <c r="B1620" s="202">
        <v>1617</v>
      </c>
      <c r="C1620" s="435">
        <v>19800</v>
      </c>
      <c r="D1620" s="270">
        <f t="shared" si="25"/>
        <v>17</v>
      </c>
    </row>
    <row r="1621" spans="2:4" ht="16.5" hidden="1" customHeight="1">
      <c r="B1621" s="202">
        <v>1618</v>
      </c>
      <c r="C1621" s="435">
        <v>19800</v>
      </c>
      <c r="D1621" s="270">
        <f t="shared" si="25"/>
        <v>18</v>
      </c>
    </row>
    <row r="1622" spans="2:4" ht="16.5" hidden="1" customHeight="1">
      <c r="B1622" s="202">
        <v>1619</v>
      </c>
      <c r="C1622" s="435">
        <v>19800</v>
      </c>
      <c r="D1622" s="270">
        <f t="shared" si="25"/>
        <v>19</v>
      </c>
    </row>
    <row r="1623" spans="2:4" ht="16.5" hidden="1" customHeight="1">
      <c r="B1623" s="202">
        <v>1620</v>
      </c>
      <c r="C1623" s="435">
        <v>19800</v>
      </c>
      <c r="D1623" s="270">
        <f t="shared" si="25"/>
        <v>20</v>
      </c>
    </row>
    <row r="1624" spans="2:4" ht="16.5" hidden="1" customHeight="1">
      <c r="B1624" s="202">
        <v>1621</v>
      </c>
      <c r="C1624" s="435">
        <v>19800</v>
      </c>
      <c r="D1624" s="270">
        <f t="shared" si="25"/>
        <v>21</v>
      </c>
    </row>
    <row r="1625" spans="2:4" ht="16.5" hidden="1" customHeight="1">
      <c r="B1625" s="202">
        <v>1622</v>
      </c>
      <c r="C1625" s="435">
        <v>19800</v>
      </c>
      <c r="D1625" s="270">
        <f t="shared" si="25"/>
        <v>22</v>
      </c>
    </row>
    <row r="1626" spans="2:4" ht="16.5" hidden="1" customHeight="1">
      <c r="B1626" s="202">
        <v>1623</v>
      </c>
      <c r="C1626" s="435">
        <v>19800</v>
      </c>
      <c r="D1626" s="270">
        <f t="shared" si="25"/>
        <v>23</v>
      </c>
    </row>
    <row r="1627" spans="2:4" ht="16.5" hidden="1" customHeight="1">
      <c r="B1627" s="202">
        <v>1624</v>
      </c>
      <c r="C1627" s="435">
        <v>19800</v>
      </c>
      <c r="D1627" s="270">
        <f t="shared" si="25"/>
        <v>24</v>
      </c>
    </row>
    <row r="1628" spans="2:4" ht="16.5" hidden="1" customHeight="1">
      <c r="B1628" s="202">
        <v>1625</v>
      </c>
      <c r="C1628" s="435">
        <v>21037.5</v>
      </c>
      <c r="D1628" s="270">
        <f t="shared" si="25"/>
        <v>25</v>
      </c>
    </row>
    <row r="1629" spans="2:4" ht="16.5" hidden="1" customHeight="1">
      <c r="B1629" s="202">
        <v>1626</v>
      </c>
      <c r="C1629" s="435">
        <v>21037.5</v>
      </c>
      <c r="D1629" s="270">
        <f t="shared" si="25"/>
        <v>26</v>
      </c>
    </row>
    <row r="1630" spans="2:4" ht="16.5" hidden="1" customHeight="1">
      <c r="B1630" s="202">
        <v>1627</v>
      </c>
      <c r="C1630" s="435">
        <v>21037.5</v>
      </c>
      <c r="D1630" s="270">
        <f t="shared" si="25"/>
        <v>27</v>
      </c>
    </row>
    <row r="1631" spans="2:4" ht="16.5" hidden="1" customHeight="1">
      <c r="B1631" s="202">
        <v>1628</v>
      </c>
      <c r="C1631" s="435">
        <v>21037.5</v>
      </c>
      <c r="D1631" s="270">
        <f t="shared" si="25"/>
        <v>28</v>
      </c>
    </row>
    <row r="1632" spans="2:4" ht="16.5" hidden="1" customHeight="1">
      <c r="B1632" s="202">
        <v>1629</v>
      </c>
      <c r="C1632" s="435">
        <v>21037.5</v>
      </c>
      <c r="D1632" s="270">
        <f t="shared" si="25"/>
        <v>29</v>
      </c>
    </row>
    <row r="1633" spans="2:4" ht="16.5" hidden="1" customHeight="1">
      <c r="B1633" s="202">
        <v>1630</v>
      </c>
      <c r="C1633" s="435">
        <v>21037.5</v>
      </c>
      <c r="D1633" s="270">
        <f t="shared" si="25"/>
        <v>30</v>
      </c>
    </row>
    <row r="1634" spans="2:4" ht="16.5" hidden="1" customHeight="1">
      <c r="B1634" s="202">
        <v>1631</v>
      </c>
      <c r="C1634" s="435">
        <v>21037.5</v>
      </c>
      <c r="D1634" s="270">
        <f t="shared" si="25"/>
        <v>31</v>
      </c>
    </row>
    <row r="1635" spans="2:4" ht="16.5" hidden="1" customHeight="1">
      <c r="B1635" s="202">
        <v>1632</v>
      </c>
      <c r="C1635" s="435">
        <v>21037.5</v>
      </c>
      <c r="D1635" s="270">
        <f t="shared" si="25"/>
        <v>32</v>
      </c>
    </row>
    <row r="1636" spans="2:4" ht="16.5" hidden="1" customHeight="1">
      <c r="B1636" s="202">
        <v>1633</v>
      </c>
      <c r="C1636" s="435">
        <v>21037.5</v>
      </c>
      <c r="D1636" s="270">
        <f t="shared" si="25"/>
        <v>33</v>
      </c>
    </row>
    <row r="1637" spans="2:4" ht="16.5" hidden="1" customHeight="1">
      <c r="B1637" s="202">
        <v>1634</v>
      </c>
      <c r="C1637" s="435">
        <v>21037.5</v>
      </c>
      <c r="D1637" s="270">
        <f t="shared" si="25"/>
        <v>34</v>
      </c>
    </row>
    <row r="1638" spans="2:4" ht="16.5" hidden="1" customHeight="1">
      <c r="B1638" s="202">
        <v>1635</v>
      </c>
      <c r="C1638" s="435">
        <v>21037.5</v>
      </c>
      <c r="D1638" s="270">
        <f t="shared" si="25"/>
        <v>35</v>
      </c>
    </row>
    <row r="1639" spans="2:4" ht="16.5" hidden="1" customHeight="1">
      <c r="B1639" s="202">
        <v>1636</v>
      </c>
      <c r="C1639" s="435">
        <v>21037.5</v>
      </c>
      <c r="D1639" s="270">
        <f t="shared" si="25"/>
        <v>36</v>
      </c>
    </row>
    <row r="1640" spans="2:4" ht="16.5" hidden="1" customHeight="1">
      <c r="B1640" s="202">
        <v>1637</v>
      </c>
      <c r="C1640" s="435">
        <v>21037.5</v>
      </c>
      <c r="D1640" s="270">
        <f t="shared" si="25"/>
        <v>37</v>
      </c>
    </row>
    <row r="1641" spans="2:4" ht="16.5" hidden="1" customHeight="1">
      <c r="B1641" s="202">
        <v>1638</v>
      </c>
      <c r="C1641" s="435">
        <v>21037.5</v>
      </c>
      <c r="D1641" s="270">
        <f t="shared" si="25"/>
        <v>38</v>
      </c>
    </row>
    <row r="1642" spans="2:4" ht="16.5" hidden="1" customHeight="1">
      <c r="B1642" s="202">
        <v>1639</v>
      </c>
      <c r="C1642" s="435">
        <v>21037.5</v>
      </c>
      <c r="D1642" s="270">
        <f t="shared" si="25"/>
        <v>39</v>
      </c>
    </row>
    <row r="1643" spans="2:4" ht="16.5" hidden="1" customHeight="1">
      <c r="B1643" s="202">
        <v>1640</v>
      </c>
      <c r="C1643" s="435">
        <v>21037.5</v>
      </c>
      <c r="D1643" s="270">
        <f t="shared" si="25"/>
        <v>40</v>
      </c>
    </row>
    <row r="1644" spans="2:4" ht="16.5" hidden="1" customHeight="1">
      <c r="B1644" s="202">
        <v>1641</v>
      </c>
      <c r="C1644" s="435">
        <v>21037.5</v>
      </c>
      <c r="D1644" s="270">
        <f t="shared" si="25"/>
        <v>41</v>
      </c>
    </row>
    <row r="1645" spans="2:4" ht="16.5" hidden="1" customHeight="1">
      <c r="B1645" s="202">
        <v>1642</v>
      </c>
      <c r="C1645" s="435">
        <v>21037.5</v>
      </c>
      <c r="D1645" s="270">
        <f t="shared" si="25"/>
        <v>42</v>
      </c>
    </row>
    <row r="1646" spans="2:4" ht="16.5" hidden="1" customHeight="1">
      <c r="B1646" s="202">
        <v>1643</v>
      </c>
      <c r="C1646" s="435">
        <v>21037.5</v>
      </c>
      <c r="D1646" s="270">
        <f t="shared" si="25"/>
        <v>43</v>
      </c>
    </row>
    <row r="1647" spans="2:4" ht="16.5" hidden="1" customHeight="1">
      <c r="B1647" s="202">
        <v>1644</v>
      </c>
      <c r="C1647" s="435">
        <v>21037.5</v>
      </c>
      <c r="D1647" s="270">
        <f t="shared" si="25"/>
        <v>44</v>
      </c>
    </row>
    <row r="1648" spans="2:4" ht="16.5" hidden="1" customHeight="1">
      <c r="B1648" s="202">
        <v>1645</v>
      </c>
      <c r="C1648" s="435">
        <v>21037.5</v>
      </c>
      <c r="D1648" s="270">
        <f t="shared" si="25"/>
        <v>45</v>
      </c>
    </row>
    <row r="1649" spans="2:4" ht="16.5" hidden="1" customHeight="1">
      <c r="B1649" s="202">
        <v>1646</v>
      </c>
      <c r="C1649" s="435">
        <v>21037.5</v>
      </c>
      <c r="D1649" s="270">
        <f t="shared" si="25"/>
        <v>46</v>
      </c>
    </row>
    <row r="1650" spans="2:4" ht="16.5" hidden="1" customHeight="1">
      <c r="B1650" s="202">
        <v>1647</v>
      </c>
      <c r="C1650" s="435">
        <v>21037.5</v>
      </c>
      <c r="D1650" s="270">
        <f t="shared" si="25"/>
        <v>47</v>
      </c>
    </row>
    <row r="1651" spans="2:4" ht="16.5" hidden="1" customHeight="1">
      <c r="B1651" s="202">
        <v>1648</v>
      </c>
      <c r="C1651" s="435">
        <v>21037.5</v>
      </c>
      <c r="D1651" s="270">
        <f t="shared" si="25"/>
        <v>48</v>
      </c>
    </row>
    <row r="1652" spans="2:4" ht="16.5" hidden="1" customHeight="1">
      <c r="B1652" s="202">
        <v>1649</v>
      </c>
      <c r="C1652" s="435">
        <v>21037.5</v>
      </c>
      <c r="D1652" s="270">
        <f t="shared" si="25"/>
        <v>49</v>
      </c>
    </row>
    <row r="1653" spans="2:4" ht="16.5" customHeight="1">
      <c r="B1653" s="202">
        <v>1650</v>
      </c>
      <c r="C1653" s="435">
        <v>21037.5</v>
      </c>
      <c r="D1653" s="270">
        <f t="shared" si="25"/>
        <v>0</v>
      </c>
    </row>
    <row r="1654" spans="2:4" ht="16.5" hidden="1" customHeight="1">
      <c r="B1654" s="202">
        <v>1651</v>
      </c>
      <c r="C1654" s="435">
        <v>21037.5</v>
      </c>
      <c r="D1654" s="270">
        <f t="shared" si="25"/>
        <v>1</v>
      </c>
    </row>
    <row r="1655" spans="2:4" ht="16.5" hidden="1" customHeight="1">
      <c r="B1655" s="202">
        <v>1652</v>
      </c>
      <c r="C1655" s="435">
        <v>21037.5</v>
      </c>
      <c r="D1655" s="270">
        <f t="shared" si="25"/>
        <v>2</v>
      </c>
    </row>
    <row r="1656" spans="2:4" ht="16.5" hidden="1" customHeight="1">
      <c r="B1656" s="202">
        <v>1653</v>
      </c>
      <c r="C1656" s="435">
        <v>21037.5</v>
      </c>
      <c r="D1656" s="270">
        <f t="shared" si="25"/>
        <v>3</v>
      </c>
    </row>
    <row r="1657" spans="2:4" ht="16.5" hidden="1" customHeight="1">
      <c r="B1657" s="202">
        <v>1654</v>
      </c>
      <c r="C1657" s="435">
        <v>21037.5</v>
      </c>
      <c r="D1657" s="270">
        <f t="shared" si="25"/>
        <v>4</v>
      </c>
    </row>
    <row r="1658" spans="2:4" ht="16.5" hidden="1" customHeight="1">
      <c r="B1658" s="202">
        <v>1655</v>
      </c>
      <c r="C1658" s="435">
        <v>21037.5</v>
      </c>
      <c r="D1658" s="270">
        <f t="shared" si="25"/>
        <v>5</v>
      </c>
    </row>
    <row r="1659" spans="2:4" ht="16.5" hidden="1" customHeight="1">
      <c r="B1659" s="202">
        <v>1656</v>
      </c>
      <c r="C1659" s="435">
        <v>21037.5</v>
      </c>
      <c r="D1659" s="270">
        <f t="shared" si="25"/>
        <v>6</v>
      </c>
    </row>
    <row r="1660" spans="2:4" ht="16.5" hidden="1" customHeight="1">
      <c r="B1660" s="202">
        <v>1657</v>
      </c>
      <c r="C1660" s="435">
        <v>21037.5</v>
      </c>
      <c r="D1660" s="270">
        <f t="shared" si="25"/>
        <v>7</v>
      </c>
    </row>
    <row r="1661" spans="2:4" ht="16.5" hidden="1" customHeight="1">
      <c r="B1661" s="202">
        <v>1658</v>
      </c>
      <c r="C1661" s="435">
        <v>21037.5</v>
      </c>
      <c r="D1661" s="270">
        <f t="shared" si="25"/>
        <v>8</v>
      </c>
    </row>
    <row r="1662" spans="2:4" ht="16.5" hidden="1" customHeight="1">
      <c r="B1662" s="202">
        <v>1659</v>
      </c>
      <c r="C1662" s="435">
        <v>21037.5</v>
      </c>
      <c r="D1662" s="270">
        <f t="shared" si="25"/>
        <v>9</v>
      </c>
    </row>
    <row r="1663" spans="2:4" ht="16.5" hidden="1" customHeight="1">
      <c r="B1663" s="202">
        <v>1660</v>
      </c>
      <c r="C1663" s="435">
        <v>21037.5</v>
      </c>
      <c r="D1663" s="270">
        <f t="shared" si="25"/>
        <v>10</v>
      </c>
    </row>
    <row r="1664" spans="2:4" ht="16.5" hidden="1" customHeight="1">
      <c r="B1664" s="202">
        <v>1661</v>
      </c>
      <c r="C1664" s="435">
        <v>21037.5</v>
      </c>
      <c r="D1664" s="270">
        <f t="shared" si="25"/>
        <v>11</v>
      </c>
    </row>
    <row r="1665" spans="2:4" ht="16.5" hidden="1" customHeight="1">
      <c r="B1665" s="202">
        <v>1662</v>
      </c>
      <c r="C1665" s="435">
        <v>21037.5</v>
      </c>
      <c r="D1665" s="270">
        <f t="shared" si="25"/>
        <v>12</v>
      </c>
    </row>
    <row r="1666" spans="2:4" ht="16.5" hidden="1" customHeight="1">
      <c r="B1666" s="202">
        <v>1663</v>
      </c>
      <c r="C1666" s="435">
        <v>21037.5</v>
      </c>
      <c r="D1666" s="270">
        <f t="shared" si="25"/>
        <v>13</v>
      </c>
    </row>
    <row r="1667" spans="2:4" ht="16.5" hidden="1" customHeight="1">
      <c r="B1667" s="202">
        <v>1664</v>
      </c>
      <c r="C1667" s="435">
        <v>21037.5</v>
      </c>
      <c r="D1667" s="270">
        <f t="shared" si="25"/>
        <v>14</v>
      </c>
    </row>
    <row r="1668" spans="2:4" ht="16.5" hidden="1" customHeight="1">
      <c r="B1668" s="202">
        <v>1665</v>
      </c>
      <c r="C1668" s="435">
        <v>21037.5</v>
      </c>
      <c r="D1668" s="270">
        <f t="shared" si="25"/>
        <v>15</v>
      </c>
    </row>
    <row r="1669" spans="2:4" ht="16.5" hidden="1" customHeight="1">
      <c r="B1669" s="202">
        <v>1666</v>
      </c>
      <c r="C1669" s="435">
        <v>21037.5</v>
      </c>
      <c r="D1669" s="270">
        <f t="shared" ref="D1669:D1732" si="26">MOD(ROW()-3,50)</f>
        <v>16</v>
      </c>
    </row>
    <row r="1670" spans="2:4" ht="16.5" hidden="1" customHeight="1">
      <c r="B1670" s="202">
        <v>1667</v>
      </c>
      <c r="C1670" s="435">
        <v>21037.5</v>
      </c>
      <c r="D1670" s="270">
        <f t="shared" si="26"/>
        <v>17</v>
      </c>
    </row>
    <row r="1671" spans="2:4" ht="16.5" hidden="1" customHeight="1">
      <c r="B1671" s="202">
        <v>1668</v>
      </c>
      <c r="C1671" s="435">
        <v>21037.5</v>
      </c>
      <c r="D1671" s="270">
        <f t="shared" si="26"/>
        <v>18</v>
      </c>
    </row>
    <row r="1672" spans="2:4" ht="16.5" hidden="1" customHeight="1">
      <c r="B1672" s="202">
        <v>1669</v>
      </c>
      <c r="C1672" s="435">
        <v>21037.5</v>
      </c>
      <c r="D1672" s="270">
        <f t="shared" si="26"/>
        <v>19</v>
      </c>
    </row>
    <row r="1673" spans="2:4" ht="16.5" hidden="1" customHeight="1">
      <c r="B1673" s="202">
        <v>1670</v>
      </c>
      <c r="C1673" s="435">
        <v>21037.5</v>
      </c>
      <c r="D1673" s="270">
        <f t="shared" si="26"/>
        <v>20</v>
      </c>
    </row>
    <row r="1674" spans="2:4" ht="16.5" hidden="1" customHeight="1">
      <c r="B1674" s="202">
        <v>1671</v>
      </c>
      <c r="C1674" s="435">
        <v>21037.5</v>
      </c>
      <c r="D1674" s="270">
        <f t="shared" si="26"/>
        <v>21</v>
      </c>
    </row>
    <row r="1675" spans="2:4" ht="16.5" hidden="1" customHeight="1">
      <c r="B1675" s="202">
        <v>1672</v>
      </c>
      <c r="C1675" s="435">
        <v>21037.5</v>
      </c>
      <c r="D1675" s="270">
        <f t="shared" si="26"/>
        <v>22</v>
      </c>
    </row>
    <row r="1676" spans="2:4" ht="16.5" hidden="1" customHeight="1">
      <c r="B1676" s="202">
        <v>1673</v>
      </c>
      <c r="C1676" s="435">
        <v>21037.5</v>
      </c>
      <c r="D1676" s="270">
        <f t="shared" si="26"/>
        <v>23</v>
      </c>
    </row>
    <row r="1677" spans="2:4" ht="16.5" hidden="1" customHeight="1">
      <c r="B1677" s="202">
        <v>1674</v>
      </c>
      <c r="C1677" s="435">
        <v>21037.5</v>
      </c>
      <c r="D1677" s="270">
        <f t="shared" si="26"/>
        <v>24</v>
      </c>
    </row>
    <row r="1678" spans="2:4" ht="16.5" hidden="1" customHeight="1">
      <c r="B1678" s="202">
        <v>1675</v>
      </c>
      <c r="C1678" s="435">
        <v>22312.5</v>
      </c>
      <c r="D1678" s="270">
        <f t="shared" si="26"/>
        <v>25</v>
      </c>
    </row>
    <row r="1679" spans="2:4" ht="16.5" hidden="1" customHeight="1">
      <c r="B1679" s="202">
        <v>1676</v>
      </c>
      <c r="C1679" s="435">
        <v>22312.5</v>
      </c>
      <c r="D1679" s="270">
        <f t="shared" si="26"/>
        <v>26</v>
      </c>
    </row>
    <row r="1680" spans="2:4" ht="16.5" hidden="1" customHeight="1">
      <c r="B1680" s="202">
        <v>1677</v>
      </c>
      <c r="C1680" s="435">
        <v>22312.5</v>
      </c>
      <c r="D1680" s="270">
        <f t="shared" si="26"/>
        <v>27</v>
      </c>
    </row>
    <row r="1681" spans="2:4" ht="16.5" hidden="1" customHeight="1">
      <c r="B1681" s="202">
        <v>1678</v>
      </c>
      <c r="C1681" s="435">
        <v>22312.5</v>
      </c>
      <c r="D1681" s="270">
        <f t="shared" si="26"/>
        <v>28</v>
      </c>
    </row>
    <row r="1682" spans="2:4" ht="16.5" hidden="1" customHeight="1">
      <c r="B1682" s="202">
        <v>1679</v>
      </c>
      <c r="C1682" s="435">
        <v>22312.5</v>
      </c>
      <c r="D1682" s="270">
        <f t="shared" si="26"/>
        <v>29</v>
      </c>
    </row>
    <row r="1683" spans="2:4" ht="16.5" hidden="1" customHeight="1">
      <c r="B1683" s="202">
        <v>1680</v>
      </c>
      <c r="C1683" s="435">
        <v>22312.5</v>
      </c>
      <c r="D1683" s="270">
        <f t="shared" si="26"/>
        <v>30</v>
      </c>
    </row>
    <row r="1684" spans="2:4" ht="16.5" hidden="1" customHeight="1">
      <c r="B1684" s="202">
        <v>1681</v>
      </c>
      <c r="C1684" s="435">
        <v>22312.5</v>
      </c>
      <c r="D1684" s="270">
        <f t="shared" si="26"/>
        <v>31</v>
      </c>
    </row>
    <row r="1685" spans="2:4" ht="16.5" hidden="1" customHeight="1">
      <c r="B1685" s="202">
        <v>1682</v>
      </c>
      <c r="C1685" s="435">
        <v>22312.5</v>
      </c>
      <c r="D1685" s="270">
        <f t="shared" si="26"/>
        <v>32</v>
      </c>
    </row>
    <row r="1686" spans="2:4" ht="16.5" hidden="1" customHeight="1">
      <c r="B1686" s="202">
        <v>1683</v>
      </c>
      <c r="C1686" s="435">
        <v>22312.5</v>
      </c>
      <c r="D1686" s="270">
        <f t="shared" si="26"/>
        <v>33</v>
      </c>
    </row>
    <row r="1687" spans="2:4" ht="16.5" hidden="1" customHeight="1">
      <c r="B1687" s="202">
        <v>1684</v>
      </c>
      <c r="C1687" s="435">
        <v>22312.5</v>
      </c>
      <c r="D1687" s="270">
        <f t="shared" si="26"/>
        <v>34</v>
      </c>
    </row>
    <row r="1688" spans="2:4" ht="16.5" hidden="1" customHeight="1">
      <c r="B1688" s="202">
        <v>1685</v>
      </c>
      <c r="C1688" s="435">
        <v>22312.5</v>
      </c>
      <c r="D1688" s="270">
        <f t="shared" si="26"/>
        <v>35</v>
      </c>
    </row>
    <row r="1689" spans="2:4" ht="16.5" hidden="1" customHeight="1">
      <c r="B1689" s="202">
        <v>1686</v>
      </c>
      <c r="C1689" s="435">
        <v>22312.5</v>
      </c>
      <c r="D1689" s="270">
        <f t="shared" si="26"/>
        <v>36</v>
      </c>
    </row>
    <row r="1690" spans="2:4" ht="16.5" hidden="1" customHeight="1">
      <c r="B1690" s="202">
        <v>1687</v>
      </c>
      <c r="C1690" s="435">
        <v>22312.5</v>
      </c>
      <c r="D1690" s="270">
        <f t="shared" si="26"/>
        <v>37</v>
      </c>
    </row>
    <row r="1691" spans="2:4" ht="16.5" hidden="1" customHeight="1">
      <c r="B1691" s="202">
        <v>1688</v>
      </c>
      <c r="C1691" s="435">
        <v>22312.5</v>
      </c>
      <c r="D1691" s="270">
        <f t="shared" si="26"/>
        <v>38</v>
      </c>
    </row>
    <row r="1692" spans="2:4" ht="16.5" hidden="1" customHeight="1">
      <c r="B1692" s="202">
        <v>1689</v>
      </c>
      <c r="C1692" s="435">
        <v>22312.5</v>
      </c>
      <c r="D1692" s="270">
        <f t="shared" si="26"/>
        <v>39</v>
      </c>
    </row>
    <row r="1693" spans="2:4" ht="16.5" hidden="1" customHeight="1">
      <c r="B1693" s="202">
        <v>1690</v>
      </c>
      <c r="C1693" s="435">
        <v>22312.5</v>
      </c>
      <c r="D1693" s="270">
        <f t="shared" si="26"/>
        <v>40</v>
      </c>
    </row>
    <row r="1694" spans="2:4" ht="16.5" hidden="1" customHeight="1">
      <c r="B1694" s="202">
        <v>1691</v>
      </c>
      <c r="C1694" s="435">
        <v>22312.5</v>
      </c>
      <c r="D1694" s="270">
        <f t="shared" si="26"/>
        <v>41</v>
      </c>
    </row>
    <row r="1695" spans="2:4" ht="16.5" hidden="1" customHeight="1">
      <c r="B1695" s="202">
        <v>1692</v>
      </c>
      <c r="C1695" s="435">
        <v>22312.5</v>
      </c>
      <c r="D1695" s="270">
        <f t="shared" si="26"/>
        <v>42</v>
      </c>
    </row>
    <row r="1696" spans="2:4" ht="16.5" hidden="1" customHeight="1">
      <c r="B1696" s="202">
        <v>1693</v>
      </c>
      <c r="C1696" s="435">
        <v>22312.5</v>
      </c>
      <c r="D1696" s="270">
        <f t="shared" si="26"/>
        <v>43</v>
      </c>
    </row>
    <row r="1697" spans="2:4" ht="16.5" hidden="1" customHeight="1">
      <c r="B1697" s="202">
        <v>1694</v>
      </c>
      <c r="C1697" s="435">
        <v>22312.5</v>
      </c>
      <c r="D1697" s="270">
        <f t="shared" si="26"/>
        <v>44</v>
      </c>
    </row>
    <row r="1698" spans="2:4" ht="16.5" hidden="1" customHeight="1">
      <c r="B1698" s="202">
        <v>1695</v>
      </c>
      <c r="C1698" s="435">
        <v>22312.5</v>
      </c>
      <c r="D1698" s="270">
        <f t="shared" si="26"/>
        <v>45</v>
      </c>
    </row>
    <row r="1699" spans="2:4" ht="16.5" hidden="1" customHeight="1">
      <c r="B1699" s="202">
        <v>1696</v>
      </c>
      <c r="C1699" s="435">
        <v>22312.5</v>
      </c>
      <c r="D1699" s="270">
        <f t="shared" si="26"/>
        <v>46</v>
      </c>
    </row>
    <row r="1700" spans="2:4" ht="16.5" hidden="1" customHeight="1">
      <c r="B1700" s="202">
        <v>1697</v>
      </c>
      <c r="C1700" s="435">
        <v>22312.5</v>
      </c>
      <c r="D1700" s="270">
        <f t="shared" si="26"/>
        <v>47</v>
      </c>
    </row>
    <row r="1701" spans="2:4" ht="16.5" hidden="1" customHeight="1">
      <c r="B1701" s="202">
        <v>1698</v>
      </c>
      <c r="C1701" s="435">
        <v>22312.5</v>
      </c>
      <c r="D1701" s="270">
        <f t="shared" si="26"/>
        <v>48</v>
      </c>
    </row>
    <row r="1702" spans="2:4" ht="16.5" hidden="1" customHeight="1">
      <c r="B1702" s="202">
        <v>1699</v>
      </c>
      <c r="C1702" s="435">
        <v>22312.5</v>
      </c>
      <c r="D1702" s="270">
        <f t="shared" si="26"/>
        <v>49</v>
      </c>
    </row>
    <row r="1703" spans="2:4" ht="16.5" customHeight="1">
      <c r="B1703" s="202">
        <v>1700</v>
      </c>
      <c r="C1703" s="435">
        <v>22312.5</v>
      </c>
      <c r="D1703" s="270">
        <f t="shared" si="26"/>
        <v>0</v>
      </c>
    </row>
    <row r="1704" spans="2:4" ht="16.5" hidden="1" customHeight="1">
      <c r="B1704" s="202">
        <v>1701</v>
      </c>
      <c r="C1704" s="435">
        <v>22312.5</v>
      </c>
      <c r="D1704" s="270">
        <f t="shared" si="26"/>
        <v>1</v>
      </c>
    </row>
    <row r="1705" spans="2:4" ht="16.5" hidden="1" customHeight="1">
      <c r="B1705" s="202">
        <v>1702</v>
      </c>
      <c r="C1705" s="435">
        <v>22312.5</v>
      </c>
      <c r="D1705" s="270">
        <f t="shared" si="26"/>
        <v>2</v>
      </c>
    </row>
    <row r="1706" spans="2:4" ht="16.5" hidden="1" customHeight="1">
      <c r="B1706" s="202">
        <v>1703</v>
      </c>
      <c r="C1706" s="435">
        <v>22312.5</v>
      </c>
      <c r="D1706" s="270">
        <f t="shared" si="26"/>
        <v>3</v>
      </c>
    </row>
    <row r="1707" spans="2:4" ht="16.5" hidden="1" customHeight="1">
      <c r="B1707" s="202">
        <v>1704</v>
      </c>
      <c r="C1707" s="435">
        <v>22312.5</v>
      </c>
      <c r="D1707" s="270">
        <f t="shared" si="26"/>
        <v>4</v>
      </c>
    </row>
    <row r="1708" spans="2:4" ht="16.5" hidden="1" customHeight="1">
      <c r="B1708" s="202">
        <v>1705</v>
      </c>
      <c r="C1708" s="435">
        <v>22312.5</v>
      </c>
      <c r="D1708" s="270">
        <f t="shared" si="26"/>
        <v>5</v>
      </c>
    </row>
    <row r="1709" spans="2:4" ht="16.5" hidden="1" customHeight="1">
      <c r="B1709" s="202">
        <v>1706</v>
      </c>
      <c r="C1709" s="435">
        <v>22312.5</v>
      </c>
      <c r="D1709" s="270">
        <f t="shared" si="26"/>
        <v>6</v>
      </c>
    </row>
    <row r="1710" spans="2:4" ht="16.5" hidden="1" customHeight="1">
      <c r="B1710" s="202">
        <v>1707</v>
      </c>
      <c r="C1710" s="435">
        <v>22312.5</v>
      </c>
      <c r="D1710" s="270">
        <f t="shared" si="26"/>
        <v>7</v>
      </c>
    </row>
    <row r="1711" spans="2:4" ht="16.5" hidden="1" customHeight="1">
      <c r="B1711" s="202">
        <v>1708</v>
      </c>
      <c r="C1711" s="435">
        <v>22312.5</v>
      </c>
      <c r="D1711" s="270">
        <f t="shared" si="26"/>
        <v>8</v>
      </c>
    </row>
    <row r="1712" spans="2:4" ht="16.5" hidden="1" customHeight="1">
      <c r="B1712" s="202">
        <v>1709</v>
      </c>
      <c r="C1712" s="435">
        <v>22312.5</v>
      </c>
      <c r="D1712" s="270">
        <f t="shared" si="26"/>
        <v>9</v>
      </c>
    </row>
    <row r="1713" spans="2:4" ht="16.5" hidden="1" customHeight="1">
      <c r="B1713" s="202">
        <v>1710</v>
      </c>
      <c r="C1713" s="435">
        <v>22312.5</v>
      </c>
      <c r="D1713" s="270">
        <f t="shared" si="26"/>
        <v>10</v>
      </c>
    </row>
    <row r="1714" spans="2:4" ht="16.5" hidden="1" customHeight="1">
      <c r="B1714" s="202">
        <v>1711</v>
      </c>
      <c r="C1714" s="435">
        <v>22312.5</v>
      </c>
      <c r="D1714" s="270">
        <f t="shared" si="26"/>
        <v>11</v>
      </c>
    </row>
    <row r="1715" spans="2:4" ht="16.5" hidden="1" customHeight="1">
      <c r="B1715" s="202">
        <v>1712</v>
      </c>
      <c r="C1715" s="435">
        <v>22312.5</v>
      </c>
      <c r="D1715" s="270">
        <f t="shared" si="26"/>
        <v>12</v>
      </c>
    </row>
    <row r="1716" spans="2:4" ht="16.5" hidden="1" customHeight="1">
      <c r="B1716" s="202">
        <v>1713</v>
      </c>
      <c r="C1716" s="435">
        <v>22312.5</v>
      </c>
      <c r="D1716" s="270">
        <f t="shared" si="26"/>
        <v>13</v>
      </c>
    </row>
    <row r="1717" spans="2:4" ht="16.5" hidden="1" customHeight="1">
      <c r="B1717" s="202">
        <v>1714</v>
      </c>
      <c r="C1717" s="435">
        <v>22312.5</v>
      </c>
      <c r="D1717" s="270">
        <f t="shared" si="26"/>
        <v>14</v>
      </c>
    </row>
    <row r="1718" spans="2:4" ht="16.5" hidden="1" customHeight="1">
      <c r="B1718" s="202">
        <v>1715</v>
      </c>
      <c r="C1718" s="435">
        <v>22312.5</v>
      </c>
      <c r="D1718" s="270">
        <f t="shared" si="26"/>
        <v>15</v>
      </c>
    </row>
    <row r="1719" spans="2:4" ht="16.5" hidden="1" customHeight="1">
      <c r="B1719" s="202">
        <v>1716</v>
      </c>
      <c r="C1719" s="435">
        <v>22312.5</v>
      </c>
      <c r="D1719" s="270">
        <f t="shared" si="26"/>
        <v>16</v>
      </c>
    </row>
    <row r="1720" spans="2:4" ht="16.5" hidden="1" customHeight="1">
      <c r="B1720" s="202">
        <v>1717</v>
      </c>
      <c r="C1720" s="435">
        <v>22312.5</v>
      </c>
      <c r="D1720" s="270">
        <f t="shared" si="26"/>
        <v>17</v>
      </c>
    </row>
    <row r="1721" spans="2:4" ht="16.5" hidden="1" customHeight="1">
      <c r="B1721" s="202">
        <v>1718</v>
      </c>
      <c r="C1721" s="435">
        <v>22312.5</v>
      </c>
      <c r="D1721" s="270">
        <f t="shared" si="26"/>
        <v>18</v>
      </c>
    </row>
    <row r="1722" spans="2:4" ht="16.5" hidden="1" customHeight="1">
      <c r="B1722" s="202">
        <v>1719</v>
      </c>
      <c r="C1722" s="435">
        <v>22312.5</v>
      </c>
      <c r="D1722" s="270">
        <f t="shared" si="26"/>
        <v>19</v>
      </c>
    </row>
    <row r="1723" spans="2:4" ht="16.5" hidden="1" customHeight="1">
      <c r="B1723" s="202">
        <v>1720</v>
      </c>
      <c r="C1723" s="435">
        <v>22312.5</v>
      </c>
      <c r="D1723" s="270">
        <f t="shared" si="26"/>
        <v>20</v>
      </c>
    </row>
    <row r="1724" spans="2:4" ht="16.5" hidden="1" customHeight="1">
      <c r="B1724" s="202">
        <v>1721</v>
      </c>
      <c r="C1724" s="435">
        <v>22312.5</v>
      </c>
      <c r="D1724" s="270">
        <f t="shared" si="26"/>
        <v>21</v>
      </c>
    </row>
    <row r="1725" spans="2:4" ht="16.5" hidden="1" customHeight="1">
      <c r="B1725" s="202">
        <v>1722</v>
      </c>
      <c r="C1725" s="435">
        <v>22312.5</v>
      </c>
      <c r="D1725" s="270">
        <f t="shared" si="26"/>
        <v>22</v>
      </c>
    </row>
    <row r="1726" spans="2:4" ht="16.5" hidden="1" customHeight="1">
      <c r="B1726" s="202">
        <v>1723</v>
      </c>
      <c r="C1726" s="435">
        <v>22312.5</v>
      </c>
      <c r="D1726" s="270">
        <f t="shared" si="26"/>
        <v>23</v>
      </c>
    </row>
    <row r="1727" spans="2:4" ht="16.5" hidden="1" customHeight="1">
      <c r="B1727" s="202">
        <v>1724</v>
      </c>
      <c r="C1727" s="435">
        <v>22312.5</v>
      </c>
      <c r="D1727" s="270">
        <f t="shared" si="26"/>
        <v>24</v>
      </c>
    </row>
    <row r="1728" spans="2:4" ht="16.5" hidden="1" customHeight="1">
      <c r="B1728" s="202">
        <v>1725</v>
      </c>
      <c r="C1728" s="435">
        <v>23625</v>
      </c>
      <c r="D1728" s="270">
        <f t="shared" si="26"/>
        <v>25</v>
      </c>
    </row>
    <row r="1729" spans="2:4" ht="16.5" hidden="1" customHeight="1">
      <c r="B1729" s="202">
        <v>1726</v>
      </c>
      <c r="C1729" s="435">
        <v>23625</v>
      </c>
      <c r="D1729" s="270">
        <f t="shared" si="26"/>
        <v>26</v>
      </c>
    </row>
    <row r="1730" spans="2:4" ht="16.5" hidden="1" customHeight="1">
      <c r="B1730" s="202">
        <v>1727</v>
      </c>
      <c r="C1730" s="435">
        <v>23625</v>
      </c>
      <c r="D1730" s="270">
        <f t="shared" si="26"/>
        <v>27</v>
      </c>
    </row>
    <row r="1731" spans="2:4" ht="16.5" hidden="1" customHeight="1">
      <c r="B1731" s="202">
        <v>1728</v>
      </c>
      <c r="C1731" s="435">
        <v>23625</v>
      </c>
      <c r="D1731" s="270">
        <f t="shared" si="26"/>
        <v>28</v>
      </c>
    </row>
    <row r="1732" spans="2:4" ht="16.5" hidden="1" customHeight="1">
      <c r="B1732" s="202">
        <v>1729</v>
      </c>
      <c r="C1732" s="435">
        <v>23625</v>
      </c>
      <c r="D1732" s="270">
        <f t="shared" si="26"/>
        <v>29</v>
      </c>
    </row>
    <row r="1733" spans="2:4" ht="16.5" hidden="1" customHeight="1">
      <c r="B1733" s="202">
        <v>1730</v>
      </c>
      <c r="C1733" s="435">
        <v>23625</v>
      </c>
      <c r="D1733" s="270">
        <f t="shared" ref="D1733:D1796" si="27">MOD(ROW()-3,50)</f>
        <v>30</v>
      </c>
    </row>
    <row r="1734" spans="2:4" ht="16.5" hidden="1" customHeight="1">
      <c r="B1734" s="202">
        <v>1731</v>
      </c>
      <c r="C1734" s="435">
        <v>23625</v>
      </c>
      <c r="D1734" s="270">
        <f t="shared" si="27"/>
        <v>31</v>
      </c>
    </row>
    <row r="1735" spans="2:4" ht="16.5" hidden="1" customHeight="1">
      <c r="B1735" s="202">
        <v>1732</v>
      </c>
      <c r="C1735" s="435">
        <v>23625</v>
      </c>
      <c r="D1735" s="270">
        <f t="shared" si="27"/>
        <v>32</v>
      </c>
    </row>
    <row r="1736" spans="2:4" ht="16.5" hidden="1" customHeight="1">
      <c r="B1736" s="202">
        <v>1733</v>
      </c>
      <c r="C1736" s="435">
        <v>23625</v>
      </c>
      <c r="D1736" s="270">
        <f t="shared" si="27"/>
        <v>33</v>
      </c>
    </row>
    <row r="1737" spans="2:4" ht="16.5" hidden="1" customHeight="1">
      <c r="B1737" s="202">
        <v>1734</v>
      </c>
      <c r="C1737" s="435">
        <v>23625</v>
      </c>
      <c r="D1737" s="270">
        <f t="shared" si="27"/>
        <v>34</v>
      </c>
    </row>
    <row r="1738" spans="2:4" ht="16.5" hidden="1" customHeight="1">
      <c r="B1738" s="202">
        <v>1735</v>
      </c>
      <c r="C1738" s="435">
        <v>23625</v>
      </c>
      <c r="D1738" s="270">
        <f t="shared" si="27"/>
        <v>35</v>
      </c>
    </row>
    <row r="1739" spans="2:4" ht="16.5" hidden="1" customHeight="1">
      <c r="B1739" s="202">
        <v>1736</v>
      </c>
      <c r="C1739" s="435">
        <v>23625</v>
      </c>
      <c r="D1739" s="270">
        <f t="shared" si="27"/>
        <v>36</v>
      </c>
    </row>
    <row r="1740" spans="2:4" ht="16.5" hidden="1" customHeight="1">
      <c r="B1740" s="202">
        <v>1737</v>
      </c>
      <c r="C1740" s="435">
        <v>23625</v>
      </c>
      <c r="D1740" s="270">
        <f t="shared" si="27"/>
        <v>37</v>
      </c>
    </row>
    <row r="1741" spans="2:4" ht="16.5" hidden="1" customHeight="1">
      <c r="B1741" s="202">
        <v>1738</v>
      </c>
      <c r="C1741" s="435">
        <v>23625</v>
      </c>
      <c r="D1741" s="270">
        <f t="shared" si="27"/>
        <v>38</v>
      </c>
    </row>
    <row r="1742" spans="2:4" ht="16.5" hidden="1" customHeight="1">
      <c r="B1742" s="202">
        <v>1739</v>
      </c>
      <c r="C1742" s="435">
        <v>23625</v>
      </c>
      <c r="D1742" s="270">
        <f t="shared" si="27"/>
        <v>39</v>
      </c>
    </row>
    <row r="1743" spans="2:4" ht="16.5" hidden="1" customHeight="1">
      <c r="B1743" s="202">
        <v>1740</v>
      </c>
      <c r="C1743" s="435">
        <v>23625</v>
      </c>
      <c r="D1743" s="270">
        <f t="shared" si="27"/>
        <v>40</v>
      </c>
    </row>
    <row r="1744" spans="2:4" ht="16.5" hidden="1" customHeight="1">
      <c r="B1744" s="202">
        <v>1741</v>
      </c>
      <c r="C1744" s="435">
        <v>23625</v>
      </c>
      <c r="D1744" s="270">
        <f t="shared" si="27"/>
        <v>41</v>
      </c>
    </row>
    <row r="1745" spans="2:4" ht="16.5" hidden="1" customHeight="1">
      <c r="B1745" s="202">
        <v>1742</v>
      </c>
      <c r="C1745" s="435">
        <v>23625</v>
      </c>
      <c r="D1745" s="270">
        <f t="shared" si="27"/>
        <v>42</v>
      </c>
    </row>
    <row r="1746" spans="2:4" ht="16.5" hidden="1" customHeight="1">
      <c r="B1746" s="202">
        <v>1743</v>
      </c>
      <c r="C1746" s="435">
        <v>23625</v>
      </c>
      <c r="D1746" s="270">
        <f t="shared" si="27"/>
        <v>43</v>
      </c>
    </row>
    <row r="1747" spans="2:4" ht="16.5" hidden="1" customHeight="1">
      <c r="B1747" s="202">
        <v>1744</v>
      </c>
      <c r="C1747" s="435">
        <v>23625</v>
      </c>
      <c r="D1747" s="270">
        <f t="shared" si="27"/>
        <v>44</v>
      </c>
    </row>
    <row r="1748" spans="2:4" ht="16.5" hidden="1" customHeight="1">
      <c r="B1748" s="202">
        <v>1745</v>
      </c>
      <c r="C1748" s="435">
        <v>23625</v>
      </c>
      <c r="D1748" s="270">
        <f t="shared" si="27"/>
        <v>45</v>
      </c>
    </row>
    <row r="1749" spans="2:4" ht="16.5" hidden="1" customHeight="1">
      <c r="B1749" s="202">
        <v>1746</v>
      </c>
      <c r="C1749" s="435">
        <v>23625</v>
      </c>
      <c r="D1749" s="270">
        <f t="shared" si="27"/>
        <v>46</v>
      </c>
    </row>
    <row r="1750" spans="2:4" ht="16.5" hidden="1" customHeight="1">
      <c r="B1750" s="202">
        <v>1747</v>
      </c>
      <c r="C1750" s="435">
        <v>23625</v>
      </c>
      <c r="D1750" s="270">
        <f t="shared" si="27"/>
        <v>47</v>
      </c>
    </row>
    <row r="1751" spans="2:4" ht="16.5" hidden="1" customHeight="1">
      <c r="B1751" s="202">
        <v>1748</v>
      </c>
      <c r="C1751" s="435">
        <v>23625</v>
      </c>
      <c r="D1751" s="270">
        <f t="shared" si="27"/>
        <v>48</v>
      </c>
    </row>
    <row r="1752" spans="2:4" ht="16.5" hidden="1" customHeight="1">
      <c r="B1752" s="202">
        <v>1749</v>
      </c>
      <c r="C1752" s="435">
        <v>23625</v>
      </c>
      <c r="D1752" s="270">
        <f t="shared" si="27"/>
        <v>49</v>
      </c>
    </row>
    <row r="1753" spans="2:4" ht="16.5" customHeight="1">
      <c r="B1753" s="202">
        <v>1750</v>
      </c>
      <c r="C1753" s="435">
        <v>23625</v>
      </c>
      <c r="D1753" s="270">
        <f t="shared" si="27"/>
        <v>0</v>
      </c>
    </row>
    <row r="1754" spans="2:4" ht="16.5" hidden="1" customHeight="1">
      <c r="B1754" s="202">
        <v>1751</v>
      </c>
      <c r="C1754" s="435">
        <v>23625</v>
      </c>
      <c r="D1754" s="270">
        <f t="shared" si="27"/>
        <v>1</v>
      </c>
    </row>
    <row r="1755" spans="2:4" ht="16.5" hidden="1" customHeight="1">
      <c r="B1755" s="202">
        <v>1752</v>
      </c>
      <c r="C1755" s="435">
        <v>23625</v>
      </c>
      <c r="D1755" s="270">
        <f t="shared" si="27"/>
        <v>2</v>
      </c>
    </row>
    <row r="1756" spans="2:4" ht="16.5" hidden="1" customHeight="1">
      <c r="B1756" s="202">
        <v>1753</v>
      </c>
      <c r="C1756" s="435">
        <v>23625</v>
      </c>
      <c r="D1756" s="270">
        <f t="shared" si="27"/>
        <v>3</v>
      </c>
    </row>
    <row r="1757" spans="2:4" ht="16.5" hidden="1" customHeight="1">
      <c r="B1757" s="202">
        <v>1754</v>
      </c>
      <c r="C1757" s="435">
        <v>23625</v>
      </c>
      <c r="D1757" s="270">
        <f t="shared" si="27"/>
        <v>4</v>
      </c>
    </row>
    <row r="1758" spans="2:4" ht="16.5" hidden="1" customHeight="1">
      <c r="B1758" s="202">
        <v>1755</v>
      </c>
      <c r="C1758" s="435">
        <v>23625</v>
      </c>
      <c r="D1758" s="270">
        <f t="shared" si="27"/>
        <v>5</v>
      </c>
    </row>
    <row r="1759" spans="2:4" ht="16.5" hidden="1" customHeight="1">
      <c r="B1759" s="202">
        <v>1756</v>
      </c>
      <c r="C1759" s="435">
        <v>23625</v>
      </c>
      <c r="D1759" s="270">
        <f t="shared" si="27"/>
        <v>6</v>
      </c>
    </row>
    <row r="1760" spans="2:4" ht="16.5" hidden="1" customHeight="1">
      <c r="B1760" s="202">
        <v>1757</v>
      </c>
      <c r="C1760" s="435">
        <v>23625</v>
      </c>
      <c r="D1760" s="270">
        <f t="shared" si="27"/>
        <v>7</v>
      </c>
    </row>
    <row r="1761" spans="2:4" ht="16.5" hidden="1" customHeight="1">
      <c r="B1761" s="202">
        <v>1758</v>
      </c>
      <c r="C1761" s="435">
        <v>23625</v>
      </c>
      <c r="D1761" s="270">
        <f t="shared" si="27"/>
        <v>8</v>
      </c>
    </row>
    <row r="1762" spans="2:4" ht="16.5" hidden="1" customHeight="1">
      <c r="B1762" s="202">
        <v>1759</v>
      </c>
      <c r="C1762" s="435">
        <v>23625</v>
      </c>
      <c r="D1762" s="270">
        <f t="shared" si="27"/>
        <v>9</v>
      </c>
    </row>
    <row r="1763" spans="2:4" ht="16.5" hidden="1" customHeight="1">
      <c r="B1763" s="202">
        <v>1760</v>
      </c>
      <c r="C1763" s="435">
        <v>23625</v>
      </c>
      <c r="D1763" s="270">
        <f t="shared" si="27"/>
        <v>10</v>
      </c>
    </row>
    <row r="1764" spans="2:4" ht="16.5" hidden="1" customHeight="1">
      <c r="B1764" s="202">
        <v>1761</v>
      </c>
      <c r="C1764" s="435">
        <v>23625</v>
      </c>
      <c r="D1764" s="270">
        <f t="shared" si="27"/>
        <v>11</v>
      </c>
    </row>
    <row r="1765" spans="2:4" ht="16.5" hidden="1" customHeight="1">
      <c r="B1765" s="202">
        <v>1762</v>
      </c>
      <c r="C1765" s="435">
        <v>23625</v>
      </c>
      <c r="D1765" s="270">
        <f t="shared" si="27"/>
        <v>12</v>
      </c>
    </row>
    <row r="1766" spans="2:4" ht="16.5" hidden="1" customHeight="1">
      <c r="B1766" s="202">
        <v>1763</v>
      </c>
      <c r="C1766" s="435">
        <v>23625</v>
      </c>
      <c r="D1766" s="270">
        <f t="shared" si="27"/>
        <v>13</v>
      </c>
    </row>
    <row r="1767" spans="2:4" ht="16.5" hidden="1" customHeight="1">
      <c r="B1767" s="202">
        <v>1764</v>
      </c>
      <c r="C1767" s="435">
        <v>23625</v>
      </c>
      <c r="D1767" s="270">
        <f t="shared" si="27"/>
        <v>14</v>
      </c>
    </row>
    <row r="1768" spans="2:4" ht="16.5" hidden="1" customHeight="1">
      <c r="B1768" s="202">
        <v>1765</v>
      </c>
      <c r="C1768" s="435">
        <v>23625</v>
      </c>
      <c r="D1768" s="270">
        <f t="shared" si="27"/>
        <v>15</v>
      </c>
    </row>
    <row r="1769" spans="2:4" ht="16.5" hidden="1" customHeight="1">
      <c r="B1769" s="202">
        <v>1766</v>
      </c>
      <c r="C1769" s="435">
        <v>23625</v>
      </c>
      <c r="D1769" s="270">
        <f t="shared" si="27"/>
        <v>16</v>
      </c>
    </row>
    <row r="1770" spans="2:4" ht="16.5" hidden="1" customHeight="1">
      <c r="B1770" s="202">
        <v>1767</v>
      </c>
      <c r="C1770" s="435">
        <v>23625</v>
      </c>
      <c r="D1770" s="270">
        <f t="shared" si="27"/>
        <v>17</v>
      </c>
    </row>
    <row r="1771" spans="2:4" ht="16.5" hidden="1" customHeight="1">
      <c r="B1771" s="202">
        <v>1768</v>
      </c>
      <c r="C1771" s="435">
        <v>23625</v>
      </c>
      <c r="D1771" s="270">
        <f t="shared" si="27"/>
        <v>18</v>
      </c>
    </row>
    <row r="1772" spans="2:4" ht="16.5" hidden="1" customHeight="1">
      <c r="B1772" s="202">
        <v>1769</v>
      </c>
      <c r="C1772" s="435">
        <v>23625</v>
      </c>
      <c r="D1772" s="270">
        <f t="shared" si="27"/>
        <v>19</v>
      </c>
    </row>
    <row r="1773" spans="2:4" ht="16.5" hidden="1" customHeight="1">
      <c r="B1773" s="202">
        <v>1770</v>
      </c>
      <c r="C1773" s="435">
        <v>23625</v>
      </c>
      <c r="D1773" s="270">
        <f t="shared" si="27"/>
        <v>20</v>
      </c>
    </row>
    <row r="1774" spans="2:4" ht="16.5" hidden="1" customHeight="1">
      <c r="B1774" s="202">
        <v>1771</v>
      </c>
      <c r="C1774" s="435">
        <v>23625</v>
      </c>
      <c r="D1774" s="270">
        <f t="shared" si="27"/>
        <v>21</v>
      </c>
    </row>
    <row r="1775" spans="2:4" ht="16.5" hidden="1" customHeight="1">
      <c r="B1775" s="202">
        <v>1772</v>
      </c>
      <c r="C1775" s="435">
        <v>23625</v>
      </c>
      <c r="D1775" s="270">
        <f t="shared" si="27"/>
        <v>22</v>
      </c>
    </row>
    <row r="1776" spans="2:4" ht="16.5" hidden="1" customHeight="1">
      <c r="B1776" s="202">
        <v>1773</v>
      </c>
      <c r="C1776" s="435">
        <v>23625</v>
      </c>
      <c r="D1776" s="270">
        <f t="shared" si="27"/>
        <v>23</v>
      </c>
    </row>
    <row r="1777" spans="2:4" ht="16.5" hidden="1" customHeight="1">
      <c r="B1777" s="202">
        <v>1774</v>
      </c>
      <c r="C1777" s="435">
        <v>23625</v>
      </c>
      <c r="D1777" s="270">
        <f t="shared" si="27"/>
        <v>24</v>
      </c>
    </row>
    <row r="1778" spans="2:4" ht="16.5" hidden="1" customHeight="1">
      <c r="B1778" s="202">
        <v>1775</v>
      </c>
      <c r="C1778" s="435">
        <v>24975</v>
      </c>
      <c r="D1778" s="270">
        <f t="shared" si="27"/>
        <v>25</v>
      </c>
    </row>
    <row r="1779" spans="2:4" ht="16.5" hidden="1" customHeight="1">
      <c r="B1779" s="202">
        <v>1776</v>
      </c>
      <c r="C1779" s="435">
        <v>24975</v>
      </c>
      <c r="D1779" s="270">
        <f t="shared" si="27"/>
        <v>26</v>
      </c>
    </row>
    <row r="1780" spans="2:4" ht="16.5" hidden="1" customHeight="1">
      <c r="B1780" s="202">
        <v>1777</v>
      </c>
      <c r="C1780" s="435">
        <v>24975</v>
      </c>
      <c r="D1780" s="270">
        <f t="shared" si="27"/>
        <v>27</v>
      </c>
    </row>
    <row r="1781" spans="2:4" ht="16.5" hidden="1" customHeight="1">
      <c r="B1781" s="202">
        <v>1778</v>
      </c>
      <c r="C1781" s="435">
        <v>24975</v>
      </c>
      <c r="D1781" s="270">
        <f t="shared" si="27"/>
        <v>28</v>
      </c>
    </row>
    <row r="1782" spans="2:4" ht="16.5" hidden="1" customHeight="1">
      <c r="B1782" s="202">
        <v>1779</v>
      </c>
      <c r="C1782" s="435">
        <v>24975</v>
      </c>
      <c r="D1782" s="270">
        <f t="shared" si="27"/>
        <v>29</v>
      </c>
    </row>
    <row r="1783" spans="2:4" ht="16.5" hidden="1" customHeight="1">
      <c r="B1783" s="202">
        <v>1780</v>
      </c>
      <c r="C1783" s="435">
        <v>24975</v>
      </c>
      <c r="D1783" s="270">
        <f t="shared" si="27"/>
        <v>30</v>
      </c>
    </row>
    <row r="1784" spans="2:4" ht="16.5" hidden="1" customHeight="1">
      <c r="B1784" s="202">
        <v>1781</v>
      </c>
      <c r="C1784" s="435">
        <v>24975</v>
      </c>
      <c r="D1784" s="270">
        <f t="shared" si="27"/>
        <v>31</v>
      </c>
    </row>
    <row r="1785" spans="2:4" ht="16.5" hidden="1" customHeight="1">
      <c r="B1785" s="202">
        <v>1782</v>
      </c>
      <c r="C1785" s="435">
        <v>24975</v>
      </c>
      <c r="D1785" s="270">
        <f t="shared" si="27"/>
        <v>32</v>
      </c>
    </row>
    <row r="1786" spans="2:4" ht="16.5" hidden="1" customHeight="1">
      <c r="B1786" s="202">
        <v>1783</v>
      </c>
      <c r="C1786" s="435">
        <v>24975</v>
      </c>
      <c r="D1786" s="270">
        <f t="shared" si="27"/>
        <v>33</v>
      </c>
    </row>
    <row r="1787" spans="2:4" ht="16.5" hidden="1" customHeight="1">
      <c r="B1787" s="202">
        <v>1784</v>
      </c>
      <c r="C1787" s="435">
        <v>24975</v>
      </c>
      <c r="D1787" s="270">
        <f t="shared" si="27"/>
        <v>34</v>
      </c>
    </row>
    <row r="1788" spans="2:4" ht="16.5" hidden="1" customHeight="1">
      <c r="B1788" s="202">
        <v>1785</v>
      </c>
      <c r="C1788" s="435">
        <v>24975</v>
      </c>
      <c r="D1788" s="270">
        <f t="shared" si="27"/>
        <v>35</v>
      </c>
    </row>
    <row r="1789" spans="2:4" ht="16.5" hidden="1" customHeight="1">
      <c r="B1789" s="202">
        <v>1786</v>
      </c>
      <c r="C1789" s="435">
        <v>24975</v>
      </c>
      <c r="D1789" s="270">
        <f t="shared" si="27"/>
        <v>36</v>
      </c>
    </row>
    <row r="1790" spans="2:4" ht="16.5" hidden="1" customHeight="1">
      <c r="B1790" s="202">
        <v>1787</v>
      </c>
      <c r="C1790" s="435">
        <v>24975</v>
      </c>
      <c r="D1790" s="270">
        <f t="shared" si="27"/>
        <v>37</v>
      </c>
    </row>
    <row r="1791" spans="2:4" ht="16.5" hidden="1" customHeight="1">
      <c r="B1791" s="202">
        <v>1788</v>
      </c>
      <c r="C1791" s="435">
        <v>24975</v>
      </c>
      <c r="D1791" s="270">
        <f t="shared" si="27"/>
        <v>38</v>
      </c>
    </row>
    <row r="1792" spans="2:4" ht="16.5" hidden="1" customHeight="1">
      <c r="B1792" s="202">
        <v>1789</v>
      </c>
      <c r="C1792" s="435">
        <v>24975</v>
      </c>
      <c r="D1792" s="270">
        <f t="shared" si="27"/>
        <v>39</v>
      </c>
    </row>
    <row r="1793" spans="2:4" ht="16.5" hidden="1" customHeight="1">
      <c r="B1793" s="202">
        <v>1790</v>
      </c>
      <c r="C1793" s="435">
        <v>24975</v>
      </c>
      <c r="D1793" s="270">
        <f t="shared" si="27"/>
        <v>40</v>
      </c>
    </row>
    <row r="1794" spans="2:4" ht="16.5" hidden="1" customHeight="1">
      <c r="B1794" s="202">
        <v>1791</v>
      </c>
      <c r="C1794" s="435">
        <v>24975</v>
      </c>
      <c r="D1794" s="270">
        <f t="shared" si="27"/>
        <v>41</v>
      </c>
    </row>
    <row r="1795" spans="2:4" ht="16.5" hidden="1" customHeight="1">
      <c r="B1795" s="202">
        <v>1792</v>
      </c>
      <c r="C1795" s="435">
        <v>24975</v>
      </c>
      <c r="D1795" s="270">
        <f t="shared" si="27"/>
        <v>42</v>
      </c>
    </row>
    <row r="1796" spans="2:4" ht="16.5" hidden="1" customHeight="1">
      <c r="B1796" s="202">
        <v>1793</v>
      </c>
      <c r="C1796" s="435">
        <v>24975</v>
      </c>
      <c r="D1796" s="270">
        <f t="shared" si="27"/>
        <v>43</v>
      </c>
    </row>
    <row r="1797" spans="2:4" ht="16.5" hidden="1" customHeight="1">
      <c r="B1797" s="202">
        <v>1794</v>
      </c>
      <c r="C1797" s="435">
        <v>24975</v>
      </c>
      <c r="D1797" s="270">
        <f t="shared" ref="D1797:D1860" si="28">MOD(ROW()-3,50)</f>
        <v>44</v>
      </c>
    </row>
    <row r="1798" spans="2:4" ht="16.5" hidden="1" customHeight="1">
      <c r="B1798" s="202">
        <v>1795</v>
      </c>
      <c r="C1798" s="435">
        <v>24975</v>
      </c>
      <c r="D1798" s="270">
        <f t="shared" si="28"/>
        <v>45</v>
      </c>
    </row>
    <row r="1799" spans="2:4" ht="16.5" hidden="1" customHeight="1">
      <c r="B1799" s="202">
        <v>1796</v>
      </c>
      <c r="C1799" s="435">
        <v>24975</v>
      </c>
      <c r="D1799" s="270">
        <f t="shared" si="28"/>
        <v>46</v>
      </c>
    </row>
    <row r="1800" spans="2:4" ht="16.5" hidden="1" customHeight="1">
      <c r="B1800" s="202">
        <v>1797</v>
      </c>
      <c r="C1800" s="435">
        <v>24975</v>
      </c>
      <c r="D1800" s="270">
        <f t="shared" si="28"/>
        <v>47</v>
      </c>
    </row>
    <row r="1801" spans="2:4" ht="16.5" hidden="1" customHeight="1">
      <c r="B1801" s="202">
        <v>1798</v>
      </c>
      <c r="C1801" s="435">
        <v>24975</v>
      </c>
      <c r="D1801" s="270">
        <f t="shared" si="28"/>
        <v>48</v>
      </c>
    </row>
    <row r="1802" spans="2:4" ht="16.5" hidden="1" customHeight="1">
      <c r="B1802" s="202">
        <v>1799</v>
      </c>
      <c r="C1802" s="435">
        <v>24975</v>
      </c>
      <c r="D1802" s="270">
        <f t="shared" si="28"/>
        <v>49</v>
      </c>
    </row>
    <row r="1803" spans="2:4" ht="16.5" customHeight="1">
      <c r="B1803" s="202">
        <v>1800</v>
      </c>
      <c r="C1803" s="435">
        <v>24975</v>
      </c>
      <c r="D1803" s="270">
        <f t="shared" si="28"/>
        <v>0</v>
      </c>
    </row>
    <row r="1804" spans="2:4" ht="16.5" hidden="1" customHeight="1">
      <c r="B1804" s="202">
        <v>1801</v>
      </c>
      <c r="C1804" s="435">
        <v>24975</v>
      </c>
      <c r="D1804" s="270">
        <f t="shared" si="28"/>
        <v>1</v>
      </c>
    </row>
    <row r="1805" spans="2:4" ht="16.5" hidden="1" customHeight="1">
      <c r="B1805" s="202">
        <v>1802</v>
      </c>
      <c r="C1805" s="435">
        <v>24975</v>
      </c>
      <c r="D1805" s="270">
        <f t="shared" si="28"/>
        <v>2</v>
      </c>
    </row>
    <row r="1806" spans="2:4" ht="16.5" hidden="1" customHeight="1">
      <c r="B1806" s="202">
        <v>1803</v>
      </c>
      <c r="C1806" s="435">
        <v>24975</v>
      </c>
      <c r="D1806" s="270">
        <f t="shared" si="28"/>
        <v>3</v>
      </c>
    </row>
    <row r="1807" spans="2:4" ht="16.5" hidden="1" customHeight="1">
      <c r="B1807" s="202">
        <v>1804</v>
      </c>
      <c r="C1807" s="435">
        <v>24975</v>
      </c>
      <c r="D1807" s="270">
        <f t="shared" si="28"/>
        <v>4</v>
      </c>
    </row>
    <row r="1808" spans="2:4" ht="16.5" hidden="1" customHeight="1">
      <c r="B1808" s="202">
        <v>1805</v>
      </c>
      <c r="C1808" s="435">
        <v>24975</v>
      </c>
      <c r="D1808" s="270">
        <f t="shared" si="28"/>
        <v>5</v>
      </c>
    </row>
    <row r="1809" spans="2:4" ht="16.5" hidden="1" customHeight="1">
      <c r="B1809" s="202">
        <v>1806</v>
      </c>
      <c r="C1809" s="435">
        <v>24975</v>
      </c>
      <c r="D1809" s="270">
        <f t="shared" si="28"/>
        <v>6</v>
      </c>
    </row>
    <row r="1810" spans="2:4" ht="16.5" hidden="1" customHeight="1">
      <c r="B1810" s="202">
        <v>1807</v>
      </c>
      <c r="C1810" s="435">
        <v>24975</v>
      </c>
      <c r="D1810" s="270">
        <f t="shared" si="28"/>
        <v>7</v>
      </c>
    </row>
    <row r="1811" spans="2:4" ht="16.5" hidden="1" customHeight="1">
      <c r="B1811" s="202">
        <v>1808</v>
      </c>
      <c r="C1811" s="435">
        <v>24975</v>
      </c>
      <c r="D1811" s="270">
        <f t="shared" si="28"/>
        <v>8</v>
      </c>
    </row>
    <row r="1812" spans="2:4" ht="16.5" hidden="1" customHeight="1">
      <c r="B1812" s="202">
        <v>1809</v>
      </c>
      <c r="C1812" s="435">
        <v>24975</v>
      </c>
      <c r="D1812" s="270">
        <f t="shared" si="28"/>
        <v>9</v>
      </c>
    </row>
    <row r="1813" spans="2:4" ht="16.5" hidden="1" customHeight="1">
      <c r="B1813" s="202">
        <v>1810</v>
      </c>
      <c r="C1813" s="435">
        <v>24975</v>
      </c>
      <c r="D1813" s="270">
        <f t="shared" si="28"/>
        <v>10</v>
      </c>
    </row>
    <row r="1814" spans="2:4" ht="16.5" hidden="1" customHeight="1">
      <c r="B1814" s="202">
        <v>1811</v>
      </c>
      <c r="C1814" s="435">
        <v>24975</v>
      </c>
      <c r="D1814" s="270">
        <f t="shared" si="28"/>
        <v>11</v>
      </c>
    </row>
    <row r="1815" spans="2:4" ht="16.5" hidden="1" customHeight="1">
      <c r="B1815" s="202">
        <v>1812</v>
      </c>
      <c r="C1815" s="435">
        <v>24975</v>
      </c>
      <c r="D1815" s="270">
        <f t="shared" si="28"/>
        <v>12</v>
      </c>
    </row>
    <row r="1816" spans="2:4" ht="16.5" hidden="1" customHeight="1">
      <c r="B1816" s="202">
        <v>1813</v>
      </c>
      <c r="C1816" s="435">
        <v>24975</v>
      </c>
      <c r="D1816" s="270">
        <f t="shared" si="28"/>
        <v>13</v>
      </c>
    </row>
    <row r="1817" spans="2:4" ht="16.5" hidden="1" customHeight="1">
      <c r="B1817" s="202">
        <v>1814</v>
      </c>
      <c r="C1817" s="435">
        <v>24975</v>
      </c>
      <c r="D1817" s="270">
        <f t="shared" si="28"/>
        <v>14</v>
      </c>
    </row>
    <row r="1818" spans="2:4" ht="16.5" hidden="1" customHeight="1">
      <c r="B1818" s="202">
        <v>1815</v>
      </c>
      <c r="C1818" s="435">
        <v>24975</v>
      </c>
      <c r="D1818" s="270">
        <f t="shared" si="28"/>
        <v>15</v>
      </c>
    </row>
    <row r="1819" spans="2:4" ht="16.5" hidden="1" customHeight="1">
      <c r="B1819" s="202">
        <v>1816</v>
      </c>
      <c r="C1819" s="435">
        <v>24975</v>
      </c>
      <c r="D1819" s="270">
        <f t="shared" si="28"/>
        <v>16</v>
      </c>
    </row>
    <row r="1820" spans="2:4" ht="16.5" hidden="1" customHeight="1">
      <c r="B1820" s="202">
        <v>1817</v>
      </c>
      <c r="C1820" s="435">
        <v>24975</v>
      </c>
      <c r="D1820" s="270">
        <f t="shared" si="28"/>
        <v>17</v>
      </c>
    </row>
    <row r="1821" spans="2:4" ht="16.5" hidden="1" customHeight="1">
      <c r="B1821" s="202">
        <v>1818</v>
      </c>
      <c r="C1821" s="435">
        <v>24975</v>
      </c>
      <c r="D1821" s="270">
        <f t="shared" si="28"/>
        <v>18</v>
      </c>
    </row>
    <row r="1822" spans="2:4" ht="16.5" hidden="1" customHeight="1">
      <c r="B1822" s="202">
        <v>1819</v>
      </c>
      <c r="C1822" s="435">
        <v>24975</v>
      </c>
      <c r="D1822" s="270">
        <f t="shared" si="28"/>
        <v>19</v>
      </c>
    </row>
    <row r="1823" spans="2:4" ht="16.5" hidden="1" customHeight="1">
      <c r="B1823" s="202">
        <v>1820</v>
      </c>
      <c r="C1823" s="435">
        <v>24975</v>
      </c>
      <c r="D1823" s="270">
        <f t="shared" si="28"/>
        <v>20</v>
      </c>
    </row>
    <row r="1824" spans="2:4" ht="16.5" hidden="1" customHeight="1">
      <c r="B1824" s="202">
        <v>1821</v>
      </c>
      <c r="C1824" s="435">
        <v>24975</v>
      </c>
      <c r="D1824" s="270">
        <f t="shared" si="28"/>
        <v>21</v>
      </c>
    </row>
    <row r="1825" spans="2:4" ht="16.5" hidden="1" customHeight="1">
      <c r="B1825" s="202">
        <v>1822</v>
      </c>
      <c r="C1825" s="435">
        <v>24975</v>
      </c>
      <c r="D1825" s="270">
        <f t="shared" si="28"/>
        <v>22</v>
      </c>
    </row>
    <row r="1826" spans="2:4" ht="16.5" hidden="1" customHeight="1">
      <c r="B1826" s="202">
        <v>1823</v>
      </c>
      <c r="C1826" s="435">
        <v>24975</v>
      </c>
      <c r="D1826" s="270">
        <f t="shared" si="28"/>
        <v>23</v>
      </c>
    </row>
    <row r="1827" spans="2:4" ht="16.5" hidden="1" customHeight="1">
      <c r="B1827" s="202">
        <v>1824</v>
      </c>
      <c r="C1827" s="435">
        <v>24975</v>
      </c>
      <c r="D1827" s="270">
        <f t="shared" si="28"/>
        <v>24</v>
      </c>
    </row>
    <row r="1828" spans="2:4" ht="16.5" hidden="1" customHeight="1">
      <c r="B1828" s="202">
        <v>1825</v>
      </c>
      <c r="C1828" s="435">
        <v>26362.5</v>
      </c>
      <c r="D1828" s="270">
        <f t="shared" si="28"/>
        <v>25</v>
      </c>
    </row>
    <row r="1829" spans="2:4" ht="16.5" hidden="1" customHeight="1">
      <c r="B1829" s="202">
        <v>1826</v>
      </c>
      <c r="C1829" s="435">
        <v>26362.5</v>
      </c>
      <c r="D1829" s="270">
        <f t="shared" si="28"/>
        <v>26</v>
      </c>
    </row>
    <row r="1830" spans="2:4" ht="16.5" hidden="1" customHeight="1">
      <c r="B1830" s="202">
        <v>1827</v>
      </c>
      <c r="C1830" s="435">
        <v>26362.5</v>
      </c>
      <c r="D1830" s="270">
        <f t="shared" si="28"/>
        <v>27</v>
      </c>
    </row>
    <row r="1831" spans="2:4" ht="16.5" hidden="1" customHeight="1">
      <c r="B1831" s="202">
        <v>1828</v>
      </c>
      <c r="C1831" s="435">
        <v>26362.5</v>
      </c>
      <c r="D1831" s="270">
        <f t="shared" si="28"/>
        <v>28</v>
      </c>
    </row>
    <row r="1832" spans="2:4" ht="16.5" hidden="1" customHeight="1">
      <c r="B1832" s="202">
        <v>1829</v>
      </c>
      <c r="C1832" s="435">
        <v>26362.5</v>
      </c>
      <c r="D1832" s="270">
        <f t="shared" si="28"/>
        <v>29</v>
      </c>
    </row>
    <row r="1833" spans="2:4" ht="16.5" hidden="1" customHeight="1">
      <c r="B1833" s="202">
        <v>1830</v>
      </c>
      <c r="C1833" s="435">
        <v>26362.5</v>
      </c>
      <c r="D1833" s="270">
        <f t="shared" si="28"/>
        <v>30</v>
      </c>
    </row>
    <row r="1834" spans="2:4" ht="16.5" hidden="1" customHeight="1">
      <c r="B1834" s="202">
        <v>1831</v>
      </c>
      <c r="C1834" s="435">
        <v>26362.5</v>
      </c>
      <c r="D1834" s="270">
        <f t="shared" si="28"/>
        <v>31</v>
      </c>
    </row>
    <row r="1835" spans="2:4" ht="16.5" hidden="1" customHeight="1">
      <c r="B1835" s="202">
        <v>1832</v>
      </c>
      <c r="C1835" s="435">
        <v>26362.5</v>
      </c>
      <c r="D1835" s="270">
        <f t="shared" si="28"/>
        <v>32</v>
      </c>
    </row>
    <row r="1836" spans="2:4" ht="16.5" hidden="1" customHeight="1">
      <c r="B1836" s="202">
        <v>1833</v>
      </c>
      <c r="C1836" s="435">
        <v>26362.5</v>
      </c>
      <c r="D1836" s="270">
        <f t="shared" si="28"/>
        <v>33</v>
      </c>
    </row>
    <row r="1837" spans="2:4" ht="16.5" hidden="1" customHeight="1">
      <c r="B1837" s="202">
        <v>1834</v>
      </c>
      <c r="C1837" s="435">
        <v>26362.5</v>
      </c>
      <c r="D1837" s="270">
        <f t="shared" si="28"/>
        <v>34</v>
      </c>
    </row>
    <row r="1838" spans="2:4" ht="16.5" hidden="1" customHeight="1">
      <c r="B1838" s="202">
        <v>1835</v>
      </c>
      <c r="C1838" s="435">
        <v>26362.5</v>
      </c>
      <c r="D1838" s="270">
        <f t="shared" si="28"/>
        <v>35</v>
      </c>
    </row>
    <row r="1839" spans="2:4" ht="16.5" hidden="1" customHeight="1">
      <c r="B1839" s="202">
        <v>1836</v>
      </c>
      <c r="C1839" s="435">
        <v>26362.5</v>
      </c>
      <c r="D1839" s="270">
        <f t="shared" si="28"/>
        <v>36</v>
      </c>
    </row>
    <row r="1840" spans="2:4" ht="16.5" hidden="1" customHeight="1">
      <c r="B1840" s="202">
        <v>1837</v>
      </c>
      <c r="C1840" s="435">
        <v>26362.5</v>
      </c>
      <c r="D1840" s="270">
        <f t="shared" si="28"/>
        <v>37</v>
      </c>
    </row>
    <row r="1841" spans="2:4" ht="16.5" hidden="1" customHeight="1">
      <c r="B1841" s="202">
        <v>1838</v>
      </c>
      <c r="C1841" s="435">
        <v>26362.5</v>
      </c>
      <c r="D1841" s="270">
        <f t="shared" si="28"/>
        <v>38</v>
      </c>
    </row>
    <row r="1842" spans="2:4" ht="16.5" hidden="1" customHeight="1">
      <c r="B1842" s="202">
        <v>1839</v>
      </c>
      <c r="C1842" s="435">
        <v>26362.5</v>
      </c>
      <c r="D1842" s="270">
        <f t="shared" si="28"/>
        <v>39</v>
      </c>
    </row>
    <row r="1843" spans="2:4" ht="16.5" hidden="1" customHeight="1">
      <c r="B1843" s="202">
        <v>1840</v>
      </c>
      <c r="C1843" s="435">
        <v>26362.5</v>
      </c>
      <c r="D1843" s="270">
        <f t="shared" si="28"/>
        <v>40</v>
      </c>
    </row>
    <row r="1844" spans="2:4" ht="16.5" hidden="1" customHeight="1">
      <c r="B1844" s="202">
        <v>1841</v>
      </c>
      <c r="C1844" s="435">
        <v>26362.5</v>
      </c>
      <c r="D1844" s="270">
        <f t="shared" si="28"/>
        <v>41</v>
      </c>
    </row>
    <row r="1845" spans="2:4" ht="16.5" hidden="1" customHeight="1">
      <c r="B1845" s="202">
        <v>1842</v>
      </c>
      <c r="C1845" s="435">
        <v>26362.5</v>
      </c>
      <c r="D1845" s="270">
        <f t="shared" si="28"/>
        <v>42</v>
      </c>
    </row>
    <row r="1846" spans="2:4" ht="16.5" hidden="1" customHeight="1">
      <c r="B1846" s="202">
        <v>1843</v>
      </c>
      <c r="C1846" s="435">
        <v>26362.5</v>
      </c>
      <c r="D1846" s="270">
        <f t="shared" si="28"/>
        <v>43</v>
      </c>
    </row>
    <row r="1847" spans="2:4" ht="16.5" hidden="1" customHeight="1">
      <c r="B1847" s="202">
        <v>1844</v>
      </c>
      <c r="C1847" s="435">
        <v>26362.5</v>
      </c>
      <c r="D1847" s="270">
        <f t="shared" si="28"/>
        <v>44</v>
      </c>
    </row>
    <row r="1848" spans="2:4" ht="16.5" hidden="1" customHeight="1">
      <c r="B1848" s="202">
        <v>1845</v>
      </c>
      <c r="C1848" s="435">
        <v>26362.5</v>
      </c>
      <c r="D1848" s="270">
        <f t="shared" si="28"/>
        <v>45</v>
      </c>
    </row>
    <row r="1849" spans="2:4" ht="16.5" hidden="1" customHeight="1">
      <c r="B1849" s="202">
        <v>1846</v>
      </c>
      <c r="C1849" s="435">
        <v>26362.5</v>
      </c>
      <c r="D1849" s="270">
        <f t="shared" si="28"/>
        <v>46</v>
      </c>
    </row>
    <row r="1850" spans="2:4" ht="16.5" hidden="1" customHeight="1">
      <c r="B1850" s="202">
        <v>1847</v>
      </c>
      <c r="C1850" s="435">
        <v>26362.5</v>
      </c>
      <c r="D1850" s="270">
        <f t="shared" si="28"/>
        <v>47</v>
      </c>
    </row>
    <row r="1851" spans="2:4" ht="16.5" hidden="1" customHeight="1">
      <c r="B1851" s="202">
        <v>1848</v>
      </c>
      <c r="C1851" s="435">
        <v>26362.5</v>
      </c>
      <c r="D1851" s="270">
        <f t="shared" si="28"/>
        <v>48</v>
      </c>
    </row>
    <row r="1852" spans="2:4" ht="16.5" hidden="1" customHeight="1">
      <c r="B1852" s="202">
        <v>1849</v>
      </c>
      <c r="C1852" s="435">
        <v>26362.5</v>
      </c>
      <c r="D1852" s="270">
        <f t="shared" si="28"/>
        <v>49</v>
      </c>
    </row>
    <row r="1853" spans="2:4" ht="16.5" customHeight="1">
      <c r="B1853" s="202">
        <v>1850</v>
      </c>
      <c r="C1853" s="435">
        <v>26362.5</v>
      </c>
      <c r="D1853" s="270">
        <f t="shared" si="28"/>
        <v>0</v>
      </c>
    </row>
    <row r="1854" spans="2:4" ht="16.5" hidden="1" customHeight="1">
      <c r="B1854" s="202">
        <v>1851</v>
      </c>
      <c r="C1854" s="435">
        <v>26362.5</v>
      </c>
      <c r="D1854" s="270">
        <f t="shared" si="28"/>
        <v>1</v>
      </c>
    </row>
    <row r="1855" spans="2:4" ht="16.5" hidden="1" customHeight="1">
      <c r="B1855" s="202">
        <v>1852</v>
      </c>
      <c r="C1855" s="435">
        <v>26362.5</v>
      </c>
      <c r="D1855" s="270">
        <f t="shared" si="28"/>
        <v>2</v>
      </c>
    </row>
    <row r="1856" spans="2:4" ht="16.5" hidden="1" customHeight="1">
      <c r="B1856" s="202">
        <v>1853</v>
      </c>
      <c r="C1856" s="435">
        <v>26362.5</v>
      </c>
      <c r="D1856" s="270">
        <f t="shared" si="28"/>
        <v>3</v>
      </c>
    </row>
    <row r="1857" spans="2:4" ht="16.5" hidden="1" customHeight="1">
      <c r="B1857" s="202">
        <v>1854</v>
      </c>
      <c r="C1857" s="435">
        <v>26362.5</v>
      </c>
      <c r="D1857" s="270">
        <f t="shared" si="28"/>
        <v>4</v>
      </c>
    </row>
    <row r="1858" spans="2:4" ht="16.5" hidden="1" customHeight="1">
      <c r="B1858" s="202">
        <v>1855</v>
      </c>
      <c r="C1858" s="435">
        <v>26362.5</v>
      </c>
      <c r="D1858" s="270">
        <f t="shared" si="28"/>
        <v>5</v>
      </c>
    </row>
    <row r="1859" spans="2:4" ht="16.5" hidden="1" customHeight="1">
      <c r="B1859" s="202">
        <v>1856</v>
      </c>
      <c r="C1859" s="435">
        <v>26362.5</v>
      </c>
      <c r="D1859" s="270">
        <f t="shared" si="28"/>
        <v>6</v>
      </c>
    </row>
    <row r="1860" spans="2:4" ht="16.5" hidden="1" customHeight="1">
      <c r="B1860" s="202">
        <v>1857</v>
      </c>
      <c r="C1860" s="435">
        <v>26362.5</v>
      </c>
      <c r="D1860" s="270">
        <f t="shared" si="28"/>
        <v>7</v>
      </c>
    </row>
    <row r="1861" spans="2:4" ht="16.5" hidden="1" customHeight="1">
      <c r="B1861" s="202">
        <v>1858</v>
      </c>
      <c r="C1861" s="435">
        <v>26362.5</v>
      </c>
      <c r="D1861" s="270">
        <f t="shared" ref="D1861:D1924" si="29">MOD(ROW()-3,50)</f>
        <v>8</v>
      </c>
    </row>
    <row r="1862" spans="2:4" ht="16.5" hidden="1" customHeight="1">
      <c r="B1862" s="202">
        <v>1859</v>
      </c>
      <c r="C1862" s="435">
        <v>26362.5</v>
      </c>
      <c r="D1862" s="270">
        <f t="shared" si="29"/>
        <v>9</v>
      </c>
    </row>
    <row r="1863" spans="2:4" ht="16.5" hidden="1" customHeight="1">
      <c r="B1863" s="202">
        <v>1860</v>
      </c>
      <c r="C1863" s="435">
        <v>26362.5</v>
      </c>
      <c r="D1863" s="270">
        <f t="shared" si="29"/>
        <v>10</v>
      </c>
    </row>
    <row r="1864" spans="2:4" ht="16.5" hidden="1" customHeight="1">
      <c r="B1864" s="202">
        <v>1861</v>
      </c>
      <c r="C1864" s="435">
        <v>26362.5</v>
      </c>
      <c r="D1864" s="270">
        <f t="shared" si="29"/>
        <v>11</v>
      </c>
    </row>
    <row r="1865" spans="2:4" ht="16.5" hidden="1" customHeight="1">
      <c r="B1865" s="202">
        <v>1862</v>
      </c>
      <c r="C1865" s="435">
        <v>26362.5</v>
      </c>
      <c r="D1865" s="270">
        <f t="shared" si="29"/>
        <v>12</v>
      </c>
    </row>
    <row r="1866" spans="2:4" ht="16.5" hidden="1" customHeight="1">
      <c r="B1866" s="202">
        <v>1863</v>
      </c>
      <c r="C1866" s="435">
        <v>26362.5</v>
      </c>
      <c r="D1866" s="270">
        <f t="shared" si="29"/>
        <v>13</v>
      </c>
    </row>
    <row r="1867" spans="2:4" ht="16.5" hidden="1" customHeight="1">
      <c r="B1867" s="202">
        <v>1864</v>
      </c>
      <c r="C1867" s="435">
        <v>26362.5</v>
      </c>
      <c r="D1867" s="270">
        <f t="shared" si="29"/>
        <v>14</v>
      </c>
    </row>
    <row r="1868" spans="2:4" ht="16.5" hidden="1" customHeight="1">
      <c r="B1868" s="202">
        <v>1865</v>
      </c>
      <c r="C1868" s="435">
        <v>26362.5</v>
      </c>
      <c r="D1868" s="270">
        <f t="shared" si="29"/>
        <v>15</v>
      </c>
    </row>
    <row r="1869" spans="2:4" ht="16.5" hidden="1" customHeight="1">
      <c r="B1869" s="202">
        <v>1866</v>
      </c>
      <c r="C1869" s="435">
        <v>26362.5</v>
      </c>
      <c r="D1869" s="270">
        <f t="shared" si="29"/>
        <v>16</v>
      </c>
    </row>
    <row r="1870" spans="2:4" ht="16.5" hidden="1" customHeight="1">
      <c r="B1870" s="202">
        <v>1867</v>
      </c>
      <c r="C1870" s="435">
        <v>26362.5</v>
      </c>
      <c r="D1870" s="270">
        <f t="shared" si="29"/>
        <v>17</v>
      </c>
    </row>
    <row r="1871" spans="2:4" ht="16.5" hidden="1" customHeight="1">
      <c r="B1871" s="202">
        <v>1868</v>
      </c>
      <c r="C1871" s="435">
        <v>26362.5</v>
      </c>
      <c r="D1871" s="270">
        <f t="shared" si="29"/>
        <v>18</v>
      </c>
    </row>
    <row r="1872" spans="2:4" ht="16.5" hidden="1" customHeight="1">
      <c r="B1872" s="202">
        <v>1869</v>
      </c>
      <c r="C1872" s="435">
        <v>26362.5</v>
      </c>
      <c r="D1872" s="270">
        <f t="shared" si="29"/>
        <v>19</v>
      </c>
    </row>
    <row r="1873" spans="2:4" ht="16.5" hidden="1" customHeight="1">
      <c r="B1873" s="202">
        <v>1870</v>
      </c>
      <c r="C1873" s="435">
        <v>26362.5</v>
      </c>
      <c r="D1873" s="270">
        <f t="shared" si="29"/>
        <v>20</v>
      </c>
    </row>
    <row r="1874" spans="2:4" ht="16.5" hidden="1" customHeight="1">
      <c r="B1874" s="202">
        <v>1871</v>
      </c>
      <c r="C1874" s="435">
        <v>26362.5</v>
      </c>
      <c r="D1874" s="270">
        <f t="shared" si="29"/>
        <v>21</v>
      </c>
    </row>
    <row r="1875" spans="2:4" ht="16.5" hidden="1" customHeight="1">
      <c r="B1875" s="202">
        <v>1872</v>
      </c>
      <c r="C1875" s="435">
        <v>26362.5</v>
      </c>
      <c r="D1875" s="270">
        <f t="shared" si="29"/>
        <v>22</v>
      </c>
    </row>
    <row r="1876" spans="2:4" ht="16.5" hidden="1" customHeight="1">
      <c r="B1876" s="202">
        <v>1873</v>
      </c>
      <c r="C1876" s="435">
        <v>26362.5</v>
      </c>
      <c r="D1876" s="270">
        <f t="shared" si="29"/>
        <v>23</v>
      </c>
    </row>
    <row r="1877" spans="2:4" ht="16.5" hidden="1" customHeight="1">
      <c r="B1877" s="202">
        <v>1874</v>
      </c>
      <c r="C1877" s="435">
        <v>26362.5</v>
      </c>
      <c r="D1877" s="270">
        <f t="shared" si="29"/>
        <v>24</v>
      </c>
    </row>
    <row r="1878" spans="2:4" ht="16.5" hidden="1" customHeight="1">
      <c r="B1878" s="202">
        <v>1875</v>
      </c>
      <c r="C1878" s="435">
        <v>27787.5</v>
      </c>
      <c r="D1878" s="270">
        <f t="shared" si="29"/>
        <v>25</v>
      </c>
    </row>
    <row r="1879" spans="2:4" ht="16.5" hidden="1" customHeight="1">
      <c r="B1879" s="202">
        <v>1876</v>
      </c>
      <c r="C1879" s="435">
        <v>27787.5</v>
      </c>
      <c r="D1879" s="270">
        <f t="shared" si="29"/>
        <v>26</v>
      </c>
    </row>
    <row r="1880" spans="2:4" ht="16.5" hidden="1" customHeight="1">
      <c r="B1880" s="202">
        <v>1877</v>
      </c>
      <c r="C1880" s="435">
        <v>27787.5</v>
      </c>
      <c r="D1880" s="270">
        <f t="shared" si="29"/>
        <v>27</v>
      </c>
    </row>
    <row r="1881" spans="2:4" ht="16.5" hidden="1" customHeight="1">
      <c r="B1881" s="202">
        <v>1878</v>
      </c>
      <c r="C1881" s="435">
        <v>27787.5</v>
      </c>
      <c r="D1881" s="270">
        <f t="shared" si="29"/>
        <v>28</v>
      </c>
    </row>
    <row r="1882" spans="2:4" ht="16.5" hidden="1" customHeight="1">
      <c r="B1882" s="202">
        <v>1879</v>
      </c>
      <c r="C1882" s="435">
        <v>27787.5</v>
      </c>
      <c r="D1882" s="270">
        <f t="shared" si="29"/>
        <v>29</v>
      </c>
    </row>
    <row r="1883" spans="2:4" ht="16.5" hidden="1" customHeight="1">
      <c r="B1883" s="202">
        <v>1880</v>
      </c>
      <c r="C1883" s="435">
        <v>27787.5</v>
      </c>
      <c r="D1883" s="270">
        <f t="shared" si="29"/>
        <v>30</v>
      </c>
    </row>
    <row r="1884" spans="2:4" ht="16.5" hidden="1" customHeight="1">
      <c r="B1884" s="202">
        <v>1881</v>
      </c>
      <c r="C1884" s="435">
        <v>27787.5</v>
      </c>
      <c r="D1884" s="270">
        <f t="shared" si="29"/>
        <v>31</v>
      </c>
    </row>
    <row r="1885" spans="2:4" ht="16.5" hidden="1" customHeight="1">
      <c r="B1885" s="202">
        <v>1882</v>
      </c>
      <c r="C1885" s="435">
        <v>27787.5</v>
      </c>
      <c r="D1885" s="270">
        <f t="shared" si="29"/>
        <v>32</v>
      </c>
    </row>
    <row r="1886" spans="2:4" ht="16.5" hidden="1" customHeight="1">
      <c r="B1886" s="202">
        <v>1883</v>
      </c>
      <c r="C1886" s="435">
        <v>27787.5</v>
      </c>
      <c r="D1886" s="270">
        <f t="shared" si="29"/>
        <v>33</v>
      </c>
    </row>
    <row r="1887" spans="2:4" ht="16.5" hidden="1" customHeight="1">
      <c r="B1887" s="202">
        <v>1884</v>
      </c>
      <c r="C1887" s="435">
        <v>27787.5</v>
      </c>
      <c r="D1887" s="270">
        <f t="shared" si="29"/>
        <v>34</v>
      </c>
    </row>
    <row r="1888" spans="2:4" ht="16.5" hidden="1" customHeight="1">
      <c r="B1888" s="202">
        <v>1885</v>
      </c>
      <c r="C1888" s="435">
        <v>27787.5</v>
      </c>
      <c r="D1888" s="270">
        <f t="shared" si="29"/>
        <v>35</v>
      </c>
    </row>
    <row r="1889" spans="2:4" ht="16.5" hidden="1" customHeight="1">
      <c r="B1889" s="202">
        <v>1886</v>
      </c>
      <c r="C1889" s="435">
        <v>27787.5</v>
      </c>
      <c r="D1889" s="270">
        <f t="shared" si="29"/>
        <v>36</v>
      </c>
    </row>
    <row r="1890" spans="2:4" ht="16.5" hidden="1" customHeight="1">
      <c r="B1890" s="202">
        <v>1887</v>
      </c>
      <c r="C1890" s="435">
        <v>27787.5</v>
      </c>
      <c r="D1890" s="270">
        <f t="shared" si="29"/>
        <v>37</v>
      </c>
    </row>
    <row r="1891" spans="2:4" ht="16.5" hidden="1" customHeight="1">
      <c r="B1891" s="202">
        <v>1888</v>
      </c>
      <c r="C1891" s="435">
        <v>27787.5</v>
      </c>
      <c r="D1891" s="270">
        <f t="shared" si="29"/>
        <v>38</v>
      </c>
    </row>
    <row r="1892" spans="2:4" ht="16.5" hidden="1" customHeight="1">
      <c r="B1892" s="202">
        <v>1889</v>
      </c>
      <c r="C1892" s="435">
        <v>27787.5</v>
      </c>
      <c r="D1892" s="270">
        <f t="shared" si="29"/>
        <v>39</v>
      </c>
    </row>
    <row r="1893" spans="2:4" ht="16.5" hidden="1" customHeight="1">
      <c r="B1893" s="202">
        <v>1890</v>
      </c>
      <c r="C1893" s="435">
        <v>27787.5</v>
      </c>
      <c r="D1893" s="270">
        <f t="shared" si="29"/>
        <v>40</v>
      </c>
    </row>
    <row r="1894" spans="2:4" ht="16.5" hidden="1" customHeight="1">
      <c r="B1894" s="202">
        <v>1891</v>
      </c>
      <c r="C1894" s="435">
        <v>27787.5</v>
      </c>
      <c r="D1894" s="270">
        <f t="shared" si="29"/>
        <v>41</v>
      </c>
    </row>
    <row r="1895" spans="2:4" ht="16.5" hidden="1" customHeight="1">
      <c r="B1895" s="202">
        <v>1892</v>
      </c>
      <c r="C1895" s="435">
        <v>27787.5</v>
      </c>
      <c r="D1895" s="270">
        <f t="shared" si="29"/>
        <v>42</v>
      </c>
    </row>
    <row r="1896" spans="2:4" ht="16.5" hidden="1" customHeight="1">
      <c r="B1896" s="202">
        <v>1893</v>
      </c>
      <c r="C1896" s="435">
        <v>27787.5</v>
      </c>
      <c r="D1896" s="270">
        <f t="shared" si="29"/>
        <v>43</v>
      </c>
    </row>
    <row r="1897" spans="2:4" ht="16.5" hidden="1" customHeight="1">
      <c r="B1897" s="202">
        <v>1894</v>
      </c>
      <c r="C1897" s="435">
        <v>27787.5</v>
      </c>
      <c r="D1897" s="270">
        <f t="shared" si="29"/>
        <v>44</v>
      </c>
    </row>
    <row r="1898" spans="2:4" ht="16.5" hidden="1" customHeight="1">
      <c r="B1898" s="202">
        <v>1895</v>
      </c>
      <c r="C1898" s="435">
        <v>27787.5</v>
      </c>
      <c r="D1898" s="270">
        <f t="shared" si="29"/>
        <v>45</v>
      </c>
    </row>
    <row r="1899" spans="2:4" ht="16.5" hidden="1" customHeight="1">
      <c r="B1899" s="202">
        <v>1896</v>
      </c>
      <c r="C1899" s="435">
        <v>27787.5</v>
      </c>
      <c r="D1899" s="270">
        <f t="shared" si="29"/>
        <v>46</v>
      </c>
    </row>
    <row r="1900" spans="2:4" ht="16.5" hidden="1" customHeight="1">
      <c r="B1900" s="202">
        <v>1897</v>
      </c>
      <c r="C1900" s="435">
        <v>27787.5</v>
      </c>
      <c r="D1900" s="270">
        <f t="shared" si="29"/>
        <v>47</v>
      </c>
    </row>
    <row r="1901" spans="2:4" ht="16.5" hidden="1" customHeight="1">
      <c r="B1901" s="202">
        <v>1898</v>
      </c>
      <c r="C1901" s="435">
        <v>27787.5</v>
      </c>
      <c r="D1901" s="270">
        <f t="shared" si="29"/>
        <v>48</v>
      </c>
    </row>
    <row r="1902" spans="2:4" ht="16.5" hidden="1" customHeight="1">
      <c r="B1902" s="202">
        <v>1899</v>
      </c>
      <c r="C1902" s="435">
        <v>27787.5</v>
      </c>
      <c r="D1902" s="270">
        <f t="shared" si="29"/>
        <v>49</v>
      </c>
    </row>
    <row r="1903" spans="2:4" ht="16.5" customHeight="1">
      <c r="B1903" s="202">
        <v>1900</v>
      </c>
      <c r="C1903" s="435">
        <v>27787.5</v>
      </c>
      <c r="D1903" s="270">
        <f t="shared" si="29"/>
        <v>0</v>
      </c>
    </row>
    <row r="1904" spans="2:4" ht="16.5" hidden="1" customHeight="1">
      <c r="B1904" s="202">
        <v>1901</v>
      </c>
      <c r="C1904" s="435">
        <v>27787.5</v>
      </c>
      <c r="D1904" s="270">
        <f t="shared" si="29"/>
        <v>1</v>
      </c>
    </row>
    <row r="1905" spans="2:4" ht="16.5" hidden="1" customHeight="1">
      <c r="B1905" s="202">
        <v>1902</v>
      </c>
      <c r="C1905" s="435">
        <v>27787.5</v>
      </c>
      <c r="D1905" s="270">
        <f t="shared" si="29"/>
        <v>2</v>
      </c>
    </row>
    <row r="1906" spans="2:4" ht="16.5" hidden="1" customHeight="1">
      <c r="B1906" s="202">
        <v>1903</v>
      </c>
      <c r="C1906" s="435">
        <v>27787.5</v>
      </c>
      <c r="D1906" s="270">
        <f t="shared" si="29"/>
        <v>3</v>
      </c>
    </row>
    <row r="1907" spans="2:4" ht="16.5" hidden="1" customHeight="1">
      <c r="B1907" s="202">
        <v>1904</v>
      </c>
      <c r="C1907" s="435">
        <v>27787.5</v>
      </c>
      <c r="D1907" s="270">
        <f t="shared" si="29"/>
        <v>4</v>
      </c>
    </row>
    <row r="1908" spans="2:4" ht="16.5" hidden="1" customHeight="1">
      <c r="B1908" s="202">
        <v>1905</v>
      </c>
      <c r="C1908" s="435">
        <v>27787.5</v>
      </c>
      <c r="D1908" s="270">
        <f t="shared" si="29"/>
        <v>5</v>
      </c>
    </row>
    <row r="1909" spans="2:4" ht="16.5" hidden="1" customHeight="1">
      <c r="B1909" s="202">
        <v>1906</v>
      </c>
      <c r="C1909" s="435">
        <v>27787.5</v>
      </c>
      <c r="D1909" s="270">
        <f t="shared" si="29"/>
        <v>6</v>
      </c>
    </row>
    <row r="1910" spans="2:4" ht="16.5" hidden="1" customHeight="1">
      <c r="B1910" s="202">
        <v>1907</v>
      </c>
      <c r="C1910" s="435">
        <v>27787.5</v>
      </c>
      <c r="D1910" s="270">
        <f t="shared" si="29"/>
        <v>7</v>
      </c>
    </row>
    <row r="1911" spans="2:4" ht="16.5" hidden="1" customHeight="1">
      <c r="B1911" s="202">
        <v>1908</v>
      </c>
      <c r="C1911" s="435">
        <v>27787.5</v>
      </c>
      <c r="D1911" s="270">
        <f t="shared" si="29"/>
        <v>8</v>
      </c>
    </row>
    <row r="1912" spans="2:4" ht="16.5" hidden="1" customHeight="1">
      <c r="B1912" s="202">
        <v>1909</v>
      </c>
      <c r="C1912" s="435">
        <v>27787.5</v>
      </c>
      <c r="D1912" s="270">
        <f t="shared" si="29"/>
        <v>9</v>
      </c>
    </row>
    <row r="1913" spans="2:4" ht="16.5" hidden="1" customHeight="1">
      <c r="B1913" s="202">
        <v>1910</v>
      </c>
      <c r="C1913" s="435">
        <v>27787.5</v>
      </c>
      <c r="D1913" s="270">
        <f t="shared" si="29"/>
        <v>10</v>
      </c>
    </row>
    <row r="1914" spans="2:4" ht="16.5" hidden="1" customHeight="1">
      <c r="B1914" s="202">
        <v>1911</v>
      </c>
      <c r="C1914" s="435">
        <v>27787.5</v>
      </c>
      <c r="D1914" s="270">
        <f t="shared" si="29"/>
        <v>11</v>
      </c>
    </row>
    <row r="1915" spans="2:4" ht="16.5" hidden="1" customHeight="1">
      <c r="B1915" s="202">
        <v>1912</v>
      </c>
      <c r="C1915" s="435">
        <v>27787.5</v>
      </c>
      <c r="D1915" s="270">
        <f t="shared" si="29"/>
        <v>12</v>
      </c>
    </row>
    <row r="1916" spans="2:4" ht="16.5" hidden="1" customHeight="1">
      <c r="B1916" s="202">
        <v>1913</v>
      </c>
      <c r="C1916" s="435">
        <v>27787.5</v>
      </c>
      <c r="D1916" s="270">
        <f t="shared" si="29"/>
        <v>13</v>
      </c>
    </row>
    <row r="1917" spans="2:4" ht="16.5" hidden="1" customHeight="1">
      <c r="B1917" s="202">
        <v>1914</v>
      </c>
      <c r="C1917" s="435">
        <v>27787.5</v>
      </c>
      <c r="D1917" s="270">
        <f t="shared" si="29"/>
        <v>14</v>
      </c>
    </row>
    <row r="1918" spans="2:4" ht="16.5" hidden="1" customHeight="1">
      <c r="B1918" s="202">
        <v>1915</v>
      </c>
      <c r="C1918" s="435">
        <v>27787.5</v>
      </c>
      <c r="D1918" s="270">
        <f t="shared" si="29"/>
        <v>15</v>
      </c>
    </row>
    <row r="1919" spans="2:4" ht="16.5" hidden="1" customHeight="1">
      <c r="B1919" s="202">
        <v>1916</v>
      </c>
      <c r="C1919" s="435">
        <v>27787.5</v>
      </c>
      <c r="D1919" s="270">
        <f t="shared" si="29"/>
        <v>16</v>
      </c>
    </row>
    <row r="1920" spans="2:4" ht="16.5" hidden="1" customHeight="1">
      <c r="B1920" s="202">
        <v>1917</v>
      </c>
      <c r="C1920" s="435">
        <v>27787.5</v>
      </c>
      <c r="D1920" s="270">
        <f t="shared" si="29"/>
        <v>17</v>
      </c>
    </row>
    <row r="1921" spans="2:4" ht="16.5" hidden="1" customHeight="1">
      <c r="B1921" s="202">
        <v>1918</v>
      </c>
      <c r="C1921" s="435">
        <v>27787.5</v>
      </c>
      <c r="D1921" s="270">
        <f t="shared" si="29"/>
        <v>18</v>
      </c>
    </row>
    <row r="1922" spans="2:4" ht="16.5" hidden="1" customHeight="1">
      <c r="B1922" s="202">
        <v>1919</v>
      </c>
      <c r="C1922" s="435">
        <v>27787.5</v>
      </c>
      <c r="D1922" s="270">
        <f t="shared" si="29"/>
        <v>19</v>
      </c>
    </row>
    <row r="1923" spans="2:4" ht="16.5" hidden="1" customHeight="1">
      <c r="B1923" s="202">
        <v>1920</v>
      </c>
      <c r="C1923" s="435">
        <v>27787.5</v>
      </c>
      <c r="D1923" s="270">
        <f t="shared" si="29"/>
        <v>20</v>
      </c>
    </row>
    <row r="1924" spans="2:4" ht="16.5" hidden="1" customHeight="1">
      <c r="B1924" s="202">
        <v>1921</v>
      </c>
      <c r="C1924" s="435">
        <v>27787.5</v>
      </c>
      <c r="D1924" s="270">
        <f t="shared" si="29"/>
        <v>21</v>
      </c>
    </row>
    <row r="1925" spans="2:4" ht="16.5" hidden="1" customHeight="1">
      <c r="B1925" s="202">
        <v>1922</v>
      </c>
      <c r="C1925" s="435">
        <v>27787.5</v>
      </c>
      <c r="D1925" s="270">
        <f t="shared" ref="D1925:D1988" si="30">MOD(ROW()-3,50)</f>
        <v>22</v>
      </c>
    </row>
    <row r="1926" spans="2:4" ht="16.5" hidden="1" customHeight="1">
      <c r="B1926" s="202">
        <v>1923</v>
      </c>
      <c r="C1926" s="435">
        <v>27787.5</v>
      </c>
      <c r="D1926" s="270">
        <f t="shared" si="30"/>
        <v>23</v>
      </c>
    </row>
    <row r="1927" spans="2:4" ht="16.5" hidden="1" customHeight="1">
      <c r="B1927" s="202">
        <v>1924</v>
      </c>
      <c r="C1927" s="435">
        <v>27787.5</v>
      </c>
      <c r="D1927" s="270">
        <f t="shared" si="30"/>
        <v>24</v>
      </c>
    </row>
    <row r="1928" spans="2:4" ht="16.5" hidden="1" customHeight="1">
      <c r="B1928" s="202">
        <v>1925</v>
      </c>
      <c r="C1928" s="435">
        <v>29250</v>
      </c>
      <c r="D1928" s="270">
        <f t="shared" si="30"/>
        <v>25</v>
      </c>
    </row>
    <row r="1929" spans="2:4" ht="16.5" hidden="1" customHeight="1">
      <c r="B1929" s="202">
        <v>1926</v>
      </c>
      <c r="C1929" s="435">
        <v>29250</v>
      </c>
      <c r="D1929" s="270">
        <f t="shared" si="30"/>
        <v>26</v>
      </c>
    </row>
    <row r="1930" spans="2:4" ht="16.5" hidden="1" customHeight="1">
      <c r="B1930" s="202">
        <v>1927</v>
      </c>
      <c r="C1930" s="435">
        <v>29250</v>
      </c>
      <c r="D1930" s="270">
        <f t="shared" si="30"/>
        <v>27</v>
      </c>
    </row>
    <row r="1931" spans="2:4" ht="16.5" hidden="1" customHeight="1">
      <c r="B1931" s="202">
        <v>1928</v>
      </c>
      <c r="C1931" s="435">
        <v>29250</v>
      </c>
      <c r="D1931" s="270">
        <f t="shared" si="30"/>
        <v>28</v>
      </c>
    </row>
    <row r="1932" spans="2:4" ht="16.5" hidden="1" customHeight="1">
      <c r="B1932" s="202">
        <v>1929</v>
      </c>
      <c r="C1932" s="435">
        <v>29250</v>
      </c>
      <c r="D1932" s="270">
        <f t="shared" si="30"/>
        <v>29</v>
      </c>
    </row>
    <row r="1933" spans="2:4" ht="16.5" hidden="1" customHeight="1">
      <c r="B1933" s="202">
        <v>1930</v>
      </c>
      <c r="C1933" s="435">
        <v>29250</v>
      </c>
      <c r="D1933" s="270">
        <f t="shared" si="30"/>
        <v>30</v>
      </c>
    </row>
    <row r="1934" spans="2:4" ht="16.5" hidden="1" customHeight="1">
      <c r="B1934" s="202">
        <v>1931</v>
      </c>
      <c r="C1934" s="435">
        <v>29250</v>
      </c>
      <c r="D1934" s="270">
        <f t="shared" si="30"/>
        <v>31</v>
      </c>
    </row>
    <row r="1935" spans="2:4" ht="16.5" hidden="1" customHeight="1">
      <c r="B1935" s="202">
        <v>1932</v>
      </c>
      <c r="C1935" s="435">
        <v>29250</v>
      </c>
      <c r="D1935" s="270">
        <f t="shared" si="30"/>
        <v>32</v>
      </c>
    </row>
    <row r="1936" spans="2:4" ht="16.5" hidden="1" customHeight="1">
      <c r="B1936" s="202">
        <v>1933</v>
      </c>
      <c r="C1936" s="435">
        <v>29250</v>
      </c>
      <c r="D1936" s="270">
        <f t="shared" si="30"/>
        <v>33</v>
      </c>
    </row>
    <row r="1937" spans="2:4" ht="16.5" hidden="1" customHeight="1">
      <c r="B1937" s="202">
        <v>1934</v>
      </c>
      <c r="C1937" s="435">
        <v>29250</v>
      </c>
      <c r="D1937" s="270">
        <f t="shared" si="30"/>
        <v>34</v>
      </c>
    </row>
    <row r="1938" spans="2:4" ht="16.5" hidden="1" customHeight="1">
      <c r="B1938" s="202">
        <v>1935</v>
      </c>
      <c r="C1938" s="435">
        <v>29250</v>
      </c>
      <c r="D1938" s="270">
        <f t="shared" si="30"/>
        <v>35</v>
      </c>
    </row>
    <row r="1939" spans="2:4" ht="16.5" hidden="1" customHeight="1">
      <c r="B1939" s="202">
        <v>1936</v>
      </c>
      <c r="C1939" s="435">
        <v>29250</v>
      </c>
      <c r="D1939" s="270">
        <f t="shared" si="30"/>
        <v>36</v>
      </c>
    </row>
    <row r="1940" spans="2:4" ht="16.5" hidden="1" customHeight="1">
      <c r="B1940" s="202">
        <v>1937</v>
      </c>
      <c r="C1940" s="435">
        <v>29250</v>
      </c>
      <c r="D1940" s="270">
        <f t="shared" si="30"/>
        <v>37</v>
      </c>
    </row>
    <row r="1941" spans="2:4" ht="16.5" hidden="1" customHeight="1">
      <c r="B1941" s="202">
        <v>1938</v>
      </c>
      <c r="C1941" s="435">
        <v>29250</v>
      </c>
      <c r="D1941" s="270">
        <f t="shared" si="30"/>
        <v>38</v>
      </c>
    </row>
    <row r="1942" spans="2:4" ht="16.5" hidden="1" customHeight="1">
      <c r="B1942" s="202">
        <v>1939</v>
      </c>
      <c r="C1942" s="435">
        <v>29250</v>
      </c>
      <c r="D1942" s="270">
        <f t="shared" si="30"/>
        <v>39</v>
      </c>
    </row>
    <row r="1943" spans="2:4" ht="16.5" hidden="1" customHeight="1">
      <c r="B1943" s="202">
        <v>1940</v>
      </c>
      <c r="C1943" s="435">
        <v>29250</v>
      </c>
      <c r="D1943" s="270">
        <f t="shared" si="30"/>
        <v>40</v>
      </c>
    </row>
    <row r="1944" spans="2:4" ht="16.5" hidden="1" customHeight="1">
      <c r="B1944" s="202">
        <v>1941</v>
      </c>
      <c r="C1944" s="435">
        <v>29250</v>
      </c>
      <c r="D1944" s="270">
        <f t="shared" si="30"/>
        <v>41</v>
      </c>
    </row>
    <row r="1945" spans="2:4" ht="16.5" hidden="1" customHeight="1">
      <c r="B1945" s="202">
        <v>1942</v>
      </c>
      <c r="C1945" s="435">
        <v>29250</v>
      </c>
      <c r="D1945" s="270">
        <f t="shared" si="30"/>
        <v>42</v>
      </c>
    </row>
    <row r="1946" spans="2:4" ht="16.5" hidden="1" customHeight="1">
      <c r="B1946" s="202">
        <v>1943</v>
      </c>
      <c r="C1946" s="435">
        <v>29250</v>
      </c>
      <c r="D1946" s="270">
        <f t="shared" si="30"/>
        <v>43</v>
      </c>
    </row>
    <row r="1947" spans="2:4" ht="16.5" hidden="1" customHeight="1">
      <c r="B1947" s="202">
        <v>1944</v>
      </c>
      <c r="C1947" s="435">
        <v>29250</v>
      </c>
      <c r="D1947" s="270">
        <f t="shared" si="30"/>
        <v>44</v>
      </c>
    </row>
    <row r="1948" spans="2:4" ht="16.5" hidden="1" customHeight="1">
      <c r="B1948" s="202">
        <v>1945</v>
      </c>
      <c r="C1948" s="435">
        <v>29250</v>
      </c>
      <c r="D1948" s="270">
        <f t="shared" si="30"/>
        <v>45</v>
      </c>
    </row>
    <row r="1949" spans="2:4" ht="16.5" hidden="1" customHeight="1">
      <c r="B1949" s="202">
        <v>1946</v>
      </c>
      <c r="C1949" s="435">
        <v>29250</v>
      </c>
      <c r="D1949" s="270">
        <f t="shared" si="30"/>
        <v>46</v>
      </c>
    </row>
    <row r="1950" spans="2:4" ht="16.5" hidden="1" customHeight="1">
      <c r="B1950" s="202">
        <v>1947</v>
      </c>
      <c r="C1950" s="435">
        <v>29250</v>
      </c>
      <c r="D1950" s="270">
        <f t="shared" si="30"/>
        <v>47</v>
      </c>
    </row>
    <row r="1951" spans="2:4" ht="16.5" hidden="1" customHeight="1">
      <c r="B1951" s="202">
        <v>1948</v>
      </c>
      <c r="C1951" s="435">
        <v>29250</v>
      </c>
      <c r="D1951" s="270">
        <f t="shared" si="30"/>
        <v>48</v>
      </c>
    </row>
    <row r="1952" spans="2:4" ht="16.5" hidden="1" customHeight="1">
      <c r="B1952" s="202">
        <v>1949</v>
      </c>
      <c r="C1952" s="435">
        <v>29250</v>
      </c>
      <c r="D1952" s="270">
        <f t="shared" si="30"/>
        <v>49</v>
      </c>
    </row>
    <row r="1953" spans="2:4" ht="16.5" customHeight="1">
      <c r="B1953" s="202">
        <v>1950</v>
      </c>
      <c r="C1953" s="435">
        <v>29250</v>
      </c>
      <c r="D1953" s="270">
        <f t="shared" si="30"/>
        <v>0</v>
      </c>
    </row>
    <row r="1954" spans="2:4" ht="16.5" hidden="1" customHeight="1">
      <c r="B1954" s="202">
        <v>1951</v>
      </c>
      <c r="C1954" s="435">
        <v>29250</v>
      </c>
      <c r="D1954" s="270">
        <f t="shared" si="30"/>
        <v>1</v>
      </c>
    </row>
    <row r="1955" spans="2:4" ht="16.5" hidden="1" customHeight="1">
      <c r="B1955" s="202">
        <v>1952</v>
      </c>
      <c r="C1955" s="435">
        <v>29250</v>
      </c>
      <c r="D1955" s="270">
        <f t="shared" si="30"/>
        <v>2</v>
      </c>
    </row>
    <row r="1956" spans="2:4" ht="16.5" hidden="1" customHeight="1">
      <c r="B1956" s="202">
        <v>1953</v>
      </c>
      <c r="C1956" s="435">
        <v>29250</v>
      </c>
      <c r="D1956" s="270">
        <f t="shared" si="30"/>
        <v>3</v>
      </c>
    </row>
    <row r="1957" spans="2:4" ht="16.5" hidden="1" customHeight="1">
      <c r="B1957" s="202">
        <v>1954</v>
      </c>
      <c r="C1957" s="435">
        <v>29250</v>
      </c>
      <c r="D1957" s="270">
        <f t="shared" si="30"/>
        <v>4</v>
      </c>
    </row>
    <row r="1958" spans="2:4" ht="16.5" hidden="1" customHeight="1">
      <c r="B1958" s="202">
        <v>1955</v>
      </c>
      <c r="C1958" s="435">
        <v>29250</v>
      </c>
      <c r="D1958" s="270">
        <f t="shared" si="30"/>
        <v>5</v>
      </c>
    </row>
    <row r="1959" spans="2:4" ht="16.5" hidden="1" customHeight="1">
      <c r="B1959" s="202">
        <v>1956</v>
      </c>
      <c r="C1959" s="435">
        <v>29250</v>
      </c>
      <c r="D1959" s="270">
        <f t="shared" si="30"/>
        <v>6</v>
      </c>
    </row>
    <row r="1960" spans="2:4" ht="16.5" hidden="1" customHeight="1">
      <c r="B1960" s="202">
        <v>1957</v>
      </c>
      <c r="C1960" s="435">
        <v>29250</v>
      </c>
      <c r="D1960" s="270">
        <f t="shared" si="30"/>
        <v>7</v>
      </c>
    </row>
    <row r="1961" spans="2:4" ht="16.5" hidden="1" customHeight="1">
      <c r="B1961" s="202">
        <v>1958</v>
      </c>
      <c r="C1961" s="435">
        <v>29250</v>
      </c>
      <c r="D1961" s="270">
        <f t="shared" si="30"/>
        <v>8</v>
      </c>
    </row>
    <row r="1962" spans="2:4" ht="16.5" hidden="1" customHeight="1">
      <c r="B1962" s="202">
        <v>1959</v>
      </c>
      <c r="C1962" s="435">
        <v>29250</v>
      </c>
      <c r="D1962" s="270">
        <f t="shared" si="30"/>
        <v>9</v>
      </c>
    </row>
    <row r="1963" spans="2:4" ht="16.5" hidden="1" customHeight="1">
      <c r="B1963" s="202">
        <v>1960</v>
      </c>
      <c r="C1963" s="435">
        <v>29250</v>
      </c>
      <c r="D1963" s="270">
        <f t="shared" si="30"/>
        <v>10</v>
      </c>
    </row>
    <row r="1964" spans="2:4" ht="16.5" hidden="1" customHeight="1">
      <c r="B1964" s="202">
        <v>1961</v>
      </c>
      <c r="C1964" s="435">
        <v>29250</v>
      </c>
      <c r="D1964" s="270">
        <f t="shared" si="30"/>
        <v>11</v>
      </c>
    </row>
    <row r="1965" spans="2:4" ht="16.5" hidden="1" customHeight="1">
      <c r="B1965" s="202">
        <v>1962</v>
      </c>
      <c r="C1965" s="435">
        <v>29250</v>
      </c>
      <c r="D1965" s="270">
        <f t="shared" si="30"/>
        <v>12</v>
      </c>
    </row>
    <row r="1966" spans="2:4" ht="16.5" hidden="1" customHeight="1">
      <c r="B1966" s="202">
        <v>1963</v>
      </c>
      <c r="C1966" s="435">
        <v>29250</v>
      </c>
      <c r="D1966" s="270">
        <f t="shared" si="30"/>
        <v>13</v>
      </c>
    </row>
    <row r="1967" spans="2:4" ht="16.5" hidden="1" customHeight="1">
      <c r="B1967" s="202">
        <v>1964</v>
      </c>
      <c r="C1967" s="435">
        <v>29250</v>
      </c>
      <c r="D1967" s="270">
        <f t="shared" si="30"/>
        <v>14</v>
      </c>
    </row>
    <row r="1968" spans="2:4" ht="16.5" hidden="1" customHeight="1">
      <c r="B1968" s="202">
        <v>1965</v>
      </c>
      <c r="C1968" s="435">
        <v>29250</v>
      </c>
      <c r="D1968" s="270">
        <f t="shared" si="30"/>
        <v>15</v>
      </c>
    </row>
    <row r="1969" spans="2:4" ht="16.5" hidden="1" customHeight="1">
      <c r="B1969" s="202">
        <v>1966</v>
      </c>
      <c r="C1969" s="435">
        <v>29250</v>
      </c>
      <c r="D1969" s="270">
        <f t="shared" si="30"/>
        <v>16</v>
      </c>
    </row>
    <row r="1970" spans="2:4" ht="16.5" hidden="1" customHeight="1">
      <c r="B1970" s="202">
        <v>1967</v>
      </c>
      <c r="C1970" s="435">
        <v>29250</v>
      </c>
      <c r="D1970" s="270">
        <f t="shared" si="30"/>
        <v>17</v>
      </c>
    </row>
    <row r="1971" spans="2:4" ht="16.5" hidden="1" customHeight="1">
      <c r="B1971" s="202">
        <v>1968</v>
      </c>
      <c r="C1971" s="435">
        <v>29250</v>
      </c>
      <c r="D1971" s="270">
        <f t="shared" si="30"/>
        <v>18</v>
      </c>
    </row>
    <row r="1972" spans="2:4" ht="16.5" hidden="1" customHeight="1">
      <c r="B1972" s="202">
        <v>1969</v>
      </c>
      <c r="C1972" s="435">
        <v>29250</v>
      </c>
      <c r="D1972" s="270">
        <f t="shared" si="30"/>
        <v>19</v>
      </c>
    </row>
    <row r="1973" spans="2:4" ht="16.5" hidden="1" customHeight="1">
      <c r="B1973" s="202">
        <v>1970</v>
      </c>
      <c r="C1973" s="435">
        <v>29250</v>
      </c>
      <c r="D1973" s="270">
        <f t="shared" si="30"/>
        <v>20</v>
      </c>
    </row>
    <row r="1974" spans="2:4" ht="16.5" hidden="1" customHeight="1">
      <c r="B1974" s="202">
        <v>1971</v>
      </c>
      <c r="C1974" s="435">
        <v>29250</v>
      </c>
      <c r="D1974" s="270">
        <f t="shared" si="30"/>
        <v>21</v>
      </c>
    </row>
    <row r="1975" spans="2:4" ht="16.5" hidden="1" customHeight="1">
      <c r="B1975" s="202">
        <v>1972</v>
      </c>
      <c r="C1975" s="435">
        <v>29250</v>
      </c>
      <c r="D1975" s="270">
        <f t="shared" si="30"/>
        <v>22</v>
      </c>
    </row>
    <row r="1976" spans="2:4" ht="16.5" hidden="1" customHeight="1">
      <c r="B1976" s="202">
        <v>1973</v>
      </c>
      <c r="C1976" s="435">
        <v>29250</v>
      </c>
      <c r="D1976" s="270">
        <f t="shared" si="30"/>
        <v>23</v>
      </c>
    </row>
    <row r="1977" spans="2:4" ht="16.5" hidden="1" customHeight="1">
      <c r="B1977" s="202">
        <v>1974</v>
      </c>
      <c r="C1977" s="435">
        <v>29250</v>
      </c>
      <c r="D1977" s="270">
        <f t="shared" si="30"/>
        <v>24</v>
      </c>
    </row>
    <row r="1978" spans="2:4" ht="16.5" hidden="1" customHeight="1">
      <c r="B1978" s="202">
        <v>1975</v>
      </c>
      <c r="C1978" s="435">
        <v>30750</v>
      </c>
      <c r="D1978" s="270">
        <f t="shared" si="30"/>
        <v>25</v>
      </c>
    </row>
    <row r="1979" spans="2:4" ht="16.5" hidden="1" customHeight="1">
      <c r="B1979" s="202">
        <v>1976</v>
      </c>
      <c r="C1979" s="435">
        <v>30750</v>
      </c>
      <c r="D1979" s="270">
        <f t="shared" si="30"/>
        <v>26</v>
      </c>
    </row>
    <row r="1980" spans="2:4" ht="16.5" hidden="1" customHeight="1">
      <c r="B1980" s="202">
        <v>1977</v>
      </c>
      <c r="C1980" s="435">
        <v>30750</v>
      </c>
      <c r="D1980" s="270">
        <f t="shared" si="30"/>
        <v>27</v>
      </c>
    </row>
    <row r="1981" spans="2:4" ht="16.5" hidden="1" customHeight="1">
      <c r="B1981" s="202">
        <v>1978</v>
      </c>
      <c r="C1981" s="435">
        <v>30750</v>
      </c>
      <c r="D1981" s="270">
        <f t="shared" si="30"/>
        <v>28</v>
      </c>
    </row>
    <row r="1982" spans="2:4" ht="16.5" hidden="1" customHeight="1">
      <c r="B1982" s="202">
        <v>1979</v>
      </c>
      <c r="C1982" s="435">
        <v>30750</v>
      </c>
      <c r="D1982" s="270">
        <f t="shared" si="30"/>
        <v>29</v>
      </c>
    </row>
    <row r="1983" spans="2:4" ht="16.5" hidden="1" customHeight="1">
      <c r="B1983" s="202">
        <v>1980</v>
      </c>
      <c r="C1983" s="435">
        <v>30750</v>
      </c>
      <c r="D1983" s="270">
        <f t="shared" si="30"/>
        <v>30</v>
      </c>
    </row>
    <row r="1984" spans="2:4" ht="16.5" hidden="1" customHeight="1">
      <c r="B1984" s="202">
        <v>1981</v>
      </c>
      <c r="C1984" s="435">
        <v>30750</v>
      </c>
      <c r="D1984" s="270">
        <f t="shared" si="30"/>
        <v>31</v>
      </c>
    </row>
    <row r="1985" spans="2:4" ht="16.5" hidden="1" customHeight="1">
      <c r="B1985" s="202">
        <v>1982</v>
      </c>
      <c r="C1985" s="435">
        <v>30750</v>
      </c>
      <c r="D1985" s="270">
        <f t="shared" si="30"/>
        <v>32</v>
      </c>
    </row>
    <row r="1986" spans="2:4" ht="16.5" hidden="1" customHeight="1">
      <c r="B1986" s="202">
        <v>1983</v>
      </c>
      <c r="C1986" s="435">
        <v>30750</v>
      </c>
      <c r="D1986" s="270">
        <f t="shared" si="30"/>
        <v>33</v>
      </c>
    </row>
    <row r="1987" spans="2:4" ht="16.5" hidden="1" customHeight="1">
      <c r="B1987" s="202">
        <v>1984</v>
      </c>
      <c r="C1987" s="435">
        <v>30750</v>
      </c>
      <c r="D1987" s="270">
        <f t="shared" si="30"/>
        <v>34</v>
      </c>
    </row>
    <row r="1988" spans="2:4" ht="16.5" hidden="1" customHeight="1">
      <c r="B1988" s="202">
        <v>1985</v>
      </c>
      <c r="C1988" s="435">
        <v>30750</v>
      </c>
      <c r="D1988" s="270">
        <f t="shared" si="30"/>
        <v>35</v>
      </c>
    </row>
    <row r="1989" spans="2:4" ht="16.5" hidden="1" customHeight="1">
      <c r="B1989" s="202">
        <v>1986</v>
      </c>
      <c r="C1989" s="435">
        <v>30750</v>
      </c>
      <c r="D1989" s="270">
        <f t="shared" ref="D1989:D2003" si="31">MOD(ROW()-3,50)</f>
        <v>36</v>
      </c>
    </row>
    <row r="1990" spans="2:4" ht="16.5" hidden="1" customHeight="1">
      <c r="B1990" s="202">
        <v>1987</v>
      </c>
      <c r="C1990" s="435">
        <v>30750</v>
      </c>
      <c r="D1990" s="270">
        <f t="shared" si="31"/>
        <v>37</v>
      </c>
    </row>
    <row r="1991" spans="2:4" ht="16.5" hidden="1" customHeight="1">
      <c r="B1991" s="202">
        <v>1988</v>
      </c>
      <c r="C1991" s="435">
        <v>30750</v>
      </c>
      <c r="D1991" s="270">
        <f t="shared" si="31"/>
        <v>38</v>
      </c>
    </row>
    <row r="1992" spans="2:4" ht="16.5" hidden="1" customHeight="1">
      <c r="B1992" s="202">
        <v>1989</v>
      </c>
      <c r="C1992" s="435">
        <v>30750</v>
      </c>
      <c r="D1992" s="270">
        <f t="shared" si="31"/>
        <v>39</v>
      </c>
    </row>
    <row r="1993" spans="2:4" ht="16.5" hidden="1" customHeight="1">
      <c r="B1993" s="202">
        <v>1990</v>
      </c>
      <c r="C1993" s="435">
        <v>30750</v>
      </c>
      <c r="D1993" s="270">
        <f t="shared" si="31"/>
        <v>40</v>
      </c>
    </row>
    <row r="1994" spans="2:4" ht="16.5" hidden="1" customHeight="1">
      <c r="B1994" s="202">
        <v>1991</v>
      </c>
      <c r="C1994" s="435">
        <v>30750</v>
      </c>
      <c r="D1994" s="270">
        <f t="shared" si="31"/>
        <v>41</v>
      </c>
    </row>
    <row r="1995" spans="2:4" ht="16.5" hidden="1" customHeight="1">
      <c r="B1995" s="202">
        <v>1992</v>
      </c>
      <c r="C1995" s="435">
        <v>30750</v>
      </c>
      <c r="D1995" s="270">
        <f t="shared" si="31"/>
        <v>42</v>
      </c>
    </row>
    <row r="1996" spans="2:4" ht="16.5" hidden="1" customHeight="1">
      <c r="B1996" s="202">
        <v>1993</v>
      </c>
      <c r="C1996" s="435">
        <v>30750</v>
      </c>
      <c r="D1996" s="270">
        <f t="shared" si="31"/>
        <v>43</v>
      </c>
    </row>
    <row r="1997" spans="2:4" ht="16.5" hidden="1" customHeight="1">
      <c r="B1997" s="202">
        <v>1994</v>
      </c>
      <c r="C1997" s="435">
        <v>30750</v>
      </c>
      <c r="D1997" s="270">
        <f t="shared" si="31"/>
        <v>44</v>
      </c>
    </row>
    <row r="1998" spans="2:4" ht="16.5" hidden="1" customHeight="1">
      <c r="B1998" s="202">
        <v>1995</v>
      </c>
      <c r="C1998" s="435">
        <v>30750</v>
      </c>
      <c r="D1998" s="270">
        <f t="shared" si="31"/>
        <v>45</v>
      </c>
    </row>
    <row r="1999" spans="2:4" ht="16.5" hidden="1" customHeight="1">
      <c r="B1999" s="202">
        <v>1996</v>
      </c>
      <c r="C1999" s="435">
        <v>30750</v>
      </c>
      <c r="D1999" s="270">
        <f t="shared" si="31"/>
        <v>46</v>
      </c>
    </row>
    <row r="2000" spans="2:4" ht="16.5" hidden="1" customHeight="1">
      <c r="B2000" s="202">
        <v>1997</v>
      </c>
      <c r="C2000" s="435">
        <v>30750</v>
      </c>
      <c r="D2000" s="270">
        <f t="shared" si="31"/>
        <v>47</v>
      </c>
    </row>
    <row r="2001" spans="2:4" ht="16.5" hidden="1" customHeight="1">
      <c r="B2001" s="202">
        <v>1998</v>
      </c>
      <c r="C2001" s="435">
        <v>30750</v>
      </c>
      <c r="D2001" s="270">
        <f t="shared" si="31"/>
        <v>48</v>
      </c>
    </row>
    <row r="2002" spans="2:4" ht="16.5" hidden="1" customHeight="1">
      <c r="B2002" s="202">
        <v>1999</v>
      </c>
      <c r="C2002" s="435">
        <v>30750</v>
      </c>
      <c r="D2002" s="270">
        <f t="shared" si="31"/>
        <v>49</v>
      </c>
    </row>
    <row r="2003" spans="2:4" ht="16.5" customHeight="1">
      <c r="B2003" s="202">
        <v>2000</v>
      </c>
      <c r="C2003" s="435">
        <v>30750</v>
      </c>
      <c r="D2003" s="270">
        <f t="shared" si="31"/>
        <v>0</v>
      </c>
    </row>
  </sheetData>
  <autoFilter ref="B3:D2003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F180"/>
  <sheetViews>
    <sheetView topLeftCell="A148" workbookViewId="0">
      <selection activeCell="Q21" sqref="Q21"/>
    </sheetView>
  </sheetViews>
  <sheetFormatPr defaultColWidth="3.125" defaultRowHeight="16.5"/>
  <cols>
    <col min="1" max="1" width="3.125" style="210"/>
    <col min="2" max="2" width="30.75" style="210" customWidth="1"/>
    <col min="3" max="5" width="12.625" style="210" customWidth="1"/>
    <col min="6" max="6" width="18.875" style="210" bestFit="1" customWidth="1"/>
    <col min="7" max="7" width="18.75" style="210" customWidth="1"/>
    <col min="8" max="16384" width="3.125" style="210"/>
  </cols>
  <sheetData>
    <row r="1" spans="1:3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</row>
    <row r="2" spans="1:32">
      <c r="A2" s="54"/>
      <c r="B2" s="252" t="s">
        <v>1787</v>
      </c>
      <c r="C2" s="252"/>
      <c r="D2" s="252"/>
      <c r="E2" s="252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</row>
    <row r="3" spans="1:32">
      <c r="A3" s="54"/>
      <c r="B3" s="293" t="s">
        <v>1885</v>
      </c>
      <c r="C3" s="252"/>
      <c r="D3" s="252"/>
      <c r="E3" s="25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</row>
    <row r="4" spans="1:32">
      <c r="A4" s="54"/>
      <c r="B4" s="293" t="s">
        <v>1884</v>
      </c>
      <c r="C4" s="252"/>
      <c r="D4" s="252"/>
      <c r="E4" s="252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</row>
    <row r="5" spans="1:32">
      <c r="A5" s="54"/>
      <c r="B5" s="28" t="s">
        <v>1756</v>
      </c>
      <c r="C5" s="251" t="s">
        <v>1731</v>
      </c>
      <c r="D5" s="251" t="s">
        <v>1732</v>
      </c>
      <c r="E5" s="251" t="s">
        <v>488</v>
      </c>
      <c r="F5" s="28" t="s">
        <v>1730</v>
      </c>
      <c r="G5" s="28" t="s">
        <v>1729</v>
      </c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</row>
    <row r="6" spans="1:32">
      <c r="B6" s="268" t="s">
        <v>1733</v>
      </c>
      <c r="C6" s="459" t="s">
        <v>1762</v>
      </c>
      <c r="D6" s="459" t="s">
        <v>1763</v>
      </c>
      <c r="E6" s="459">
        <v>1</v>
      </c>
      <c r="F6" s="460" t="s">
        <v>1767</v>
      </c>
      <c r="G6" s="461">
        <v>1</v>
      </c>
    </row>
    <row r="7" spans="1:32">
      <c r="B7" s="268" t="s">
        <v>1733</v>
      </c>
      <c r="C7" s="459" t="s">
        <v>1757</v>
      </c>
      <c r="D7" s="459" t="s">
        <v>1763</v>
      </c>
      <c r="E7" s="459">
        <v>2</v>
      </c>
      <c r="F7" s="460" t="s">
        <v>1767</v>
      </c>
      <c r="G7" s="461">
        <v>1.7</v>
      </c>
    </row>
    <row r="8" spans="1:32">
      <c r="B8" s="268" t="s">
        <v>1733</v>
      </c>
      <c r="C8" s="459" t="s">
        <v>1757</v>
      </c>
      <c r="D8" s="459" t="s">
        <v>1763</v>
      </c>
      <c r="E8" s="459">
        <v>3</v>
      </c>
      <c r="F8" s="460" t="s">
        <v>1767</v>
      </c>
      <c r="G8" s="461">
        <v>2.4</v>
      </c>
    </row>
    <row r="9" spans="1:32">
      <c r="B9" s="268" t="s">
        <v>1733</v>
      </c>
      <c r="C9" s="459" t="s">
        <v>1757</v>
      </c>
      <c r="D9" s="459" t="s">
        <v>1763</v>
      </c>
      <c r="E9" s="459">
        <v>4</v>
      </c>
      <c r="F9" s="460" t="s">
        <v>1767</v>
      </c>
      <c r="G9" s="461">
        <v>3.1</v>
      </c>
    </row>
    <row r="10" spans="1:32">
      <c r="B10" s="268" t="s">
        <v>1733</v>
      </c>
      <c r="C10" s="459" t="s">
        <v>1757</v>
      </c>
      <c r="D10" s="459" t="s">
        <v>1763</v>
      </c>
      <c r="E10" s="459">
        <v>5</v>
      </c>
      <c r="F10" s="460" t="s">
        <v>1767</v>
      </c>
      <c r="G10" s="461">
        <v>3.8</v>
      </c>
    </row>
    <row r="11" spans="1:32">
      <c r="B11" s="268" t="s">
        <v>1733</v>
      </c>
      <c r="C11" s="459" t="s">
        <v>1757</v>
      </c>
      <c r="D11" s="459" t="s">
        <v>1763</v>
      </c>
      <c r="E11" s="459">
        <v>6</v>
      </c>
      <c r="F11" s="460" t="s">
        <v>1767</v>
      </c>
      <c r="G11" s="461">
        <v>4.5</v>
      </c>
    </row>
    <row r="12" spans="1:32">
      <c r="B12" s="268" t="s">
        <v>1733</v>
      </c>
      <c r="C12" s="459" t="s">
        <v>1757</v>
      </c>
      <c r="D12" s="459" t="s">
        <v>1763</v>
      </c>
      <c r="E12" s="459">
        <v>7</v>
      </c>
      <c r="F12" s="460" t="s">
        <v>1767</v>
      </c>
      <c r="G12" s="461">
        <v>5.2</v>
      </c>
    </row>
    <row r="13" spans="1:32">
      <c r="B13" s="268" t="s">
        <v>1734</v>
      </c>
      <c r="C13" s="459" t="s">
        <v>1757</v>
      </c>
      <c r="D13" s="459" t="s">
        <v>797</v>
      </c>
      <c r="E13" s="459">
        <v>1</v>
      </c>
      <c r="F13" s="460" t="s">
        <v>1777</v>
      </c>
      <c r="G13" s="467">
        <v>5</v>
      </c>
    </row>
    <row r="14" spans="1:32">
      <c r="B14" s="268" t="s">
        <v>1734</v>
      </c>
      <c r="C14" s="459" t="s">
        <v>1757</v>
      </c>
      <c r="D14" s="459" t="s">
        <v>797</v>
      </c>
      <c r="E14" s="459">
        <v>2</v>
      </c>
      <c r="F14" s="460" t="s">
        <v>1777</v>
      </c>
      <c r="G14" s="467">
        <v>6.5</v>
      </c>
    </row>
    <row r="15" spans="1:32">
      <c r="B15" s="268" t="s">
        <v>1734</v>
      </c>
      <c r="C15" s="459" t="s">
        <v>1757</v>
      </c>
      <c r="D15" s="459" t="s">
        <v>797</v>
      </c>
      <c r="E15" s="459">
        <v>3</v>
      </c>
      <c r="F15" s="460" t="s">
        <v>1777</v>
      </c>
      <c r="G15" s="467">
        <v>8</v>
      </c>
    </row>
    <row r="16" spans="1:32">
      <c r="B16" s="268" t="s">
        <v>1734</v>
      </c>
      <c r="C16" s="459" t="s">
        <v>1757</v>
      </c>
      <c r="D16" s="459" t="s">
        <v>797</v>
      </c>
      <c r="E16" s="459">
        <v>4</v>
      </c>
      <c r="F16" s="460" t="s">
        <v>1777</v>
      </c>
      <c r="G16" s="467">
        <v>9.5</v>
      </c>
    </row>
    <row r="17" spans="2:7">
      <c r="B17" s="268" t="s">
        <v>1734</v>
      </c>
      <c r="C17" s="459" t="s">
        <v>1757</v>
      </c>
      <c r="D17" s="459" t="s">
        <v>797</v>
      </c>
      <c r="E17" s="459">
        <v>5</v>
      </c>
      <c r="F17" s="460" t="s">
        <v>1777</v>
      </c>
      <c r="G17" s="467">
        <v>11</v>
      </c>
    </row>
    <row r="18" spans="2:7">
      <c r="B18" s="268" t="s">
        <v>1734</v>
      </c>
      <c r="C18" s="459" t="s">
        <v>1757</v>
      </c>
      <c r="D18" s="459" t="s">
        <v>797</v>
      </c>
      <c r="E18" s="459">
        <v>6</v>
      </c>
      <c r="F18" s="460" t="s">
        <v>1777</v>
      </c>
      <c r="G18" s="467">
        <v>13.5</v>
      </c>
    </row>
    <row r="19" spans="2:7">
      <c r="B19" s="268" t="s">
        <v>1734</v>
      </c>
      <c r="C19" s="459" t="s">
        <v>1757</v>
      </c>
      <c r="D19" s="459" t="s">
        <v>797</v>
      </c>
      <c r="E19" s="459">
        <v>7</v>
      </c>
      <c r="F19" s="460" t="s">
        <v>1777</v>
      </c>
      <c r="G19" s="467">
        <v>15</v>
      </c>
    </row>
    <row r="20" spans="2:7">
      <c r="B20" s="268" t="s">
        <v>1735</v>
      </c>
      <c r="C20" s="459" t="s">
        <v>1757</v>
      </c>
      <c r="D20" s="459" t="s">
        <v>1766</v>
      </c>
      <c r="E20" s="459">
        <v>1</v>
      </c>
      <c r="F20" s="460" t="s">
        <v>220</v>
      </c>
      <c r="G20" s="461">
        <v>3</v>
      </c>
    </row>
    <row r="21" spans="2:7">
      <c r="B21" s="268" t="s">
        <v>1735</v>
      </c>
      <c r="C21" s="459" t="s">
        <v>1757</v>
      </c>
      <c r="D21" s="459" t="s">
        <v>1766</v>
      </c>
      <c r="E21" s="459">
        <v>2</v>
      </c>
      <c r="F21" s="460" t="s">
        <v>220</v>
      </c>
      <c r="G21" s="461">
        <v>4.5</v>
      </c>
    </row>
    <row r="22" spans="2:7">
      <c r="B22" s="268" t="s">
        <v>1735</v>
      </c>
      <c r="C22" s="459" t="s">
        <v>1757</v>
      </c>
      <c r="D22" s="459" t="s">
        <v>1766</v>
      </c>
      <c r="E22" s="459">
        <v>3</v>
      </c>
      <c r="F22" s="460" t="s">
        <v>220</v>
      </c>
      <c r="G22" s="461">
        <v>6</v>
      </c>
    </row>
    <row r="23" spans="2:7">
      <c r="B23" s="268" t="s">
        <v>1735</v>
      </c>
      <c r="C23" s="459" t="s">
        <v>1757</v>
      </c>
      <c r="D23" s="459" t="s">
        <v>1766</v>
      </c>
      <c r="E23" s="459">
        <v>4</v>
      </c>
      <c r="F23" s="460" t="s">
        <v>220</v>
      </c>
      <c r="G23" s="461">
        <v>7.5</v>
      </c>
    </row>
    <row r="24" spans="2:7">
      <c r="B24" s="268" t="s">
        <v>1735</v>
      </c>
      <c r="C24" s="459" t="s">
        <v>1757</v>
      </c>
      <c r="D24" s="459" t="s">
        <v>1766</v>
      </c>
      <c r="E24" s="459">
        <v>5</v>
      </c>
      <c r="F24" s="460" t="s">
        <v>220</v>
      </c>
      <c r="G24" s="461">
        <v>9</v>
      </c>
    </row>
    <row r="25" spans="2:7">
      <c r="B25" s="268" t="s">
        <v>1735</v>
      </c>
      <c r="C25" s="459" t="s">
        <v>1757</v>
      </c>
      <c r="D25" s="459" t="s">
        <v>1766</v>
      </c>
      <c r="E25" s="459">
        <v>6</v>
      </c>
      <c r="F25" s="460" t="s">
        <v>220</v>
      </c>
      <c r="G25" s="461">
        <v>10.5</v>
      </c>
    </row>
    <row r="26" spans="2:7">
      <c r="B26" s="268" t="s">
        <v>1735</v>
      </c>
      <c r="C26" s="459" t="s">
        <v>1757</v>
      </c>
      <c r="D26" s="459" t="s">
        <v>1766</v>
      </c>
      <c r="E26" s="459">
        <v>7</v>
      </c>
      <c r="F26" s="460" t="s">
        <v>220</v>
      </c>
      <c r="G26" s="461">
        <v>12</v>
      </c>
    </row>
    <row r="27" spans="2:7">
      <c r="B27" s="268" t="s">
        <v>1736</v>
      </c>
      <c r="C27" s="459" t="s">
        <v>1757</v>
      </c>
      <c r="D27" s="459" t="s">
        <v>1764</v>
      </c>
      <c r="E27" s="459">
        <v>1</v>
      </c>
      <c r="F27" s="462" t="s">
        <v>1770</v>
      </c>
      <c r="G27" s="463">
        <v>2</v>
      </c>
    </row>
    <row r="28" spans="2:7">
      <c r="B28" s="268" t="s">
        <v>1736</v>
      </c>
      <c r="C28" s="459" t="s">
        <v>1757</v>
      </c>
      <c r="D28" s="459" t="s">
        <v>1764</v>
      </c>
      <c r="E28" s="459">
        <v>2</v>
      </c>
      <c r="F28" s="462" t="s">
        <v>1770</v>
      </c>
      <c r="G28" s="463">
        <v>3</v>
      </c>
    </row>
    <row r="29" spans="2:7">
      <c r="B29" s="268" t="s">
        <v>1736</v>
      </c>
      <c r="C29" s="459" t="s">
        <v>1757</v>
      </c>
      <c r="D29" s="459" t="s">
        <v>1764</v>
      </c>
      <c r="E29" s="459">
        <v>3</v>
      </c>
      <c r="F29" s="462" t="s">
        <v>1770</v>
      </c>
      <c r="G29" s="463">
        <v>5</v>
      </c>
    </row>
    <row r="30" spans="2:7">
      <c r="B30" s="268" t="s">
        <v>1736</v>
      </c>
      <c r="C30" s="459" t="s">
        <v>1757</v>
      </c>
      <c r="D30" s="459" t="s">
        <v>1764</v>
      </c>
      <c r="E30" s="459">
        <v>4</v>
      </c>
      <c r="F30" s="462" t="s">
        <v>1770</v>
      </c>
      <c r="G30" s="463">
        <v>7</v>
      </c>
    </row>
    <row r="31" spans="2:7">
      <c r="B31" s="268" t="s">
        <v>1736</v>
      </c>
      <c r="C31" s="459" t="s">
        <v>1757</v>
      </c>
      <c r="D31" s="459" t="s">
        <v>1764</v>
      </c>
      <c r="E31" s="459">
        <v>5</v>
      </c>
      <c r="F31" s="462" t="s">
        <v>1770</v>
      </c>
      <c r="G31" s="463">
        <v>9</v>
      </c>
    </row>
    <row r="32" spans="2:7">
      <c r="B32" s="268" t="s">
        <v>1736</v>
      </c>
      <c r="C32" s="459" t="s">
        <v>1757</v>
      </c>
      <c r="D32" s="459" t="s">
        <v>1764</v>
      </c>
      <c r="E32" s="459">
        <v>6</v>
      </c>
      <c r="F32" s="462" t="s">
        <v>1770</v>
      </c>
      <c r="G32" s="463">
        <v>11</v>
      </c>
    </row>
    <row r="33" spans="2:7">
      <c r="B33" s="268" t="s">
        <v>1736</v>
      </c>
      <c r="C33" s="459" t="s">
        <v>1757</v>
      </c>
      <c r="D33" s="459" t="s">
        <v>1764</v>
      </c>
      <c r="E33" s="459">
        <v>7</v>
      </c>
      <c r="F33" s="462" t="s">
        <v>1770</v>
      </c>
      <c r="G33" s="463">
        <v>13</v>
      </c>
    </row>
    <row r="34" spans="2:7">
      <c r="B34" s="268" t="s">
        <v>2726</v>
      </c>
      <c r="C34" s="459" t="s">
        <v>1757</v>
      </c>
      <c r="D34" s="459" t="s">
        <v>1765</v>
      </c>
      <c r="E34" s="459">
        <v>1</v>
      </c>
      <c r="F34" s="460" t="s">
        <v>1786</v>
      </c>
      <c r="G34" s="467">
        <v>5</v>
      </c>
    </row>
    <row r="35" spans="2:7">
      <c r="B35" s="268" t="s">
        <v>2726</v>
      </c>
      <c r="C35" s="459" t="s">
        <v>1757</v>
      </c>
      <c r="D35" s="459" t="s">
        <v>1765</v>
      </c>
      <c r="E35" s="459">
        <v>2</v>
      </c>
      <c r="F35" s="460" t="s">
        <v>1786</v>
      </c>
      <c r="G35" s="467">
        <v>7.5</v>
      </c>
    </row>
    <row r="36" spans="2:7">
      <c r="B36" s="268" t="s">
        <v>2726</v>
      </c>
      <c r="C36" s="459" t="s">
        <v>1757</v>
      </c>
      <c r="D36" s="459" t="s">
        <v>1765</v>
      </c>
      <c r="E36" s="459">
        <v>3</v>
      </c>
      <c r="F36" s="460" t="s">
        <v>1786</v>
      </c>
      <c r="G36" s="467">
        <v>10</v>
      </c>
    </row>
    <row r="37" spans="2:7">
      <c r="B37" s="268" t="s">
        <v>2726</v>
      </c>
      <c r="C37" s="459" t="s">
        <v>1757</v>
      </c>
      <c r="D37" s="459" t="s">
        <v>1765</v>
      </c>
      <c r="E37" s="459">
        <v>4</v>
      </c>
      <c r="F37" s="460" t="s">
        <v>1786</v>
      </c>
      <c r="G37" s="467">
        <v>12.5</v>
      </c>
    </row>
    <row r="38" spans="2:7">
      <c r="B38" s="268" t="s">
        <v>2726</v>
      </c>
      <c r="C38" s="459" t="s">
        <v>1757</v>
      </c>
      <c r="D38" s="459" t="s">
        <v>1765</v>
      </c>
      <c r="E38" s="459">
        <v>5</v>
      </c>
      <c r="F38" s="460" t="s">
        <v>1786</v>
      </c>
      <c r="G38" s="467">
        <v>15</v>
      </c>
    </row>
    <row r="39" spans="2:7">
      <c r="B39" s="268" t="s">
        <v>2726</v>
      </c>
      <c r="C39" s="459" t="s">
        <v>1757</v>
      </c>
      <c r="D39" s="459" t="s">
        <v>1765</v>
      </c>
      <c r="E39" s="459">
        <v>6</v>
      </c>
      <c r="F39" s="460" t="s">
        <v>1786</v>
      </c>
      <c r="G39" s="467">
        <v>17.5</v>
      </c>
    </row>
    <row r="40" spans="2:7">
      <c r="B40" s="268" t="s">
        <v>2726</v>
      </c>
      <c r="C40" s="459" t="s">
        <v>1757</v>
      </c>
      <c r="D40" s="459" t="s">
        <v>1765</v>
      </c>
      <c r="E40" s="459">
        <v>7</v>
      </c>
      <c r="F40" s="460" t="s">
        <v>1786</v>
      </c>
      <c r="G40" s="467">
        <v>20</v>
      </c>
    </row>
    <row r="41" spans="2:7">
      <c r="B41" s="268" t="s">
        <v>1737</v>
      </c>
      <c r="C41" s="459" t="s">
        <v>1758</v>
      </c>
      <c r="D41" s="459" t="s">
        <v>1763</v>
      </c>
      <c r="E41" s="459">
        <v>1</v>
      </c>
      <c r="F41" s="460" t="s">
        <v>1770</v>
      </c>
      <c r="G41" s="463">
        <v>2</v>
      </c>
    </row>
    <row r="42" spans="2:7">
      <c r="B42" s="268" t="s">
        <v>1737</v>
      </c>
      <c r="C42" s="459" t="s">
        <v>1758</v>
      </c>
      <c r="D42" s="459" t="s">
        <v>1763</v>
      </c>
      <c r="E42" s="459">
        <v>2</v>
      </c>
      <c r="F42" s="460" t="s">
        <v>1770</v>
      </c>
      <c r="G42" s="463">
        <v>4</v>
      </c>
    </row>
    <row r="43" spans="2:7">
      <c r="B43" s="268" t="s">
        <v>1737</v>
      </c>
      <c r="C43" s="459" t="s">
        <v>1758</v>
      </c>
      <c r="D43" s="459" t="s">
        <v>1763</v>
      </c>
      <c r="E43" s="459">
        <v>3</v>
      </c>
      <c r="F43" s="460" t="s">
        <v>1770</v>
      </c>
      <c r="G43" s="463">
        <v>6</v>
      </c>
    </row>
    <row r="44" spans="2:7">
      <c r="B44" s="268" t="s">
        <v>1737</v>
      </c>
      <c r="C44" s="459" t="s">
        <v>1758</v>
      </c>
      <c r="D44" s="459" t="s">
        <v>1763</v>
      </c>
      <c r="E44" s="459">
        <v>4</v>
      </c>
      <c r="F44" s="460" t="s">
        <v>1770</v>
      </c>
      <c r="G44" s="463">
        <v>8</v>
      </c>
    </row>
    <row r="45" spans="2:7">
      <c r="B45" s="268" t="s">
        <v>1737</v>
      </c>
      <c r="C45" s="459" t="s">
        <v>1758</v>
      </c>
      <c r="D45" s="459" t="s">
        <v>1763</v>
      </c>
      <c r="E45" s="459">
        <v>5</v>
      </c>
      <c r="F45" s="460" t="s">
        <v>1770</v>
      </c>
      <c r="G45" s="463">
        <v>10</v>
      </c>
    </row>
    <row r="46" spans="2:7">
      <c r="B46" s="268" t="s">
        <v>1737</v>
      </c>
      <c r="C46" s="459" t="s">
        <v>1758</v>
      </c>
      <c r="D46" s="459" t="s">
        <v>1763</v>
      </c>
      <c r="E46" s="459">
        <v>6</v>
      </c>
      <c r="F46" s="460" t="s">
        <v>1770</v>
      </c>
      <c r="G46" s="463">
        <v>12</v>
      </c>
    </row>
    <row r="47" spans="2:7">
      <c r="B47" s="268" t="s">
        <v>1737</v>
      </c>
      <c r="C47" s="459" t="s">
        <v>1758</v>
      </c>
      <c r="D47" s="459" t="s">
        <v>1763</v>
      </c>
      <c r="E47" s="459">
        <v>7</v>
      </c>
      <c r="F47" s="460" t="s">
        <v>1770</v>
      </c>
      <c r="G47" s="463">
        <v>14</v>
      </c>
    </row>
    <row r="48" spans="2:7">
      <c r="B48" s="268" t="s">
        <v>1738</v>
      </c>
      <c r="C48" s="459" t="s">
        <v>1758</v>
      </c>
      <c r="D48" s="459" t="s">
        <v>797</v>
      </c>
      <c r="E48" s="459">
        <v>1</v>
      </c>
      <c r="F48" s="464" t="s">
        <v>1776</v>
      </c>
      <c r="G48" s="461">
        <v>10</v>
      </c>
    </row>
    <row r="49" spans="2:7">
      <c r="B49" s="268" t="s">
        <v>1738</v>
      </c>
      <c r="C49" s="459" t="s">
        <v>1758</v>
      </c>
      <c r="D49" s="459" t="s">
        <v>797</v>
      </c>
      <c r="E49" s="459">
        <v>2</v>
      </c>
      <c r="F49" s="464" t="s">
        <v>1776</v>
      </c>
      <c r="G49" s="461">
        <v>12</v>
      </c>
    </row>
    <row r="50" spans="2:7">
      <c r="B50" s="268" t="s">
        <v>1738</v>
      </c>
      <c r="C50" s="459" t="s">
        <v>1758</v>
      </c>
      <c r="D50" s="459" t="s">
        <v>797</v>
      </c>
      <c r="E50" s="459">
        <v>3</v>
      </c>
      <c r="F50" s="464" t="s">
        <v>1776</v>
      </c>
      <c r="G50" s="461">
        <v>14</v>
      </c>
    </row>
    <row r="51" spans="2:7">
      <c r="B51" s="268" t="s">
        <v>1738</v>
      </c>
      <c r="C51" s="459" t="s">
        <v>1758</v>
      </c>
      <c r="D51" s="459" t="s">
        <v>797</v>
      </c>
      <c r="E51" s="459">
        <v>4</v>
      </c>
      <c r="F51" s="464" t="s">
        <v>1776</v>
      </c>
      <c r="G51" s="461">
        <v>16</v>
      </c>
    </row>
    <row r="52" spans="2:7">
      <c r="B52" s="268" t="s">
        <v>1738</v>
      </c>
      <c r="C52" s="459" t="s">
        <v>1758</v>
      </c>
      <c r="D52" s="459" t="s">
        <v>797</v>
      </c>
      <c r="E52" s="459">
        <v>5</v>
      </c>
      <c r="F52" s="464" t="s">
        <v>1776</v>
      </c>
      <c r="G52" s="461">
        <v>18</v>
      </c>
    </row>
    <row r="53" spans="2:7">
      <c r="B53" s="268" t="s">
        <v>1738</v>
      </c>
      <c r="C53" s="459" t="s">
        <v>1758</v>
      </c>
      <c r="D53" s="459" t="s">
        <v>797</v>
      </c>
      <c r="E53" s="459">
        <v>6</v>
      </c>
      <c r="F53" s="464" t="s">
        <v>1776</v>
      </c>
      <c r="G53" s="461">
        <v>20</v>
      </c>
    </row>
    <row r="54" spans="2:7">
      <c r="B54" s="268" t="s">
        <v>1738</v>
      </c>
      <c r="C54" s="459" t="s">
        <v>1758</v>
      </c>
      <c r="D54" s="459" t="s">
        <v>797</v>
      </c>
      <c r="E54" s="459">
        <v>7</v>
      </c>
      <c r="F54" s="464" t="s">
        <v>1776</v>
      </c>
      <c r="G54" s="461">
        <v>22</v>
      </c>
    </row>
    <row r="55" spans="2:7">
      <c r="B55" s="268" t="s">
        <v>1739</v>
      </c>
      <c r="C55" s="459" t="s">
        <v>1758</v>
      </c>
      <c r="D55" s="459" t="s">
        <v>1766</v>
      </c>
      <c r="E55" s="459">
        <v>1</v>
      </c>
      <c r="F55" s="460" t="s">
        <v>220</v>
      </c>
      <c r="G55" s="461">
        <v>3</v>
      </c>
    </row>
    <row r="56" spans="2:7">
      <c r="B56" s="268" t="s">
        <v>1739</v>
      </c>
      <c r="C56" s="459" t="s">
        <v>1758</v>
      </c>
      <c r="D56" s="459" t="s">
        <v>1766</v>
      </c>
      <c r="E56" s="459">
        <v>2</v>
      </c>
      <c r="F56" s="460" t="s">
        <v>220</v>
      </c>
      <c r="G56" s="461">
        <v>4.5</v>
      </c>
    </row>
    <row r="57" spans="2:7">
      <c r="B57" s="268" t="s">
        <v>1739</v>
      </c>
      <c r="C57" s="459" t="s">
        <v>1758</v>
      </c>
      <c r="D57" s="459" t="s">
        <v>1766</v>
      </c>
      <c r="E57" s="459">
        <v>3</v>
      </c>
      <c r="F57" s="460" t="s">
        <v>220</v>
      </c>
      <c r="G57" s="461">
        <v>6</v>
      </c>
    </row>
    <row r="58" spans="2:7">
      <c r="B58" s="268" t="s">
        <v>1739</v>
      </c>
      <c r="C58" s="459" t="s">
        <v>1758</v>
      </c>
      <c r="D58" s="459" t="s">
        <v>1766</v>
      </c>
      <c r="E58" s="459">
        <v>4</v>
      </c>
      <c r="F58" s="460" t="s">
        <v>220</v>
      </c>
      <c r="G58" s="461">
        <v>7.5</v>
      </c>
    </row>
    <row r="59" spans="2:7">
      <c r="B59" s="268" t="s">
        <v>1739</v>
      </c>
      <c r="C59" s="459" t="s">
        <v>1758</v>
      </c>
      <c r="D59" s="459" t="s">
        <v>1766</v>
      </c>
      <c r="E59" s="459">
        <v>5</v>
      </c>
      <c r="F59" s="460" t="s">
        <v>220</v>
      </c>
      <c r="G59" s="461">
        <v>9</v>
      </c>
    </row>
    <row r="60" spans="2:7">
      <c r="B60" s="268" t="s">
        <v>1739</v>
      </c>
      <c r="C60" s="459" t="s">
        <v>1758</v>
      </c>
      <c r="D60" s="459" t="s">
        <v>1766</v>
      </c>
      <c r="E60" s="459">
        <v>6</v>
      </c>
      <c r="F60" s="460" t="s">
        <v>220</v>
      </c>
      <c r="G60" s="461">
        <v>10.5</v>
      </c>
    </row>
    <row r="61" spans="2:7">
      <c r="B61" s="268" t="s">
        <v>1739</v>
      </c>
      <c r="C61" s="459" t="s">
        <v>1758</v>
      </c>
      <c r="D61" s="459" t="s">
        <v>1766</v>
      </c>
      <c r="E61" s="459">
        <v>7</v>
      </c>
      <c r="F61" s="460" t="s">
        <v>220</v>
      </c>
      <c r="G61" s="461">
        <v>12</v>
      </c>
    </row>
    <row r="62" spans="2:7">
      <c r="B62" s="268" t="s">
        <v>1740</v>
      </c>
      <c r="C62" s="459" t="s">
        <v>1758</v>
      </c>
      <c r="D62" s="459" t="s">
        <v>1764</v>
      </c>
      <c r="E62" s="459">
        <v>1</v>
      </c>
      <c r="F62" s="460" t="s">
        <v>1769</v>
      </c>
      <c r="G62" s="463">
        <v>2</v>
      </c>
    </row>
    <row r="63" spans="2:7">
      <c r="B63" s="268" t="s">
        <v>1740</v>
      </c>
      <c r="C63" s="459" t="s">
        <v>1758</v>
      </c>
      <c r="D63" s="459" t="s">
        <v>1764</v>
      </c>
      <c r="E63" s="459">
        <v>2</v>
      </c>
      <c r="F63" s="460" t="s">
        <v>1769</v>
      </c>
      <c r="G63" s="463">
        <v>4</v>
      </c>
    </row>
    <row r="64" spans="2:7">
      <c r="B64" s="268" t="s">
        <v>1740</v>
      </c>
      <c r="C64" s="459" t="s">
        <v>1758</v>
      </c>
      <c r="D64" s="459" t="s">
        <v>1764</v>
      </c>
      <c r="E64" s="459">
        <v>3</v>
      </c>
      <c r="F64" s="460" t="s">
        <v>1769</v>
      </c>
      <c r="G64" s="463">
        <v>6</v>
      </c>
    </row>
    <row r="65" spans="2:7">
      <c r="B65" s="268" t="s">
        <v>1740</v>
      </c>
      <c r="C65" s="459" t="s">
        <v>1758</v>
      </c>
      <c r="D65" s="459" t="s">
        <v>1764</v>
      </c>
      <c r="E65" s="459">
        <v>4</v>
      </c>
      <c r="F65" s="460" t="s">
        <v>1769</v>
      </c>
      <c r="G65" s="463">
        <v>8</v>
      </c>
    </row>
    <row r="66" spans="2:7">
      <c r="B66" s="268" t="s">
        <v>1740</v>
      </c>
      <c r="C66" s="459" t="s">
        <v>1758</v>
      </c>
      <c r="D66" s="459" t="s">
        <v>1764</v>
      </c>
      <c r="E66" s="459">
        <v>5</v>
      </c>
      <c r="F66" s="460" t="s">
        <v>1769</v>
      </c>
      <c r="G66" s="463">
        <v>10</v>
      </c>
    </row>
    <row r="67" spans="2:7">
      <c r="B67" s="268" t="s">
        <v>1740</v>
      </c>
      <c r="C67" s="459" t="s">
        <v>1758</v>
      </c>
      <c r="D67" s="459" t="s">
        <v>1764</v>
      </c>
      <c r="E67" s="459">
        <v>6</v>
      </c>
      <c r="F67" s="460" t="s">
        <v>1769</v>
      </c>
      <c r="G67" s="463">
        <v>12</v>
      </c>
    </row>
    <row r="68" spans="2:7">
      <c r="B68" s="268" t="s">
        <v>1740</v>
      </c>
      <c r="C68" s="459" t="s">
        <v>1758</v>
      </c>
      <c r="D68" s="459" t="s">
        <v>1764</v>
      </c>
      <c r="E68" s="459">
        <v>7</v>
      </c>
      <c r="F68" s="460" t="s">
        <v>1769</v>
      </c>
      <c r="G68" s="463">
        <v>14</v>
      </c>
    </row>
    <row r="69" spans="2:7">
      <c r="B69" s="268" t="s">
        <v>1741</v>
      </c>
      <c r="C69" s="459" t="s">
        <v>1758</v>
      </c>
      <c r="D69" s="459" t="s">
        <v>1765</v>
      </c>
      <c r="E69" s="459">
        <v>1</v>
      </c>
      <c r="F69" s="460" t="s">
        <v>1767</v>
      </c>
      <c r="G69" s="461">
        <v>1</v>
      </c>
    </row>
    <row r="70" spans="2:7">
      <c r="B70" s="268" t="s">
        <v>1741</v>
      </c>
      <c r="C70" s="459" t="s">
        <v>1758</v>
      </c>
      <c r="D70" s="459" t="s">
        <v>1765</v>
      </c>
      <c r="E70" s="459">
        <v>2</v>
      </c>
      <c r="F70" s="460" t="s">
        <v>1767</v>
      </c>
      <c r="G70" s="461">
        <v>1.7</v>
      </c>
    </row>
    <row r="71" spans="2:7">
      <c r="B71" s="268" t="s">
        <v>1741</v>
      </c>
      <c r="C71" s="459" t="s">
        <v>1758</v>
      </c>
      <c r="D71" s="459" t="s">
        <v>1765</v>
      </c>
      <c r="E71" s="459">
        <v>3</v>
      </c>
      <c r="F71" s="460" t="s">
        <v>1767</v>
      </c>
      <c r="G71" s="461">
        <v>2.4</v>
      </c>
    </row>
    <row r="72" spans="2:7">
      <c r="B72" s="268" t="s">
        <v>1741</v>
      </c>
      <c r="C72" s="459" t="s">
        <v>1758</v>
      </c>
      <c r="D72" s="459" t="s">
        <v>1765</v>
      </c>
      <c r="E72" s="459">
        <v>4</v>
      </c>
      <c r="F72" s="460" t="s">
        <v>1767</v>
      </c>
      <c r="G72" s="461">
        <v>3.1</v>
      </c>
    </row>
    <row r="73" spans="2:7">
      <c r="B73" s="268" t="s">
        <v>1741</v>
      </c>
      <c r="C73" s="459" t="s">
        <v>1758</v>
      </c>
      <c r="D73" s="459" t="s">
        <v>1765</v>
      </c>
      <c r="E73" s="459">
        <v>5</v>
      </c>
      <c r="F73" s="460" t="s">
        <v>1767</v>
      </c>
      <c r="G73" s="461">
        <v>3.8</v>
      </c>
    </row>
    <row r="74" spans="2:7">
      <c r="B74" s="268" t="s">
        <v>1741</v>
      </c>
      <c r="C74" s="459" t="s">
        <v>1758</v>
      </c>
      <c r="D74" s="459" t="s">
        <v>1765</v>
      </c>
      <c r="E74" s="459">
        <v>6</v>
      </c>
      <c r="F74" s="460" t="s">
        <v>1767</v>
      </c>
      <c r="G74" s="461">
        <v>4.5</v>
      </c>
    </row>
    <row r="75" spans="2:7">
      <c r="B75" s="268" t="s">
        <v>1741</v>
      </c>
      <c r="C75" s="459" t="s">
        <v>1758</v>
      </c>
      <c r="D75" s="459" t="s">
        <v>1765</v>
      </c>
      <c r="E75" s="459">
        <v>7</v>
      </c>
      <c r="F75" s="460" t="s">
        <v>1767</v>
      </c>
      <c r="G75" s="461">
        <v>5.2</v>
      </c>
    </row>
    <row r="76" spans="2:7">
      <c r="B76" s="268" t="s">
        <v>1891</v>
      </c>
      <c r="C76" s="459" t="s">
        <v>1759</v>
      </c>
      <c r="D76" s="459" t="s">
        <v>1763</v>
      </c>
      <c r="E76" s="459">
        <v>1</v>
      </c>
      <c r="F76" s="460" t="s">
        <v>1770</v>
      </c>
      <c r="G76" s="463">
        <v>2</v>
      </c>
    </row>
    <row r="77" spans="2:7">
      <c r="B77" s="268" t="s">
        <v>1891</v>
      </c>
      <c r="C77" s="459" t="s">
        <v>1759</v>
      </c>
      <c r="D77" s="459" t="s">
        <v>1763</v>
      </c>
      <c r="E77" s="459">
        <v>2</v>
      </c>
      <c r="F77" s="460" t="s">
        <v>1770</v>
      </c>
      <c r="G77" s="463">
        <v>4</v>
      </c>
    </row>
    <row r="78" spans="2:7">
      <c r="B78" s="268" t="s">
        <v>1891</v>
      </c>
      <c r="C78" s="459" t="s">
        <v>1759</v>
      </c>
      <c r="D78" s="459" t="s">
        <v>1763</v>
      </c>
      <c r="E78" s="459">
        <v>3</v>
      </c>
      <c r="F78" s="460" t="s">
        <v>1770</v>
      </c>
      <c r="G78" s="463">
        <v>6</v>
      </c>
    </row>
    <row r="79" spans="2:7">
      <c r="B79" s="268" t="s">
        <v>1891</v>
      </c>
      <c r="C79" s="459" t="s">
        <v>1759</v>
      </c>
      <c r="D79" s="459" t="s">
        <v>1763</v>
      </c>
      <c r="E79" s="459">
        <v>4</v>
      </c>
      <c r="F79" s="460" t="s">
        <v>1770</v>
      </c>
      <c r="G79" s="463">
        <v>8</v>
      </c>
    </row>
    <row r="80" spans="2:7">
      <c r="B80" s="268" t="s">
        <v>1891</v>
      </c>
      <c r="C80" s="459" t="s">
        <v>1759</v>
      </c>
      <c r="D80" s="459" t="s">
        <v>1763</v>
      </c>
      <c r="E80" s="459">
        <v>5</v>
      </c>
      <c r="F80" s="460" t="s">
        <v>1770</v>
      </c>
      <c r="G80" s="463">
        <v>10</v>
      </c>
    </row>
    <row r="81" spans="2:7">
      <c r="B81" s="268" t="s">
        <v>1891</v>
      </c>
      <c r="C81" s="459" t="s">
        <v>1759</v>
      </c>
      <c r="D81" s="459" t="s">
        <v>1763</v>
      </c>
      <c r="E81" s="459">
        <v>6</v>
      </c>
      <c r="F81" s="460" t="s">
        <v>1770</v>
      </c>
      <c r="G81" s="463">
        <v>12</v>
      </c>
    </row>
    <row r="82" spans="2:7">
      <c r="B82" s="268" t="s">
        <v>1891</v>
      </c>
      <c r="C82" s="459" t="s">
        <v>1759</v>
      </c>
      <c r="D82" s="459" t="s">
        <v>1763</v>
      </c>
      <c r="E82" s="459">
        <v>7</v>
      </c>
      <c r="F82" s="460" t="s">
        <v>1770</v>
      </c>
      <c r="G82" s="463">
        <v>14</v>
      </c>
    </row>
    <row r="83" spans="2:7">
      <c r="B83" s="268" t="s">
        <v>1742</v>
      </c>
      <c r="C83" s="459" t="s">
        <v>1759</v>
      </c>
      <c r="D83" s="459" t="s">
        <v>797</v>
      </c>
      <c r="E83" s="459">
        <v>1</v>
      </c>
      <c r="F83" s="465" t="s">
        <v>1775</v>
      </c>
      <c r="G83" s="463">
        <v>2</v>
      </c>
    </row>
    <row r="84" spans="2:7">
      <c r="B84" s="268" t="s">
        <v>1742</v>
      </c>
      <c r="C84" s="459" t="s">
        <v>1759</v>
      </c>
      <c r="D84" s="459" t="s">
        <v>797</v>
      </c>
      <c r="E84" s="459">
        <v>2</v>
      </c>
      <c r="F84" s="465" t="s">
        <v>1775</v>
      </c>
      <c r="G84" s="463">
        <v>4</v>
      </c>
    </row>
    <row r="85" spans="2:7">
      <c r="B85" s="268" t="s">
        <v>1742</v>
      </c>
      <c r="C85" s="459" t="s">
        <v>1759</v>
      </c>
      <c r="D85" s="459" t="s">
        <v>797</v>
      </c>
      <c r="E85" s="459">
        <v>3</v>
      </c>
      <c r="F85" s="465" t="s">
        <v>1775</v>
      </c>
      <c r="G85" s="463">
        <v>6</v>
      </c>
    </row>
    <row r="86" spans="2:7">
      <c r="B86" s="268" t="s">
        <v>1742</v>
      </c>
      <c r="C86" s="459" t="s">
        <v>1759</v>
      </c>
      <c r="D86" s="459" t="s">
        <v>797</v>
      </c>
      <c r="E86" s="459">
        <v>4</v>
      </c>
      <c r="F86" s="465" t="s">
        <v>1775</v>
      </c>
      <c r="G86" s="463">
        <v>8</v>
      </c>
    </row>
    <row r="87" spans="2:7">
      <c r="B87" s="268" t="s">
        <v>1742</v>
      </c>
      <c r="C87" s="459" t="s">
        <v>1759</v>
      </c>
      <c r="D87" s="459" t="s">
        <v>797</v>
      </c>
      <c r="E87" s="459">
        <v>5</v>
      </c>
      <c r="F87" s="465" t="s">
        <v>1775</v>
      </c>
      <c r="G87" s="463">
        <v>10</v>
      </c>
    </row>
    <row r="88" spans="2:7">
      <c r="B88" s="268" t="s">
        <v>1742</v>
      </c>
      <c r="C88" s="459" t="s">
        <v>1759</v>
      </c>
      <c r="D88" s="459" t="s">
        <v>797</v>
      </c>
      <c r="E88" s="459">
        <v>6</v>
      </c>
      <c r="F88" s="465" t="s">
        <v>1775</v>
      </c>
      <c r="G88" s="463">
        <v>12</v>
      </c>
    </row>
    <row r="89" spans="2:7">
      <c r="B89" s="268" t="s">
        <v>1742</v>
      </c>
      <c r="C89" s="459" t="s">
        <v>1759</v>
      </c>
      <c r="D89" s="459" t="s">
        <v>797</v>
      </c>
      <c r="E89" s="459">
        <v>7</v>
      </c>
      <c r="F89" s="465" t="s">
        <v>1775</v>
      </c>
      <c r="G89" s="463">
        <v>14</v>
      </c>
    </row>
    <row r="90" spans="2:7">
      <c r="B90" s="268" t="s">
        <v>1743</v>
      </c>
      <c r="C90" s="459" t="s">
        <v>1759</v>
      </c>
      <c r="D90" s="459" t="s">
        <v>1766</v>
      </c>
      <c r="E90" s="459">
        <v>1</v>
      </c>
      <c r="F90" s="460" t="s">
        <v>220</v>
      </c>
      <c r="G90" s="461">
        <v>3</v>
      </c>
    </row>
    <row r="91" spans="2:7">
      <c r="B91" s="268" t="s">
        <v>1743</v>
      </c>
      <c r="C91" s="459" t="s">
        <v>1759</v>
      </c>
      <c r="D91" s="459" t="s">
        <v>1766</v>
      </c>
      <c r="E91" s="459">
        <v>2</v>
      </c>
      <c r="F91" s="460" t="s">
        <v>220</v>
      </c>
      <c r="G91" s="461">
        <v>4.5</v>
      </c>
    </row>
    <row r="92" spans="2:7">
      <c r="B92" s="268" t="s">
        <v>1743</v>
      </c>
      <c r="C92" s="459" t="s">
        <v>1759</v>
      </c>
      <c r="D92" s="459" t="s">
        <v>1766</v>
      </c>
      <c r="E92" s="459">
        <v>3</v>
      </c>
      <c r="F92" s="460" t="s">
        <v>220</v>
      </c>
      <c r="G92" s="461">
        <v>6</v>
      </c>
    </row>
    <row r="93" spans="2:7">
      <c r="B93" s="268" t="s">
        <v>1743</v>
      </c>
      <c r="C93" s="459" t="s">
        <v>1759</v>
      </c>
      <c r="D93" s="459" t="s">
        <v>1766</v>
      </c>
      <c r="E93" s="459">
        <v>4</v>
      </c>
      <c r="F93" s="460" t="s">
        <v>220</v>
      </c>
      <c r="G93" s="461">
        <v>7.5</v>
      </c>
    </row>
    <row r="94" spans="2:7">
      <c r="B94" s="268" t="s">
        <v>1743</v>
      </c>
      <c r="C94" s="459" t="s">
        <v>1759</v>
      </c>
      <c r="D94" s="459" t="s">
        <v>1766</v>
      </c>
      <c r="E94" s="459">
        <v>5</v>
      </c>
      <c r="F94" s="460" t="s">
        <v>220</v>
      </c>
      <c r="G94" s="461">
        <v>9</v>
      </c>
    </row>
    <row r="95" spans="2:7">
      <c r="B95" s="268" t="s">
        <v>1743</v>
      </c>
      <c r="C95" s="459" t="s">
        <v>1759</v>
      </c>
      <c r="D95" s="459" t="s">
        <v>1766</v>
      </c>
      <c r="E95" s="459">
        <v>6</v>
      </c>
      <c r="F95" s="460" t="s">
        <v>220</v>
      </c>
      <c r="G95" s="461">
        <v>10.5</v>
      </c>
    </row>
    <row r="96" spans="2:7">
      <c r="B96" s="268" t="s">
        <v>1743</v>
      </c>
      <c r="C96" s="459" t="s">
        <v>1759</v>
      </c>
      <c r="D96" s="459" t="s">
        <v>1766</v>
      </c>
      <c r="E96" s="459">
        <v>7</v>
      </c>
      <c r="F96" s="460" t="s">
        <v>220</v>
      </c>
      <c r="G96" s="461">
        <v>12</v>
      </c>
    </row>
    <row r="97" spans="2:7">
      <c r="B97" s="268" t="s">
        <v>1744</v>
      </c>
      <c r="C97" s="459" t="s">
        <v>1759</v>
      </c>
      <c r="D97" s="459" t="s">
        <v>1764</v>
      </c>
      <c r="E97" s="459">
        <v>1</v>
      </c>
      <c r="F97" s="460" t="s">
        <v>1770</v>
      </c>
      <c r="G97" s="463">
        <v>2</v>
      </c>
    </row>
    <row r="98" spans="2:7">
      <c r="B98" s="268" t="s">
        <v>1744</v>
      </c>
      <c r="C98" s="459" t="s">
        <v>1759</v>
      </c>
      <c r="D98" s="459" t="s">
        <v>1764</v>
      </c>
      <c r="E98" s="459">
        <v>2</v>
      </c>
      <c r="F98" s="460" t="s">
        <v>1770</v>
      </c>
      <c r="G98" s="463">
        <v>3</v>
      </c>
    </row>
    <row r="99" spans="2:7">
      <c r="B99" s="268" t="s">
        <v>1744</v>
      </c>
      <c r="C99" s="459" t="s">
        <v>1759</v>
      </c>
      <c r="D99" s="459" t="s">
        <v>1764</v>
      </c>
      <c r="E99" s="459">
        <v>3</v>
      </c>
      <c r="F99" s="460" t="s">
        <v>1770</v>
      </c>
      <c r="G99" s="463">
        <v>5</v>
      </c>
    </row>
    <row r="100" spans="2:7">
      <c r="B100" s="268" t="s">
        <v>1744</v>
      </c>
      <c r="C100" s="459" t="s">
        <v>1759</v>
      </c>
      <c r="D100" s="459" t="s">
        <v>1764</v>
      </c>
      <c r="E100" s="459">
        <v>4</v>
      </c>
      <c r="F100" s="460" t="s">
        <v>1770</v>
      </c>
      <c r="G100" s="463">
        <v>7</v>
      </c>
    </row>
    <row r="101" spans="2:7">
      <c r="B101" s="268" t="s">
        <v>1744</v>
      </c>
      <c r="C101" s="459" t="s">
        <v>1759</v>
      </c>
      <c r="D101" s="459" t="s">
        <v>1764</v>
      </c>
      <c r="E101" s="459">
        <v>5</v>
      </c>
      <c r="F101" s="460" t="s">
        <v>1770</v>
      </c>
      <c r="G101" s="463">
        <v>9</v>
      </c>
    </row>
    <row r="102" spans="2:7">
      <c r="B102" s="268" t="s">
        <v>1744</v>
      </c>
      <c r="C102" s="459" t="s">
        <v>1759</v>
      </c>
      <c r="D102" s="459" t="s">
        <v>1764</v>
      </c>
      <c r="E102" s="459">
        <v>6</v>
      </c>
      <c r="F102" s="460" t="s">
        <v>1770</v>
      </c>
      <c r="G102" s="463">
        <v>11</v>
      </c>
    </row>
    <row r="103" spans="2:7">
      <c r="B103" s="268" t="s">
        <v>1744</v>
      </c>
      <c r="C103" s="459" t="s">
        <v>1759</v>
      </c>
      <c r="D103" s="459" t="s">
        <v>1764</v>
      </c>
      <c r="E103" s="459">
        <v>7</v>
      </c>
      <c r="F103" s="460" t="s">
        <v>1770</v>
      </c>
      <c r="G103" s="463">
        <v>13</v>
      </c>
    </row>
    <row r="104" spans="2:7">
      <c r="B104" s="268" t="s">
        <v>1745</v>
      </c>
      <c r="C104" s="459" t="s">
        <v>1759</v>
      </c>
      <c r="D104" s="459" t="s">
        <v>1765</v>
      </c>
      <c r="E104" s="459">
        <v>1</v>
      </c>
      <c r="F104" s="460" t="s">
        <v>1767</v>
      </c>
      <c r="G104" s="461">
        <v>1</v>
      </c>
    </row>
    <row r="105" spans="2:7">
      <c r="B105" s="268" t="s">
        <v>1745</v>
      </c>
      <c r="C105" s="459" t="s">
        <v>1759</v>
      </c>
      <c r="D105" s="459" t="s">
        <v>1765</v>
      </c>
      <c r="E105" s="459">
        <v>2</v>
      </c>
      <c r="F105" s="460" t="s">
        <v>1767</v>
      </c>
      <c r="G105" s="461">
        <v>1.7</v>
      </c>
    </row>
    <row r="106" spans="2:7">
      <c r="B106" s="268" t="s">
        <v>1745</v>
      </c>
      <c r="C106" s="459" t="s">
        <v>1759</v>
      </c>
      <c r="D106" s="459" t="s">
        <v>1765</v>
      </c>
      <c r="E106" s="459">
        <v>3</v>
      </c>
      <c r="F106" s="460" t="s">
        <v>1767</v>
      </c>
      <c r="G106" s="461">
        <v>2.4</v>
      </c>
    </row>
    <row r="107" spans="2:7">
      <c r="B107" s="268" t="s">
        <v>1745</v>
      </c>
      <c r="C107" s="459" t="s">
        <v>1759</v>
      </c>
      <c r="D107" s="459" t="s">
        <v>1765</v>
      </c>
      <c r="E107" s="459">
        <v>4</v>
      </c>
      <c r="F107" s="460" t="s">
        <v>1767</v>
      </c>
      <c r="G107" s="461">
        <v>3.1</v>
      </c>
    </row>
    <row r="108" spans="2:7">
      <c r="B108" s="268" t="s">
        <v>1745</v>
      </c>
      <c r="C108" s="459" t="s">
        <v>1759</v>
      </c>
      <c r="D108" s="459" t="s">
        <v>1765</v>
      </c>
      <c r="E108" s="459">
        <v>5</v>
      </c>
      <c r="F108" s="460" t="s">
        <v>1767</v>
      </c>
      <c r="G108" s="461">
        <v>3.8</v>
      </c>
    </row>
    <row r="109" spans="2:7">
      <c r="B109" s="268" t="s">
        <v>1745</v>
      </c>
      <c r="C109" s="459" t="s">
        <v>1759</v>
      </c>
      <c r="D109" s="459" t="s">
        <v>1765</v>
      </c>
      <c r="E109" s="459">
        <v>6</v>
      </c>
      <c r="F109" s="460" t="s">
        <v>1767</v>
      </c>
      <c r="G109" s="461">
        <v>4.5</v>
      </c>
    </row>
    <row r="110" spans="2:7">
      <c r="B110" s="268" t="s">
        <v>1745</v>
      </c>
      <c r="C110" s="459" t="s">
        <v>1759</v>
      </c>
      <c r="D110" s="459" t="s">
        <v>1765</v>
      </c>
      <c r="E110" s="459">
        <v>7</v>
      </c>
      <c r="F110" s="460" t="s">
        <v>1767</v>
      </c>
      <c r="G110" s="461">
        <v>5.2</v>
      </c>
    </row>
    <row r="111" spans="2:7">
      <c r="B111" s="268" t="s">
        <v>1746</v>
      </c>
      <c r="C111" s="459" t="s">
        <v>1760</v>
      </c>
      <c r="D111" s="459" t="s">
        <v>1763</v>
      </c>
      <c r="E111" s="459">
        <v>1</v>
      </c>
      <c r="F111" s="460" t="s">
        <v>1774</v>
      </c>
      <c r="G111" s="461">
        <v>3</v>
      </c>
    </row>
    <row r="112" spans="2:7">
      <c r="B112" s="268" t="s">
        <v>1746</v>
      </c>
      <c r="C112" s="459" t="s">
        <v>1760</v>
      </c>
      <c r="D112" s="459" t="s">
        <v>1763</v>
      </c>
      <c r="E112" s="459">
        <v>2</v>
      </c>
      <c r="F112" s="460" t="s">
        <v>1774</v>
      </c>
      <c r="G112" s="461">
        <v>4</v>
      </c>
    </row>
    <row r="113" spans="2:7">
      <c r="B113" s="268" t="s">
        <v>1746</v>
      </c>
      <c r="C113" s="459" t="s">
        <v>1760</v>
      </c>
      <c r="D113" s="459" t="s">
        <v>1763</v>
      </c>
      <c r="E113" s="459">
        <v>3</v>
      </c>
      <c r="F113" s="460" t="s">
        <v>1774</v>
      </c>
      <c r="G113" s="461">
        <v>5</v>
      </c>
    </row>
    <row r="114" spans="2:7">
      <c r="B114" s="268" t="s">
        <v>1746</v>
      </c>
      <c r="C114" s="459" t="s">
        <v>1760</v>
      </c>
      <c r="D114" s="459" t="s">
        <v>1763</v>
      </c>
      <c r="E114" s="459">
        <v>4</v>
      </c>
      <c r="F114" s="460" t="s">
        <v>1774</v>
      </c>
      <c r="G114" s="461">
        <v>6</v>
      </c>
    </row>
    <row r="115" spans="2:7">
      <c r="B115" s="268" t="s">
        <v>1746</v>
      </c>
      <c r="C115" s="459" t="s">
        <v>1760</v>
      </c>
      <c r="D115" s="459" t="s">
        <v>1763</v>
      </c>
      <c r="E115" s="459">
        <v>5</v>
      </c>
      <c r="F115" s="460" t="s">
        <v>1774</v>
      </c>
      <c r="G115" s="461">
        <v>7</v>
      </c>
    </row>
    <row r="116" spans="2:7">
      <c r="B116" s="268" t="s">
        <v>1746</v>
      </c>
      <c r="C116" s="459" t="s">
        <v>1760</v>
      </c>
      <c r="D116" s="459" t="s">
        <v>1763</v>
      </c>
      <c r="E116" s="459">
        <v>6</v>
      </c>
      <c r="F116" s="460" t="s">
        <v>1774</v>
      </c>
      <c r="G116" s="461">
        <v>8</v>
      </c>
    </row>
    <row r="117" spans="2:7">
      <c r="B117" s="268" t="s">
        <v>1746</v>
      </c>
      <c r="C117" s="459" t="s">
        <v>1760</v>
      </c>
      <c r="D117" s="459" t="s">
        <v>1763</v>
      </c>
      <c r="E117" s="459">
        <v>7</v>
      </c>
      <c r="F117" s="460" t="s">
        <v>1774</v>
      </c>
      <c r="G117" s="461">
        <v>9</v>
      </c>
    </row>
    <row r="118" spans="2:7">
      <c r="B118" s="268" t="s">
        <v>1747</v>
      </c>
      <c r="C118" s="459" t="s">
        <v>1760</v>
      </c>
      <c r="D118" s="459" t="s">
        <v>797</v>
      </c>
      <c r="E118" s="459">
        <v>1</v>
      </c>
      <c r="F118" s="466" t="s">
        <v>1773</v>
      </c>
      <c r="G118" s="461">
        <v>2</v>
      </c>
    </row>
    <row r="119" spans="2:7">
      <c r="B119" s="268" t="s">
        <v>1747</v>
      </c>
      <c r="C119" s="459" t="s">
        <v>1760</v>
      </c>
      <c r="D119" s="459" t="s">
        <v>797</v>
      </c>
      <c r="E119" s="459">
        <v>2</v>
      </c>
      <c r="F119" s="466" t="s">
        <v>1773</v>
      </c>
      <c r="G119" s="461">
        <v>3.3</v>
      </c>
    </row>
    <row r="120" spans="2:7">
      <c r="B120" s="268" t="s">
        <v>1747</v>
      </c>
      <c r="C120" s="459" t="s">
        <v>1760</v>
      </c>
      <c r="D120" s="459" t="s">
        <v>797</v>
      </c>
      <c r="E120" s="459">
        <v>3</v>
      </c>
      <c r="F120" s="466" t="s">
        <v>1773</v>
      </c>
      <c r="G120" s="461">
        <v>4.5999999999999996</v>
      </c>
    </row>
    <row r="121" spans="2:7">
      <c r="B121" s="268" t="s">
        <v>1747</v>
      </c>
      <c r="C121" s="459" t="s">
        <v>1760</v>
      </c>
      <c r="D121" s="459" t="s">
        <v>797</v>
      </c>
      <c r="E121" s="459">
        <v>4</v>
      </c>
      <c r="F121" s="466" t="s">
        <v>1773</v>
      </c>
      <c r="G121" s="461">
        <v>5.9</v>
      </c>
    </row>
    <row r="122" spans="2:7">
      <c r="B122" s="268" t="s">
        <v>1747</v>
      </c>
      <c r="C122" s="459" t="s">
        <v>1760</v>
      </c>
      <c r="D122" s="459" t="s">
        <v>797</v>
      </c>
      <c r="E122" s="459">
        <v>5</v>
      </c>
      <c r="F122" s="466" t="s">
        <v>1773</v>
      </c>
      <c r="G122" s="461">
        <v>7.2</v>
      </c>
    </row>
    <row r="123" spans="2:7">
      <c r="B123" s="268" t="s">
        <v>1747</v>
      </c>
      <c r="C123" s="459" t="s">
        <v>1760</v>
      </c>
      <c r="D123" s="459" t="s">
        <v>797</v>
      </c>
      <c r="E123" s="459">
        <v>6</v>
      </c>
      <c r="F123" s="466" t="s">
        <v>1773</v>
      </c>
      <c r="G123" s="461">
        <v>8.5</v>
      </c>
    </row>
    <row r="124" spans="2:7">
      <c r="B124" s="268" t="s">
        <v>1747</v>
      </c>
      <c r="C124" s="459" t="s">
        <v>1760</v>
      </c>
      <c r="D124" s="459" t="s">
        <v>797</v>
      </c>
      <c r="E124" s="459">
        <v>7</v>
      </c>
      <c r="F124" s="466" t="s">
        <v>1773</v>
      </c>
      <c r="G124" s="461">
        <v>9.8000000000000007</v>
      </c>
    </row>
    <row r="125" spans="2:7">
      <c r="B125" s="268" t="s">
        <v>1748</v>
      </c>
      <c r="C125" s="459" t="s">
        <v>1760</v>
      </c>
      <c r="D125" s="459" t="s">
        <v>1766</v>
      </c>
      <c r="E125" s="459">
        <v>1</v>
      </c>
      <c r="F125" s="460" t="s">
        <v>220</v>
      </c>
      <c r="G125" s="467">
        <v>1</v>
      </c>
    </row>
    <row r="126" spans="2:7">
      <c r="B126" s="268" t="s">
        <v>1748</v>
      </c>
      <c r="C126" s="459" t="s">
        <v>1760</v>
      </c>
      <c r="D126" s="459" t="s">
        <v>1766</v>
      </c>
      <c r="E126" s="459">
        <v>2</v>
      </c>
      <c r="F126" s="460" t="s">
        <v>220</v>
      </c>
      <c r="G126" s="467">
        <v>2</v>
      </c>
    </row>
    <row r="127" spans="2:7">
      <c r="B127" s="268" t="s">
        <v>1748</v>
      </c>
      <c r="C127" s="459" t="s">
        <v>1760</v>
      </c>
      <c r="D127" s="459" t="s">
        <v>1766</v>
      </c>
      <c r="E127" s="459">
        <v>3</v>
      </c>
      <c r="F127" s="460" t="s">
        <v>220</v>
      </c>
      <c r="G127" s="467">
        <v>3</v>
      </c>
    </row>
    <row r="128" spans="2:7">
      <c r="B128" s="268" t="s">
        <v>1748</v>
      </c>
      <c r="C128" s="459" t="s">
        <v>1760</v>
      </c>
      <c r="D128" s="459" t="s">
        <v>1766</v>
      </c>
      <c r="E128" s="459">
        <v>4</v>
      </c>
      <c r="F128" s="460" t="s">
        <v>220</v>
      </c>
      <c r="G128" s="467">
        <v>4</v>
      </c>
    </row>
    <row r="129" spans="2:7">
      <c r="B129" s="268" t="s">
        <v>1748</v>
      </c>
      <c r="C129" s="459" t="s">
        <v>1760</v>
      </c>
      <c r="D129" s="459" t="s">
        <v>1766</v>
      </c>
      <c r="E129" s="459">
        <v>5</v>
      </c>
      <c r="F129" s="460" t="s">
        <v>220</v>
      </c>
      <c r="G129" s="467">
        <v>5</v>
      </c>
    </row>
    <row r="130" spans="2:7">
      <c r="B130" s="268" t="s">
        <v>1748</v>
      </c>
      <c r="C130" s="459" t="s">
        <v>1760</v>
      </c>
      <c r="D130" s="459" t="s">
        <v>1766</v>
      </c>
      <c r="E130" s="459">
        <v>6</v>
      </c>
      <c r="F130" s="460" t="s">
        <v>220</v>
      </c>
      <c r="G130" s="467">
        <v>6</v>
      </c>
    </row>
    <row r="131" spans="2:7">
      <c r="B131" s="268" t="s">
        <v>1748</v>
      </c>
      <c r="C131" s="459" t="s">
        <v>1760</v>
      </c>
      <c r="D131" s="459" t="s">
        <v>1766</v>
      </c>
      <c r="E131" s="459">
        <v>7</v>
      </c>
      <c r="F131" s="460" t="s">
        <v>220</v>
      </c>
      <c r="G131" s="467">
        <v>7</v>
      </c>
    </row>
    <row r="132" spans="2:7">
      <c r="B132" s="268" t="s">
        <v>1749</v>
      </c>
      <c r="C132" s="459" t="s">
        <v>1760</v>
      </c>
      <c r="D132" s="459" t="s">
        <v>1764</v>
      </c>
      <c r="E132" s="459">
        <v>1</v>
      </c>
      <c r="F132" s="460" t="s">
        <v>1769</v>
      </c>
      <c r="G132" s="463">
        <v>3</v>
      </c>
    </row>
    <row r="133" spans="2:7">
      <c r="B133" s="268" t="s">
        <v>1749</v>
      </c>
      <c r="C133" s="459" t="s">
        <v>1760</v>
      </c>
      <c r="D133" s="459" t="s">
        <v>1764</v>
      </c>
      <c r="E133" s="459">
        <v>2</v>
      </c>
      <c r="F133" s="460" t="s">
        <v>1769</v>
      </c>
      <c r="G133" s="463">
        <v>5</v>
      </c>
    </row>
    <row r="134" spans="2:7">
      <c r="B134" s="268" t="s">
        <v>1749</v>
      </c>
      <c r="C134" s="459" t="s">
        <v>1760</v>
      </c>
      <c r="D134" s="459" t="s">
        <v>1764</v>
      </c>
      <c r="E134" s="459">
        <v>3</v>
      </c>
      <c r="F134" s="460" t="s">
        <v>1769</v>
      </c>
      <c r="G134" s="463">
        <v>7</v>
      </c>
    </row>
    <row r="135" spans="2:7">
      <c r="B135" s="268" t="s">
        <v>1749</v>
      </c>
      <c r="C135" s="459" t="s">
        <v>1760</v>
      </c>
      <c r="D135" s="459" t="s">
        <v>1764</v>
      </c>
      <c r="E135" s="459">
        <v>4</v>
      </c>
      <c r="F135" s="460" t="s">
        <v>1769</v>
      </c>
      <c r="G135" s="463">
        <v>9</v>
      </c>
    </row>
    <row r="136" spans="2:7">
      <c r="B136" s="268" t="s">
        <v>1749</v>
      </c>
      <c r="C136" s="459" t="s">
        <v>1760</v>
      </c>
      <c r="D136" s="459" t="s">
        <v>1764</v>
      </c>
      <c r="E136" s="459">
        <v>5</v>
      </c>
      <c r="F136" s="460" t="s">
        <v>1769</v>
      </c>
      <c r="G136" s="463">
        <v>11</v>
      </c>
    </row>
    <row r="137" spans="2:7">
      <c r="B137" s="268" t="s">
        <v>1749</v>
      </c>
      <c r="C137" s="459" t="s">
        <v>1760</v>
      </c>
      <c r="D137" s="459" t="s">
        <v>1764</v>
      </c>
      <c r="E137" s="459">
        <v>6</v>
      </c>
      <c r="F137" s="460" t="s">
        <v>1769</v>
      </c>
      <c r="G137" s="463">
        <v>13</v>
      </c>
    </row>
    <row r="138" spans="2:7">
      <c r="B138" s="268" t="s">
        <v>1749</v>
      </c>
      <c r="C138" s="459" t="s">
        <v>1760</v>
      </c>
      <c r="D138" s="459" t="s">
        <v>1764</v>
      </c>
      <c r="E138" s="459">
        <v>7</v>
      </c>
      <c r="F138" s="460" t="s">
        <v>1769</v>
      </c>
      <c r="G138" s="463">
        <v>15</v>
      </c>
    </row>
    <row r="139" spans="2:7">
      <c r="B139" s="268" t="s">
        <v>1750</v>
      </c>
      <c r="C139" s="459" t="s">
        <v>1760</v>
      </c>
      <c r="D139" s="459" t="s">
        <v>1765</v>
      </c>
      <c r="E139" s="459">
        <v>1</v>
      </c>
      <c r="F139" s="460" t="s">
        <v>1772</v>
      </c>
      <c r="G139" s="461">
        <v>3</v>
      </c>
    </row>
    <row r="140" spans="2:7">
      <c r="B140" s="268" t="s">
        <v>1750</v>
      </c>
      <c r="C140" s="459" t="s">
        <v>1760</v>
      </c>
      <c r="D140" s="459" t="s">
        <v>1765</v>
      </c>
      <c r="E140" s="459">
        <v>2</v>
      </c>
      <c r="F140" s="460" t="s">
        <v>1772</v>
      </c>
      <c r="G140" s="461">
        <v>4.45</v>
      </c>
    </row>
    <row r="141" spans="2:7">
      <c r="B141" s="268" t="s">
        <v>1750</v>
      </c>
      <c r="C141" s="459" t="s">
        <v>1760</v>
      </c>
      <c r="D141" s="459" t="s">
        <v>1765</v>
      </c>
      <c r="E141" s="459">
        <v>3</v>
      </c>
      <c r="F141" s="460" t="s">
        <v>1772</v>
      </c>
      <c r="G141" s="461">
        <v>6.12</v>
      </c>
    </row>
    <row r="142" spans="2:7">
      <c r="B142" s="268" t="s">
        <v>1750</v>
      </c>
      <c r="C142" s="459" t="s">
        <v>1760</v>
      </c>
      <c r="D142" s="459" t="s">
        <v>1765</v>
      </c>
      <c r="E142" s="459">
        <v>4</v>
      </c>
      <c r="F142" s="460" t="s">
        <v>1772</v>
      </c>
      <c r="G142" s="461">
        <v>8.0399999999999991</v>
      </c>
    </row>
    <row r="143" spans="2:7">
      <c r="B143" s="268" t="s">
        <v>1750</v>
      </c>
      <c r="C143" s="459" t="s">
        <v>1760</v>
      </c>
      <c r="D143" s="459" t="s">
        <v>1765</v>
      </c>
      <c r="E143" s="459">
        <v>5</v>
      </c>
      <c r="F143" s="460" t="s">
        <v>1772</v>
      </c>
      <c r="G143" s="461">
        <v>10.25</v>
      </c>
    </row>
    <row r="144" spans="2:7">
      <c r="B144" s="268" t="s">
        <v>1750</v>
      </c>
      <c r="C144" s="459" t="s">
        <v>1760</v>
      </c>
      <c r="D144" s="459" t="s">
        <v>1765</v>
      </c>
      <c r="E144" s="459">
        <v>6</v>
      </c>
      <c r="F144" s="460" t="s">
        <v>1772</v>
      </c>
      <c r="G144" s="461">
        <v>12.79</v>
      </c>
    </row>
    <row r="145" spans="2:7">
      <c r="B145" s="268" t="s">
        <v>1750</v>
      </c>
      <c r="C145" s="459" t="s">
        <v>1760</v>
      </c>
      <c r="D145" s="459" t="s">
        <v>1765</v>
      </c>
      <c r="E145" s="459">
        <v>7</v>
      </c>
      <c r="F145" s="460" t="s">
        <v>1772</v>
      </c>
      <c r="G145" s="461">
        <v>15.71</v>
      </c>
    </row>
    <row r="146" spans="2:7">
      <c r="B146" s="268" t="s">
        <v>1751</v>
      </c>
      <c r="C146" s="459" t="s">
        <v>1761</v>
      </c>
      <c r="D146" s="459" t="s">
        <v>1763</v>
      </c>
      <c r="E146" s="459">
        <v>1</v>
      </c>
      <c r="F146" s="460" t="s">
        <v>1771</v>
      </c>
      <c r="G146" s="461">
        <v>4</v>
      </c>
    </row>
    <row r="147" spans="2:7">
      <c r="B147" s="268" t="s">
        <v>1751</v>
      </c>
      <c r="C147" s="459" t="s">
        <v>1761</v>
      </c>
      <c r="D147" s="459" t="s">
        <v>1763</v>
      </c>
      <c r="E147" s="459">
        <v>2</v>
      </c>
      <c r="F147" s="460" t="s">
        <v>1771</v>
      </c>
      <c r="G147" s="461">
        <v>5</v>
      </c>
    </row>
    <row r="148" spans="2:7">
      <c r="B148" s="268" t="s">
        <v>1751</v>
      </c>
      <c r="C148" s="459" t="s">
        <v>1761</v>
      </c>
      <c r="D148" s="459" t="s">
        <v>1763</v>
      </c>
      <c r="E148" s="459">
        <v>3</v>
      </c>
      <c r="F148" s="460" t="s">
        <v>1771</v>
      </c>
      <c r="G148" s="461">
        <v>6</v>
      </c>
    </row>
    <row r="149" spans="2:7">
      <c r="B149" s="268" t="s">
        <v>1751</v>
      </c>
      <c r="C149" s="459" t="s">
        <v>1761</v>
      </c>
      <c r="D149" s="459" t="s">
        <v>1763</v>
      </c>
      <c r="E149" s="459">
        <v>4</v>
      </c>
      <c r="F149" s="460" t="s">
        <v>1771</v>
      </c>
      <c r="G149" s="461">
        <v>7</v>
      </c>
    </row>
    <row r="150" spans="2:7">
      <c r="B150" s="268" t="s">
        <v>1751</v>
      </c>
      <c r="C150" s="459" t="s">
        <v>1761</v>
      </c>
      <c r="D150" s="459" t="s">
        <v>1763</v>
      </c>
      <c r="E150" s="459">
        <v>5</v>
      </c>
      <c r="F150" s="460" t="s">
        <v>1771</v>
      </c>
      <c r="G150" s="461">
        <v>8</v>
      </c>
    </row>
    <row r="151" spans="2:7">
      <c r="B151" s="268" t="s">
        <v>1751</v>
      </c>
      <c r="C151" s="459" t="s">
        <v>1761</v>
      </c>
      <c r="D151" s="459" t="s">
        <v>1763</v>
      </c>
      <c r="E151" s="459">
        <v>6</v>
      </c>
      <c r="F151" s="460" t="s">
        <v>1771</v>
      </c>
      <c r="G151" s="461">
        <v>9</v>
      </c>
    </row>
    <row r="152" spans="2:7">
      <c r="B152" s="268" t="s">
        <v>1751</v>
      </c>
      <c r="C152" s="459" t="s">
        <v>1761</v>
      </c>
      <c r="D152" s="459" t="s">
        <v>1763</v>
      </c>
      <c r="E152" s="459">
        <v>7</v>
      </c>
      <c r="F152" s="460" t="s">
        <v>1771</v>
      </c>
      <c r="G152" s="461">
        <v>10</v>
      </c>
    </row>
    <row r="153" spans="2:7">
      <c r="B153" s="268" t="s">
        <v>1752</v>
      </c>
      <c r="C153" s="459" t="s">
        <v>1761</v>
      </c>
      <c r="D153" s="459" t="s">
        <v>797</v>
      </c>
      <c r="E153" s="459">
        <v>1</v>
      </c>
      <c r="F153" s="460" t="s">
        <v>1768</v>
      </c>
      <c r="G153" s="461">
        <v>3</v>
      </c>
    </row>
    <row r="154" spans="2:7">
      <c r="B154" s="268" t="s">
        <v>1752</v>
      </c>
      <c r="C154" s="459" t="s">
        <v>1761</v>
      </c>
      <c r="D154" s="459" t="s">
        <v>797</v>
      </c>
      <c r="E154" s="459">
        <v>2</v>
      </c>
      <c r="F154" s="460" t="s">
        <v>1768</v>
      </c>
      <c r="G154" s="461">
        <v>3.8</v>
      </c>
    </row>
    <row r="155" spans="2:7">
      <c r="B155" s="268" t="s">
        <v>1752</v>
      </c>
      <c r="C155" s="459" t="s">
        <v>1761</v>
      </c>
      <c r="D155" s="459" t="s">
        <v>797</v>
      </c>
      <c r="E155" s="459">
        <v>3</v>
      </c>
      <c r="F155" s="460" t="s">
        <v>1768</v>
      </c>
      <c r="G155" s="461">
        <v>4.5999999999999996</v>
      </c>
    </row>
    <row r="156" spans="2:7">
      <c r="B156" s="268" t="s">
        <v>1752</v>
      </c>
      <c r="C156" s="459" t="s">
        <v>1761</v>
      </c>
      <c r="D156" s="459" t="s">
        <v>797</v>
      </c>
      <c r="E156" s="459">
        <v>4</v>
      </c>
      <c r="F156" s="460" t="s">
        <v>1768</v>
      </c>
      <c r="G156" s="461">
        <v>5.4</v>
      </c>
    </row>
    <row r="157" spans="2:7">
      <c r="B157" s="268" t="s">
        <v>1752</v>
      </c>
      <c r="C157" s="459" t="s">
        <v>1761</v>
      </c>
      <c r="D157" s="459" t="s">
        <v>797</v>
      </c>
      <c r="E157" s="459">
        <v>5</v>
      </c>
      <c r="F157" s="460" t="s">
        <v>1768</v>
      </c>
      <c r="G157" s="461">
        <v>6.2</v>
      </c>
    </row>
    <row r="158" spans="2:7">
      <c r="B158" s="268" t="s">
        <v>1752</v>
      </c>
      <c r="C158" s="459" t="s">
        <v>1761</v>
      </c>
      <c r="D158" s="459" t="s">
        <v>797</v>
      </c>
      <c r="E158" s="459">
        <v>6</v>
      </c>
      <c r="F158" s="460" t="s">
        <v>1768</v>
      </c>
      <c r="G158" s="461">
        <v>7</v>
      </c>
    </row>
    <row r="159" spans="2:7">
      <c r="B159" s="268" t="s">
        <v>1752</v>
      </c>
      <c r="C159" s="459" t="s">
        <v>1761</v>
      </c>
      <c r="D159" s="459" t="s">
        <v>797</v>
      </c>
      <c r="E159" s="459">
        <v>7</v>
      </c>
      <c r="F159" s="460" t="s">
        <v>1768</v>
      </c>
      <c r="G159" s="461">
        <v>7.8</v>
      </c>
    </row>
    <row r="160" spans="2:7">
      <c r="B160" s="268" t="s">
        <v>1753</v>
      </c>
      <c r="C160" s="459" t="s">
        <v>1761</v>
      </c>
      <c r="D160" s="459" t="s">
        <v>1766</v>
      </c>
      <c r="E160" s="459">
        <v>1</v>
      </c>
      <c r="F160" s="460" t="s">
        <v>220</v>
      </c>
      <c r="G160" s="467">
        <v>4</v>
      </c>
    </row>
    <row r="161" spans="2:7">
      <c r="B161" s="268" t="s">
        <v>1753</v>
      </c>
      <c r="C161" s="459" t="s">
        <v>1761</v>
      </c>
      <c r="D161" s="459" t="s">
        <v>1766</v>
      </c>
      <c r="E161" s="459">
        <v>2</v>
      </c>
      <c r="F161" s="460" t="s">
        <v>220</v>
      </c>
      <c r="G161" s="467">
        <v>5</v>
      </c>
    </row>
    <row r="162" spans="2:7">
      <c r="B162" s="268" t="s">
        <v>1753</v>
      </c>
      <c r="C162" s="459" t="s">
        <v>1761</v>
      </c>
      <c r="D162" s="459" t="s">
        <v>1766</v>
      </c>
      <c r="E162" s="459">
        <v>3</v>
      </c>
      <c r="F162" s="460" t="s">
        <v>220</v>
      </c>
      <c r="G162" s="467">
        <v>6</v>
      </c>
    </row>
    <row r="163" spans="2:7">
      <c r="B163" s="268" t="s">
        <v>1753</v>
      </c>
      <c r="C163" s="459" t="s">
        <v>1761</v>
      </c>
      <c r="D163" s="459" t="s">
        <v>1766</v>
      </c>
      <c r="E163" s="459">
        <v>4</v>
      </c>
      <c r="F163" s="460" t="s">
        <v>220</v>
      </c>
      <c r="G163" s="467">
        <v>7</v>
      </c>
    </row>
    <row r="164" spans="2:7">
      <c r="B164" s="268" t="s">
        <v>1753</v>
      </c>
      <c r="C164" s="459" t="s">
        <v>1761</v>
      </c>
      <c r="D164" s="459" t="s">
        <v>1766</v>
      </c>
      <c r="E164" s="459">
        <v>5</v>
      </c>
      <c r="F164" s="460" t="s">
        <v>220</v>
      </c>
      <c r="G164" s="467">
        <v>8</v>
      </c>
    </row>
    <row r="165" spans="2:7">
      <c r="B165" s="268" t="s">
        <v>1753</v>
      </c>
      <c r="C165" s="459" t="s">
        <v>1761</v>
      </c>
      <c r="D165" s="459" t="s">
        <v>1766</v>
      </c>
      <c r="E165" s="459">
        <v>6</v>
      </c>
      <c r="F165" s="460" t="s">
        <v>220</v>
      </c>
      <c r="G165" s="467">
        <v>9</v>
      </c>
    </row>
    <row r="166" spans="2:7">
      <c r="B166" s="268" t="s">
        <v>1753</v>
      </c>
      <c r="C166" s="459" t="s">
        <v>1761</v>
      </c>
      <c r="D166" s="459" t="s">
        <v>1766</v>
      </c>
      <c r="E166" s="459">
        <v>7</v>
      </c>
      <c r="F166" s="460" t="s">
        <v>220</v>
      </c>
      <c r="G166" s="467">
        <v>10</v>
      </c>
    </row>
    <row r="167" spans="2:7">
      <c r="B167" s="268" t="s">
        <v>1754</v>
      </c>
      <c r="C167" s="459" t="s">
        <v>1761</v>
      </c>
      <c r="D167" s="459" t="s">
        <v>1764</v>
      </c>
      <c r="E167" s="459">
        <v>1</v>
      </c>
      <c r="F167" s="460" t="s">
        <v>1769</v>
      </c>
      <c r="G167" s="461">
        <v>7</v>
      </c>
    </row>
    <row r="168" spans="2:7">
      <c r="B168" s="268" t="s">
        <v>1754</v>
      </c>
      <c r="C168" s="459" t="s">
        <v>1761</v>
      </c>
      <c r="D168" s="459" t="s">
        <v>1764</v>
      </c>
      <c r="E168" s="459">
        <v>2</v>
      </c>
      <c r="F168" s="460" t="s">
        <v>1769</v>
      </c>
      <c r="G168" s="461">
        <v>9</v>
      </c>
    </row>
    <row r="169" spans="2:7">
      <c r="B169" s="268" t="s">
        <v>1754</v>
      </c>
      <c r="C169" s="459" t="s">
        <v>1761</v>
      </c>
      <c r="D169" s="459" t="s">
        <v>1764</v>
      </c>
      <c r="E169" s="459">
        <v>3</v>
      </c>
      <c r="F169" s="460" t="s">
        <v>1769</v>
      </c>
      <c r="G169" s="461">
        <v>11</v>
      </c>
    </row>
    <row r="170" spans="2:7">
      <c r="B170" s="268" t="s">
        <v>1754</v>
      </c>
      <c r="C170" s="459" t="s">
        <v>1761</v>
      </c>
      <c r="D170" s="459" t="s">
        <v>1764</v>
      </c>
      <c r="E170" s="459">
        <v>4</v>
      </c>
      <c r="F170" s="460" t="s">
        <v>1769</v>
      </c>
      <c r="G170" s="461">
        <v>13</v>
      </c>
    </row>
    <row r="171" spans="2:7">
      <c r="B171" s="268" t="s">
        <v>1754</v>
      </c>
      <c r="C171" s="459" t="s">
        <v>1761</v>
      </c>
      <c r="D171" s="459" t="s">
        <v>1764</v>
      </c>
      <c r="E171" s="459">
        <v>5</v>
      </c>
      <c r="F171" s="460" t="s">
        <v>1769</v>
      </c>
      <c r="G171" s="461">
        <v>15</v>
      </c>
    </row>
    <row r="172" spans="2:7">
      <c r="B172" s="268" t="s">
        <v>1754</v>
      </c>
      <c r="C172" s="459" t="s">
        <v>1761</v>
      </c>
      <c r="D172" s="459" t="s">
        <v>1764</v>
      </c>
      <c r="E172" s="459">
        <v>6</v>
      </c>
      <c r="F172" s="460" t="s">
        <v>1769</v>
      </c>
      <c r="G172" s="461">
        <v>17</v>
      </c>
    </row>
    <row r="173" spans="2:7">
      <c r="B173" s="268" t="s">
        <v>1754</v>
      </c>
      <c r="C173" s="459" t="s">
        <v>1761</v>
      </c>
      <c r="D173" s="459" t="s">
        <v>1764</v>
      </c>
      <c r="E173" s="459">
        <v>7</v>
      </c>
      <c r="F173" s="460" t="s">
        <v>1769</v>
      </c>
      <c r="G173" s="461">
        <v>21</v>
      </c>
    </row>
    <row r="174" spans="2:7">
      <c r="B174" s="268" t="s">
        <v>1755</v>
      </c>
      <c r="C174" s="459" t="s">
        <v>1761</v>
      </c>
      <c r="D174" s="459" t="s">
        <v>1765</v>
      </c>
      <c r="E174" s="459">
        <v>1</v>
      </c>
      <c r="F174" s="460" t="s">
        <v>1770</v>
      </c>
      <c r="G174" s="461">
        <v>3</v>
      </c>
    </row>
    <row r="175" spans="2:7">
      <c r="B175" s="268" t="s">
        <v>1755</v>
      </c>
      <c r="C175" s="459" t="s">
        <v>1761</v>
      </c>
      <c r="D175" s="459" t="s">
        <v>1765</v>
      </c>
      <c r="E175" s="459">
        <v>2</v>
      </c>
      <c r="F175" s="460" t="s">
        <v>1770</v>
      </c>
      <c r="G175" s="461">
        <v>4.5</v>
      </c>
    </row>
    <row r="176" spans="2:7">
      <c r="B176" s="268" t="s">
        <v>1755</v>
      </c>
      <c r="C176" s="459" t="s">
        <v>1761</v>
      </c>
      <c r="D176" s="459" t="s">
        <v>1765</v>
      </c>
      <c r="E176" s="459">
        <v>3</v>
      </c>
      <c r="F176" s="460" t="s">
        <v>1770</v>
      </c>
      <c r="G176" s="461">
        <v>6</v>
      </c>
    </row>
    <row r="177" spans="2:7">
      <c r="B177" s="268" t="s">
        <v>1755</v>
      </c>
      <c r="C177" s="459" t="s">
        <v>1761</v>
      </c>
      <c r="D177" s="459" t="s">
        <v>1765</v>
      </c>
      <c r="E177" s="459">
        <v>4</v>
      </c>
      <c r="F177" s="460" t="s">
        <v>1770</v>
      </c>
      <c r="G177" s="461">
        <v>7.5</v>
      </c>
    </row>
    <row r="178" spans="2:7">
      <c r="B178" s="268" t="s">
        <v>1755</v>
      </c>
      <c r="C178" s="459" t="s">
        <v>1761</v>
      </c>
      <c r="D178" s="459" t="s">
        <v>1765</v>
      </c>
      <c r="E178" s="459">
        <v>5</v>
      </c>
      <c r="F178" s="460" t="s">
        <v>1770</v>
      </c>
      <c r="G178" s="461">
        <v>9</v>
      </c>
    </row>
    <row r="179" spans="2:7">
      <c r="B179" s="268" t="s">
        <v>1755</v>
      </c>
      <c r="C179" s="459" t="s">
        <v>1761</v>
      </c>
      <c r="D179" s="459" t="s">
        <v>1765</v>
      </c>
      <c r="E179" s="459">
        <v>6</v>
      </c>
      <c r="F179" s="460" t="s">
        <v>1770</v>
      </c>
      <c r="G179" s="461">
        <v>10.5</v>
      </c>
    </row>
    <row r="180" spans="2:7">
      <c r="B180" s="268" t="s">
        <v>1755</v>
      </c>
      <c r="C180" s="459" t="s">
        <v>1761</v>
      </c>
      <c r="D180" s="459" t="s">
        <v>1765</v>
      </c>
      <c r="E180" s="459">
        <v>7</v>
      </c>
      <c r="F180" s="460" t="s">
        <v>1770</v>
      </c>
      <c r="G180" s="461">
        <v>12</v>
      </c>
    </row>
  </sheetData>
  <autoFilter ref="B5:G180"/>
  <phoneticPr fontId="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5"/>
  <sheetViews>
    <sheetView workbookViewId="0"/>
  </sheetViews>
  <sheetFormatPr defaultColWidth="9" defaultRowHeight="16.5" customHeight="1"/>
  <cols>
    <col min="1" max="1" width="5.625" style="59" customWidth="1"/>
    <col min="2" max="5" width="40.625" style="60" customWidth="1"/>
    <col min="6" max="6" width="6.625" style="60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2" s="60" customFormat="1" ht="16.5" customHeight="1">
      <c r="A1" s="500" t="s">
        <v>5381</v>
      </c>
      <c r="B1" s="500"/>
    </row>
    <row r="2" spans="1:2" s="60" customFormat="1" ht="16.5" customHeight="1">
      <c r="A2" s="499"/>
      <c r="B2" s="500"/>
    </row>
    <row r="3" spans="1:2" s="60" customFormat="1" ht="16.5" customHeight="1">
      <c r="A3" s="499" t="s">
        <v>5383</v>
      </c>
      <c r="B3" s="500"/>
    </row>
    <row r="4" spans="1:2" s="60" customFormat="1" ht="16.5" customHeight="1">
      <c r="A4" s="499" t="s">
        <v>5382</v>
      </c>
      <c r="B4" s="500"/>
    </row>
    <row r="5" spans="1:2" s="60" customFormat="1" ht="16.5" customHeight="1">
      <c r="A5" s="499" t="s">
        <v>5384</v>
      </c>
      <c r="B5" s="500"/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8"/>
  <sheetViews>
    <sheetView workbookViewId="0">
      <selection activeCell="Q21" sqref="Q21"/>
    </sheetView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51" t="s">
        <v>2722</v>
      </c>
    </row>
    <row r="3" spans="2:6" ht="27">
      <c r="B3" s="25" t="s">
        <v>1756</v>
      </c>
      <c r="C3" s="28" t="s">
        <v>1782</v>
      </c>
      <c r="D3" s="28" t="s">
        <v>1783</v>
      </c>
      <c r="E3" s="25" t="s">
        <v>1778</v>
      </c>
      <c r="F3" s="28" t="s">
        <v>1656</v>
      </c>
    </row>
    <row r="4" spans="2:6">
      <c r="B4" s="269" t="s">
        <v>1779</v>
      </c>
      <c r="C4" s="269">
        <v>2</v>
      </c>
      <c r="D4" s="269" t="s">
        <v>1784</v>
      </c>
      <c r="E4" s="294">
        <v>30</v>
      </c>
      <c r="F4" s="269" t="s">
        <v>1894</v>
      </c>
    </row>
    <row r="5" spans="2:6">
      <c r="B5" s="269" t="s">
        <v>1780</v>
      </c>
      <c r="C5" s="269">
        <v>2</v>
      </c>
      <c r="D5" s="269" t="s">
        <v>1785</v>
      </c>
      <c r="E5" s="294">
        <v>7</v>
      </c>
      <c r="F5" s="269" t="s">
        <v>1895</v>
      </c>
    </row>
    <row r="6" spans="2:6">
      <c r="B6" s="269" t="s">
        <v>1781</v>
      </c>
      <c r="C6" s="269">
        <v>2</v>
      </c>
      <c r="D6" s="269" t="s">
        <v>1786</v>
      </c>
      <c r="E6" s="294">
        <v>20</v>
      </c>
      <c r="F6" s="269" t="s">
        <v>1896</v>
      </c>
    </row>
    <row r="7" spans="2:6">
      <c r="B7" s="269" t="s">
        <v>2723</v>
      </c>
      <c r="C7" s="269">
        <v>5</v>
      </c>
      <c r="D7" s="269" t="s">
        <v>2724</v>
      </c>
      <c r="E7" s="294">
        <v>40</v>
      </c>
      <c r="F7" s="269" t="s">
        <v>2725</v>
      </c>
    </row>
    <row r="8" spans="2:6">
      <c r="B8" s="450"/>
    </row>
  </sheetData>
  <phoneticPr fontId="6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61"/>
  <sheetViews>
    <sheetView workbookViewId="0">
      <selection activeCell="Q21" sqref="Q21"/>
    </sheetView>
  </sheetViews>
  <sheetFormatPr defaultRowHeight="16.5"/>
  <cols>
    <col min="1" max="1" width="2.25" style="210" customWidth="1"/>
    <col min="2" max="2" width="6" style="210" bestFit="1" customWidth="1"/>
    <col min="3" max="3" width="9.625" style="210" bestFit="1" customWidth="1"/>
    <col min="4" max="4" width="86.125" style="210" customWidth="1"/>
    <col min="5" max="5" width="76.25" style="210" customWidth="1"/>
    <col min="6" max="6" width="34.5" style="258" bestFit="1" customWidth="1"/>
    <col min="7" max="7" width="25.5" style="258" bestFit="1" customWidth="1"/>
    <col min="8" max="8" width="83.75" style="261" customWidth="1"/>
    <col min="9" max="16384" width="9" style="210"/>
  </cols>
  <sheetData>
    <row r="2" spans="2:8">
      <c r="B2" s="252" t="s">
        <v>1788</v>
      </c>
    </row>
    <row r="3" spans="2:8">
      <c r="B3" s="442" t="s">
        <v>323</v>
      </c>
      <c r="C3" s="442" t="s">
        <v>818</v>
      </c>
      <c r="D3" s="442" t="s">
        <v>1654</v>
      </c>
      <c r="E3" s="256" t="s">
        <v>1655</v>
      </c>
      <c r="F3" s="257" t="s">
        <v>1707</v>
      </c>
      <c r="G3" s="257" t="s">
        <v>1705</v>
      </c>
      <c r="H3" s="257" t="s">
        <v>1656</v>
      </c>
    </row>
    <row r="4" spans="2:8" ht="16.5" customHeight="1">
      <c r="B4" s="914" t="s">
        <v>1657</v>
      </c>
      <c r="C4" s="442" t="s">
        <v>1669</v>
      </c>
      <c r="D4" s="254" t="s">
        <v>1692</v>
      </c>
      <c r="E4" s="262" t="s">
        <v>1695</v>
      </c>
      <c r="F4" s="264" t="s">
        <v>1702</v>
      </c>
      <c r="G4" s="265" t="s">
        <v>1706</v>
      </c>
      <c r="H4" s="253"/>
    </row>
    <row r="5" spans="2:8" ht="16.5" customHeight="1">
      <c r="B5" s="914"/>
      <c r="C5" s="442" t="s">
        <v>1670</v>
      </c>
      <c r="D5" s="254" t="s">
        <v>1671</v>
      </c>
      <c r="E5" s="262" t="s">
        <v>1699</v>
      </c>
      <c r="F5" s="264" t="s">
        <v>1703</v>
      </c>
      <c r="G5" s="259" t="s">
        <v>1704</v>
      </c>
      <c r="H5" s="253"/>
    </row>
    <row r="6" spans="2:8" ht="9.9499999999999993" customHeight="1"/>
    <row r="7" spans="2:8" ht="16.5" customHeight="1">
      <c r="B7" s="914" t="s">
        <v>1658</v>
      </c>
      <c r="C7" s="442" t="s">
        <v>1669</v>
      </c>
      <c r="D7" s="254" t="s">
        <v>1672</v>
      </c>
      <c r="E7" s="262" t="s">
        <v>1700</v>
      </c>
      <c r="F7" s="264" t="s">
        <v>2634</v>
      </c>
      <c r="G7" s="264" t="s">
        <v>2635</v>
      </c>
      <c r="H7" s="253" t="s">
        <v>2636</v>
      </c>
    </row>
    <row r="8" spans="2:8" ht="16.5" customHeight="1">
      <c r="B8" s="914"/>
      <c r="C8" s="442" t="s">
        <v>1670</v>
      </c>
      <c r="D8" s="254" t="s">
        <v>1673</v>
      </c>
      <c r="E8" s="255" t="s">
        <v>1673</v>
      </c>
      <c r="F8" s="259" t="s">
        <v>1696</v>
      </c>
      <c r="G8" s="259" t="s">
        <v>1696</v>
      </c>
      <c r="H8" s="253"/>
    </row>
    <row r="9" spans="2:8" ht="9.9499999999999993" customHeight="1"/>
    <row r="10" spans="2:8" ht="16.5" customHeight="1">
      <c r="B10" s="914" t="s">
        <v>1659</v>
      </c>
      <c r="C10" s="442" t="s">
        <v>1669</v>
      </c>
      <c r="D10" s="254" t="s">
        <v>1674</v>
      </c>
      <c r="E10" s="255" t="s">
        <v>1696</v>
      </c>
      <c r="F10" s="259" t="s">
        <v>1696</v>
      </c>
      <c r="G10" s="259" t="s">
        <v>1696</v>
      </c>
      <c r="H10" s="253"/>
    </row>
    <row r="11" spans="2:8" ht="16.5" customHeight="1">
      <c r="B11" s="914"/>
      <c r="C11" s="442" t="s">
        <v>1670</v>
      </c>
      <c r="D11" s="254" t="s">
        <v>1675</v>
      </c>
      <c r="E11" s="262" t="s">
        <v>1719</v>
      </c>
      <c r="F11" s="266" t="s">
        <v>1708</v>
      </c>
      <c r="G11" s="259" t="s">
        <v>1704</v>
      </c>
      <c r="H11" s="253"/>
    </row>
    <row r="12" spans="2:8" ht="9.9499999999999993" customHeight="1"/>
    <row r="13" spans="2:8" ht="16.5" customHeight="1">
      <c r="B13" s="914" t="s">
        <v>1660</v>
      </c>
      <c r="C13" s="442" t="s">
        <v>1669</v>
      </c>
      <c r="D13" s="254" t="s">
        <v>1676</v>
      </c>
      <c r="E13" s="255" t="s">
        <v>1696</v>
      </c>
      <c r="F13" s="259" t="s">
        <v>1696</v>
      </c>
      <c r="G13" s="259" t="s">
        <v>1696</v>
      </c>
      <c r="H13" s="253"/>
    </row>
    <row r="14" spans="2:8" ht="16.5" customHeight="1">
      <c r="B14" s="914"/>
      <c r="C14" s="442" t="s">
        <v>1670</v>
      </c>
      <c r="D14" s="254" t="s">
        <v>1677</v>
      </c>
      <c r="E14" s="262" t="s">
        <v>1709</v>
      </c>
      <c r="F14" s="266">
        <v>0.25</v>
      </c>
      <c r="G14" s="259" t="s">
        <v>1704</v>
      </c>
      <c r="H14" s="443" t="s">
        <v>1710</v>
      </c>
    </row>
    <row r="15" spans="2:8" ht="9.9499999999999993" customHeight="1"/>
    <row r="16" spans="2:8" ht="16.5" customHeight="1">
      <c r="B16" s="914" t="s">
        <v>1661</v>
      </c>
      <c r="C16" s="442" t="s">
        <v>1669</v>
      </c>
      <c r="D16" s="254" t="s">
        <v>1678</v>
      </c>
      <c r="E16" s="262" t="s">
        <v>1713</v>
      </c>
      <c r="F16" s="265">
        <v>5.0000000000000001E-3</v>
      </c>
      <c r="G16" s="264" t="s">
        <v>1712</v>
      </c>
      <c r="H16" s="443" t="s">
        <v>1724</v>
      </c>
    </row>
    <row r="17" spans="2:8" ht="16.5" customHeight="1">
      <c r="B17" s="914"/>
      <c r="C17" s="442" t="s">
        <v>1670</v>
      </c>
      <c r="D17" s="254" t="s">
        <v>1679</v>
      </c>
      <c r="E17" s="262" t="s">
        <v>1714</v>
      </c>
      <c r="F17" s="266" t="s">
        <v>1711</v>
      </c>
      <c r="G17" s="259" t="s">
        <v>1704</v>
      </c>
      <c r="H17" s="443" t="s">
        <v>1725</v>
      </c>
    </row>
    <row r="18" spans="2:8" ht="9.9499999999999993" customHeight="1"/>
    <row r="19" spans="2:8" ht="16.5" customHeight="1">
      <c r="B19" s="914" t="s">
        <v>1662</v>
      </c>
      <c r="C19" s="442" t="s">
        <v>1669</v>
      </c>
      <c r="D19" s="254" t="s">
        <v>1680</v>
      </c>
      <c r="E19" s="255" t="s">
        <v>1696</v>
      </c>
      <c r="F19" s="259" t="s">
        <v>1696</v>
      </c>
      <c r="G19" s="259" t="s">
        <v>1696</v>
      </c>
      <c r="H19" s="253"/>
    </row>
    <row r="20" spans="2:8" ht="16.5" customHeight="1">
      <c r="B20" s="914"/>
      <c r="C20" s="442" t="s">
        <v>1670</v>
      </c>
      <c r="D20" s="254" t="s">
        <v>1681</v>
      </c>
      <c r="E20" s="262" t="s">
        <v>1715</v>
      </c>
      <c r="F20" s="264" t="s">
        <v>1716</v>
      </c>
      <c r="G20" s="259" t="s">
        <v>1704</v>
      </c>
      <c r="H20" s="253"/>
    </row>
    <row r="21" spans="2:8" ht="9.9499999999999993" customHeight="1"/>
    <row r="22" spans="2:8" ht="16.5" customHeight="1">
      <c r="B22" s="914" t="s">
        <v>1663</v>
      </c>
      <c r="C22" s="442" t="s">
        <v>1669</v>
      </c>
      <c r="D22" s="254" t="s">
        <v>1682</v>
      </c>
      <c r="E22" s="255" t="s">
        <v>1696</v>
      </c>
      <c r="F22" s="259" t="s">
        <v>1696</v>
      </c>
      <c r="G22" s="259" t="s">
        <v>1696</v>
      </c>
      <c r="H22" s="253"/>
    </row>
    <row r="23" spans="2:8" ht="16.5" customHeight="1">
      <c r="B23" s="914"/>
      <c r="C23" s="442" t="s">
        <v>1670</v>
      </c>
      <c r="D23" s="254" t="s">
        <v>1683</v>
      </c>
      <c r="E23" s="263" t="s">
        <v>1718</v>
      </c>
      <c r="F23" s="264" t="s">
        <v>1717</v>
      </c>
      <c r="G23" s="259" t="s">
        <v>1704</v>
      </c>
      <c r="H23" s="253"/>
    </row>
    <row r="24" spans="2:8" ht="9.9499999999999993" customHeight="1"/>
    <row r="25" spans="2:8" ht="16.5" customHeight="1">
      <c r="B25" s="914" t="s">
        <v>1664</v>
      </c>
      <c r="C25" s="442" t="s">
        <v>1669</v>
      </c>
      <c r="D25" s="254" t="s">
        <v>1684</v>
      </c>
      <c r="E25" s="255" t="s">
        <v>1697</v>
      </c>
      <c r="F25" s="259" t="s">
        <v>1696</v>
      </c>
      <c r="G25" s="259" t="s">
        <v>1696</v>
      </c>
      <c r="H25" s="253"/>
    </row>
    <row r="26" spans="2:8" ht="16.5" customHeight="1">
      <c r="B26" s="914"/>
      <c r="C26" s="442" t="s">
        <v>1670</v>
      </c>
      <c r="D26" s="254" t="s">
        <v>1685</v>
      </c>
      <c r="E26" s="255" t="s">
        <v>1697</v>
      </c>
      <c r="F26" s="259" t="s">
        <v>1696</v>
      </c>
      <c r="G26" s="259" t="s">
        <v>1704</v>
      </c>
      <c r="H26" s="253"/>
    </row>
    <row r="27" spans="2:8" ht="9.9499999999999993" customHeight="1"/>
    <row r="28" spans="2:8" ht="16.5" customHeight="1">
      <c r="B28" s="914" t="s">
        <v>1665</v>
      </c>
      <c r="C28" s="442" t="s">
        <v>1669</v>
      </c>
      <c r="D28" s="254" t="s">
        <v>1686</v>
      </c>
      <c r="E28" s="255" t="s">
        <v>1696</v>
      </c>
      <c r="F28" s="259" t="s">
        <v>1696</v>
      </c>
      <c r="G28" s="259" t="s">
        <v>1696</v>
      </c>
      <c r="H28" s="253"/>
    </row>
    <row r="29" spans="2:8" ht="16.5" customHeight="1">
      <c r="B29" s="914"/>
      <c r="C29" s="442" t="s">
        <v>1670</v>
      </c>
      <c r="D29" s="254" t="s">
        <v>1687</v>
      </c>
      <c r="E29" s="262" t="s">
        <v>1720</v>
      </c>
      <c r="F29" s="264" t="s">
        <v>1721</v>
      </c>
      <c r="G29" s="259" t="s">
        <v>1704</v>
      </c>
      <c r="H29" s="253"/>
    </row>
    <row r="30" spans="2:8" ht="9.9499999999999993" customHeight="1"/>
    <row r="31" spans="2:8" ht="16.5" customHeight="1">
      <c r="B31" s="914" t="s">
        <v>1666</v>
      </c>
      <c r="C31" s="442" t="s">
        <v>1669</v>
      </c>
      <c r="D31" s="254" t="s">
        <v>1693</v>
      </c>
      <c r="E31" s="255" t="s">
        <v>1696</v>
      </c>
      <c r="F31" s="259" t="s">
        <v>1696</v>
      </c>
      <c r="G31" s="259" t="s">
        <v>1696</v>
      </c>
      <c r="H31" s="912" t="s">
        <v>1723</v>
      </c>
    </row>
    <row r="32" spans="2:8" ht="16.5" customHeight="1">
      <c r="B32" s="914"/>
      <c r="C32" s="442" t="s">
        <v>1670</v>
      </c>
      <c r="D32" s="254" t="s">
        <v>1694</v>
      </c>
      <c r="E32" s="262" t="s">
        <v>1701</v>
      </c>
      <c r="F32" s="264" t="s">
        <v>1722</v>
      </c>
      <c r="G32" s="259" t="s">
        <v>1704</v>
      </c>
      <c r="H32" s="913"/>
    </row>
    <row r="33" spans="2:8" ht="9.9499999999999993" customHeight="1"/>
    <row r="34" spans="2:8" ht="16.5" customHeight="1">
      <c r="B34" s="914" t="s">
        <v>1667</v>
      </c>
      <c r="C34" s="442" t="s">
        <v>1669</v>
      </c>
      <c r="D34" s="254" t="s">
        <v>1688</v>
      </c>
      <c r="E34" s="255" t="s">
        <v>1696</v>
      </c>
      <c r="F34" s="259" t="s">
        <v>1696</v>
      </c>
      <c r="G34" s="259" t="s">
        <v>1696</v>
      </c>
      <c r="H34" s="912" t="s">
        <v>1723</v>
      </c>
    </row>
    <row r="35" spans="2:8" ht="16.5" customHeight="1">
      <c r="B35" s="914"/>
      <c r="C35" s="442" t="s">
        <v>1670</v>
      </c>
      <c r="D35" s="254" t="s">
        <v>1689</v>
      </c>
      <c r="E35" s="262" t="s">
        <v>1701</v>
      </c>
      <c r="F35" s="264" t="s">
        <v>1722</v>
      </c>
      <c r="G35" s="259" t="s">
        <v>1704</v>
      </c>
      <c r="H35" s="913"/>
    </row>
    <row r="36" spans="2:8" ht="9.9499999999999993" customHeight="1"/>
    <row r="37" spans="2:8" ht="16.5" customHeight="1">
      <c r="B37" s="914" t="s">
        <v>1668</v>
      </c>
      <c r="C37" s="442" t="s">
        <v>1669</v>
      </c>
      <c r="D37" s="254" t="s">
        <v>1690</v>
      </c>
      <c r="E37" s="262" t="s">
        <v>1698</v>
      </c>
      <c r="F37" s="260" t="s">
        <v>1696</v>
      </c>
      <c r="G37" s="264" t="s">
        <v>1726</v>
      </c>
      <c r="H37" s="443" t="s">
        <v>1727</v>
      </c>
    </row>
    <row r="38" spans="2:8" ht="16.5" customHeight="1">
      <c r="B38" s="914"/>
      <c r="C38" s="442" t="s">
        <v>1670</v>
      </c>
      <c r="D38" s="255" t="s">
        <v>1691</v>
      </c>
      <c r="E38" s="255" t="s">
        <v>1691</v>
      </c>
      <c r="F38" s="259" t="s">
        <v>1696</v>
      </c>
      <c r="G38" s="259" t="s">
        <v>1704</v>
      </c>
      <c r="H38" s="443" t="s">
        <v>1728</v>
      </c>
    </row>
    <row r="40" spans="2:8">
      <c r="B40" s="293" t="s">
        <v>2607</v>
      </c>
    </row>
    <row r="41" spans="2:8">
      <c r="B41" s="293" t="s">
        <v>2608</v>
      </c>
    </row>
    <row r="42" spans="2:8">
      <c r="B42" s="293" t="s">
        <v>2609</v>
      </c>
    </row>
    <row r="43" spans="2:8">
      <c r="B43" s="433" t="s">
        <v>2616</v>
      </c>
    </row>
    <row r="44" spans="2:8">
      <c r="B44" s="433" t="s">
        <v>2617</v>
      </c>
    </row>
    <row r="45" spans="2:8">
      <c r="B45" s="433"/>
    </row>
    <row r="46" spans="2:8">
      <c r="B46" s="293" t="s">
        <v>2610</v>
      </c>
    </row>
    <row r="47" spans="2:8">
      <c r="B47" s="433" t="s">
        <v>2618</v>
      </c>
    </row>
    <row r="48" spans="2:8">
      <c r="B48" s="433"/>
    </row>
    <row r="49" spans="2:2">
      <c r="B49" s="293" t="s">
        <v>2611</v>
      </c>
    </row>
    <row r="50" spans="2:2">
      <c r="B50" s="433" t="s">
        <v>2618</v>
      </c>
    </row>
    <row r="51" spans="2:2">
      <c r="B51" s="433"/>
    </row>
    <row r="52" spans="2:2">
      <c r="B52" s="293" t="s">
        <v>2612</v>
      </c>
    </row>
    <row r="53" spans="2:2">
      <c r="B53" s="433" t="s">
        <v>2613</v>
      </c>
    </row>
    <row r="55" spans="2:2">
      <c r="B55" s="293" t="s">
        <v>2614</v>
      </c>
    </row>
    <row r="56" spans="2:2">
      <c r="B56" s="433" t="s">
        <v>2620</v>
      </c>
    </row>
    <row r="57" spans="2:2">
      <c r="B57" s="433" t="s">
        <v>2619</v>
      </c>
    </row>
    <row r="58" spans="2:2">
      <c r="B58" s="433"/>
    </row>
    <row r="59" spans="2:2">
      <c r="B59" s="293" t="s">
        <v>2615</v>
      </c>
    </row>
    <row r="60" spans="2:2">
      <c r="B60" s="433" t="s">
        <v>2622</v>
      </c>
    </row>
    <row r="61" spans="2:2">
      <c r="B61" s="433" t="s">
        <v>2621</v>
      </c>
    </row>
  </sheetData>
  <mergeCells count="14">
    <mergeCell ref="B37:B38"/>
    <mergeCell ref="B22:B23"/>
    <mergeCell ref="B25:B26"/>
    <mergeCell ref="B28:B29"/>
    <mergeCell ref="B31:B32"/>
    <mergeCell ref="H31:H32"/>
    <mergeCell ref="B34:B35"/>
    <mergeCell ref="H34:H35"/>
    <mergeCell ref="B4:B5"/>
    <mergeCell ref="B7:B8"/>
    <mergeCell ref="B10:B11"/>
    <mergeCell ref="B13:B14"/>
    <mergeCell ref="B16:B17"/>
    <mergeCell ref="B19:B20"/>
  </mergeCells>
  <phoneticPr fontId="6" type="noConversion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L28"/>
  <sheetViews>
    <sheetView workbookViewId="0">
      <selection activeCell="Q21" sqref="Q21"/>
    </sheetView>
  </sheetViews>
  <sheetFormatPr defaultRowHeight="16.5"/>
  <cols>
    <col min="1" max="1" width="1.5" customWidth="1"/>
    <col min="2" max="2" width="17.625" bestFit="1" customWidth="1"/>
  </cols>
  <sheetData>
    <row r="1" spans="2:12" ht="9" customHeight="1"/>
    <row r="2" spans="2:12">
      <c r="B2" s="915"/>
      <c r="C2" s="917" t="s">
        <v>2167</v>
      </c>
      <c r="D2" s="918"/>
      <c r="E2" s="917" t="s">
        <v>2168</v>
      </c>
      <c r="F2" s="918"/>
      <c r="G2" s="917" t="s">
        <v>223</v>
      </c>
      <c r="H2" s="918"/>
      <c r="I2" s="917" t="s">
        <v>2169</v>
      </c>
      <c r="J2" s="918"/>
      <c r="K2" s="446" t="s">
        <v>2643</v>
      </c>
      <c r="L2" s="446" t="s">
        <v>2643</v>
      </c>
    </row>
    <row r="3" spans="2:12">
      <c r="B3" s="916"/>
      <c r="C3" s="347" t="s">
        <v>2170</v>
      </c>
      <c r="D3" s="347" t="s">
        <v>250</v>
      </c>
      <c r="E3" s="347" t="s">
        <v>2170</v>
      </c>
      <c r="F3" s="347" t="s">
        <v>250</v>
      </c>
      <c r="G3" s="347" t="s">
        <v>2170</v>
      </c>
      <c r="H3" s="347" t="s">
        <v>250</v>
      </c>
      <c r="I3" s="347" t="s">
        <v>2170</v>
      </c>
      <c r="J3" s="347" t="s">
        <v>250</v>
      </c>
      <c r="K3" s="446" t="s">
        <v>2644</v>
      </c>
      <c r="L3" s="446" t="s">
        <v>2645</v>
      </c>
    </row>
    <row r="4" spans="2:12">
      <c r="B4" s="346" t="s">
        <v>2171</v>
      </c>
      <c r="C4" s="349">
        <v>69</v>
      </c>
      <c r="D4" s="348">
        <v>77</v>
      </c>
      <c r="E4" s="349">
        <v>44</v>
      </c>
      <c r="F4" s="348">
        <v>46</v>
      </c>
      <c r="G4" s="349">
        <v>55</v>
      </c>
      <c r="H4" s="348">
        <v>55</v>
      </c>
      <c r="I4" s="349">
        <v>51</v>
      </c>
      <c r="J4" s="348">
        <v>54</v>
      </c>
      <c r="K4" s="447">
        <v>0.2</v>
      </c>
      <c r="L4" s="448">
        <v>0.4</v>
      </c>
    </row>
    <row r="5" spans="2:12">
      <c r="B5" s="346" t="s">
        <v>2172</v>
      </c>
      <c r="C5" s="349">
        <v>144</v>
      </c>
      <c r="D5" s="348">
        <v>161</v>
      </c>
      <c r="E5" s="349">
        <v>93</v>
      </c>
      <c r="F5" s="348">
        <v>98</v>
      </c>
      <c r="G5" s="349">
        <v>115</v>
      </c>
      <c r="H5" s="348">
        <v>115</v>
      </c>
      <c r="I5" s="349">
        <v>108</v>
      </c>
      <c r="J5" s="348">
        <v>114</v>
      </c>
      <c r="K5" s="447">
        <v>0.25</v>
      </c>
      <c r="L5" s="448">
        <v>0.5</v>
      </c>
    </row>
    <row r="6" spans="2:12">
      <c r="B6" s="346" t="s">
        <v>2173</v>
      </c>
      <c r="C6" s="349">
        <v>304</v>
      </c>
      <c r="D6" s="348">
        <v>338</v>
      </c>
      <c r="E6" s="349">
        <v>197</v>
      </c>
      <c r="F6" s="348">
        <v>208</v>
      </c>
      <c r="G6" s="349">
        <v>243</v>
      </c>
      <c r="H6" s="348">
        <v>243</v>
      </c>
      <c r="I6" s="349">
        <v>228</v>
      </c>
      <c r="J6" s="348">
        <v>241</v>
      </c>
      <c r="K6" s="447">
        <v>0.3</v>
      </c>
      <c r="L6" s="448">
        <v>0.6</v>
      </c>
    </row>
    <row r="7" spans="2:12">
      <c r="B7" s="346" t="s">
        <v>2174</v>
      </c>
      <c r="C7" s="349">
        <v>638</v>
      </c>
      <c r="D7" s="348">
        <v>709</v>
      </c>
      <c r="E7" s="349">
        <v>414</v>
      </c>
      <c r="F7" s="348">
        <v>437</v>
      </c>
      <c r="G7" s="349">
        <v>510</v>
      </c>
      <c r="H7" s="348">
        <v>510</v>
      </c>
      <c r="I7" s="349">
        <v>478</v>
      </c>
      <c r="J7" s="348">
        <v>505</v>
      </c>
      <c r="K7" s="447">
        <v>0.35</v>
      </c>
      <c r="L7" s="448">
        <v>0.7</v>
      </c>
    </row>
    <row r="8" spans="2:12">
      <c r="B8" s="346" t="s">
        <v>2175</v>
      </c>
      <c r="C8" s="349">
        <v>1339</v>
      </c>
      <c r="D8" s="348">
        <v>1488</v>
      </c>
      <c r="E8" s="349">
        <v>870</v>
      </c>
      <c r="F8" s="348">
        <v>918</v>
      </c>
      <c r="G8" s="349">
        <v>1071</v>
      </c>
      <c r="H8" s="348">
        <v>1071</v>
      </c>
      <c r="I8" s="349">
        <v>1004</v>
      </c>
      <c r="J8" s="348">
        <v>1060</v>
      </c>
      <c r="K8" s="447">
        <v>0.4</v>
      </c>
      <c r="L8" s="448">
        <v>0.8</v>
      </c>
    </row>
    <row r="9" spans="2:12">
      <c r="B9" s="346" t="s">
        <v>2176</v>
      </c>
      <c r="C9" s="349">
        <v>2811</v>
      </c>
      <c r="D9" s="348">
        <v>3124</v>
      </c>
      <c r="E9" s="349">
        <v>1827</v>
      </c>
      <c r="F9" s="348">
        <v>1929</v>
      </c>
      <c r="G9" s="349">
        <v>2248</v>
      </c>
      <c r="H9" s="348">
        <v>2248</v>
      </c>
      <c r="I9" s="349">
        <v>2108</v>
      </c>
      <c r="J9" s="348">
        <v>2225</v>
      </c>
      <c r="K9" s="447">
        <v>0.45</v>
      </c>
      <c r="L9" s="448">
        <v>0.9</v>
      </c>
    </row>
    <row r="10" spans="2:12">
      <c r="B10" s="346" t="s">
        <v>2177</v>
      </c>
      <c r="C10" s="349">
        <v>5904</v>
      </c>
      <c r="D10" s="348">
        <v>6560</v>
      </c>
      <c r="E10" s="349">
        <v>3837</v>
      </c>
      <c r="F10" s="348">
        <v>4050</v>
      </c>
      <c r="G10" s="349">
        <v>4723</v>
      </c>
      <c r="H10" s="348">
        <v>4723</v>
      </c>
      <c r="I10" s="349">
        <v>4428</v>
      </c>
      <c r="J10" s="348">
        <v>4674</v>
      </c>
      <c r="K10" s="447">
        <v>0.5</v>
      </c>
      <c r="L10" s="448">
        <v>1</v>
      </c>
    </row>
    <row r="11" spans="2:12">
      <c r="B11" s="346" t="s">
        <v>2178</v>
      </c>
      <c r="C11" s="349">
        <v>956</v>
      </c>
      <c r="D11" s="348">
        <v>1063</v>
      </c>
      <c r="E11" s="349">
        <v>621</v>
      </c>
      <c r="F11" s="348">
        <v>656</v>
      </c>
      <c r="G11" s="349">
        <v>764</v>
      </c>
      <c r="H11" s="348">
        <v>764</v>
      </c>
      <c r="I11" s="349">
        <v>717</v>
      </c>
      <c r="J11" s="348">
        <v>757</v>
      </c>
      <c r="K11" s="447">
        <v>0.35</v>
      </c>
      <c r="L11" s="448">
        <v>0.7</v>
      </c>
    </row>
    <row r="12" spans="2:12">
      <c r="B12" s="346" t="s">
        <v>2179</v>
      </c>
      <c r="C12" s="349">
        <v>2008</v>
      </c>
      <c r="D12" s="348">
        <v>2232</v>
      </c>
      <c r="E12" s="349">
        <v>1305</v>
      </c>
      <c r="F12" s="348">
        <v>1378</v>
      </c>
      <c r="G12" s="349">
        <v>1606</v>
      </c>
      <c r="H12" s="348">
        <v>1606</v>
      </c>
      <c r="I12" s="349">
        <v>1506</v>
      </c>
      <c r="J12" s="348">
        <v>1590</v>
      </c>
      <c r="K12" s="447">
        <v>0.4</v>
      </c>
      <c r="L12" s="448">
        <v>0.8</v>
      </c>
    </row>
    <row r="13" spans="2:12">
      <c r="B13" s="346" t="s">
        <v>2180</v>
      </c>
      <c r="C13" s="349">
        <v>4217</v>
      </c>
      <c r="D13" s="348">
        <v>4686</v>
      </c>
      <c r="E13" s="349">
        <v>2741</v>
      </c>
      <c r="F13" s="348">
        <v>2893</v>
      </c>
      <c r="G13" s="349">
        <v>3373</v>
      </c>
      <c r="H13" s="348">
        <v>3373</v>
      </c>
      <c r="I13" s="349">
        <v>3162</v>
      </c>
      <c r="J13" s="348">
        <v>3338</v>
      </c>
      <c r="K13" s="447">
        <v>0.45</v>
      </c>
      <c r="L13" s="448">
        <v>0.9</v>
      </c>
    </row>
    <row r="14" spans="2:12">
      <c r="B14" s="346" t="s">
        <v>2181</v>
      </c>
      <c r="C14" s="349">
        <v>8856</v>
      </c>
      <c r="D14" s="348">
        <v>9840</v>
      </c>
      <c r="E14" s="349">
        <v>5756</v>
      </c>
      <c r="F14" s="348">
        <v>6076</v>
      </c>
      <c r="G14" s="349">
        <v>7084</v>
      </c>
      <c r="H14" s="348">
        <v>7084</v>
      </c>
      <c r="I14" s="349">
        <v>6642</v>
      </c>
      <c r="J14" s="348">
        <v>7011</v>
      </c>
      <c r="K14" s="447">
        <v>0.5</v>
      </c>
      <c r="L14" s="448">
        <v>1</v>
      </c>
    </row>
    <row r="15" spans="2:12">
      <c r="B15" s="346" t="s">
        <v>2182</v>
      </c>
      <c r="C15" s="349">
        <v>77</v>
      </c>
      <c r="D15" s="348">
        <v>80</v>
      </c>
      <c r="E15" s="349">
        <v>50</v>
      </c>
      <c r="F15" s="348">
        <v>54</v>
      </c>
      <c r="G15" s="349">
        <v>61</v>
      </c>
      <c r="H15" s="348">
        <v>66</v>
      </c>
      <c r="I15" s="349">
        <v>57</v>
      </c>
      <c r="J15" s="348">
        <v>61</v>
      </c>
    </row>
    <row r="16" spans="2:12">
      <c r="B16" s="346" t="s">
        <v>2183</v>
      </c>
      <c r="C16" s="349">
        <v>161</v>
      </c>
      <c r="D16" s="348">
        <v>169</v>
      </c>
      <c r="E16" s="349">
        <v>104</v>
      </c>
      <c r="F16" s="348">
        <v>112</v>
      </c>
      <c r="G16" s="349">
        <v>128</v>
      </c>
      <c r="H16" s="348">
        <v>138</v>
      </c>
      <c r="I16" s="349">
        <v>120</v>
      </c>
      <c r="J16" s="348">
        <v>129</v>
      </c>
    </row>
    <row r="17" spans="2:10">
      <c r="B17" s="346" t="s">
        <v>2184</v>
      </c>
      <c r="C17" s="349">
        <v>338</v>
      </c>
      <c r="D17" s="348">
        <v>354</v>
      </c>
      <c r="E17" s="349">
        <v>219</v>
      </c>
      <c r="F17" s="348">
        <v>235</v>
      </c>
      <c r="G17" s="349">
        <v>270</v>
      </c>
      <c r="H17" s="348">
        <v>290</v>
      </c>
      <c r="I17" s="349">
        <v>253</v>
      </c>
      <c r="J17" s="348">
        <v>272</v>
      </c>
    </row>
    <row r="18" spans="2:10">
      <c r="B18" s="346" t="s">
        <v>2185</v>
      </c>
      <c r="C18" s="349">
        <v>709</v>
      </c>
      <c r="D18" s="348">
        <v>744</v>
      </c>
      <c r="E18" s="349">
        <v>460</v>
      </c>
      <c r="F18" s="348">
        <v>495</v>
      </c>
      <c r="G18" s="349">
        <v>567</v>
      </c>
      <c r="H18" s="348">
        <v>610</v>
      </c>
      <c r="I18" s="349">
        <v>531</v>
      </c>
      <c r="J18" s="348">
        <v>571</v>
      </c>
    </row>
    <row r="19" spans="2:10">
      <c r="B19" s="346" t="s">
        <v>2186</v>
      </c>
      <c r="C19" s="349">
        <v>1488</v>
      </c>
      <c r="D19" s="348">
        <v>1562</v>
      </c>
      <c r="E19" s="349">
        <v>967</v>
      </c>
      <c r="F19" s="348">
        <v>1040</v>
      </c>
      <c r="G19" s="349">
        <v>1190</v>
      </c>
      <c r="H19" s="348">
        <v>1279</v>
      </c>
      <c r="I19" s="349">
        <v>1116</v>
      </c>
      <c r="J19" s="348">
        <v>1200</v>
      </c>
    </row>
    <row r="20" spans="2:10">
      <c r="B20" s="346" t="s">
        <v>2187</v>
      </c>
      <c r="C20" s="349">
        <v>3124</v>
      </c>
      <c r="D20" s="348">
        <v>3280</v>
      </c>
      <c r="E20" s="349">
        <v>2030</v>
      </c>
      <c r="F20" s="348">
        <v>2182</v>
      </c>
      <c r="G20" s="349">
        <v>2499</v>
      </c>
      <c r="H20" s="348">
        <v>2686</v>
      </c>
      <c r="I20" s="349">
        <v>2343</v>
      </c>
      <c r="J20" s="348">
        <v>2519</v>
      </c>
    </row>
    <row r="21" spans="2:10">
      <c r="B21" s="346" t="s">
        <v>2188</v>
      </c>
      <c r="C21" s="349">
        <v>6560</v>
      </c>
      <c r="D21" s="348">
        <v>6888</v>
      </c>
      <c r="E21" s="349">
        <v>4264</v>
      </c>
      <c r="F21" s="348">
        <v>4584</v>
      </c>
      <c r="G21" s="349">
        <v>5248</v>
      </c>
      <c r="H21" s="348">
        <v>5642</v>
      </c>
      <c r="I21" s="349">
        <v>4920</v>
      </c>
      <c r="J21" s="348">
        <v>5289</v>
      </c>
    </row>
    <row r="22" spans="2:10">
      <c r="B22" s="346" t="s">
        <v>2189</v>
      </c>
      <c r="C22" s="349">
        <v>1063</v>
      </c>
      <c r="D22" s="348">
        <v>1116</v>
      </c>
      <c r="E22" s="349">
        <v>690</v>
      </c>
      <c r="F22" s="348">
        <v>742</v>
      </c>
      <c r="G22" s="349">
        <v>850</v>
      </c>
      <c r="H22" s="348">
        <v>914</v>
      </c>
      <c r="I22" s="349">
        <v>797</v>
      </c>
      <c r="J22" s="348">
        <v>857</v>
      </c>
    </row>
    <row r="23" spans="2:10">
      <c r="B23" s="346" t="s">
        <v>2190</v>
      </c>
      <c r="C23" s="349">
        <v>2232</v>
      </c>
      <c r="D23" s="348">
        <v>2343</v>
      </c>
      <c r="E23" s="349">
        <v>1450</v>
      </c>
      <c r="F23" s="348">
        <v>1559</v>
      </c>
      <c r="G23" s="349">
        <v>1785</v>
      </c>
      <c r="H23" s="348">
        <v>1919</v>
      </c>
      <c r="I23" s="349">
        <v>1674</v>
      </c>
      <c r="J23" s="348">
        <v>1800</v>
      </c>
    </row>
    <row r="24" spans="2:10">
      <c r="B24" s="346" t="s">
        <v>2191</v>
      </c>
      <c r="C24" s="349">
        <v>4686</v>
      </c>
      <c r="D24" s="348">
        <v>4920</v>
      </c>
      <c r="E24" s="349">
        <v>3045</v>
      </c>
      <c r="F24" s="348">
        <v>3273</v>
      </c>
      <c r="G24" s="349">
        <v>3748</v>
      </c>
      <c r="H24" s="348">
        <v>4029</v>
      </c>
      <c r="I24" s="349">
        <v>3514</v>
      </c>
      <c r="J24" s="348">
        <v>3778</v>
      </c>
    </row>
    <row r="25" spans="2:10">
      <c r="B25" s="346" t="s">
        <v>2192</v>
      </c>
      <c r="C25" s="349">
        <v>9840</v>
      </c>
      <c r="D25" s="348">
        <v>10332</v>
      </c>
      <c r="E25" s="349">
        <v>6396</v>
      </c>
      <c r="F25" s="348">
        <v>6876</v>
      </c>
      <c r="G25" s="349">
        <v>7872</v>
      </c>
      <c r="H25" s="348">
        <v>8462</v>
      </c>
      <c r="I25" s="349">
        <v>7380</v>
      </c>
      <c r="J25" s="348">
        <v>7934</v>
      </c>
    </row>
    <row r="27" spans="2:10">
      <c r="B27" s="92" t="s">
        <v>2193</v>
      </c>
    </row>
    <row r="28" spans="2:10">
      <c r="B28" s="92" t="s">
        <v>2194</v>
      </c>
    </row>
  </sheetData>
  <mergeCells count="5">
    <mergeCell ref="B2:B3"/>
    <mergeCell ref="C2:D2"/>
    <mergeCell ref="E2:F2"/>
    <mergeCell ref="G2:H2"/>
    <mergeCell ref="I2:J2"/>
  </mergeCells>
  <phoneticPr fontId="6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25"/>
  <sheetViews>
    <sheetView workbookViewId="0">
      <selection activeCell="Q21" sqref="Q21"/>
    </sheetView>
  </sheetViews>
  <sheetFormatPr defaultRowHeight="16.5"/>
  <cols>
    <col min="1" max="1" width="25.625" style="450" bestFit="1" customWidth="1"/>
    <col min="2" max="2" width="22.5" style="450" bestFit="1" customWidth="1"/>
    <col min="3" max="3" width="20.625" style="450" bestFit="1" customWidth="1"/>
    <col min="4" max="4" width="27.75" style="450" bestFit="1" customWidth="1"/>
    <col min="5" max="5" width="9.625" style="450" bestFit="1" customWidth="1"/>
    <col min="6" max="16384" width="9" style="450"/>
  </cols>
  <sheetData>
    <row r="1" spans="1:5">
      <c r="A1" s="364" t="s">
        <v>2372</v>
      </c>
      <c r="B1" s="364" t="s">
        <v>2373</v>
      </c>
      <c r="C1" s="364" t="s">
        <v>2374</v>
      </c>
      <c r="D1" s="364" t="s">
        <v>2375</v>
      </c>
      <c r="E1" s="364" t="s">
        <v>2376</v>
      </c>
    </row>
    <row r="2" spans="1:5">
      <c r="A2" s="444" t="s">
        <v>2377</v>
      </c>
      <c r="B2" s="365" t="s">
        <v>2672</v>
      </c>
      <c r="C2" s="365" t="s">
        <v>2378</v>
      </c>
      <c r="D2" s="369" t="s">
        <v>2384</v>
      </c>
      <c r="E2" s="368">
        <v>3300</v>
      </c>
    </row>
    <row r="3" spans="1:5" ht="6.75" customHeight="1">
      <c r="A3" s="365"/>
      <c r="B3" s="365"/>
      <c r="C3" s="365"/>
      <c r="D3" s="365"/>
      <c r="E3" s="366"/>
    </row>
    <row r="4" spans="1:5">
      <c r="A4" s="919" t="s">
        <v>2379</v>
      </c>
      <c r="B4" s="367" t="s">
        <v>2668</v>
      </c>
      <c r="C4" s="367" t="s">
        <v>2383</v>
      </c>
      <c r="D4" s="449" t="s">
        <v>2688</v>
      </c>
      <c r="E4" s="366" t="s">
        <v>2683</v>
      </c>
    </row>
    <row r="5" spans="1:5">
      <c r="A5" s="920"/>
      <c r="B5" s="367" t="s">
        <v>2669</v>
      </c>
      <c r="C5" s="367" t="s">
        <v>2380</v>
      </c>
      <c r="D5" s="449" t="s">
        <v>2689</v>
      </c>
      <c r="E5" s="366" t="s">
        <v>2683</v>
      </c>
    </row>
    <row r="6" spans="1:5">
      <c r="A6" s="920"/>
      <c r="B6" s="367" t="s">
        <v>2670</v>
      </c>
      <c r="C6" s="367" t="s">
        <v>2381</v>
      </c>
      <c r="D6" s="449" t="s">
        <v>2690</v>
      </c>
      <c r="E6" s="366" t="s">
        <v>2683</v>
      </c>
    </row>
    <row r="7" spans="1:5">
      <c r="A7" s="920"/>
      <c r="B7" s="367" t="s">
        <v>2671</v>
      </c>
      <c r="C7" s="367" t="s">
        <v>2382</v>
      </c>
      <c r="D7" s="449" t="s">
        <v>2691</v>
      </c>
      <c r="E7" s="366" t="s">
        <v>2683</v>
      </c>
    </row>
    <row r="8" spans="1:5">
      <c r="A8" s="920"/>
      <c r="B8" s="455" t="s">
        <v>2684</v>
      </c>
      <c r="C8" s="455" t="s">
        <v>2684</v>
      </c>
      <c r="D8" s="452" t="s">
        <v>2687</v>
      </c>
      <c r="E8" s="366" t="s">
        <v>2683</v>
      </c>
    </row>
    <row r="9" spans="1:5">
      <c r="A9" s="920"/>
      <c r="B9" s="455" t="s">
        <v>2685</v>
      </c>
      <c r="C9" s="455" t="s">
        <v>2685</v>
      </c>
      <c r="D9" s="452" t="s">
        <v>2693</v>
      </c>
      <c r="E9" s="366" t="s">
        <v>2683</v>
      </c>
    </row>
    <row r="10" spans="1:5">
      <c r="A10" s="921"/>
      <c r="B10" s="455" t="s">
        <v>2686</v>
      </c>
      <c r="C10" s="455" t="s">
        <v>2686</v>
      </c>
      <c r="D10" s="452" t="s">
        <v>2692</v>
      </c>
      <c r="E10" s="366" t="s">
        <v>2683</v>
      </c>
    </row>
    <row r="11" spans="1:5" ht="4.5" customHeight="1"/>
    <row r="12" spans="1:5">
      <c r="A12" s="922" t="s">
        <v>2647</v>
      </c>
      <c r="B12" s="451" t="s">
        <v>2648</v>
      </c>
      <c r="C12" s="451" t="s">
        <v>2649</v>
      </c>
      <c r="D12" s="451" t="s">
        <v>2650</v>
      </c>
      <c r="E12" s="453">
        <v>5500</v>
      </c>
    </row>
    <row r="13" spans="1:5">
      <c r="A13" s="923"/>
      <c r="B13" s="451" t="s">
        <v>2651</v>
      </c>
      <c r="C13" s="451" t="s">
        <v>2652</v>
      </c>
      <c r="D13" s="451" t="s">
        <v>2653</v>
      </c>
      <c r="E13" s="453">
        <v>11000</v>
      </c>
    </row>
    <row r="14" spans="1:5">
      <c r="A14" s="923"/>
      <c r="B14" s="451" t="s">
        <v>2654</v>
      </c>
      <c r="C14" s="451" t="s">
        <v>2655</v>
      </c>
      <c r="D14" s="451" t="s">
        <v>2656</v>
      </c>
      <c r="E14" s="453">
        <v>33000</v>
      </c>
    </row>
    <row r="15" spans="1:5" ht="4.5" customHeight="1">
      <c r="A15" s="214"/>
      <c r="B15" s="214"/>
      <c r="C15" s="214"/>
      <c r="D15" s="214"/>
      <c r="E15" s="214"/>
    </row>
    <row r="16" spans="1:5">
      <c r="A16" s="922" t="s">
        <v>2657</v>
      </c>
      <c r="B16" s="451" t="s">
        <v>2658</v>
      </c>
      <c r="C16" s="451" t="s">
        <v>2659</v>
      </c>
      <c r="D16" s="451" t="s">
        <v>2660</v>
      </c>
      <c r="E16" s="453">
        <v>5500</v>
      </c>
    </row>
    <row r="17" spans="1:5">
      <c r="A17" s="923"/>
      <c r="B17" s="451" t="s">
        <v>2661</v>
      </c>
      <c r="C17" s="451" t="s">
        <v>2662</v>
      </c>
      <c r="D17" s="451" t="s">
        <v>2663</v>
      </c>
      <c r="E17" s="453">
        <v>11000</v>
      </c>
    </row>
    <row r="18" spans="1:5">
      <c r="A18" s="923"/>
      <c r="B18" s="451" t="s">
        <v>2628</v>
      </c>
      <c r="C18" s="451" t="s">
        <v>2629</v>
      </c>
      <c r="D18" s="451" t="s">
        <v>2664</v>
      </c>
      <c r="E18" s="453">
        <v>33000</v>
      </c>
    </row>
    <row r="19" spans="1:5">
      <c r="A19" s="923"/>
      <c r="B19" s="451" t="s">
        <v>2630</v>
      </c>
      <c r="C19" s="451" t="s">
        <v>2631</v>
      </c>
      <c r="D19" s="451" t="s">
        <v>2665</v>
      </c>
      <c r="E19" s="453">
        <v>55000</v>
      </c>
    </row>
    <row r="20" spans="1:5">
      <c r="A20" s="923"/>
      <c r="B20" s="451" t="s">
        <v>2666</v>
      </c>
      <c r="C20" s="451" t="s">
        <v>2632</v>
      </c>
      <c r="D20" s="451" t="s">
        <v>2667</v>
      </c>
      <c r="E20" s="453">
        <v>110000</v>
      </c>
    </row>
    <row r="21" spans="1:5" ht="4.5" customHeight="1">
      <c r="A21" s="454"/>
      <c r="B21" s="454"/>
      <c r="C21" s="454"/>
      <c r="D21" s="454"/>
      <c r="E21" s="454"/>
    </row>
    <row r="22" spans="1:5">
      <c r="A22" s="923" t="s">
        <v>2377</v>
      </c>
      <c r="B22" s="451" t="s">
        <v>2673</v>
      </c>
      <c r="C22" s="451" t="s">
        <v>2674</v>
      </c>
      <c r="D22" s="451" t="s">
        <v>2675</v>
      </c>
      <c r="E22" s="453">
        <v>3300</v>
      </c>
    </row>
    <row r="23" spans="1:5">
      <c r="A23" s="923"/>
      <c r="B23" s="451" t="s">
        <v>2676</v>
      </c>
      <c r="C23" s="451" t="s">
        <v>2677</v>
      </c>
      <c r="D23" s="451" t="s">
        <v>2678</v>
      </c>
      <c r="E23" s="453">
        <v>5500</v>
      </c>
    </row>
    <row r="24" spans="1:5">
      <c r="A24" s="923"/>
      <c r="B24" s="451" t="s">
        <v>2679</v>
      </c>
      <c r="C24" s="451" t="s">
        <v>2626</v>
      </c>
      <c r="D24" s="451" t="s">
        <v>2680</v>
      </c>
      <c r="E24" s="453">
        <v>5500</v>
      </c>
    </row>
    <row r="25" spans="1:5">
      <c r="A25" s="923"/>
      <c r="B25" s="451" t="s">
        <v>2681</v>
      </c>
      <c r="C25" s="451" t="s">
        <v>2627</v>
      </c>
      <c r="D25" s="451" t="s">
        <v>2682</v>
      </c>
      <c r="E25" s="453">
        <v>110000</v>
      </c>
    </row>
  </sheetData>
  <mergeCells count="4">
    <mergeCell ref="A4:A10"/>
    <mergeCell ref="A12:A14"/>
    <mergeCell ref="A16:A20"/>
    <mergeCell ref="A22:A25"/>
  </mergeCells>
  <phoneticPr fontId="6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F201"/>
  <sheetViews>
    <sheetView workbookViewId="0">
      <selection activeCell="Q21" sqref="Q21"/>
    </sheetView>
  </sheetViews>
  <sheetFormatPr defaultRowHeight="16.5"/>
  <cols>
    <col min="1" max="1" width="15" bestFit="1" customWidth="1"/>
    <col min="2" max="2" width="17.75" customWidth="1"/>
    <col min="3" max="3" width="12.75" customWidth="1"/>
    <col min="4" max="5" width="13.75" bestFit="1" customWidth="1"/>
    <col min="6" max="6" width="14.875" customWidth="1"/>
  </cols>
  <sheetData>
    <row r="1" spans="1:6" ht="27">
      <c r="A1" s="25" t="s">
        <v>2366</v>
      </c>
      <c r="B1" s="28" t="s">
        <v>275</v>
      </c>
      <c r="C1" s="28" t="s">
        <v>2367</v>
      </c>
      <c r="D1" s="28" t="s">
        <v>2368</v>
      </c>
      <c r="E1" s="28" t="s">
        <v>2369</v>
      </c>
      <c r="F1" s="251" t="s">
        <v>276</v>
      </c>
    </row>
    <row r="2" spans="1:6">
      <c r="A2" s="350" t="s">
        <v>2196</v>
      </c>
      <c r="B2" s="353">
        <v>600000</v>
      </c>
      <c r="C2" s="360">
        <v>4000</v>
      </c>
      <c r="D2" s="437">
        <v>500</v>
      </c>
      <c r="E2" s="360">
        <v>500</v>
      </c>
      <c r="F2" s="418">
        <v>103.4</v>
      </c>
    </row>
    <row r="3" spans="1:6">
      <c r="A3" s="350" t="s">
        <v>2197</v>
      </c>
      <c r="B3" s="353">
        <v>633000</v>
      </c>
      <c r="C3" s="361">
        <v>4220</v>
      </c>
      <c r="D3" s="437">
        <v>518</v>
      </c>
      <c r="E3" s="360">
        <v>514</v>
      </c>
      <c r="F3" s="418">
        <v>103.47999999999999</v>
      </c>
    </row>
    <row r="4" spans="1:6">
      <c r="A4" s="350" t="s">
        <v>2198</v>
      </c>
      <c r="B4" s="353">
        <v>667800</v>
      </c>
      <c r="C4" s="361">
        <v>4452</v>
      </c>
      <c r="D4" s="437">
        <v>536</v>
      </c>
      <c r="E4" s="360">
        <v>527</v>
      </c>
      <c r="F4" s="418">
        <v>103.56000000000002</v>
      </c>
    </row>
    <row r="5" spans="1:6">
      <c r="A5" s="350" t="s">
        <v>2199</v>
      </c>
      <c r="B5" s="353">
        <v>704550</v>
      </c>
      <c r="C5" s="361">
        <v>4697</v>
      </c>
      <c r="D5" s="437">
        <v>554</v>
      </c>
      <c r="E5" s="360">
        <v>542</v>
      </c>
      <c r="F5" s="418">
        <v>103.63999999999999</v>
      </c>
    </row>
    <row r="6" spans="1:6">
      <c r="A6" s="350" t="s">
        <v>2200</v>
      </c>
      <c r="B6" s="353">
        <v>743250</v>
      </c>
      <c r="C6" s="361">
        <v>4955</v>
      </c>
      <c r="D6" s="437">
        <v>574</v>
      </c>
      <c r="E6" s="360">
        <v>556</v>
      </c>
      <c r="F6" s="418">
        <v>103.72</v>
      </c>
    </row>
    <row r="7" spans="1:6">
      <c r="A7" s="350" t="s">
        <v>2201</v>
      </c>
      <c r="B7" s="353">
        <v>784200</v>
      </c>
      <c r="C7" s="361">
        <v>5228</v>
      </c>
      <c r="D7" s="437">
        <v>594</v>
      </c>
      <c r="E7" s="360">
        <v>571</v>
      </c>
      <c r="F7" s="418">
        <v>103.8</v>
      </c>
    </row>
    <row r="8" spans="1:6">
      <c r="A8" s="350" t="s">
        <v>2202</v>
      </c>
      <c r="B8" s="353">
        <v>827250</v>
      </c>
      <c r="C8" s="361">
        <v>5515</v>
      </c>
      <c r="D8" s="437">
        <v>615</v>
      </c>
      <c r="E8" s="360">
        <v>587</v>
      </c>
      <c r="F8" s="418">
        <v>103.88000000000002</v>
      </c>
    </row>
    <row r="9" spans="1:6">
      <c r="A9" s="350" t="s">
        <v>2203</v>
      </c>
      <c r="B9" s="353">
        <v>872850</v>
      </c>
      <c r="C9" s="361">
        <v>5819</v>
      </c>
      <c r="D9" s="437">
        <v>636</v>
      </c>
      <c r="E9" s="360">
        <v>603</v>
      </c>
      <c r="F9" s="418">
        <v>103.96000000000001</v>
      </c>
    </row>
    <row r="10" spans="1:6">
      <c r="A10" s="350" t="s">
        <v>2204</v>
      </c>
      <c r="B10" s="353">
        <v>920850</v>
      </c>
      <c r="C10" s="361">
        <v>6139</v>
      </c>
      <c r="D10" s="437">
        <v>658</v>
      </c>
      <c r="E10" s="360">
        <v>619</v>
      </c>
      <c r="F10" s="418">
        <v>104.03999999999999</v>
      </c>
    </row>
    <row r="11" spans="1:6">
      <c r="A11" s="350" t="s">
        <v>2205</v>
      </c>
      <c r="B11" s="353">
        <v>971400</v>
      </c>
      <c r="C11" s="361">
        <v>6476</v>
      </c>
      <c r="D11" s="437">
        <v>681</v>
      </c>
      <c r="E11" s="360">
        <v>635</v>
      </c>
      <c r="F11" s="418">
        <v>104.12</v>
      </c>
    </row>
    <row r="12" spans="1:6">
      <c r="A12" s="351" t="s">
        <v>2206</v>
      </c>
      <c r="B12" s="353">
        <v>1024950</v>
      </c>
      <c r="C12" s="361">
        <v>6833</v>
      </c>
      <c r="D12" s="437">
        <v>705</v>
      </c>
      <c r="E12" s="360">
        <v>653</v>
      </c>
      <c r="F12" s="418">
        <v>104.2</v>
      </c>
    </row>
    <row r="13" spans="1:6">
      <c r="A13" s="351" t="s">
        <v>2207</v>
      </c>
      <c r="B13" s="353">
        <v>1081200</v>
      </c>
      <c r="C13" s="361">
        <v>7208</v>
      </c>
      <c r="D13" s="437">
        <v>730</v>
      </c>
      <c r="E13" s="360">
        <v>670</v>
      </c>
      <c r="F13" s="418">
        <v>104.28000000000002</v>
      </c>
    </row>
    <row r="14" spans="1:6">
      <c r="A14" s="351" t="s">
        <v>2208</v>
      </c>
      <c r="B14" s="353">
        <v>1140750</v>
      </c>
      <c r="C14" s="361">
        <v>7605</v>
      </c>
      <c r="D14" s="437">
        <v>756</v>
      </c>
      <c r="E14" s="360">
        <v>688</v>
      </c>
      <c r="F14" s="418">
        <v>104.36000000000001</v>
      </c>
    </row>
    <row r="15" spans="1:6">
      <c r="A15" s="351" t="s">
        <v>2209</v>
      </c>
      <c r="B15" s="353">
        <v>1203450</v>
      </c>
      <c r="C15" s="361">
        <v>8023</v>
      </c>
      <c r="D15" s="437">
        <v>782</v>
      </c>
      <c r="E15" s="360">
        <v>707</v>
      </c>
      <c r="F15" s="418">
        <v>104.43999999999998</v>
      </c>
    </row>
    <row r="16" spans="1:6">
      <c r="A16" s="351" t="s">
        <v>2210</v>
      </c>
      <c r="B16" s="353">
        <v>1269600</v>
      </c>
      <c r="C16" s="361">
        <v>8464</v>
      </c>
      <c r="D16" s="437">
        <v>809</v>
      </c>
      <c r="E16" s="360">
        <v>726</v>
      </c>
      <c r="F16" s="418">
        <v>104.52000000000001</v>
      </c>
    </row>
    <row r="17" spans="1:6">
      <c r="A17" s="351" t="s">
        <v>2211</v>
      </c>
      <c r="B17" s="353">
        <v>1339500</v>
      </c>
      <c r="C17" s="361">
        <v>8930</v>
      </c>
      <c r="D17" s="437">
        <v>838</v>
      </c>
      <c r="E17" s="360">
        <v>746</v>
      </c>
      <c r="F17" s="418">
        <v>104.6</v>
      </c>
    </row>
    <row r="18" spans="1:6">
      <c r="A18" s="351" t="s">
        <v>2212</v>
      </c>
      <c r="B18" s="353">
        <v>1413150</v>
      </c>
      <c r="C18" s="361">
        <v>9421</v>
      </c>
      <c r="D18" s="437">
        <v>867</v>
      </c>
      <c r="E18" s="360">
        <v>766</v>
      </c>
      <c r="F18" s="418">
        <v>104.68</v>
      </c>
    </row>
    <row r="19" spans="1:6">
      <c r="A19" s="351" t="s">
        <v>2213</v>
      </c>
      <c r="B19" s="353">
        <v>1490850</v>
      </c>
      <c r="C19" s="361">
        <v>9939</v>
      </c>
      <c r="D19" s="437">
        <v>897</v>
      </c>
      <c r="E19" s="360">
        <v>786</v>
      </c>
      <c r="F19" s="418">
        <v>104.76</v>
      </c>
    </row>
    <row r="20" spans="1:6">
      <c r="A20" s="351" t="s">
        <v>2214</v>
      </c>
      <c r="B20" s="353">
        <v>1572900</v>
      </c>
      <c r="C20" s="361">
        <v>10486</v>
      </c>
      <c r="D20" s="437">
        <v>929</v>
      </c>
      <c r="E20" s="360">
        <v>808</v>
      </c>
      <c r="F20" s="418">
        <v>104.84</v>
      </c>
    </row>
    <row r="21" spans="1:6">
      <c r="A21" s="351" t="s">
        <v>2215</v>
      </c>
      <c r="B21" s="353">
        <v>1659450</v>
      </c>
      <c r="C21" s="361">
        <v>11063</v>
      </c>
      <c r="D21" s="437">
        <v>961</v>
      </c>
      <c r="E21" s="360">
        <v>829</v>
      </c>
      <c r="F21" s="418">
        <v>104.92</v>
      </c>
    </row>
    <row r="22" spans="1:6">
      <c r="A22" s="350" t="s">
        <v>2216</v>
      </c>
      <c r="B22" s="353">
        <v>1750650</v>
      </c>
      <c r="C22" s="361">
        <v>11671</v>
      </c>
      <c r="D22" s="437">
        <v>995</v>
      </c>
      <c r="E22" s="360">
        <v>852</v>
      </c>
      <c r="F22" s="418">
        <v>105</v>
      </c>
    </row>
    <row r="23" spans="1:6">
      <c r="A23" s="350" t="s">
        <v>2217</v>
      </c>
      <c r="B23" s="353">
        <v>1846950</v>
      </c>
      <c r="C23" s="361">
        <v>12313</v>
      </c>
      <c r="D23" s="437">
        <v>1030</v>
      </c>
      <c r="E23" s="360">
        <v>875</v>
      </c>
      <c r="F23" s="418">
        <v>105.08</v>
      </c>
    </row>
    <row r="24" spans="1:6">
      <c r="A24" s="350" t="s">
        <v>2218</v>
      </c>
      <c r="B24" s="353">
        <v>1948500</v>
      </c>
      <c r="C24" s="361">
        <v>12990</v>
      </c>
      <c r="D24" s="437">
        <v>1066</v>
      </c>
      <c r="E24" s="360">
        <v>899</v>
      </c>
      <c r="F24" s="418">
        <v>105.16</v>
      </c>
    </row>
    <row r="25" spans="1:6">
      <c r="A25" s="350" t="s">
        <v>2219</v>
      </c>
      <c r="B25" s="353">
        <v>2055750</v>
      </c>
      <c r="C25" s="361">
        <v>13705</v>
      </c>
      <c r="D25" s="437">
        <v>1103</v>
      </c>
      <c r="E25" s="360">
        <v>923</v>
      </c>
      <c r="F25" s="418">
        <v>105.24</v>
      </c>
    </row>
    <row r="26" spans="1:6">
      <c r="A26" s="350" t="s">
        <v>2220</v>
      </c>
      <c r="B26" s="353">
        <v>2168700</v>
      </c>
      <c r="C26" s="361">
        <v>14458</v>
      </c>
      <c r="D26" s="437">
        <v>1142</v>
      </c>
      <c r="E26" s="360">
        <v>948</v>
      </c>
      <c r="F26" s="418">
        <v>105.32</v>
      </c>
    </row>
    <row r="27" spans="1:6">
      <c r="A27" s="350" t="s">
        <v>2221</v>
      </c>
      <c r="B27" s="353">
        <v>2288100</v>
      </c>
      <c r="C27" s="361">
        <v>15254</v>
      </c>
      <c r="D27" s="437">
        <v>1182</v>
      </c>
      <c r="E27" s="360">
        <v>973</v>
      </c>
      <c r="F27" s="418">
        <v>105.4</v>
      </c>
    </row>
    <row r="28" spans="1:6">
      <c r="A28" s="350" t="s">
        <v>2222</v>
      </c>
      <c r="B28" s="353">
        <v>2413950</v>
      </c>
      <c r="C28" s="361">
        <v>16093</v>
      </c>
      <c r="D28" s="437">
        <v>1223</v>
      </c>
      <c r="E28" s="360">
        <v>1000</v>
      </c>
      <c r="F28" s="418">
        <v>105.4</v>
      </c>
    </row>
    <row r="29" spans="1:6">
      <c r="A29" s="350" t="s">
        <v>2223</v>
      </c>
      <c r="B29" s="353">
        <v>2546700</v>
      </c>
      <c r="C29" s="361">
        <v>16978</v>
      </c>
      <c r="D29" s="437">
        <v>1266</v>
      </c>
      <c r="E29" s="360">
        <v>1027</v>
      </c>
      <c r="F29" s="418">
        <v>105.4</v>
      </c>
    </row>
    <row r="30" spans="1:6">
      <c r="A30" s="350" t="s">
        <v>2224</v>
      </c>
      <c r="B30" s="353">
        <v>2686650</v>
      </c>
      <c r="C30" s="361">
        <v>17911</v>
      </c>
      <c r="D30" s="437">
        <v>1310</v>
      </c>
      <c r="E30" s="360">
        <v>1054</v>
      </c>
      <c r="F30" s="418">
        <v>105.4</v>
      </c>
    </row>
    <row r="31" spans="1:6">
      <c r="A31" s="350" t="s">
        <v>2225</v>
      </c>
      <c r="B31" s="353">
        <v>2834400</v>
      </c>
      <c r="C31" s="361">
        <v>18896</v>
      </c>
      <c r="D31" s="437">
        <v>1356</v>
      </c>
      <c r="E31" s="360">
        <v>1083</v>
      </c>
      <c r="F31" s="418">
        <v>105.4</v>
      </c>
    </row>
    <row r="32" spans="1:6">
      <c r="A32" s="351" t="s">
        <v>2226</v>
      </c>
      <c r="B32" s="353">
        <v>2990400</v>
      </c>
      <c r="C32" s="361">
        <v>19936</v>
      </c>
      <c r="D32" s="437">
        <v>1403</v>
      </c>
      <c r="E32" s="360">
        <v>1112</v>
      </c>
      <c r="F32" s="418">
        <v>105.4</v>
      </c>
    </row>
    <row r="33" spans="1:6">
      <c r="A33" s="351" t="s">
        <v>2227</v>
      </c>
      <c r="B33" s="353">
        <v>3154800</v>
      </c>
      <c r="C33" s="361">
        <v>21032</v>
      </c>
      <c r="D33" s="437">
        <v>1453</v>
      </c>
      <c r="E33" s="360">
        <v>1142</v>
      </c>
      <c r="F33" s="418">
        <v>105.4</v>
      </c>
    </row>
    <row r="34" spans="1:6">
      <c r="A34" s="351" t="s">
        <v>2228</v>
      </c>
      <c r="B34" s="353">
        <v>3328350</v>
      </c>
      <c r="C34" s="361">
        <v>22189</v>
      </c>
      <c r="D34" s="437">
        <v>1503</v>
      </c>
      <c r="E34" s="360">
        <v>1173</v>
      </c>
      <c r="F34" s="418">
        <v>105.4</v>
      </c>
    </row>
    <row r="35" spans="1:6">
      <c r="A35" s="351" t="s">
        <v>2229</v>
      </c>
      <c r="B35" s="353">
        <v>3511350</v>
      </c>
      <c r="C35" s="361">
        <v>23409</v>
      </c>
      <c r="D35" s="437">
        <v>1556</v>
      </c>
      <c r="E35" s="360">
        <v>1204</v>
      </c>
      <c r="F35" s="418">
        <v>105.4</v>
      </c>
    </row>
    <row r="36" spans="1:6">
      <c r="A36" s="351" t="s">
        <v>2230</v>
      </c>
      <c r="B36" s="353">
        <v>3704550</v>
      </c>
      <c r="C36" s="361">
        <v>24697</v>
      </c>
      <c r="D36" s="437">
        <v>1610</v>
      </c>
      <c r="E36" s="360">
        <v>1237</v>
      </c>
      <c r="F36" s="418">
        <v>105.4</v>
      </c>
    </row>
    <row r="37" spans="1:6">
      <c r="A37" s="351" t="s">
        <v>2231</v>
      </c>
      <c r="B37" s="353">
        <v>3908250</v>
      </c>
      <c r="C37" s="361">
        <v>26055</v>
      </c>
      <c r="D37" s="437">
        <v>1667</v>
      </c>
      <c r="E37" s="360">
        <v>1270</v>
      </c>
      <c r="F37" s="418">
        <v>105.4</v>
      </c>
    </row>
    <row r="38" spans="1:6">
      <c r="A38" s="351" t="s">
        <v>2232</v>
      </c>
      <c r="B38" s="353">
        <v>4123200</v>
      </c>
      <c r="C38" s="361">
        <v>27488</v>
      </c>
      <c r="D38" s="437">
        <v>1725</v>
      </c>
      <c r="E38" s="360">
        <v>1305</v>
      </c>
      <c r="F38" s="418">
        <v>105.4</v>
      </c>
    </row>
    <row r="39" spans="1:6">
      <c r="A39" s="351" t="s">
        <v>2233</v>
      </c>
      <c r="B39" s="353">
        <v>4350000</v>
      </c>
      <c r="C39" s="361">
        <v>29000</v>
      </c>
      <c r="D39" s="437">
        <v>1786</v>
      </c>
      <c r="E39" s="360">
        <v>1340</v>
      </c>
      <c r="F39" s="418">
        <v>105.4</v>
      </c>
    </row>
    <row r="40" spans="1:6">
      <c r="A40" s="351" t="s">
        <v>2234</v>
      </c>
      <c r="B40" s="353">
        <v>4589250</v>
      </c>
      <c r="C40" s="361">
        <v>30595</v>
      </c>
      <c r="D40" s="437">
        <v>1848</v>
      </c>
      <c r="E40" s="360">
        <v>1376</v>
      </c>
      <c r="F40" s="418">
        <v>105.4</v>
      </c>
    </row>
    <row r="41" spans="1:6">
      <c r="A41" s="351" t="s">
        <v>2235</v>
      </c>
      <c r="B41" s="353">
        <v>4841700</v>
      </c>
      <c r="C41" s="361">
        <v>32278</v>
      </c>
      <c r="D41" s="437">
        <v>1913</v>
      </c>
      <c r="E41" s="360">
        <v>1413</v>
      </c>
      <c r="F41" s="418">
        <v>105.4</v>
      </c>
    </row>
    <row r="42" spans="1:6">
      <c r="A42" s="350" t="s">
        <v>2236</v>
      </c>
      <c r="B42" s="353">
        <v>5107950</v>
      </c>
      <c r="C42" s="361">
        <v>34053</v>
      </c>
      <c r="D42" s="438">
        <v>1990</v>
      </c>
      <c r="E42" s="360">
        <v>1451</v>
      </c>
      <c r="F42" s="418">
        <v>105.4</v>
      </c>
    </row>
    <row r="43" spans="1:6">
      <c r="A43" s="350" t="s">
        <v>2237</v>
      </c>
      <c r="B43" s="353">
        <v>5388900</v>
      </c>
      <c r="C43" s="361">
        <v>35926</v>
      </c>
      <c r="D43" s="438">
        <v>2070</v>
      </c>
      <c r="E43" s="360">
        <v>1491</v>
      </c>
      <c r="F43" s="418">
        <v>105.4</v>
      </c>
    </row>
    <row r="44" spans="1:6">
      <c r="A44" s="350" t="s">
        <v>2238</v>
      </c>
      <c r="B44" s="353">
        <v>5685300</v>
      </c>
      <c r="C44" s="361">
        <v>37902</v>
      </c>
      <c r="D44" s="438">
        <v>2153</v>
      </c>
      <c r="E44" s="360">
        <v>1531</v>
      </c>
      <c r="F44" s="418">
        <v>105.4</v>
      </c>
    </row>
    <row r="45" spans="1:6">
      <c r="A45" s="350" t="s">
        <v>2239</v>
      </c>
      <c r="B45" s="353">
        <v>5998050</v>
      </c>
      <c r="C45" s="361">
        <v>39987</v>
      </c>
      <c r="D45" s="438">
        <v>2239</v>
      </c>
      <c r="E45" s="360">
        <v>1572</v>
      </c>
      <c r="F45" s="418">
        <v>105.4</v>
      </c>
    </row>
    <row r="46" spans="1:6">
      <c r="A46" s="350" t="s">
        <v>2240</v>
      </c>
      <c r="B46" s="353">
        <v>6327900</v>
      </c>
      <c r="C46" s="361">
        <v>42186</v>
      </c>
      <c r="D46" s="438">
        <v>2329</v>
      </c>
      <c r="E46" s="360">
        <v>1615</v>
      </c>
      <c r="F46" s="418">
        <v>105.4</v>
      </c>
    </row>
    <row r="47" spans="1:6">
      <c r="A47" s="350" t="s">
        <v>2241</v>
      </c>
      <c r="B47" s="353">
        <v>6675900</v>
      </c>
      <c r="C47" s="361">
        <v>44506</v>
      </c>
      <c r="D47" s="438">
        <v>2422</v>
      </c>
      <c r="E47" s="360">
        <v>1658</v>
      </c>
      <c r="F47" s="418">
        <v>105.4</v>
      </c>
    </row>
    <row r="48" spans="1:6">
      <c r="A48" s="350" t="s">
        <v>2242</v>
      </c>
      <c r="B48" s="353">
        <v>7043100</v>
      </c>
      <c r="C48" s="361">
        <v>46954</v>
      </c>
      <c r="D48" s="438">
        <v>2519</v>
      </c>
      <c r="E48" s="360">
        <v>1703</v>
      </c>
      <c r="F48" s="418">
        <v>105.4</v>
      </c>
    </row>
    <row r="49" spans="1:6">
      <c r="A49" s="350" t="s">
        <v>2243</v>
      </c>
      <c r="B49" s="353">
        <v>7430550</v>
      </c>
      <c r="C49" s="361">
        <v>49537</v>
      </c>
      <c r="D49" s="438">
        <v>2620</v>
      </c>
      <c r="E49" s="360">
        <v>1749</v>
      </c>
      <c r="F49" s="418">
        <v>105.4</v>
      </c>
    </row>
    <row r="50" spans="1:6">
      <c r="A50" s="350" t="s">
        <v>2244</v>
      </c>
      <c r="B50" s="353">
        <v>7839150</v>
      </c>
      <c r="C50" s="361">
        <v>52261</v>
      </c>
      <c r="D50" s="438">
        <v>2725</v>
      </c>
      <c r="E50" s="360">
        <v>1796</v>
      </c>
      <c r="F50" s="418">
        <v>105.4</v>
      </c>
    </row>
    <row r="51" spans="1:6">
      <c r="A51" s="350" t="s">
        <v>2245</v>
      </c>
      <c r="B51" s="353">
        <v>8270250</v>
      </c>
      <c r="C51" s="361">
        <v>55135</v>
      </c>
      <c r="D51" s="438">
        <v>2834</v>
      </c>
      <c r="E51" s="360">
        <v>1845</v>
      </c>
      <c r="F51" s="418">
        <v>105.4</v>
      </c>
    </row>
    <row r="52" spans="1:6">
      <c r="A52" s="351" t="s">
        <v>2246</v>
      </c>
      <c r="B52" s="353">
        <v>8725200</v>
      </c>
      <c r="C52" s="361">
        <v>58168</v>
      </c>
      <c r="D52" s="438">
        <v>2947</v>
      </c>
      <c r="E52" s="360">
        <v>1894</v>
      </c>
      <c r="F52" s="418">
        <v>105.4</v>
      </c>
    </row>
    <row r="53" spans="1:6">
      <c r="A53" s="351" t="s">
        <v>2247</v>
      </c>
      <c r="B53" s="353">
        <v>9205050</v>
      </c>
      <c r="C53" s="361">
        <v>61367</v>
      </c>
      <c r="D53" s="438">
        <v>3065</v>
      </c>
      <c r="E53" s="360">
        <v>1946</v>
      </c>
      <c r="F53" s="418">
        <v>105.4</v>
      </c>
    </row>
    <row r="54" spans="1:6">
      <c r="A54" s="351" t="s">
        <v>2248</v>
      </c>
      <c r="B54" s="353">
        <v>9711300</v>
      </c>
      <c r="C54" s="361">
        <v>64742</v>
      </c>
      <c r="D54" s="438">
        <v>3188</v>
      </c>
      <c r="E54" s="360">
        <v>1998</v>
      </c>
      <c r="F54" s="418">
        <v>105.4</v>
      </c>
    </row>
    <row r="55" spans="1:6">
      <c r="A55" s="351" t="s">
        <v>2249</v>
      </c>
      <c r="B55" s="353">
        <v>10245450</v>
      </c>
      <c r="C55" s="361">
        <v>68303</v>
      </c>
      <c r="D55" s="438">
        <v>3316</v>
      </c>
      <c r="E55" s="360">
        <v>2052</v>
      </c>
      <c r="F55" s="418">
        <v>105.4</v>
      </c>
    </row>
    <row r="56" spans="1:6">
      <c r="A56" s="351" t="s">
        <v>2250</v>
      </c>
      <c r="B56" s="353">
        <v>10809000</v>
      </c>
      <c r="C56" s="361">
        <v>72060</v>
      </c>
      <c r="D56" s="438">
        <v>3449</v>
      </c>
      <c r="E56" s="360">
        <v>2108</v>
      </c>
      <c r="F56" s="418">
        <v>105.4</v>
      </c>
    </row>
    <row r="57" spans="1:6">
      <c r="A57" s="351" t="s">
        <v>2251</v>
      </c>
      <c r="B57" s="353">
        <v>11403450</v>
      </c>
      <c r="C57" s="361">
        <v>76023</v>
      </c>
      <c r="D57" s="438">
        <v>3587</v>
      </c>
      <c r="E57" s="360">
        <v>2164</v>
      </c>
      <c r="F57" s="418">
        <v>105.4</v>
      </c>
    </row>
    <row r="58" spans="1:6">
      <c r="A58" s="351" t="s">
        <v>2252</v>
      </c>
      <c r="B58" s="353">
        <v>12030600</v>
      </c>
      <c r="C58" s="361">
        <v>80204</v>
      </c>
      <c r="D58" s="438">
        <v>3730</v>
      </c>
      <c r="E58" s="360">
        <v>2223</v>
      </c>
      <c r="F58" s="418">
        <v>105.4</v>
      </c>
    </row>
    <row r="59" spans="1:6">
      <c r="A59" s="351" t="s">
        <v>2253</v>
      </c>
      <c r="B59" s="353">
        <v>12692400</v>
      </c>
      <c r="C59" s="361">
        <v>84616</v>
      </c>
      <c r="D59" s="438">
        <v>3879</v>
      </c>
      <c r="E59" s="360">
        <v>2283</v>
      </c>
      <c r="F59" s="418">
        <v>105.4</v>
      </c>
    </row>
    <row r="60" spans="1:6">
      <c r="A60" s="351" t="s">
        <v>2254</v>
      </c>
      <c r="B60" s="353">
        <v>13390350</v>
      </c>
      <c r="C60" s="361">
        <v>89269</v>
      </c>
      <c r="D60" s="438">
        <v>4034</v>
      </c>
      <c r="E60" s="360">
        <v>2345</v>
      </c>
      <c r="F60" s="418">
        <v>105.4</v>
      </c>
    </row>
    <row r="61" spans="1:6">
      <c r="A61" s="351" t="s">
        <v>2255</v>
      </c>
      <c r="B61" s="353">
        <v>14126850</v>
      </c>
      <c r="C61" s="361">
        <v>94179</v>
      </c>
      <c r="D61" s="438">
        <v>4195</v>
      </c>
      <c r="E61" s="360">
        <v>2408</v>
      </c>
      <c r="F61" s="418">
        <v>105.4</v>
      </c>
    </row>
    <row r="62" spans="1:6">
      <c r="A62" s="350" t="s">
        <v>2256</v>
      </c>
      <c r="B62" s="353">
        <v>14903850</v>
      </c>
      <c r="C62" s="361">
        <v>99359</v>
      </c>
      <c r="D62" s="438">
        <v>4384</v>
      </c>
      <c r="E62" s="360">
        <v>2473</v>
      </c>
      <c r="F62" s="418">
        <v>105.4</v>
      </c>
    </row>
    <row r="63" spans="1:6">
      <c r="A63" s="350" t="s">
        <v>2257</v>
      </c>
      <c r="B63" s="353">
        <v>15723600</v>
      </c>
      <c r="C63" s="361">
        <v>104824</v>
      </c>
      <c r="D63" s="438">
        <v>4581</v>
      </c>
      <c r="E63" s="360">
        <v>2540</v>
      </c>
      <c r="F63" s="418">
        <v>105.4</v>
      </c>
    </row>
    <row r="64" spans="1:6">
      <c r="A64" s="350" t="s">
        <v>2258</v>
      </c>
      <c r="B64" s="353">
        <v>16588350</v>
      </c>
      <c r="C64" s="361">
        <v>110589</v>
      </c>
      <c r="D64" s="438">
        <v>4787</v>
      </c>
      <c r="E64" s="360">
        <v>2608</v>
      </c>
      <c r="F64" s="418">
        <v>105.4</v>
      </c>
    </row>
    <row r="65" spans="1:6">
      <c r="A65" s="350" t="s">
        <v>2259</v>
      </c>
      <c r="B65" s="353">
        <v>17500800</v>
      </c>
      <c r="C65" s="361">
        <v>116672</v>
      </c>
      <c r="D65" s="438">
        <v>5002</v>
      </c>
      <c r="E65" s="360">
        <v>2679</v>
      </c>
      <c r="F65" s="418">
        <v>105.4</v>
      </c>
    </row>
    <row r="66" spans="1:6">
      <c r="A66" s="350" t="s">
        <v>2260</v>
      </c>
      <c r="B66" s="353">
        <v>18463200</v>
      </c>
      <c r="C66" s="361">
        <v>123088</v>
      </c>
      <c r="D66" s="438">
        <v>5227</v>
      </c>
      <c r="E66" s="360">
        <v>2751</v>
      </c>
      <c r="F66" s="418">
        <v>105.4</v>
      </c>
    </row>
    <row r="67" spans="1:6">
      <c r="A67" s="350" t="s">
        <v>2261</v>
      </c>
      <c r="B67" s="353">
        <v>19478700</v>
      </c>
      <c r="C67" s="361">
        <v>129858</v>
      </c>
      <c r="D67" s="438">
        <v>5462</v>
      </c>
      <c r="E67" s="360">
        <v>2825</v>
      </c>
      <c r="F67" s="418">
        <v>105.4</v>
      </c>
    </row>
    <row r="68" spans="1:6">
      <c r="A68" s="350" t="s">
        <v>2262</v>
      </c>
      <c r="B68" s="353">
        <v>20550150</v>
      </c>
      <c r="C68" s="361">
        <v>137001</v>
      </c>
      <c r="D68" s="438">
        <v>5708</v>
      </c>
      <c r="E68" s="360">
        <v>2901</v>
      </c>
      <c r="F68" s="418">
        <v>105.4</v>
      </c>
    </row>
    <row r="69" spans="1:6">
      <c r="A69" s="350" t="s">
        <v>2263</v>
      </c>
      <c r="B69" s="353">
        <v>21680400</v>
      </c>
      <c r="C69" s="361">
        <v>144536</v>
      </c>
      <c r="D69" s="438">
        <v>5965</v>
      </c>
      <c r="E69" s="360">
        <v>2980</v>
      </c>
      <c r="F69" s="418">
        <v>105.4</v>
      </c>
    </row>
    <row r="70" spans="1:6">
      <c r="A70" s="350" t="s">
        <v>2264</v>
      </c>
      <c r="B70" s="353">
        <v>22872750</v>
      </c>
      <c r="C70" s="361">
        <v>152485</v>
      </c>
      <c r="D70" s="438">
        <v>6233</v>
      </c>
      <c r="E70" s="360">
        <v>3060</v>
      </c>
      <c r="F70" s="418">
        <v>105.4</v>
      </c>
    </row>
    <row r="71" spans="1:6">
      <c r="A71" s="350" t="s">
        <v>2265</v>
      </c>
      <c r="B71" s="353">
        <v>24130800</v>
      </c>
      <c r="C71" s="361">
        <v>160872</v>
      </c>
      <c r="D71" s="438">
        <v>6513</v>
      </c>
      <c r="E71" s="360">
        <v>3143</v>
      </c>
      <c r="F71" s="418">
        <v>105.4</v>
      </c>
    </row>
    <row r="72" spans="1:6">
      <c r="A72" s="351" t="s">
        <v>2266</v>
      </c>
      <c r="B72" s="353">
        <v>25458000</v>
      </c>
      <c r="C72" s="361">
        <v>169720</v>
      </c>
      <c r="D72" s="438">
        <v>6806</v>
      </c>
      <c r="E72" s="360">
        <v>3228</v>
      </c>
      <c r="F72" s="418">
        <v>105.4</v>
      </c>
    </row>
    <row r="73" spans="1:6">
      <c r="A73" s="351" t="s">
        <v>2267</v>
      </c>
      <c r="B73" s="353">
        <v>26858100</v>
      </c>
      <c r="C73" s="361">
        <v>179054</v>
      </c>
      <c r="D73" s="438">
        <v>7112</v>
      </c>
      <c r="E73" s="360">
        <v>3315</v>
      </c>
      <c r="F73" s="418">
        <v>105.4</v>
      </c>
    </row>
    <row r="74" spans="1:6">
      <c r="A74" s="351" t="s">
        <v>2268</v>
      </c>
      <c r="B74" s="353">
        <v>28335300</v>
      </c>
      <c r="C74" s="361">
        <v>188902</v>
      </c>
      <c r="D74" s="438">
        <v>7432</v>
      </c>
      <c r="E74" s="360">
        <v>3404</v>
      </c>
      <c r="F74" s="418">
        <v>105.4</v>
      </c>
    </row>
    <row r="75" spans="1:6">
      <c r="A75" s="351" t="s">
        <v>2269</v>
      </c>
      <c r="B75" s="353">
        <v>29893800</v>
      </c>
      <c r="C75" s="361">
        <v>199292</v>
      </c>
      <c r="D75" s="438">
        <v>7766</v>
      </c>
      <c r="E75" s="360">
        <v>3496</v>
      </c>
      <c r="F75" s="418">
        <v>105.4</v>
      </c>
    </row>
    <row r="76" spans="1:6">
      <c r="A76" s="351" t="s">
        <v>2270</v>
      </c>
      <c r="B76" s="353">
        <v>31537950</v>
      </c>
      <c r="C76" s="361">
        <v>210253</v>
      </c>
      <c r="D76" s="438">
        <v>8115</v>
      </c>
      <c r="E76" s="360">
        <v>3591</v>
      </c>
      <c r="F76" s="418">
        <v>105.4</v>
      </c>
    </row>
    <row r="77" spans="1:6">
      <c r="A77" s="351" t="s">
        <v>2271</v>
      </c>
      <c r="B77" s="353">
        <v>33272550</v>
      </c>
      <c r="C77" s="361">
        <v>221817</v>
      </c>
      <c r="D77" s="438">
        <v>8480</v>
      </c>
      <c r="E77" s="360">
        <v>3688</v>
      </c>
      <c r="F77" s="418">
        <v>105.4</v>
      </c>
    </row>
    <row r="78" spans="1:6">
      <c r="A78" s="351" t="s">
        <v>2272</v>
      </c>
      <c r="B78" s="353">
        <v>35102550</v>
      </c>
      <c r="C78" s="361">
        <v>234017</v>
      </c>
      <c r="D78" s="438">
        <v>8862</v>
      </c>
      <c r="E78" s="360">
        <v>3787</v>
      </c>
      <c r="F78" s="418">
        <v>105.4</v>
      </c>
    </row>
    <row r="79" spans="1:6">
      <c r="A79" s="351" t="s">
        <v>2273</v>
      </c>
      <c r="B79" s="353">
        <v>37033200</v>
      </c>
      <c r="C79" s="361">
        <v>246888</v>
      </c>
      <c r="D79" s="438">
        <v>9261</v>
      </c>
      <c r="E79" s="360">
        <v>3890</v>
      </c>
      <c r="F79" s="418">
        <v>105.4</v>
      </c>
    </row>
    <row r="80" spans="1:6">
      <c r="A80" s="351" t="s">
        <v>2274</v>
      </c>
      <c r="B80" s="353">
        <v>39069900</v>
      </c>
      <c r="C80" s="361">
        <v>260466</v>
      </c>
      <c r="D80" s="438">
        <v>9678</v>
      </c>
      <c r="E80" s="360">
        <v>3995</v>
      </c>
      <c r="F80" s="418">
        <v>105.4</v>
      </c>
    </row>
    <row r="81" spans="1:6">
      <c r="A81" s="351" t="s">
        <v>2275</v>
      </c>
      <c r="B81" s="353">
        <v>41218800</v>
      </c>
      <c r="C81" s="361">
        <v>274792</v>
      </c>
      <c r="D81" s="438">
        <v>10114</v>
      </c>
      <c r="E81" s="360">
        <v>4102</v>
      </c>
      <c r="F81" s="418">
        <v>105.4</v>
      </c>
    </row>
    <row r="82" spans="1:6">
      <c r="A82" s="350" t="s">
        <v>2276</v>
      </c>
      <c r="B82" s="353">
        <v>43485900</v>
      </c>
      <c r="C82" s="361">
        <v>289906</v>
      </c>
      <c r="D82" s="438">
        <v>10620</v>
      </c>
      <c r="E82" s="360">
        <v>4213</v>
      </c>
      <c r="F82" s="418">
        <v>105.4</v>
      </c>
    </row>
    <row r="83" spans="1:6">
      <c r="A83" s="350" t="s">
        <v>2277</v>
      </c>
      <c r="B83" s="353">
        <v>45877650</v>
      </c>
      <c r="C83" s="361">
        <v>305851</v>
      </c>
      <c r="D83" s="438">
        <v>11151</v>
      </c>
      <c r="E83" s="360">
        <v>4327</v>
      </c>
      <c r="F83" s="418">
        <v>105.4</v>
      </c>
    </row>
    <row r="84" spans="1:6">
      <c r="A84" s="350" t="s">
        <v>2278</v>
      </c>
      <c r="B84" s="353">
        <v>48400800</v>
      </c>
      <c r="C84" s="361">
        <v>322672</v>
      </c>
      <c r="D84" s="438">
        <v>11709</v>
      </c>
      <c r="E84" s="360">
        <v>4444</v>
      </c>
      <c r="F84" s="418">
        <v>105.4</v>
      </c>
    </row>
    <row r="85" spans="1:6">
      <c r="A85" s="350" t="s">
        <v>2279</v>
      </c>
      <c r="B85" s="353">
        <v>51062850</v>
      </c>
      <c r="C85" s="361">
        <v>340419</v>
      </c>
      <c r="D85" s="438">
        <v>12294</v>
      </c>
      <c r="E85" s="360">
        <v>4564</v>
      </c>
      <c r="F85" s="418">
        <v>105.4</v>
      </c>
    </row>
    <row r="86" spans="1:6">
      <c r="A86" s="350" t="s">
        <v>2280</v>
      </c>
      <c r="B86" s="353">
        <v>53871300</v>
      </c>
      <c r="C86" s="361">
        <v>359142</v>
      </c>
      <c r="D86" s="438">
        <v>12909</v>
      </c>
      <c r="E86" s="360">
        <v>4687</v>
      </c>
      <c r="F86" s="418">
        <v>105.4</v>
      </c>
    </row>
    <row r="87" spans="1:6">
      <c r="A87" s="350" t="s">
        <v>2281</v>
      </c>
      <c r="B87" s="353">
        <v>56834250</v>
      </c>
      <c r="C87" s="361">
        <v>378895</v>
      </c>
      <c r="D87" s="438">
        <v>13554</v>
      </c>
      <c r="E87" s="360">
        <v>4813</v>
      </c>
      <c r="F87" s="418">
        <v>105.4</v>
      </c>
    </row>
    <row r="88" spans="1:6">
      <c r="A88" s="350" t="s">
        <v>2282</v>
      </c>
      <c r="B88" s="353">
        <v>59960100</v>
      </c>
      <c r="C88" s="361">
        <v>399734</v>
      </c>
      <c r="D88" s="438">
        <v>14232</v>
      </c>
      <c r="E88" s="360">
        <v>4943</v>
      </c>
      <c r="F88" s="418">
        <v>105.4</v>
      </c>
    </row>
    <row r="89" spans="1:6">
      <c r="A89" s="350" t="s">
        <v>2283</v>
      </c>
      <c r="B89" s="353">
        <v>63258000</v>
      </c>
      <c r="C89" s="361">
        <v>421720</v>
      </c>
      <c r="D89" s="438">
        <v>14944</v>
      </c>
      <c r="E89" s="360">
        <v>5077</v>
      </c>
      <c r="F89" s="418">
        <v>105.4</v>
      </c>
    </row>
    <row r="90" spans="1:6">
      <c r="A90" s="350" t="s">
        <v>2284</v>
      </c>
      <c r="B90" s="353">
        <v>66737100</v>
      </c>
      <c r="C90" s="361">
        <v>444914</v>
      </c>
      <c r="D90" s="438">
        <v>15691</v>
      </c>
      <c r="E90" s="360">
        <v>5214</v>
      </c>
      <c r="F90" s="418">
        <v>105.4</v>
      </c>
    </row>
    <row r="91" spans="1:6">
      <c r="A91" s="350" t="s">
        <v>2285</v>
      </c>
      <c r="B91" s="353">
        <v>70407750</v>
      </c>
      <c r="C91" s="361">
        <v>469385</v>
      </c>
      <c r="D91" s="438">
        <v>16476</v>
      </c>
      <c r="E91" s="360">
        <v>5355</v>
      </c>
      <c r="F91" s="418">
        <v>105.4</v>
      </c>
    </row>
    <row r="92" spans="1:6">
      <c r="A92" s="351" t="s">
        <v>2286</v>
      </c>
      <c r="B92" s="353">
        <v>74280150</v>
      </c>
      <c r="C92" s="361">
        <v>495201</v>
      </c>
      <c r="D92" s="438">
        <v>17300</v>
      </c>
      <c r="E92" s="360">
        <v>5499</v>
      </c>
      <c r="F92" s="418">
        <v>105.4</v>
      </c>
    </row>
    <row r="93" spans="1:6">
      <c r="A93" s="351" t="s">
        <v>2287</v>
      </c>
      <c r="B93" s="353">
        <v>78365550</v>
      </c>
      <c r="C93" s="361">
        <v>522437</v>
      </c>
      <c r="D93" s="438">
        <v>18165</v>
      </c>
      <c r="E93" s="360">
        <v>5648</v>
      </c>
      <c r="F93" s="418">
        <v>105.4</v>
      </c>
    </row>
    <row r="94" spans="1:6">
      <c r="A94" s="351" t="s">
        <v>2288</v>
      </c>
      <c r="B94" s="353">
        <v>82675650</v>
      </c>
      <c r="C94" s="361">
        <v>551171</v>
      </c>
      <c r="D94" s="438">
        <v>19073</v>
      </c>
      <c r="E94" s="360">
        <v>5800</v>
      </c>
      <c r="F94" s="418">
        <v>105.4</v>
      </c>
    </row>
    <row r="95" spans="1:6">
      <c r="A95" s="351" t="s">
        <v>2289</v>
      </c>
      <c r="B95" s="353">
        <v>87222750</v>
      </c>
      <c r="C95" s="361">
        <v>581485</v>
      </c>
      <c r="D95" s="438">
        <v>20027</v>
      </c>
      <c r="E95" s="360">
        <v>5957</v>
      </c>
      <c r="F95" s="418">
        <v>105.4</v>
      </c>
    </row>
    <row r="96" spans="1:6">
      <c r="A96" s="351" t="s">
        <v>2290</v>
      </c>
      <c r="B96" s="353">
        <v>92020050</v>
      </c>
      <c r="C96" s="361">
        <v>613467</v>
      </c>
      <c r="D96" s="438">
        <v>21028</v>
      </c>
      <c r="E96" s="360">
        <v>6118</v>
      </c>
      <c r="F96" s="418">
        <v>105.4</v>
      </c>
    </row>
    <row r="97" spans="1:6">
      <c r="A97" s="351" t="s">
        <v>2291</v>
      </c>
      <c r="B97" s="353">
        <v>97081200</v>
      </c>
      <c r="C97" s="361">
        <v>647208</v>
      </c>
      <c r="D97" s="438">
        <v>22079</v>
      </c>
      <c r="E97" s="360">
        <v>6283</v>
      </c>
      <c r="F97" s="418">
        <v>105.4</v>
      </c>
    </row>
    <row r="98" spans="1:6">
      <c r="A98" s="351" t="s">
        <v>2292</v>
      </c>
      <c r="B98" s="353">
        <v>102420600</v>
      </c>
      <c r="C98" s="361">
        <v>682804</v>
      </c>
      <c r="D98" s="438">
        <v>23183</v>
      </c>
      <c r="E98" s="360">
        <v>6453</v>
      </c>
      <c r="F98" s="418">
        <v>105.4</v>
      </c>
    </row>
    <row r="99" spans="1:6">
      <c r="A99" s="351" t="s">
        <v>2293</v>
      </c>
      <c r="B99" s="353">
        <v>108053700</v>
      </c>
      <c r="C99" s="361">
        <v>720358</v>
      </c>
      <c r="D99" s="438">
        <v>24342</v>
      </c>
      <c r="E99" s="360">
        <v>6627</v>
      </c>
      <c r="F99" s="418">
        <v>105.4</v>
      </c>
    </row>
    <row r="100" spans="1:6">
      <c r="A100" s="351" t="s">
        <v>2294</v>
      </c>
      <c r="B100" s="353">
        <v>113996700</v>
      </c>
      <c r="C100" s="361">
        <v>759978</v>
      </c>
      <c r="D100" s="438">
        <v>25559</v>
      </c>
      <c r="E100" s="360">
        <v>6806</v>
      </c>
      <c r="F100" s="418">
        <v>105.4</v>
      </c>
    </row>
    <row r="101" spans="1:6">
      <c r="A101" s="351" t="s">
        <v>2295</v>
      </c>
      <c r="B101" s="353">
        <v>120266550</v>
      </c>
      <c r="C101" s="361">
        <v>801777</v>
      </c>
      <c r="D101" s="438">
        <v>26837</v>
      </c>
      <c r="E101" s="360">
        <v>6989</v>
      </c>
      <c r="F101" s="418">
        <v>105.4</v>
      </c>
    </row>
    <row r="102" spans="1:6">
      <c r="A102" s="359" t="s">
        <v>229</v>
      </c>
      <c r="B102" s="353">
        <v>126881250</v>
      </c>
      <c r="C102" s="361">
        <v>845875</v>
      </c>
      <c r="D102" s="438">
        <v>28313</v>
      </c>
      <c r="E102" s="360">
        <v>7178</v>
      </c>
      <c r="F102" s="418">
        <v>105.4</v>
      </c>
    </row>
    <row r="103" spans="1:6">
      <c r="A103" s="359" t="s">
        <v>230</v>
      </c>
      <c r="B103" s="353">
        <v>133859700</v>
      </c>
      <c r="C103" s="361">
        <v>892398</v>
      </c>
      <c r="D103" s="438">
        <v>29870</v>
      </c>
      <c r="E103" s="360">
        <v>7372</v>
      </c>
      <c r="F103" s="418">
        <v>105.4</v>
      </c>
    </row>
    <row r="104" spans="1:6">
      <c r="A104" s="359" t="s">
        <v>231</v>
      </c>
      <c r="B104" s="353">
        <v>141222000</v>
      </c>
      <c r="C104" s="361">
        <v>941480</v>
      </c>
      <c r="D104" s="438">
        <v>31513</v>
      </c>
      <c r="E104" s="360">
        <v>7571</v>
      </c>
      <c r="F104" s="418">
        <v>105.4</v>
      </c>
    </row>
    <row r="105" spans="1:6">
      <c r="A105" s="359" t="s">
        <v>232</v>
      </c>
      <c r="B105" s="353">
        <v>148989150</v>
      </c>
      <c r="C105" s="361">
        <v>993261</v>
      </c>
      <c r="D105" s="438">
        <v>33246</v>
      </c>
      <c r="E105" s="360">
        <v>7775</v>
      </c>
      <c r="F105" s="418">
        <v>105.4</v>
      </c>
    </row>
    <row r="106" spans="1:6">
      <c r="A106" s="359" t="s">
        <v>233</v>
      </c>
      <c r="B106" s="353">
        <v>157183500</v>
      </c>
      <c r="C106" s="361">
        <v>1047890</v>
      </c>
      <c r="D106" s="438">
        <v>35075</v>
      </c>
      <c r="E106" s="360">
        <v>7985</v>
      </c>
      <c r="F106" s="418">
        <v>105.4</v>
      </c>
    </row>
    <row r="107" spans="1:6">
      <c r="A107" s="359" t="s">
        <v>234</v>
      </c>
      <c r="B107" s="353">
        <v>165828600</v>
      </c>
      <c r="C107" s="361">
        <v>1105524</v>
      </c>
      <c r="D107" s="438">
        <v>37004</v>
      </c>
      <c r="E107" s="360">
        <v>8201</v>
      </c>
      <c r="F107" s="418">
        <v>105.4</v>
      </c>
    </row>
    <row r="108" spans="1:6">
      <c r="A108" s="359" t="s">
        <v>235</v>
      </c>
      <c r="B108" s="353">
        <v>174949200</v>
      </c>
      <c r="C108" s="361">
        <v>1166328</v>
      </c>
      <c r="D108" s="438">
        <v>39039</v>
      </c>
      <c r="E108" s="360">
        <v>8422</v>
      </c>
      <c r="F108" s="418">
        <v>105.4</v>
      </c>
    </row>
    <row r="109" spans="1:6">
      <c r="A109" s="359" t="s">
        <v>236</v>
      </c>
      <c r="B109" s="353">
        <v>184571400</v>
      </c>
      <c r="C109" s="361">
        <v>1230476</v>
      </c>
      <c r="D109" s="438">
        <v>41186</v>
      </c>
      <c r="E109" s="360">
        <v>8650</v>
      </c>
      <c r="F109" s="418">
        <v>105.4</v>
      </c>
    </row>
    <row r="110" spans="1:6">
      <c r="A110" s="359" t="s">
        <v>237</v>
      </c>
      <c r="B110" s="353">
        <v>194722800</v>
      </c>
      <c r="C110" s="361">
        <v>1298152</v>
      </c>
      <c r="D110" s="438">
        <v>43451</v>
      </c>
      <c r="E110" s="360">
        <v>8883</v>
      </c>
      <c r="F110" s="418">
        <v>105.4</v>
      </c>
    </row>
    <row r="111" spans="1:6">
      <c r="A111" s="359" t="s">
        <v>238</v>
      </c>
      <c r="B111" s="353">
        <v>205432650</v>
      </c>
      <c r="C111" s="361">
        <v>1369551</v>
      </c>
      <c r="D111" s="438">
        <v>45841</v>
      </c>
      <c r="E111" s="360">
        <v>9123</v>
      </c>
      <c r="F111" s="418">
        <v>105.4</v>
      </c>
    </row>
    <row r="112" spans="1:6">
      <c r="A112" s="351" t="s">
        <v>255</v>
      </c>
      <c r="B112" s="354">
        <v>216731400</v>
      </c>
      <c r="C112" s="361">
        <v>1444876</v>
      </c>
      <c r="D112" s="438">
        <v>48362</v>
      </c>
      <c r="E112" s="360">
        <v>9370</v>
      </c>
      <c r="F112" s="418">
        <v>105.4</v>
      </c>
    </row>
    <row r="113" spans="1:6">
      <c r="A113" s="351" t="s">
        <v>256</v>
      </c>
      <c r="B113" s="355">
        <v>228651600</v>
      </c>
      <c r="C113" s="361">
        <v>1524344</v>
      </c>
      <c r="D113" s="438">
        <v>51022</v>
      </c>
      <c r="E113" s="360">
        <v>9623</v>
      </c>
      <c r="F113" s="418">
        <v>105.4</v>
      </c>
    </row>
    <row r="114" spans="1:6">
      <c r="A114" s="351" t="s">
        <v>257</v>
      </c>
      <c r="B114" s="355">
        <v>241227450</v>
      </c>
      <c r="C114" s="361">
        <v>1608183</v>
      </c>
      <c r="D114" s="438">
        <v>53828</v>
      </c>
      <c r="E114" s="360">
        <v>9882</v>
      </c>
      <c r="F114" s="418">
        <v>105.4</v>
      </c>
    </row>
    <row r="115" spans="1:6">
      <c r="A115" s="351" t="s">
        <v>258</v>
      </c>
      <c r="B115" s="355">
        <v>254494950</v>
      </c>
      <c r="C115" s="361">
        <v>1696633</v>
      </c>
      <c r="D115" s="438">
        <v>56789</v>
      </c>
      <c r="E115" s="360">
        <v>10149</v>
      </c>
      <c r="F115" s="418">
        <v>105.4</v>
      </c>
    </row>
    <row r="116" spans="1:6">
      <c r="A116" s="351" t="s">
        <v>259</v>
      </c>
      <c r="B116" s="355">
        <v>268492200</v>
      </c>
      <c r="C116" s="361">
        <v>1789948</v>
      </c>
      <c r="D116" s="438">
        <v>59912</v>
      </c>
      <c r="E116" s="360">
        <v>10423</v>
      </c>
      <c r="F116" s="418">
        <v>105.4</v>
      </c>
    </row>
    <row r="117" spans="1:6">
      <c r="A117" s="351" t="s">
        <v>260</v>
      </c>
      <c r="B117" s="355">
        <v>283259250</v>
      </c>
      <c r="C117" s="361">
        <v>1888395</v>
      </c>
      <c r="D117" s="438">
        <v>63207</v>
      </c>
      <c r="E117" s="360">
        <v>10705</v>
      </c>
      <c r="F117" s="418">
        <v>105.4</v>
      </c>
    </row>
    <row r="118" spans="1:6">
      <c r="A118" s="351" t="s">
        <v>261</v>
      </c>
      <c r="B118" s="355">
        <v>298838550</v>
      </c>
      <c r="C118" s="361">
        <v>1992257</v>
      </c>
      <c r="D118" s="438">
        <v>66683</v>
      </c>
      <c r="E118" s="360">
        <v>10994</v>
      </c>
      <c r="F118" s="418">
        <v>105.4</v>
      </c>
    </row>
    <row r="119" spans="1:6">
      <c r="A119" s="351" t="s">
        <v>262</v>
      </c>
      <c r="B119" s="355">
        <v>315274650</v>
      </c>
      <c r="C119" s="361">
        <v>2101831</v>
      </c>
      <c r="D119" s="438">
        <v>70351</v>
      </c>
      <c r="E119" s="360">
        <v>11290</v>
      </c>
      <c r="F119" s="418">
        <v>105.4</v>
      </c>
    </row>
    <row r="120" spans="1:6">
      <c r="A120" s="351" t="s">
        <v>263</v>
      </c>
      <c r="B120" s="355">
        <v>332614800</v>
      </c>
      <c r="C120" s="361">
        <v>2217432</v>
      </c>
      <c r="D120" s="438">
        <v>74220</v>
      </c>
      <c r="E120" s="360">
        <v>11595</v>
      </c>
      <c r="F120" s="418">
        <v>105.4</v>
      </c>
    </row>
    <row r="121" spans="1:6">
      <c r="A121" s="351" t="s">
        <v>264</v>
      </c>
      <c r="B121" s="355">
        <v>350908500</v>
      </c>
      <c r="C121" s="361">
        <v>2339390</v>
      </c>
      <c r="D121" s="438">
        <v>78302</v>
      </c>
      <c r="E121" s="360">
        <v>11908</v>
      </c>
      <c r="F121" s="418">
        <v>105.4</v>
      </c>
    </row>
    <row r="122" spans="1:6">
      <c r="A122" s="352" t="s">
        <v>265</v>
      </c>
      <c r="B122" s="356">
        <v>385999350</v>
      </c>
      <c r="C122" s="362">
        <v>2573329</v>
      </c>
      <c r="D122" s="438">
        <v>83000</v>
      </c>
      <c r="E122" s="360">
        <v>12230</v>
      </c>
      <c r="F122" s="418">
        <v>105.4</v>
      </c>
    </row>
    <row r="123" spans="1:6">
      <c r="A123" s="352" t="s">
        <v>266</v>
      </c>
      <c r="B123" s="356">
        <v>424599285</v>
      </c>
      <c r="C123" s="362">
        <v>2830662</v>
      </c>
      <c r="D123" s="438">
        <v>87980</v>
      </c>
      <c r="E123" s="360">
        <v>12560</v>
      </c>
      <c r="F123" s="418">
        <v>105.4</v>
      </c>
    </row>
    <row r="124" spans="1:6">
      <c r="A124" s="352" t="s">
        <v>267</v>
      </c>
      <c r="B124" s="356">
        <v>467059214</v>
      </c>
      <c r="C124" s="362">
        <v>3113728</v>
      </c>
      <c r="D124" s="438">
        <v>93259</v>
      </c>
      <c r="E124" s="360">
        <v>12899</v>
      </c>
      <c r="F124" s="418">
        <v>105.4</v>
      </c>
    </row>
    <row r="125" spans="1:6">
      <c r="A125" s="352" t="s">
        <v>268</v>
      </c>
      <c r="B125" s="356">
        <v>513765135</v>
      </c>
      <c r="C125" s="362">
        <v>3425101</v>
      </c>
      <c r="D125" s="438">
        <v>98855</v>
      </c>
      <c r="E125" s="360">
        <v>13248</v>
      </c>
      <c r="F125" s="418">
        <v>105.4</v>
      </c>
    </row>
    <row r="126" spans="1:6">
      <c r="A126" s="352" t="s">
        <v>269</v>
      </c>
      <c r="B126" s="356">
        <v>565141648</v>
      </c>
      <c r="C126" s="362">
        <v>3767611</v>
      </c>
      <c r="D126" s="438">
        <v>104786</v>
      </c>
      <c r="E126" s="360">
        <v>13605</v>
      </c>
      <c r="F126" s="418">
        <v>105.4</v>
      </c>
    </row>
    <row r="127" spans="1:6">
      <c r="A127" s="352" t="s">
        <v>270</v>
      </c>
      <c r="B127" s="356">
        <v>621655813</v>
      </c>
      <c r="C127" s="362">
        <v>4144372</v>
      </c>
      <c r="D127" s="438">
        <v>111073</v>
      </c>
      <c r="E127" s="360">
        <v>13973</v>
      </c>
      <c r="F127" s="418">
        <v>105.4</v>
      </c>
    </row>
    <row r="128" spans="1:6">
      <c r="A128" s="352" t="s">
        <v>271</v>
      </c>
      <c r="B128" s="356">
        <v>683821394</v>
      </c>
      <c r="C128" s="362">
        <v>4558809</v>
      </c>
      <c r="D128" s="438">
        <v>117737</v>
      </c>
      <c r="E128" s="360">
        <v>14350</v>
      </c>
      <c r="F128" s="418">
        <v>105.4</v>
      </c>
    </row>
    <row r="129" spans="1:6">
      <c r="A129" s="352" t="s">
        <v>272</v>
      </c>
      <c r="B129" s="356">
        <v>752203534</v>
      </c>
      <c r="C129" s="362">
        <v>5014690</v>
      </c>
      <c r="D129" s="438">
        <v>124801</v>
      </c>
      <c r="E129" s="360">
        <v>14737</v>
      </c>
      <c r="F129" s="418">
        <v>105.4</v>
      </c>
    </row>
    <row r="130" spans="1:6">
      <c r="A130" s="352" t="s">
        <v>273</v>
      </c>
      <c r="B130" s="356">
        <v>827423887</v>
      </c>
      <c r="C130" s="362">
        <v>5516159</v>
      </c>
      <c r="D130" s="438">
        <v>132289</v>
      </c>
      <c r="E130" s="360">
        <v>15135</v>
      </c>
      <c r="F130" s="418">
        <v>105.4</v>
      </c>
    </row>
    <row r="131" spans="1:6">
      <c r="A131" s="352" t="s">
        <v>274</v>
      </c>
      <c r="B131" s="357">
        <v>910166276</v>
      </c>
      <c r="C131" s="362">
        <v>6067775</v>
      </c>
      <c r="D131" s="438">
        <v>140226</v>
      </c>
      <c r="E131" s="360">
        <v>15544</v>
      </c>
      <c r="F131" s="418">
        <v>105.4</v>
      </c>
    </row>
    <row r="132" spans="1:6">
      <c r="A132" s="352" t="s">
        <v>2296</v>
      </c>
      <c r="B132" s="356">
        <v>1001182904</v>
      </c>
      <c r="C132" s="362">
        <v>6674553</v>
      </c>
      <c r="D132" s="438">
        <v>148640</v>
      </c>
      <c r="E132" s="363">
        <v>15964</v>
      </c>
      <c r="F132" s="418">
        <v>105.4</v>
      </c>
    </row>
    <row r="133" spans="1:6">
      <c r="A133" s="352" t="s">
        <v>2297</v>
      </c>
      <c r="B133" s="356">
        <v>1101301194</v>
      </c>
      <c r="C133" s="362">
        <v>7342008</v>
      </c>
      <c r="D133" s="438">
        <v>157558</v>
      </c>
      <c r="E133" s="363">
        <v>16395</v>
      </c>
      <c r="F133" s="418">
        <v>105.4</v>
      </c>
    </row>
    <row r="134" spans="1:6">
      <c r="A134" s="352" t="s">
        <v>2298</v>
      </c>
      <c r="B134" s="356">
        <v>1211431313</v>
      </c>
      <c r="C134" s="362">
        <v>8076209</v>
      </c>
      <c r="D134" s="438">
        <v>167011</v>
      </c>
      <c r="E134" s="363">
        <v>16838</v>
      </c>
      <c r="F134" s="418">
        <v>105.4</v>
      </c>
    </row>
    <row r="135" spans="1:6">
      <c r="A135" s="352" t="s">
        <v>2299</v>
      </c>
      <c r="B135" s="356">
        <v>1332574445</v>
      </c>
      <c r="C135" s="362">
        <v>8883830</v>
      </c>
      <c r="D135" s="438">
        <v>177032</v>
      </c>
      <c r="E135" s="363">
        <v>17293</v>
      </c>
      <c r="F135" s="418">
        <v>105.4</v>
      </c>
    </row>
    <row r="136" spans="1:6">
      <c r="A136" s="352" t="s">
        <v>2300</v>
      </c>
      <c r="B136" s="356">
        <v>1465831889</v>
      </c>
      <c r="C136" s="362">
        <v>9772213</v>
      </c>
      <c r="D136" s="438">
        <v>187654</v>
      </c>
      <c r="E136" s="363">
        <v>17760</v>
      </c>
      <c r="F136" s="418">
        <v>105.4</v>
      </c>
    </row>
    <row r="137" spans="1:6">
      <c r="A137" s="352" t="s">
        <v>2301</v>
      </c>
      <c r="B137" s="356">
        <v>1612415078</v>
      </c>
      <c r="C137" s="362">
        <v>10749434</v>
      </c>
      <c r="D137" s="438">
        <v>198913</v>
      </c>
      <c r="E137" s="363">
        <v>18240</v>
      </c>
      <c r="F137" s="418">
        <v>105.4</v>
      </c>
    </row>
    <row r="138" spans="1:6">
      <c r="A138" s="352" t="s">
        <v>2302</v>
      </c>
      <c r="B138" s="356">
        <v>1773656586</v>
      </c>
      <c r="C138" s="362">
        <v>11824377</v>
      </c>
      <c r="D138" s="438">
        <v>210848</v>
      </c>
      <c r="E138" s="363">
        <v>18732</v>
      </c>
      <c r="F138" s="418">
        <v>105.4</v>
      </c>
    </row>
    <row r="139" spans="1:6">
      <c r="A139" s="352" t="s">
        <v>2303</v>
      </c>
      <c r="B139" s="356">
        <v>1951022245</v>
      </c>
      <c r="C139" s="362">
        <v>13006815</v>
      </c>
      <c r="D139" s="438">
        <v>223499</v>
      </c>
      <c r="E139" s="363">
        <v>19238</v>
      </c>
      <c r="F139" s="418">
        <v>105.4</v>
      </c>
    </row>
    <row r="140" spans="1:6">
      <c r="A140" s="352" t="s">
        <v>2304</v>
      </c>
      <c r="B140" s="356">
        <v>2146124469</v>
      </c>
      <c r="C140" s="362">
        <v>14307496</v>
      </c>
      <c r="D140" s="438">
        <v>236909</v>
      </c>
      <c r="E140" s="363">
        <v>19757</v>
      </c>
      <c r="F140" s="418">
        <v>105.4</v>
      </c>
    </row>
    <row r="141" spans="1:6">
      <c r="A141" s="352" t="s">
        <v>2305</v>
      </c>
      <c r="B141" s="356">
        <v>2360736916</v>
      </c>
      <c r="C141" s="362">
        <v>15738246</v>
      </c>
      <c r="D141" s="438">
        <v>251124</v>
      </c>
      <c r="E141" s="363">
        <v>20290</v>
      </c>
      <c r="F141" s="418">
        <v>105.4</v>
      </c>
    </row>
    <row r="142" spans="1:6">
      <c r="A142" s="352" t="s">
        <v>2306</v>
      </c>
      <c r="B142" s="356">
        <v>2596810608</v>
      </c>
      <c r="C142" s="362">
        <v>17312071</v>
      </c>
      <c r="D142" s="438">
        <v>267447</v>
      </c>
      <c r="E142" s="363">
        <v>20838</v>
      </c>
      <c r="F142" s="418">
        <v>105.4</v>
      </c>
    </row>
    <row r="143" spans="1:6">
      <c r="A143" s="352" t="s">
        <v>2307</v>
      </c>
      <c r="B143" s="356">
        <v>2856491668</v>
      </c>
      <c r="C143" s="362">
        <v>19043278</v>
      </c>
      <c r="D143" s="438">
        <v>284831</v>
      </c>
      <c r="E143" s="363">
        <v>21401</v>
      </c>
      <c r="F143" s="418">
        <v>105.4</v>
      </c>
    </row>
    <row r="144" spans="1:6">
      <c r="A144" s="352" t="s">
        <v>2308</v>
      </c>
      <c r="B144" s="356">
        <v>3142140835</v>
      </c>
      <c r="C144" s="362">
        <v>20947606</v>
      </c>
      <c r="D144" s="438">
        <v>303345</v>
      </c>
      <c r="E144" s="363">
        <v>21979</v>
      </c>
      <c r="F144" s="418">
        <v>105.4</v>
      </c>
    </row>
    <row r="145" spans="1:6">
      <c r="A145" s="352" t="s">
        <v>2309</v>
      </c>
      <c r="B145" s="356">
        <v>3456354919</v>
      </c>
      <c r="C145" s="362">
        <v>23042366</v>
      </c>
      <c r="D145" s="438">
        <v>323062</v>
      </c>
      <c r="E145" s="363">
        <v>22572</v>
      </c>
      <c r="F145" s="418">
        <v>105.4</v>
      </c>
    </row>
    <row r="146" spans="1:6">
      <c r="A146" s="352" t="s">
        <v>2310</v>
      </c>
      <c r="B146" s="356">
        <v>3801990411</v>
      </c>
      <c r="C146" s="362">
        <v>25346603</v>
      </c>
      <c r="D146" s="438">
        <v>344061</v>
      </c>
      <c r="E146" s="363">
        <v>23181</v>
      </c>
      <c r="F146" s="418">
        <v>105.4</v>
      </c>
    </row>
    <row r="147" spans="1:6">
      <c r="A147" s="352" t="s">
        <v>2311</v>
      </c>
      <c r="B147" s="356">
        <v>4182189452</v>
      </c>
      <c r="C147" s="362">
        <v>27881263</v>
      </c>
      <c r="D147" s="438">
        <v>366425</v>
      </c>
      <c r="E147" s="363">
        <v>23807</v>
      </c>
      <c r="F147" s="418">
        <v>105.4</v>
      </c>
    </row>
    <row r="148" spans="1:6">
      <c r="A148" s="352" t="s">
        <v>2312</v>
      </c>
      <c r="B148" s="356">
        <v>4600408397</v>
      </c>
      <c r="C148" s="362">
        <v>30669389</v>
      </c>
      <c r="D148" s="438">
        <v>390243</v>
      </c>
      <c r="E148" s="363">
        <v>24450</v>
      </c>
      <c r="F148" s="418">
        <v>105.4</v>
      </c>
    </row>
    <row r="149" spans="1:6">
      <c r="A149" s="352" t="s">
        <v>2313</v>
      </c>
      <c r="B149" s="356">
        <v>5060449236</v>
      </c>
      <c r="C149" s="362">
        <v>33736328</v>
      </c>
      <c r="D149" s="438">
        <v>415609</v>
      </c>
      <c r="E149" s="363">
        <v>25110</v>
      </c>
      <c r="F149" s="418">
        <v>105.4</v>
      </c>
    </row>
    <row r="150" spans="1:6">
      <c r="A150" s="352" t="s">
        <v>2314</v>
      </c>
      <c r="B150" s="356">
        <v>5566494160</v>
      </c>
      <c r="C150" s="362">
        <v>37109961</v>
      </c>
      <c r="D150" s="438">
        <v>442624</v>
      </c>
      <c r="E150" s="363">
        <v>25788</v>
      </c>
      <c r="F150" s="418">
        <v>105.4</v>
      </c>
    </row>
    <row r="151" spans="1:6">
      <c r="A151" s="352" t="s">
        <v>2315</v>
      </c>
      <c r="B151" s="356">
        <v>6123143576</v>
      </c>
      <c r="C151" s="362">
        <v>40820957</v>
      </c>
      <c r="D151" s="438">
        <v>471395</v>
      </c>
      <c r="E151" s="363">
        <v>26484</v>
      </c>
      <c r="F151" s="418">
        <v>105.4</v>
      </c>
    </row>
    <row r="152" spans="1:6">
      <c r="A152" s="352" t="s">
        <v>2316</v>
      </c>
      <c r="B152" s="356">
        <v>6735457934</v>
      </c>
      <c r="C152" s="362">
        <v>44903053</v>
      </c>
      <c r="D152" s="438">
        <v>502036</v>
      </c>
      <c r="E152" s="363">
        <v>27199</v>
      </c>
      <c r="F152" s="418">
        <v>105.4</v>
      </c>
    </row>
    <row r="153" spans="1:6">
      <c r="A153" s="352" t="s">
        <v>2317</v>
      </c>
      <c r="B153" s="356">
        <v>7409003727</v>
      </c>
      <c r="C153" s="362">
        <v>49393358</v>
      </c>
      <c r="D153" s="438">
        <v>534668</v>
      </c>
      <c r="E153" s="363">
        <v>27933</v>
      </c>
      <c r="F153" s="418">
        <v>105.4</v>
      </c>
    </row>
    <row r="154" spans="1:6">
      <c r="A154" s="352" t="s">
        <v>2318</v>
      </c>
      <c r="B154" s="356">
        <v>8149904100</v>
      </c>
      <c r="C154" s="362">
        <v>54332694</v>
      </c>
      <c r="D154" s="438">
        <v>569421</v>
      </c>
      <c r="E154" s="363">
        <v>28687</v>
      </c>
      <c r="F154" s="418">
        <v>105.4</v>
      </c>
    </row>
    <row r="155" spans="1:6">
      <c r="A155" s="352" t="s">
        <v>2319</v>
      </c>
      <c r="B155" s="356">
        <v>8964894510</v>
      </c>
      <c r="C155" s="362">
        <v>59765963</v>
      </c>
      <c r="D155" s="438">
        <v>606433</v>
      </c>
      <c r="E155" s="363">
        <v>29462</v>
      </c>
      <c r="F155" s="418">
        <v>105.4</v>
      </c>
    </row>
    <row r="156" spans="1:6">
      <c r="A156" s="352" t="s">
        <v>2320</v>
      </c>
      <c r="B156" s="356">
        <v>9861383961</v>
      </c>
      <c r="C156" s="362">
        <v>65742560</v>
      </c>
      <c r="D156" s="438">
        <v>645851</v>
      </c>
      <c r="E156" s="363">
        <v>30257</v>
      </c>
      <c r="F156" s="418">
        <v>105.4</v>
      </c>
    </row>
    <row r="157" spans="1:6">
      <c r="A157" s="352" t="s">
        <v>2321</v>
      </c>
      <c r="B157" s="356">
        <v>10847522357</v>
      </c>
      <c r="C157" s="362">
        <v>72316816</v>
      </c>
      <c r="D157" s="438">
        <v>687831</v>
      </c>
      <c r="E157" s="363">
        <v>31074</v>
      </c>
      <c r="F157" s="418">
        <v>105.4</v>
      </c>
    </row>
    <row r="158" spans="1:6">
      <c r="A158" s="352" t="s">
        <v>2322</v>
      </c>
      <c r="B158" s="356">
        <v>11932274592</v>
      </c>
      <c r="C158" s="362">
        <v>79548497</v>
      </c>
      <c r="D158" s="438">
        <v>732540</v>
      </c>
      <c r="E158" s="363">
        <v>31913</v>
      </c>
      <c r="F158" s="418">
        <v>105.4</v>
      </c>
    </row>
    <row r="159" spans="1:6">
      <c r="A159" s="352" t="s">
        <v>2323</v>
      </c>
      <c r="B159" s="356">
        <v>13125502052</v>
      </c>
      <c r="C159" s="362">
        <v>87503347</v>
      </c>
      <c r="D159" s="438">
        <v>780155</v>
      </c>
      <c r="E159" s="363">
        <v>32775</v>
      </c>
      <c r="F159" s="418">
        <v>105.4</v>
      </c>
    </row>
    <row r="160" spans="1:6">
      <c r="A160" s="352" t="s">
        <v>2324</v>
      </c>
      <c r="B160" s="356">
        <v>14438052257</v>
      </c>
      <c r="C160" s="362">
        <v>96253682</v>
      </c>
      <c r="D160" s="438">
        <v>830865</v>
      </c>
      <c r="E160" s="363">
        <v>33660</v>
      </c>
      <c r="F160" s="418">
        <v>105.4</v>
      </c>
    </row>
    <row r="161" spans="1:6">
      <c r="A161" s="352" t="s">
        <v>2325</v>
      </c>
      <c r="B161" s="356">
        <v>15881857483</v>
      </c>
      <c r="C161" s="362">
        <v>105879050</v>
      </c>
      <c r="D161" s="438">
        <v>884871</v>
      </c>
      <c r="E161" s="363">
        <v>34569</v>
      </c>
      <c r="F161" s="418">
        <v>105.4</v>
      </c>
    </row>
    <row r="162" spans="1:6">
      <c r="A162" s="352" t="s">
        <v>2326</v>
      </c>
      <c r="B162" s="358">
        <v>19058228980</v>
      </c>
      <c r="C162" s="362">
        <v>127054860</v>
      </c>
      <c r="D162" s="438">
        <v>946812</v>
      </c>
      <c r="E162" s="363">
        <v>35502</v>
      </c>
      <c r="F162" s="418">
        <v>105.4</v>
      </c>
    </row>
    <row r="163" spans="1:6">
      <c r="A163" s="352" t="s">
        <v>2327</v>
      </c>
      <c r="B163" s="358">
        <v>22869874776</v>
      </c>
      <c r="C163" s="362">
        <v>152465832</v>
      </c>
      <c r="D163" s="438">
        <v>1013089</v>
      </c>
      <c r="E163" s="363">
        <v>36461</v>
      </c>
      <c r="F163" s="418">
        <v>105.4</v>
      </c>
    </row>
    <row r="164" spans="1:6">
      <c r="A164" s="352" t="s">
        <v>2328</v>
      </c>
      <c r="B164" s="358">
        <v>27443849731</v>
      </c>
      <c r="C164" s="362">
        <v>182958998</v>
      </c>
      <c r="D164" s="438">
        <v>1084005</v>
      </c>
      <c r="E164" s="363">
        <v>37445</v>
      </c>
      <c r="F164" s="418">
        <v>105.4</v>
      </c>
    </row>
    <row r="165" spans="1:6">
      <c r="A165" s="352" t="s">
        <v>2329</v>
      </c>
      <c r="B165" s="358">
        <v>32932619677</v>
      </c>
      <c r="C165" s="362">
        <v>219550798</v>
      </c>
      <c r="D165" s="438">
        <v>1159885</v>
      </c>
      <c r="E165" s="363">
        <v>38456</v>
      </c>
      <c r="F165" s="418">
        <v>105.4</v>
      </c>
    </row>
    <row r="166" spans="1:6">
      <c r="A166" s="352" t="s">
        <v>2330</v>
      </c>
      <c r="B166" s="358">
        <v>39519143612</v>
      </c>
      <c r="C166" s="362">
        <v>263460957</v>
      </c>
      <c r="D166" s="438">
        <v>1241077</v>
      </c>
      <c r="E166" s="363">
        <v>39494</v>
      </c>
      <c r="F166" s="418">
        <v>105.4</v>
      </c>
    </row>
    <row r="167" spans="1:6">
      <c r="A167" s="352" t="s">
        <v>2331</v>
      </c>
      <c r="B167" s="358">
        <v>47422972335</v>
      </c>
      <c r="C167" s="362">
        <v>316153149</v>
      </c>
      <c r="D167" s="438">
        <v>1327952</v>
      </c>
      <c r="E167" s="363">
        <v>40560</v>
      </c>
      <c r="F167" s="418">
        <v>105.4</v>
      </c>
    </row>
    <row r="168" spans="1:6">
      <c r="A168" s="352" t="s">
        <v>2332</v>
      </c>
      <c r="B168" s="358">
        <v>56907566801</v>
      </c>
      <c r="C168" s="362">
        <v>379383779</v>
      </c>
      <c r="D168" s="438">
        <v>1420909</v>
      </c>
      <c r="E168" s="363">
        <v>41655</v>
      </c>
      <c r="F168" s="418">
        <v>105.4</v>
      </c>
    </row>
    <row r="169" spans="1:6">
      <c r="A169" s="352" t="s">
        <v>2333</v>
      </c>
      <c r="B169" s="358">
        <v>68289080162</v>
      </c>
      <c r="C169" s="362">
        <v>455260534</v>
      </c>
      <c r="D169" s="438">
        <v>1520373</v>
      </c>
      <c r="E169" s="363">
        <v>42780</v>
      </c>
      <c r="F169" s="418">
        <v>105.4</v>
      </c>
    </row>
    <row r="170" spans="1:6">
      <c r="A170" s="352" t="s">
        <v>2334</v>
      </c>
      <c r="B170" s="358">
        <v>81946896194</v>
      </c>
      <c r="C170" s="362">
        <v>546312641</v>
      </c>
      <c r="D170" s="438">
        <v>1626799</v>
      </c>
      <c r="E170" s="363">
        <v>43935</v>
      </c>
      <c r="F170" s="418">
        <v>105.4</v>
      </c>
    </row>
    <row r="171" spans="1:6">
      <c r="A171" s="352" t="s">
        <v>2335</v>
      </c>
      <c r="B171" s="358">
        <v>98336275433</v>
      </c>
      <c r="C171" s="362">
        <v>655575170</v>
      </c>
      <c r="D171" s="438">
        <v>1740675</v>
      </c>
      <c r="E171" s="363">
        <v>45121</v>
      </c>
      <c r="F171" s="418">
        <v>105.4</v>
      </c>
    </row>
    <row r="172" spans="1:6">
      <c r="A172" s="352" t="s">
        <v>2336</v>
      </c>
      <c r="B172" s="358">
        <v>118003530519</v>
      </c>
      <c r="C172" s="362">
        <v>786690203</v>
      </c>
      <c r="D172" s="438">
        <v>1862522</v>
      </c>
      <c r="E172" s="363">
        <v>46339</v>
      </c>
      <c r="F172" s="418">
        <v>105.4</v>
      </c>
    </row>
    <row r="173" spans="1:6">
      <c r="A173" s="352" t="s">
        <v>2337</v>
      </c>
      <c r="B173" s="358">
        <v>141604236623</v>
      </c>
      <c r="C173" s="362">
        <v>944028244</v>
      </c>
      <c r="D173" s="438">
        <v>1992899</v>
      </c>
      <c r="E173" s="363">
        <v>47590</v>
      </c>
      <c r="F173" s="418">
        <v>105.4</v>
      </c>
    </row>
    <row r="174" spans="1:6">
      <c r="A174" s="352" t="s">
        <v>2338</v>
      </c>
      <c r="B174" s="358">
        <v>169925083948</v>
      </c>
      <c r="C174" s="362">
        <v>1132833893</v>
      </c>
      <c r="D174" s="438">
        <v>2132402</v>
      </c>
      <c r="E174" s="363">
        <v>48875</v>
      </c>
      <c r="F174" s="418">
        <v>105.4</v>
      </c>
    </row>
    <row r="175" spans="1:6">
      <c r="A175" s="352" t="s">
        <v>2339</v>
      </c>
      <c r="B175" s="358">
        <v>203910100738</v>
      </c>
      <c r="C175" s="362">
        <v>1359400672</v>
      </c>
      <c r="D175" s="438">
        <v>2281670</v>
      </c>
      <c r="E175" s="363">
        <v>50195</v>
      </c>
      <c r="F175" s="418">
        <v>105.4</v>
      </c>
    </row>
    <row r="176" spans="1:6">
      <c r="A176" s="352" t="s">
        <v>2340</v>
      </c>
      <c r="B176" s="358">
        <v>244692120885</v>
      </c>
      <c r="C176" s="362">
        <v>1631280806</v>
      </c>
      <c r="D176" s="438">
        <v>2441387</v>
      </c>
      <c r="E176" s="363">
        <v>51550</v>
      </c>
      <c r="F176" s="418">
        <v>105.4</v>
      </c>
    </row>
    <row r="177" spans="1:6">
      <c r="A177" s="352" t="s">
        <v>2341</v>
      </c>
      <c r="B177" s="358">
        <v>293630545062</v>
      </c>
      <c r="C177" s="362">
        <v>1957536967</v>
      </c>
      <c r="D177" s="438">
        <v>2612284</v>
      </c>
      <c r="E177" s="363">
        <v>52942</v>
      </c>
      <c r="F177" s="418">
        <v>105.4</v>
      </c>
    </row>
    <row r="178" spans="1:6">
      <c r="A178" s="352" t="s">
        <v>2342</v>
      </c>
      <c r="B178" s="358">
        <v>352356654075</v>
      </c>
      <c r="C178" s="362">
        <v>2349044361</v>
      </c>
      <c r="D178" s="438">
        <v>2795144</v>
      </c>
      <c r="E178" s="363">
        <v>54371</v>
      </c>
      <c r="F178" s="418">
        <v>105.4</v>
      </c>
    </row>
    <row r="179" spans="1:6">
      <c r="A179" s="352" t="s">
        <v>2343</v>
      </c>
      <c r="B179" s="358">
        <v>422827984889</v>
      </c>
      <c r="C179" s="362">
        <v>2818853233</v>
      </c>
      <c r="D179" s="438">
        <v>2990804</v>
      </c>
      <c r="E179" s="363">
        <v>55839</v>
      </c>
      <c r="F179" s="418">
        <v>105.4</v>
      </c>
    </row>
    <row r="180" spans="1:6">
      <c r="A180" s="352" t="s">
        <v>2344</v>
      </c>
      <c r="B180" s="358">
        <v>507393581867</v>
      </c>
      <c r="C180" s="362">
        <v>3382623879</v>
      </c>
      <c r="D180" s="438">
        <v>3200160</v>
      </c>
      <c r="E180" s="363">
        <v>57347</v>
      </c>
      <c r="F180" s="418">
        <v>105.4</v>
      </c>
    </row>
    <row r="181" spans="1:6">
      <c r="A181" s="352" t="s">
        <v>2345</v>
      </c>
      <c r="B181" s="358">
        <v>608872298241</v>
      </c>
      <c r="C181" s="362">
        <v>4059148655</v>
      </c>
      <c r="D181" s="438">
        <v>3424171</v>
      </c>
      <c r="E181" s="363">
        <v>58895</v>
      </c>
      <c r="F181" s="418">
        <v>105.4</v>
      </c>
    </row>
    <row r="182" spans="1:6">
      <c r="A182" s="352" t="s">
        <v>2346</v>
      </c>
      <c r="B182" s="358">
        <v>730646757889</v>
      </c>
      <c r="C182" s="362">
        <v>4870978386</v>
      </c>
      <c r="D182" s="438">
        <v>3680984</v>
      </c>
      <c r="E182" s="363">
        <v>60485</v>
      </c>
      <c r="F182" s="418">
        <v>105.4</v>
      </c>
    </row>
    <row r="183" spans="1:6">
      <c r="A183" s="352" t="s">
        <v>2347</v>
      </c>
      <c r="B183" s="358">
        <v>876776109467</v>
      </c>
      <c r="C183" s="362">
        <v>5845174063</v>
      </c>
      <c r="D183" s="438">
        <v>3957058</v>
      </c>
      <c r="E183" s="363">
        <v>62118</v>
      </c>
      <c r="F183" s="418">
        <v>105.4</v>
      </c>
    </row>
    <row r="184" spans="1:6">
      <c r="A184" s="352" t="s">
        <v>2348</v>
      </c>
      <c r="B184" s="358">
        <v>1052131331360</v>
      </c>
      <c r="C184" s="362">
        <v>7014208876</v>
      </c>
      <c r="D184" s="438">
        <v>4253837</v>
      </c>
      <c r="E184" s="363">
        <v>63795</v>
      </c>
      <c r="F184" s="418">
        <v>105.4</v>
      </c>
    </row>
    <row r="185" spans="1:6">
      <c r="A185" s="352" t="s">
        <v>2349</v>
      </c>
      <c r="B185" s="358">
        <v>1262557597632</v>
      </c>
      <c r="C185" s="362">
        <v>8417050651</v>
      </c>
      <c r="D185" s="438">
        <v>4572875</v>
      </c>
      <c r="E185" s="363">
        <v>65517</v>
      </c>
      <c r="F185" s="418">
        <v>105.4</v>
      </c>
    </row>
    <row r="186" spans="1:6">
      <c r="A186" s="352" t="s">
        <v>2350</v>
      </c>
      <c r="B186" s="358">
        <v>1515069117159</v>
      </c>
      <c r="C186" s="362">
        <v>10100460781</v>
      </c>
      <c r="D186" s="438">
        <v>4915841</v>
      </c>
      <c r="E186" s="363">
        <v>67286</v>
      </c>
      <c r="F186" s="418">
        <v>105.4</v>
      </c>
    </row>
    <row r="187" spans="1:6">
      <c r="A187" s="352" t="s">
        <v>2351</v>
      </c>
      <c r="B187" s="358">
        <v>1818082940590</v>
      </c>
      <c r="C187" s="362">
        <v>12120552937</v>
      </c>
      <c r="D187" s="438">
        <v>5284529</v>
      </c>
      <c r="E187" s="363">
        <v>69103</v>
      </c>
      <c r="F187" s="418">
        <v>105.4</v>
      </c>
    </row>
    <row r="188" spans="1:6">
      <c r="A188" s="352" t="s">
        <v>2352</v>
      </c>
      <c r="B188" s="358">
        <v>2181699528708</v>
      </c>
      <c r="C188" s="362">
        <v>14544663525</v>
      </c>
      <c r="D188" s="438">
        <v>5680869</v>
      </c>
      <c r="E188" s="363">
        <v>70969</v>
      </c>
      <c r="F188" s="418">
        <v>105.4</v>
      </c>
    </row>
    <row r="189" spans="1:6">
      <c r="A189" s="352" t="s">
        <v>2353</v>
      </c>
      <c r="B189" s="358">
        <v>2618039434450</v>
      </c>
      <c r="C189" s="362">
        <v>17453596230</v>
      </c>
      <c r="D189" s="438">
        <v>6106934</v>
      </c>
      <c r="E189" s="363">
        <v>72885</v>
      </c>
      <c r="F189" s="418">
        <v>105.4</v>
      </c>
    </row>
    <row r="190" spans="1:6">
      <c r="A190" s="352" t="s">
        <v>2354</v>
      </c>
      <c r="B190" s="358">
        <v>3141647321340</v>
      </c>
      <c r="C190" s="362">
        <v>20944315476</v>
      </c>
      <c r="D190" s="438">
        <v>6564954</v>
      </c>
      <c r="E190" s="363">
        <v>74853</v>
      </c>
      <c r="F190" s="418">
        <v>105.4</v>
      </c>
    </row>
    <row r="191" spans="1:6">
      <c r="A191" s="352" t="s">
        <v>2355</v>
      </c>
      <c r="B191" s="358">
        <v>3769976785608</v>
      </c>
      <c r="C191" s="362">
        <v>25133178571</v>
      </c>
      <c r="D191" s="438">
        <v>7057326</v>
      </c>
      <c r="E191" s="363">
        <v>76874</v>
      </c>
      <c r="F191" s="418">
        <v>105.4</v>
      </c>
    </row>
    <row r="192" spans="1:6">
      <c r="A192" s="352" t="s">
        <v>2356</v>
      </c>
      <c r="B192" s="358">
        <v>4523972142729</v>
      </c>
      <c r="C192" s="362">
        <v>30159814285</v>
      </c>
      <c r="D192" s="438">
        <v>7586625</v>
      </c>
      <c r="E192" s="363">
        <v>78950</v>
      </c>
      <c r="F192" s="418">
        <v>105.4</v>
      </c>
    </row>
    <row r="193" spans="1:6">
      <c r="A193" s="352" t="s">
        <v>2357</v>
      </c>
      <c r="B193" s="358">
        <v>5428766571275</v>
      </c>
      <c r="C193" s="362">
        <v>36191777142</v>
      </c>
      <c r="D193" s="438">
        <v>8155622</v>
      </c>
      <c r="E193" s="363">
        <v>81082</v>
      </c>
      <c r="F193" s="418">
        <v>105.4</v>
      </c>
    </row>
    <row r="194" spans="1:6">
      <c r="A194" s="352" t="s">
        <v>2358</v>
      </c>
      <c r="B194" s="358">
        <v>6514519885530</v>
      </c>
      <c r="C194" s="362">
        <v>43430132570</v>
      </c>
      <c r="D194" s="438">
        <v>8767294</v>
      </c>
      <c r="E194" s="363">
        <v>83271</v>
      </c>
      <c r="F194" s="418">
        <v>105.4</v>
      </c>
    </row>
    <row r="195" spans="1:6">
      <c r="A195" s="352" t="s">
        <v>2359</v>
      </c>
      <c r="B195" s="358">
        <v>7817423862636</v>
      </c>
      <c r="C195" s="362">
        <v>52116159084</v>
      </c>
      <c r="D195" s="438">
        <v>9424841</v>
      </c>
      <c r="E195" s="363">
        <v>85519</v>
      </c>
      <c r="F195" s="418">
        <v>105.4</v>
      </c>
    </row>
    <row r="196" spans="1:6">
      <c r="A196" s="352" t="s">
        <v>2360</v>
      </c>
      <c r="B196" s="358">
        <v>9380908635164</v>
      </c>
      <c r="C196" s="362">
        <v>62539390901</v>
      </c>
      <c r="D196" s="438">
        <v>10131704</v>
      </c>
      <c r="E196" s="363">
        <v>87828</v>
      </c>
      <c r="F196" s="418">
        <v>105.4</v>
      </c>
    </row>
    <row r="197" spans="1:6">
      <c r="A197" s="352" t="s">
        <v>2361</v>
      </c>
      <c r="B197" s="358">
        <v>11257090362196</v>
      </c>
      <c r="C197" s="362">
        <v>75047269081</v>
      </c>
      <c r="D197" s="438">
        <v>10891582</v>
      </c>
      <c r="E197" s="363">
        <v>90199</v>
      </c>
      <c r="F197" s="418">
        <v>105.4</v>
      </c>
    </row>
    <row r="198" spans="1:6">
      <c r="A198" s="352" t="s">
        <v>2362</v>
      </c>
      <c r="B198" s="358">
        <v>13508508434636</v>
      </c>
      <c r="C198" s="362">
        <v>90056722898</v>
      </c>
      <c r="D198" s="438">
        <v>11708451</v>
      </c>
      <c r="E198" s="363">
        <v>92634</v>
      </c>
      <c r="F198" s="418">
        <v>105.4</v>
      </c>
    </row>
    <row r="199" spans="1:6">
      <c r="A199" s="352" t="s">
        <v>2363</v>
      </c>
      <c r="B199" s="358">
        <v>16210210121563</v>
      </c>
      <c r="C199" s="362">
        <v>108068067477</v>
      </c>
      <c r="D199" s="438">
        <v>12586585</v>
      </c>
      <c r="E199" s="363">
        <v>95135</v>
      </c>
      <c r="F199" s="418">
        <v>105.4</v>
      </c>
    </row>
    <row r="200" spans="1:6">
      <c r="A200" s="352" t="s">
        <v>2364</v>
      </c>
      <c r="B200" s="358">
        <v>19452252145875</v>
      </c>
      <c r="C200" s="362">
        <v>129681680973</v>
      </c>
      <c r="D200" s="438">
        <v>13530579</v>
      </c>
      <c r="E200" s="363">
        <v>97704</v>
      </c>
      <c r="F200" s="418">
        <v>105.4</v>
      </c>
    </row>
    <row r="201" spans="1:6">
      <c r="A201" s="352" t="s">
        <v>2365</v>
      </c>
      <c r="B201" s="358">
        <v>23342702575050</v>
      </c>
      <c r="C201" s="362">
        <v>155618017167</v>
      </c>
      <c r="D201" s="438">
        <v>14545372</v>
      </c>
      <c r="E201" s="363">
        <v>100342</v>
      </c>
      <c r="F201" s="418">
        <v>105.4</v>
      </c>
    </row>
  </sheetData>
  <phoneticPr fontId="6" type="noConversion"/>
  <pageMargins left="0.7" right="0.7" top="0.75" bottom="0.75" header="0.3" footer="0.3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F217"/>
  <sheetViews>
    <sheetView topLeftCell="E1" workbookViewId="0">
      <selection activeCell="Q21" sqref="Q21"/>
    </sheetView>
  </sheetViews>
  <sheetFormatPr defaultRowHeight="16.5"/>
  <cols>
    <col min="1" max="1" width="2.75" customWidth="1"/>
    <col min="2" max="2" width="28.5" customWidth="1"/>
    <col min="3" max="4" width="12.25" customWidth="1"/>
    <col min="5" max="5" width="46.875" customWidth="1"/>
    <col min="6" max="6" width="55.25" customWidth="1"/>
  </cols>
  <sheetData>
    <row r="2" spans="2:2" ht="20.25">
      <c r="B2" s="313" t="s">
        <v>1992</v>
      </c>
    </row>
    <row r="3" spans="2:2" ht="20.25">
      <c r="B3" s="314" t="s">
        <v>1993</v>
      </c>
    </row>
    <row r="4" spans="2:2">
      <c r="B4" s="315" t="s">
        <v>2002</v>
      </c>
    </row>
    <row r="5" spans="2:2" ht="20.25">
      <c r="B5" s="314" t="s">
        <v>1994</v>
      </c>
    </row>
    <row r="6" spans="2:2">
      <c r="B6" s="316" t="s">
        <v>1999</v>
      </c>
    </row>
    <row r="7" spans="2:2">
      <c r="B7" s="316" t="s">
        <v>2053</v>
      </c>
    </row>
    <row r="8" spans="2:2">
      <c r="B8" s="316" t="s">
        <v>1995</v>
      </c>
    </row>
    <row r="9" spans="2:2" ht="102.75" customHeight="1"/>
    <row r="10" spans="2:2">
      <c r="B10" s="316" t="s">
        <v>2001</v>
      </c>
    </row>
    <row r="11" spans="2:2">
      <c r="B11" s="316" t="s">
        <v>1996</v>
      </c>
    </row>
    <row r="12" spans="2:2">
      <c r="B12" s="316" t="s">
        <v>2058</v>
      </c>
    </row>
    <row r="13" spans="2:2">
      <c r="B13" s="316" t="s">
        <v>1997</v>
      </c>
    </row>
    <row r="14" spans="2:2">
      <c r="B14" s="316" t="s">
        <v>1998</v>
      </c>
    </row>
    <row r="15" spans="2:2">
      <c r="B15" s="316" t="s">
        <v>2000</v>
      </c>
    </row>
    <row r="16" spans="2:2" ht="40.5">
      <c r="B16" s="314" t="s">
        <v>2003</v>
      </c>
    </row>
    <row r="17" spans="2:5">
      <c r="B17" s="316" t="s">
        <v>2004</v>
      </c>
    </row>
    <row r="18" spans="2:5">
      <c r="B18" s="316" t="s">
        <v>2005</v>
      </c>
    </row>
    <row r="19" spans="2:5">
      <c r="B19" s="316" t="s">
        <v>2006</v>
      </c>
    </row>
    <row r="20" spans="2:5" ht="17.25" thickBot="1">
      <c r="B20" s="316" t="s">
        <v>2007</v>
      </c>
    </row>
    <row r="21" spans="2:5" ht="34.5" customHeight="1" thickTop="1" thickBot="1">
      <c r="B21" s="317" t="s">
        <v>2008</v>
      </c>
      <c r="C21" s="318" t="s">
        <v>2009</v>
      </c>
      <c r="D21" s="318" t="s">
        <v>2010</v>
      </c>
      <c r="E21" s="318" t="s">
        <v>2011</v>
      </c>
    </row>
    <row r="22" spans="2:5" ht="18" customHeight="1" thickTop="1" thickBot="1">
      <c r="B22" s="931" t="s">
        <v>2012</v>
      </c>
      <c r="C22" s="931" t="s">
        <v>2013</v>
      </c>
      <c r="D22" s="320" t="s">
        <v>2014</v>
      </c>
      <c r="E22" s="327" t="s">
        <v>2015</v>
      </c>
    </row>
    <row r="23" spans="2:5" ht="17.25" thickTop="1">
      <c r="B23" s="932"/>
      <c r="C23" s="932"/>
      <c r="D23" s="924" t="s">
        <v>2016</v>
      </c>
      <c r="E23" s="328" t="s">
        <v>2017</v>
      </c>
    </row>
    <row r="24" spans="2:5" ht="17.25" thickBot="1">
      <c r="B24" s="932"/>
      <c r="C24" s="932"/>
      <c r="D24" s="925"/>
      <c r="E24" s="327" t="s">
        <v>2018</v>
      </c>
    </row>
    <row r="25" spans="2:5" ht="18" thickTop="1" thickBot="1">
      <c r="B25" s="932"/>
      <c r="C25" s="933"/>
      <c r="D25" s="320" t="s">
        <v>2019</v>
      </c>
      <c r="E25" s="327" t="s">
        <v>2020</v>
      </c>
    </row>
    <row r="26" spans="2:5" ht="18" customHeight="1" thickTop="1" thickBot="1">
      <c r="B26" s="932"/>
      <c r="C26" s="926" t="s">
        <v>2021</v>
      </c>
      <c r="D26" s="322" t="s">
        <v>2014</v>
      </c>
      <c r="E26" s="329" t="s">
        <v>2022</v>
      </c>
    </row>
    <row r="27" spans="2:5" ht="17.25" thickTop="1">
      <c r="B27" s="932"/>
      <c r="C27" s="927"/>
      <c r="D27" s="929" t="s">
        <v>2016</v>
      </c>
      <c r="E27" s="330" t="s">
        <v>2023</v>
      </c>
    </row>
    <row r="28" spans="2:5" ht="17.25" thickBot="1">
      <c r="B28" s="932"/>
      <c r="C28" s="927"/>
      <c r="D28" s="930"/>
      <c r="E28" s="329" t="s">
        <v>2024</v>
      </c>
    </row>
    <row r="29" spans="2:5" ht="18" thickTop="1" thickBot="1">
      <c r="B29" s="933"/>
      <c r="C29" s="928"/>
      <c r="D29" s="322" t="s">
        <v>2019</v>
      </c>
      <c r="E29" s="329" t="s">
        <v>2025</v>
      </c>
    </row>
    <row r="30" spans="2:5" ht="17.25" customHeight="1" thickTop="1">
      <c r="B30" s="931" t="s">
        <v>2026</v>
      </c>
      <c r="C30" s="931" t="s">
        <v>2027</v>
      </c>
      <c r="D30" s="924" t="s">
        <v>2028</v>
      </c>
      <c r="E30" s="321" t="s">
        <v>2029</v>
      </c>
    </row>
    <row r="31" spans="2:5" ht="17.25" thickBot="1">
      <c r="B31" s="932"/>
      <c r="C31" s="933"/>
      <c r="D31" s="925"/>
      <c r="E31" s="320" t="s">
        <v>2030</v>
      </c>
    </row>
    <row r="32" spans="2:5" ht="17.25" thickTop="1">
      <c r="B32" s="932"/>
      <c r="C32" s="926" t="s">
        <v>2031</v>
      </c>
      <c r="D32" s="929" t="s">
        <v>2032</v>
      </c>
      <c r="E32" s="323" t="s">
        <v>2033</v>
      </c>
    </row>
    <row r="33" spans="2:5" ht="17.25" thickBot="1">
      <c r="B33" s="933"/>
      <c r="C33" s="928"/>
      <c r="D33" s="930"/>
      <c r="E33" s="322" t="s">
        <v>2034</v>
      </c>
    </row>
    <row r="34" spans="2:5" ht="17.25" thickTop="1">
      <c r="B34" s="51"/>
    </row>
    <row r="35" spans="2:5">
      <c r="B35" s="324"/>
    </row>
    <row r="36" spans="2:5" ht="20.25">
      <c r="B36" s="313" t="s">
        <v>2035</v>
      </c>
    </row>
    <row r="37" spans="2:5" ht="40.5">
      <c r="B37" s="314" t="s">
        <v>2036</v>
      </c>
    </row>
    <row r="38" spans="2:5">
      <c r="B38" s="316" t="s">
        <v>2037</v>
      </c>
    </row>
    <row r="39" spans="2:5">
      <c r="B39" s="316" t="s">
        <v>2059</v>
      </c>
    </row>
    <row r="40" spans="2:5">
      <c r="B40" s="316" t="s">
        <v>2038</v>
      </c>
    </row>
    <row r="41" spans="2:5">
      <c r="B41" s="316" t="s">
        <v>2060</v>
      </c>
    </row>
    <row r="42" spans="2:5">
      <c r="B42" s="316" t="s">
        <v>2061</v>
      </c>
    </row>
    <row r="43" spans="2:5">
      <c r="B43" s="7"/>
    </row>
    <row r="44" spans="2:5" ht="20.25">
      <c r="B44" s="337" t="s">
        <v>2039</v>
      </c>
    </row>
    <row r="45" spans="2:5">
      <c r="B45" s="316" t="s">
        <v>2040</v>
      </c>
    </row>
    <row r="46" spans="2:5">
      <c r="B46" s="316" t="s">
        <v>2041</v>
      </c>
    </row>
    <row r="47" spans="2:5">
      <c r="B47" s="325" t="s">
        <v>2042</v>
      </c>
    </row>
    <row r="48" spans="2:5">
      <c r="B48" s="7"/>
    </row>
    <row r="49" spans="1:5">
      <c r="B49" s="7"/>
    </row>
    <row r="50" spans="1:5" ht="20.25">
      <c r="A50" s="336"/>
      <c r="B50" s="337" t="s">
        <v>2043</v>
      </c>
    </row>
    <row r="51" spans="1:5">
      <c r="B51" s="316" t="s">
        <v>2044</v>
      </c>
    </row>
    <row r="52" spans="1:5">
      <c r="B52" s="316" t="s">
        <v>2062</v>
      </c>
    </row>
    <row r="53" spans="1:5">
      <c r="B53" s="316" t="s">
        <v>2056</v>
      </c>
    </row>
    <row r="54" spans="1:5" ht="17.25" thickBot="1">
      <c r="B54" s="316" t="s">
        <v>2057</v>
      </c>
    </row>
    <row r="55" spans="1:5" ht="18" thickTop="1" thickBot="1">
      <c r="B55" s="317" t="s">
        <v>2045</v>
      </c>
      <c r="C55" s="318" t="s">
        <v>2046</v>
      </c>
      <c r="D55" s="318" t="s">
        <v>2047</v>
      </c>
      <c r="E55" s="318" t="s">
        <v>536</v>
      </c>
    </row>
    <row r="56" spans="1:5" ht="17.25" thickTop="1">
      <c r="B56" s="934" t="s">
        <v>2048</v>
      </c>
      <c r="C56" s="319" t="s">
        <v>2049</v>
      </c>
      <c r="D56" s="321" t="s">
        <v>2054</v>
      </c>
      <c r="E56" s="321" t="s">
        <v>2051</v>
      </c>
    </row>
    <row r="57" spans="1:5" ht="17.25" thickBot="1">
      <c r="B57" s="936"/>
      <c r="C57" s="320" t="s">
        <v>2050</v>
      </c>
      <c r="D57" s="320" t="s">
        <v>2055</v>
      </c>
      <c r="E57" s="320" t="s">
        <v>2052</v>
      </c>
    </row>
    <row r="58" spans="1:5" ht="17.25" thickTop="1">
      <c r="B58" s="338"/>
      <c r="C58" s="339"/>
      <c r="D58" s="339"/>
      <c r="E58" s="339"/>
    </row>
    <row r="59" spans="1:5" ht="20.25">
      <c r="B59" s="337" t="s">
        <v>2105</v>
      </c>
    </row>
    <row r="60" spans="1:5">
      <c r="B60" s="316" t="s">
        <v>2107</v>
      </c>
    </row>
    <row r="61" spans="1:5">
      <c r="B61" s="316" t="s">
        <v>2063</v>
      </c>
    </row>
    <row r="62" spans="1:5">
      <c r="B62" s="316" t="s">
        <v>2106</v>
      </c>
    </row>
    <row r="63" spans="1:5">
      <c r="B63" s="316" t="s">
        <v>2064</v>
      </c>
    </row>
    <row r="64" spans="1:5">
      <c r="B64" s="316" t="s">
        <v>2065</v>
      </c>
    </row>
    <row r="65" spans="2:2">
      <c r="B65" s="316" t="s">
        <v>2066</v>
      </c>
    </row>
    <row r="66" spans="2:2">
      <c r="B66" s="316" t="s">
        <v>2067</v>
      </c>
    </row>
    <row r="67" spans="2:2">
      <c r="B67" s="316" t="s">
        <v>2068</v>
      </c>
    </row>
    <row r="68" spans="2:2">
      <c r="B68" s="7"/>
    </row>
    <row r="69" spans="2:2">
      <c r="B69" s="7"/>
    </row>
    <row r="70" spans="2:2" ht="20.25">
      <c r="B70" s="313" t="s">
        <v>2069</v>
      </c>
    </row>
    <row r="71" spans="2:2" ht="20.25">
      <c r="B71" s="337" t="s">
        <v>2070</v>
      </c>
    </row>
    <row r="72" spans="2:2">
      <c r="B72" s="316" t="s">
        <v>2071</v>
      </c>
    </row>
    <row r="73" spans="2:2">
      <c r="B73" s="316" t="s">
        <v>2072</v>
      </c>
    </row>
    <row r="74" spans="2:2">
      <c r="B74" s="316" t="s">
        <v>2073</v>
      </c>
    </row>
    <row r="75" spans="2:2">
      <c r="B75" s="316" t="s">
        <v>2074</v>
      </c>
    </row>
    <row r="76" spans="2:2">
      <c r="B76" s="7"/>
    </row>
    <row r="77" spans="2:2">
      <c r="B77" s="7"/>
    </row>
    <row r="78" spans="2:2" ht="20.25">
      <c r="B78" s="337" t="s">
        <v>2075</v>
      </c>
    </row>
    <row r="79" spans="2:2">
      <c r="B79" s="316" t="s">
        <v>2076</v>
      </c>
    </row>
    <row r="80" spans="2:2">
      <c r="B80" s="316" t="s">
        <v>2077</v>
      </c>
    </row>
    <row r="81" spans="2:6">
      <c r="B81" s="316" t="s">
        <v>2078</v>
      </c>
    </row>
    <row r="82" spans="2:6" ht="17.25" thickBot="1">
      <c r="B82" s="316" t="s">
        <v>2079</v>
      </c>
    </row>
    <row r="83" spans="2:6" ht="18" thickTop="1" thickBot="1">
      <c r="B83" s="331" t="s">
        <v>2080</v>
      </c>
      <c r="C83" s="332" t="s">
        <v>277</v>
      </c>
      <c r="D83" s="332" t="s">
        <v>2081</v>
      </c>
      <c r="E83" s="332" t="s">
        <v>2082</v>
      </c>
      <c r="F83" s="332" t="s">
        <v>2083</v>
      </c>
    </row>
    <row r="84" spans="2:6" ht="18" thickTop="1" thickBot="1">
      <c r="B84" s="934" t="s">
        <v>3</v>
      </c>
      <c r="C84" s="333" t="s">
        <v>2084</v>
      </c>
      <c r="D84" s="320" t="s">
        <v>2085</v>
      </c>
      <c r="E84" s="320" t="s">
        <v>2086</v>
      </c>
      <c r="F84" s="340" t="s">
        <v>2087</v>
      </c>
    </row>
    <row r="85" spans="2:6" ht="17.25" thickBot="1">
      <c r="B85" s="937"/>
      <c r="C85" s="334" t="s">
        <v>849</v>
      </c>
      <c r="D85" s="320" t="s">
        <v>849</v>
      </c>
      <c r="E85" s="320" t="s">
        <v>2086</v>
      </c>
      <c r="F85" s="320" t="s">
        <v>2088</v>
      </c>
    </row>
    <row r="86" spans="2:6" ht="17.25" thickBot="1">
      <c r="B86" s="938" t="s">
        <v>287</v>
      </c>
      <c r="C86" s="941" t="s">
        <v>2089</v>
      </c>
      <c r="D86" s="322" t="s">
        <v>241</v>
      </c>
      <c r="E86" s="322" t="s">
        <v>2086</v>
      </c>
      <c r="F86" s="322" t="s">
        <v>2090</v>
      </c>
    </row>
    <row r="87" spans="2:6" ht="18" thickTop="1" thickBot="1">
      <c r="B87" s="939"/>
      <c r="C87" s="927"/>
      <c r="D87" s="322" t="s">
        <v>2091</v>
      </c>
      <c r="E87" s="322" t="s">
        <v>2086</v>
      </c>
      <c r="F87" s="322" t="s">
        <v>2092</v>
      </c>
    </row>
    <row r="88" spans="2:6" ht="18" thickTop="1" thickBot="1">
      <c r="B88" s="939"/>
      <c r="C88" s="927"/>
      <c r="D88" s="322" t="s">
        <v>2093</v>
      </c>
      <c r="E88" s="322" t="s">
        <v>2086</v>
      </c>
      <c r="F88" s="322" t="s">
        <v>2094</v>
      </c>
    </row>
    <row r="89" spans="2:6" ht="18" thickTop="1" thickBot="1">
      <c r="B89" s="939"/>
      <c r="C89" s="928"/>
      <c r="D89" s="322" t="s">
        <v>2095</v>
      </c>
      <c r="E89" s="322" t="s">
        <v>2096</v>
      </c>
      <c r="F89" s="322" t="s">
        <v>2094</v>
      </c>
    </row>
    <row r="90" spans="2:6" ht="18" thickTop="1" thickBot="1">
      <c r="B90" s="939"/>
      <c r="C90" s="926" t="s">
        <v>2097</v>
      </c>
      <c r="D90" s="322" t="s">
        <v>2080</v>
      </c>
      <c r="E90" s="322" t="s">
        <v>2086</v>
      </c>
      <c r="F90" s="322" t="s">
        <v>2098</v>
      </c>
    </row>
    <row r="91" spans="2:6" ht="18" thickTop="1" thickBot="1">
      <c r="B91" s="940"/>
      <c r="C91" s="928"/>
      <c r="D91" s="322" t="s">
        <v>2095</v>
      </c>
      <c r="E91" s="322" t="s">
        <v>1932</v>
      </c>
      <c r="F91" s="322" t="s">
        <v>2098</v>
      </c>
    </row>
    <row r="92" spans="2:6" ht="18" thickTop="1" thickBot="1">
      <c r="B92" s="934" t="s">
        <v>2099</v>
      </c>
      <c r="C92" s="931" t="s">
        <v>2100</v>
      </c>
      <c r="D92" s="320" t="s">
        <v>2080</v>
      </c>
      <c r="E92" s="320" t="s">
        <v>2086</v>
      </c>
      <c r="F92" s="320" t="s">
        <v>2101</v>
      </c>
    </row>
    <row r="93" spans="2:6" ht="18" thickTop="1" thickBot="1">
      <c r="B93" s="935"/>
      <c r="C93" s="933"/>
      <c r="D93" s="320" t="s">
        <v>2095</v>
      </c>
      <c r="E93" s="320" t="s">
        <v>2108</v>
      </c>
      <c r="F93" s="320" t="s">
        <v>2101</v>
      </c>
    </row>
    <row r="94" spans="2:6" ht="18" thickTop="1" thickBot="1">
      <c r="B94" s="935"/>
      <c r="C94" s="931" t="s">
        <v>2102</v>
      </c>
      <c r="D94" s="320" t="s">
        <v>2080</v>
      </c>
      <c r="E94" s="320" t="s">
        <v>2086</v>
      </c>
      <c r="F94" s="320" t="s">
        <v>2103</v>
      </c>
    </row>
    <row r="95" spans="2:6" ht="18" thickTop="1" thickBot="1">
      <c r="B95" s="936"/>
      <c r="C95" s="933"/>
      <c r="D95" s="320" t="s">
        <v>2095</v>
      </c>
      <c r="E95" s="320" t="s">
        <v>2086</v>
      </c>
      <c r="F95" s="320" t="s">
        <v>2104</v>
      </c>
    </row>
    <row r="96" spans="2:6" ht="17.25" thickTop="1"/>
    <row r="97" spans="2:2" ht="20.25">
      <c r="B97" s="337" t="s">
        <v>2109</v>
      </c>
    </row>
    <row r="98" spans="2:2">
      <c r="B98" s="316" t="s">
        <v>2110</v>
      </c>
    </row>
    <row r="99" spans="2:2">
      <c r="B99" s="316" t="s">
        <v>2111</v>
      </c>
    </row>
    <row r="100" spans="2:2">
      <c r="B100" s="341" t="s">
        <v>2117</v>
      </c>
    </row>
    <row r="101" spans="2:2">
      <c r="B101" s="316" t="s">
        <v>2118</v>
      </c>
    </row>
    <row r="102" spans="2:2">
      <c r="B102" s="316"/>
    </row>
    <row r="103" spans="2:2" ht="20.25">
      <c r="B103" s="337" t="s">
        <v>2112</v>
      </c>
    </row>
    <row r="104" spans="2:2">
      <c r="B104" s="342" t="s">
        <v>2113</v>
      </c>
    </row>
    <row r="105" spans="2:2">
      <c r="B105" s="342" t="s">
        <v>2114</v>
      </c>
    </row>
    <row r="106" spans="2:2">
      <c r="B106" s="342" t="s">
        <v>2115</v>
      </c>
    </row>
    <row r="107" spans="2:2">
      <c r="B107" s="342" t="s">
        <v>2116</v>
      </c>
    </row>
    <row r="108" spans="2:2">
      <c r="B108" s="344"/>
    </row>
    <row r="109" spans="2:2">
      <c r="B109" s="344"/>
    </row>
    <row r="110" spans="2:2">
      <c r="B110" s="344"/>
    </row>
    <row r="111" spans="2:2">
      <c r="B111" s="344"/>
    </row>
    <row r="112" spans="2:2">
      <c r="B112" s="344"/>
    </row>
    <row r="113" spans="2:2">
      <c r="B113" s="344"/>
    </row>
    <row r="114" spans="2:2">
      <c r="B114" s="343" t="s">
        <v>2119</v>
      </c>
    </row>
    <row r="115" spans="2:2">
      <c r="B115" s="344"/>
    </row>
    <row r="116" spans="2:2">
      <c r="B116" s="342" t="s">
        <v>2123</v>
      </c>
    </row>
    <row r="117" spans="2:2">
      <c r="B117" s="342"/>
    </row>
    <row r="118" spans="2:2">
      <c r="B118" s="342"/>
    </row>
    <row r="119" spans="2:2">
      <c r="B119" s="342"/>
    </row>
    <row r="120" spans="2:2">
      <c r="B120" s="342"/>
    </row>
    <row r="121" spans="2:2">
      <c r="B121" s="342"/>
    </row>
    <row r="122" spans="2:2">
      <c r="B122" s="342"/>
    </row>
    <row r="123" spans="2:2">
      <c r="B123" s="342" t="s">
        <v>2120</v>
      </c>
    </row>
    <row r="124" spans="2:2">
      <c r="B124" s="342"/>
    </row>
    <row r="125" spans="2:2">
      <c r="B125" s="342"/>
    </row>
    <row r="126" spans="2:2">
      <c r="B126" s="342"/>
    </row>
    <row r="127" spans="2:2">
      <c r="B127" s="342"/>
    </row>
    <row r="128" spans="2:2">
      <c r="B128" s="342"/>
    </row>
    <row r="129" spans="2:3">
      <c r="B129" s="342" t="s">
        <v>2121</v>
      </c>
    </row>
    <row r="130" spans="2:3">
      <c r="B130" s="342" t="s">
        <v>2124</v>
      </c>
    </row>
    <row r="131" spans="2:3">
      <c r="B131" s="344"/>
    </row>
    <row r="132" spans="2:3">
      <c r="B132" s="344"/>
    </row>
    <row r="133" spans="2:3">
      <c r="B133" s="344"/>
    </row>
    <row r="134" spans="2:3">
      <c r="B134" s="344"/>
    </row>
    <row r="135" spans="2:3">
      <c r="B135" s="344"/>
    </row>
    <row r="136" spans="2:3">
      <c r="B136" s="344"/>
      <c r="C136" s="7" t="s">
        <v>2122</v>
      </c>
    </row>
    <row r="137" spans="2:3">
      <c r="B137" s="344"/>
    </row>
    <row r="138" spans="2:3">
      <c r="B138" s="344"/>
    </row>
    <row r="139" spans="2:3">
      <c r="B139" s="344"/>
    </row>
    <row r="140" spans="2:3">
      <c r="B140" s="344"/>
    </row>
    <row r="141" spans="2:3">
      <c r="B141" s="344"/>
    </row>
    <row r="142" spans="2:3">
      <c r="B142" s="344"/>
      <c r="C142" s="7" t="s">
        <v>2125</v>
      </c>
    </row>
    <row r="143" spans="2:3">
      <c r="B143" s="342" t="s">
        <v>2126</v>
      </c>
    </row>
    <row r="144" spans="2:3">
      <c r="B144" s="344"/>
    </row>
    <row r="145" spans="2:3">
      <c r="B145" s="344"/>
    </row>
    <row r="146" spans="2:3">
      <c r="B146" s="344"/>
    </row>
    <row r="147" spans="2:3">
      <c r="B147" s="344"/>
    </row>
    <row r="148" spans="2:3">
      <c r="B148" s="344"/>
    </row>
    <row r="149" spans="2:3">
      <c r="B149" s="344"/>
    </row>
    <row r="150" spans="2:3">
      <c r="B150" s="342" t="s">
        <v>2127</v>
      </c>
    </row>
    <row r="151" spans="2:3">
      <c r="B151" s="342" t="s">
        <v>2128</v>
      </c>
    </row>
    <row r="152" spans="2:3">
      <c r="B152" s="342" t="s">
        <v>2129</v>
      </c>
    </row>
    <row r="153" spans="2:3">
      <c r="B153" s="344"/>
    </row>
    <row r="154" spans="2:3">
      <c r="B154" s="344"/>
    </row>
    <row r="155" spans="2:3">
      <c r="B155" s="344"/>
    </row>
    <row r="156" spans="2:3">
      <c r="B156" s="344"/>
    </row>
    <row r="157" spans="2:3">
      <c r="B157" s="344"/>
    </row>
    <row r="158" spans="2:3">
      <c r="B158" s="344"/>
      <c r="C158" s="342" t="s">
        <v>2130</v>
      </c>
    </row>
    <row r="159" spans="2:3">
      <c r="B159" s="342" t="s">
        <v>2131</v>
      </c>
    </row>
    <row r="160" spans="2:3">
      <c r="B160" s="342" t="s">
        <v>2132</v>
      </c>
    </row>
    <row r="161" spans="2:3">
      <c r="B161" s="342" t="s">
        <v>2133</v>
      </c>
    </row>
    <row r="162" spans="2:3">
      <c r="B162" s="342" t="s">
        <v>2134</v>
      </c>
    </row>
    <row r="163" spans="2:3">
      <c r="B163" s="342" t="s">
        <v>2135</v>
      </c>
    </row>
    <row r="164" spans="2:3">
      <c r="B164" s="342" t="s">
        <v>2136</v>
      </c>
    </row>
    <row r="165" spans="2:3">
      <c r="B165" s="344"/>
    </row>
    <row r="166" spans="2:3">
      <c r="B166" s="344"/>
    </row>
    <row r="167" spans="2:3">
      <c r="B167" s="344"/>
    </row>
    <row r="168" spans="2:3">
      <c r="B168" s="344"/>
    </row>
    <row r="169" spans="2:3">
      <c r="B169" s="344"/>
    </row>
    <row r="170" spans="2:3">
      <c r="B170" s="344"/>
    </row>
    <row r="171" spans="2:3">
      <c r="B171" s="344"/>
      <c r="C171" s="7" t="s">
        <v>2137</v>
      </c>
    </row>
    <row r="172" spans="2:3">
      <c r="B172" s="342" t="s">
        <v>2138</v>
      </c>
    </row>
    <row r="173" spans="2:3">
      <c r="B173" s="342" t="s">
        <v>2139</v>
      </c>
    </row>
    <row r="179" spans="2:3">
      <c r="C179" s="7" t="s">
        <v>2140</v>
      </c>
    </row>
    <row r="180" spans="2:3">
      <c r="B180" s="342" t="s">
        <v>2141</v>
      </c>
    </row>
    <row r="181" spans="2:3">
      <c r="B181" s="342" t="s">
        <v>2142</v>
      </c>
    </row>
    <row r="187" spans="2:3">
      <c r="C187" s="342" t="s">
        <v>2143</v>
      </c>
    </row>
    <row r="188" spans="2:3">
      <c r="B188" s="342" t="s">
        <v>2144</v>
      </c>
    </row>
    <row r="194" spans="2:2">
      <c r="B194" s="7" t="s">
        <v>2145</v>
      </c>
    </row>
    <row r="196" spans="2:2" ht="20.25">
      <c r="B196" s="337" t="s">
        <v>2146</v>
      </c>
    </row>
    <row r="197" spans="2:2">
      <c r="B197" s="316" t="s">
        <v>2147</v>
      </c>
    </row>
    <row r="198" spans="2:2">
      <c r="B198" s="316" t="s">
        <v>2148</v>
      </c>
    </row>
    <row r="199" spans="2:2">
      <c r="B199" s="316" t="s">
        <v>2149</v>
      </c>
    </row>
    <row r="200" spans="2:2">
      <c r="B200" s="316" t="s">
        <v>2150</v>
      </c>
    </row>
    <row r="201" spans="2:2">
      <c r="B201" s="316" t="s">
        <v>2151</v>
      </c>
    </row>
    <row r="202" spans="2:2">
      <c r="B202" s="316" t="s">
        <v>2152</v>
      </c>
    </row>
    <row r="203" spans="2:2">
      <c r="B203" s="9"/>
    </row>
    <row r="204" spans="2:2" ht="20.25">
      <c r="B204" s="337" t="s">
        <v>2153</v>
      </c>
    </row>
    <row r="205" spans="2:2">
      <c r="B205" s="316" t="s">
        <v>2154</v>
      </c>
    </row>
    <row r="206" spans="2:2">
      <c r="B206" s="316" t="s">
        <v>2155</v>
      </c>
    </row>
    <row r="207" spans="2:2">
      <c r="B207" s="316" t="s">
        <v>2156</v>
      </c>
    </row>
    <row r="208" spans="2:2">
      <c r="B208" s="316" t="s">
        <v>2157</v>
      </c>
    </row>
    <row r="209" spans="2:2">
      <c r="B209" s="316" t="s">
        <v>2158</v>
      </c>
    </row>
    <row r="210" spans="2:2">
      <c r="B210" s="316" t="s">
        <v>2159</v>
      </c>
    </row>
    <row r="212" spans="2:2" ht="20.25">
      <c r="B212" s="335" t="s">
        <v>2160</v>
      </c>
    </row>
    <row r="213" spans="2:2">
      <c r="B213" s="316" t="s">
        <v>2161</v>
      </c>
    </row>
    <row r="214" spans="2:2">
      <c r="B214" s="326" t="s">
        <v>2162</v>
      </c>
    </row>
    <row r="215" spans="2:2">
      <c r="B215" s="316" t="s">
        <v>2163</v>
      </c>
    </row>
    <row r="216" spans="2:2">
      <c r="B216" s="316" t="s">
        <v>2164</v>
      </c>
    </row>
    <row r="217" spans="2:2">
      <c r="B217" s="316" t="s">
        <v>2165</v>
      </c>
    </row>
  </sheetData>
  <mergeCells count="18">
    <mergeCell ref="B92:B95"/>
    <mergeCell ref="C92:C93"/>
    <mergeCell ref="C94:C95"/>
    <mergeCell ref="B22:B29"/>
    <mergeCell ref="C22:C25"/>
    <mergeCell ref="B56:B57"/>
    <mergeCell ref="B84:B85"/>
    <mergeCell ref="B86:B91"/>
    <mergeCell ref="C86:C89"/>
    <mergeCell ref="C90:C91"/>
    <mergeCell ref="D23:D24"/>
    <mergeCell ref="C26:C29"/>
    <mergeCell ref="D27:D28"/>
    <mergeCell ref="B30:B33"/>
    <mergeCell ref="C30:C31"/>
    <mergeCell ref="D30:D31"/>
    <mergeCell ref="C32:C33"/>
    <mergeCell ref="D32:D33"/>
  </mergeCells>
  <phoneticPr fontId="6" type="noConversion"/>
  <hyperlinks>
    <hyperlink ref="B214" location="'20170627_OccupationtStage'!A1" display="2)     1.1.11.1. 결과창 내 점령전 모드별 보상 및 정보 참고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53"/>
  <sheetViews>
    <sheetView topLeftCell="A19" zoomScaleNormal="100" workbookViewId="0">
      <selection activeCell="A3" sqref="A3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810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45" t="s">
        <v>531</v>
      </c>
      <c r="F6" s="19"/>
    </row>
    <row r="7" spans="2:8">
      <c r="B7" s="15"/>
      <c r="C7" s="16"/>
      <c r="D7" s="24"/>
      <c r="E7" s="41" t="s">
        <v>815</v>
      </c>
      <c r="F7" s="19"/>
    </row>
    <row r="8" spans="2:8">
      <c r="B8" s="50"/>
      <c r="C8" s="61"/>
      <c r="D8" s="24"/>
      <c r="E8" s="159" t="s">
        <v>764</v>
      </c>
      <c r="F8" s="19"/>
    </row>
    <row r="9" spans="2:8">
      <c r="B9" s="50"/>
      <c r="C9" s="61"/>
      <c r="D9" s="24"/>
      <c r="E9" s="160" t="s">
        <v>765</v>
      </c>
      <c r="F9" s="19"/>
    </row>
    <row r="10" spans="2:8">
      <c r="B10" s="50"/>
      <c r="C10" s="61"/>
      <c r="D10" s="24"/>
      <c r="E10" s="159" t="s">
        <v>813</v>
      </c>
      <c r="F10" s="19"/>
    </row>
    <row r="11" spans="2:8">
      <c r="B11" s="15"/>
      <c r="C11" s="16"/>
      <c r="D11" s="24"/>
      <c r="E11" s="41" t="s">
        <v>814</v>
      </c>
      <c r="F11" s="19"/>
    </row>
    <row r="12" spans="2:8">
      <c r="B12" s="50"/>
      <c r="C12" s="61"/>
      <c r="E12" s="41"/>
      <c r="F12" s="19"/>
    </row>
    <row r="13" spans="2:8">
      <c r="B13" s="50"/>
      <c r="C13" s="61"/>
      <c r="D13" s="20" t="s">
        <v>811</v>
      </c>
      <c r="E13" s="41"/>
      <c r="F13" s="19"/>
    </row>
    <row r="14" spans="2:8">
      <c r="B14" s="50"/>
      <c r="C14" s="61"/>
      <c r="E14" s="41" t="s">
        <v>535</v>
      </c>
      <c r="F14" s="19"/>
    </row>
    <row r="15" spans="2:8">
      <c r="B15" s="50"/>
      <c r="C15" s="16"/>
      <c r="E15" s="41"/>
      <c r="F15" s="19"/>
    </row>
    <row r="16" spans="2:8">
      <c r="B16" s="15"/>
      <c r="C16" s="16"/>
      <c r="E16" s="47"/>
      <c r="F16" s="19"/>
    </row>
    <row r="17" spans="2:6">
      <c r="B17" s="50"/>
      <c r="C17" s="61"/>
      <c r="D17" s="21" t="s">
        <v>322</v>
      </c>
      <c r="F17" s="19"/>
    </row>
    <row r="18" spans="2:6">
      <c r="B18" s="50"/>
      <c r="C18" s="61"/>
      <c r="D18" s="21" t="s">
        <v>510</v>
      </c>
      <c r="F18" s="19"/>
    </row>
    <row r="19" spans="2:6">
      <c r="B19" s="50"/>
      <c r="C19" s="61"/>
      <c r="D19" s="21"/>
      <c r="E19" s="7" t="s">
        <v>511</v>
      </c>
      <c r="F19" s="19"/>
    </row>
    <row r="20" spans="2:6">
      <c r="B20" s="50"/>
      <c r="C20" s="61"/>
      <c r="D20" s="21"/>
      <c r="E20" s="7" t="s">
        <v>809</v>
      </c>
      <c r="F20" s="19"/>
    </row>
    <row r="21" spans="2:6">
      <c r="B21" s="50"/>
      <c r="C21" s="61"/>
      <c r="D21" s="21"/>
      <c r="E21" s="151" t="s">
        <v>527</v>
      </c>
      <c r="F21" s="19"/>
    </row>
    <row r="22" spans="2:6">
      <c r="B22" s="50"/>
      <c r="C22" s="61"/>
      <c r="D22" s="21"/>
      <c r="E22" s="151"/>
      <c r="F22" s="19"/>
    </row>
    <row r="23" spans="2:6">
      <c r="B23" s="50"/>
      <c r="C23" s="61"/>
      <c r="D23" s="21"/>
      <c r="F23" s="19"/>
    </row>
    <row r="24" spans="2:6">
      <c r="B24" s="50"/>
      <c r="C24" s="61"/>
      <c r="D24" s="21" t="s">
        <v>532</v>
      </c>
      <c r="F24" s="19"/>
    </row>
    <row r="25" spans="2:6">
      <c r="B25" s="50"/>
      <c r="C25" s="61"/>
      <c r="D25" s="21"/>
      <c r="E25" s="7" t="s">
        <v>533</v>
      </c>
      <c r="F25" s="19"/>
    </row>
    <row r="26" spans="2:6">
      <c r="B26" s="50"/>
      <c r="C26" s="61"/>
      <c r="D26" s="21"/>
      <c r="E26" s="7" t="s">
        <v>534</v>
      </c>
      <c r="F26" s="19"/>
    </row>
    <row r="27" spans="2:6">
      <c r="B27" s="50"/>
      <c r="C27" s="61"/>
      <c r="D27" s="21"/>
      <c r="E27" s="7" t="s">
        <v>840</v>
      </c>
      <c r="F27" s="19"/>
    </row>
    <row r="28" spans="2:6">
      <c r="B28" s="50"/>
      <c r="C28" s="61"/>
      <c r="D28" s="21"/>
      <c r="F28" s="19"/>
    </row>
    <row r="29" spans="2:6">
      <c r="B29" s="50"/>
      <c r="C29" s="61"/>
      <c r="D29" s="21" t="s">
        <v>841</v>
      </c>
      <c r="F29" s="19"/>
    </row>
    <row r="30" spans="2:6">
      <c r="B30" s="50"/>
      <c r="C30" s="61"/>
      <c r="D30" s="21"/>
      <c r="E30" s="7" t="s">
        <v>848</v>
      </c>
      <c r="F30" s="19"/>
    </row>
    <row r="31" spans="2:6">
      <c r="B31" s="50"/>
      <c r="C31" s="61"/>
      <c r="D31" s="21"/>
      <c r="E31" s="159" t="s">
        <v>847</v>
      </c>
      <c r="F31" s="19"/>
    </row>
    <row r="32" spans="2:6">
      <c r="B32" s="50"/>
      <c r="C32" s="61"/>
      <c r="D32" s="21"/>
      <c r="F32" s="19"/>
    </row>
    <row r="33" spans="2:6">
      <c r="B33" s="50"/>
      <c r="C33" s="61"/>
      <c r="D33" s="21" t="s">
        <v>842</v>
      </c>
      <c r="F33" s="19"/>
    </row>
    <row r="34" spans="2:6">
      <c r="B34" s="50"/>
      <c r="C34" s="61"/>
      <c r="D34" s="21"/>
      <c r="E34" s="7" t="s">
        <v>843</v>
      </c>
      <c r="F34" s="19"/>
    </row>
    <row r="35" spans="2:6">
      <c r="B35" s="50"/>
      <c r="C35" s="61"/>
      <c r="D35" s="21"/>
      <c r="F35" s="19"/>
    </row>
    <row r="36" spans="2:6">
      <c r="B36" s="50"/>
      <c r="C36" s="61"/>
      <c r="D36" s="21" t="s">
        <v>795</v>
      </c>
      <c r="F36" s="19"/>
    </row>
    <row r="37" spans="2:6">
      <c r="B37" s="50"/>
      <c r="C37" s="61"/>
      <c r="D37" s="21"/>
      <c r="E37" s="7" t="s">
        <v>838</v>
      </c>
      <c r="F37" s="19"/>
    </row>
    <row r="38" spans="2:6">
      <c r="B38" s="50"/>
      <c r="C38" s="61"/>
      <c r="D38" s="21"/>
      <c r="E38" s="151" t="s">
        <v>796</v>
      </c>
      <c r="F38" s="19"/>
    </row>
    <row r="39" spans="2:6">
      <c r="B39" s="50"/>
      <c r="C39" s="61"/>
      <c r="D39" s="21"/>
      <c r="E39" s="151"/>
      <c r="F39" s="19"/>
    </row>
    <row r="40" spans="2:6">
      <c r="B40" s="50"/>
      <c r="C40" s="61"/>
      <c r="D40" s="21" t="s">
        <v>850</v>
      </c>
      <c r="E40" s="151"/>
      <c r="F40" s="19"/>
    </row>
    <row r="41" spans="2:6">
      <c r="B41" s="50"/>
      <c r="C41" s="61"/>
      <c r="D41" s="21"/>
      <c r="E41" s="7" t="s">
        <v>1208</v>
      </c>
      <c r="F41" s="19"/>
    </row>
    <row r="42" spans="2:6">
      <c r="B42" s="50"/>
      <c r="C42" s="16"/>
      <c r="F42" s="19"/>
    </row>
    <row r="43" spans="2:6">
      <c r="B43" s="50"/>
      <c r="C43" s="61"/>
      <c r="D43" s="21" t="s">
        <v>317</v>
      </c>
      <c r="F43" s="19"/>
    </row>
    <row r="44" spans="2:6">
      <c r="B44" s="50"/>
      <c r="C44" s="61"/>
      <c r="D44" s="21"/>
      <c r="F44" s="19"/>
    </row>
    <row r="45" spans="2:6">
      <c r="B45" s="50"/>
      <c r="C45" s="61"/>
      <c r="D45" s="21"/>
      <c r="F45" s="19"/>
    </row>
    <row r="46" spans="2:6">
      <c r="B46" s="15"/>
      <c r="C46" s="16"/>
      <c r="F46" s="19"/>
    </row>
    <row r="47" spans="2:6">
      <c r="B47" s="15"/>
      <c r="C47" s="16"/>
      <c r="F47" s="19"/>
    </row>
    <row r="48" spans="2:6">
      <c r="B48" s="15"/>
      <c r="C48" s="16"/>
      <c r="D48" s="21" t="s">
        <v>207</v>
      </c>
      <c r="F48" s="19"/>
    </row>
    <row r="49" spans="2:6">
      <c r="B49" s="50"/>
      <c r="C49" s="32"/>
      <c r="D49" s="21"/>
      <c r="F49" s="19"/>
    </row>
    <row r="50" spans="2:6">
      <c r="B50" s="34"/>
      <c r="C50" s="32"/>
      <c r="D50" s="18"/>
      <c r="E50" s="5"/>
      <c r="F50" s="19"/>
    </row>
    <row r="51" spans="2:6">
      <c r="B51" s="34"/>
      <c r="C51" s="32"/>
      <c r="D51" s="18"/>
      <c r="F51" s="19"/>
    </row>
    <row r="52" spans="2:6">
      <c r="B52" s="34"/>
      <c r="C52" s="32"/>
      <c r="D52" s="18"/>
      <c r="F52" s="19"/>
    </row>
    <row r="53" spans="2:6">
      <c r="B53" s="35"/>
      <c r="C53" s="33"/>
      <c r="D53" s="22"/>
      <c r="E53" s="6"/>
      <c r="F53" s="23"/>
    </row>
  </sheetData>
  <phoneticPr fontId="6" type="noConversion"/>
  <hyperlinks>
    <hyperlink ref="E21" location="'20170612_AttendanceEvent'!A1" display="상품 변경 : 20170612_AttendanceEvent 참고"/>
    <hyperlink ref="E8" location="'20170612_AlchemyInfo'!A1" display="연금술 비용 및 재료 정보 : 20170612_AlchemyInfo 참고"/>
    <hyperlink ref="E9" location="'20170612_AlchemyResultItemGroup'!A1" display="연금술 결과 아이템 당첨 확률표 : 20170612_AlchemyResultItemGroup 참고"/>
    <hyperlink ref="E38" location="'20170612_AvatarSet'!A1" display="아바타 상점 정렬 순서 적용 : 20170612_AvatarSet 참고 ( 신규 상품 맨 앞에 정렬, 골드 구매 상품 맨 뒤 정렬)"/>
    <hyperlink ref="E10" location="'20170612_ShopGuild'!A1" display="상점 &gt; 길드 상점에서 판매하는 연금술 재료 가격표 : 20170612_ShopGuild 참고"/>
    <hyperlink ref="E31" location="'20170612_GlobalMassage'!A1" display="글로벌 메시지 관련 코멘트 : 20170612_GlobalMassage 참고"/>
  </hyperlinks>
  <pageMargins left="0.7" right="0.7" top="0.75" bottom="0.75" header="0.3" footer="0.3"/>
  <pageSetup paperSize="9" orientation="portrait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K352"/>
  <sheetViews>
    <sheetView workbookViewId="0">
      <selection activeCell="M23" sqref="M23"/>
    </sheetView>
  </sheetViews>
  <sheetFormatPr defaultRowHeight="16.5"/>
  <cols>
    <col min="1" max="1" width="22.75" bestFit="1" customWidth="1"/>
    <col min="3" max="3" width="11.625" bestFit="1" customWidth="1"/>
    <col min="4" max="4" width="18.5" customWidth="1"/>
    <col min="5" max="5" width="15.375" customWidth="1"/>
    <col min="6" max="6" width="13.5" customWidth="1"/>
    <col min="7" max="7" width="24.875" customWidth="1"/>
  </cols>
  <sheetData>
    <row r="1" spans="1:7" ht="72">
      <c r="A1" s="205" t="s">
        <v>1202</v>
      </c>
      <c r="B1" s="206" t="s">
        <v>849</v>
      </c>
      <c r="C1" s="208" t="s">
        <v>1203</v>
      </c>
      <c r="D1" s="207" t="s">
        <v>1204</v>
      </c>
      <c r="E1" s="207" t="s">
        <v>1205</v>
      </c>
      <c r="F1" s="207" t="s">
        <v>1206</v>
      </c>
      <c r="G1" s="207" t="s">
        <v>1207</v>
      </c>
    </row>
    <row r="2" spans="1:7">
      <c r="A2" s="197" t="s">
        <v>851</v>
      </c>
      <c r="B2" s="198">
        <v>1650</v>
      </c>
      <c r="C2" s="209">
        <v>328109050</v>
      </c>
      <c r="D2" s="199">
        <v>735480</v>
      </c>
      <c r="E2" s="200">
        <v>3</v>
      </c>
      <c r="F2" s="200">
        <v>2</v>
      </c>
      <c r="G2" s="200">
        <v>567000005</v>
      </c>
    </row>
    <row r="3" spans="1:7">
      <c r="A3" s="201" t="s">
        <v>852</v>
      </c>
      <c r="B3" s="202">
        <v>1651</v>
      </c>
      <c r="C3" s="209">
        <v>328844530</v>
      </c>
      <c r="D3" s="199">
        <v>739160</v>
      </c>
      <c r="E3" s="203">
        <v>1</v>
      </c>
      <c r="F3" s="203">
        <v>1</v>
      </c>
      <c r="G3" s="203">
        <v>567000005</v>
      </c>
    </row>
    <row r="4" spans="1:7">
      <c r="A4" s="201" t="s">
        <v>853</v>
      </c>
      <c r="B4" s="202">
        <v>1652</v>
      </c>
      <c r="C4" s="209">
        <v>329583690</v>
      </c>
      <c r="D4" s="199">
        <v>742860</v>
      </c>
      <c r="E4" s="203">
        <v>2</v>
      </c>
      <c r="F4" s="203">
        <v>1</v>
      </c>
      <c r="G4" s="203">
        <v>567000005</v>
      </c>
    </row>
    <row r="5" spans="1:7">
      <c r="A5" s="201" t="s">
        <v>854</v>
      </c>
      <c r="B5" s="202">
        <v>1653</v>
      </c>
      <c r="C5" s="209">
        <v>330326550</v>
      </c>
      <c r="D5" s="199">
        <v>746570</v>
      </c>
      <c r="E5" s="203">
        <v>3</v>
      </c>
      <c r="F5" s="203">
        <v>1</v>
      </c>
      <c r="G5" s="203">
        <v>567000005</v>
      </c>
    </row>
    <row r="6" spans="1:7">
      <c r="A6" s="201" t="s">
        <v>855</v>
      </c>
      <c r="B6" s="202">
        <v>1654</v>
      </c>
      <c r="C6" s="209">
        <v>331073120</v>
      </c>
      <c r="D6" s="199">
        <v>750300</v>
      </c>
      <c r="E6" s="203">
        <v>1</v>
      </c>
      <c r="F6" s="203">
        <v>1</v>
      </c>
      <c r="G6" s="203">
        <v>567000005</v>
      </c>
    </row>
    <row r="7" spans="1:7">
      <c r="A7" s="201" t="s">
        <v>856</v>
      </c>
      <c r="B7" s="202">
        <v>1655</v>
      </c>
      <c r="C7" s="209">
        <v>331823420</v>
      </c>
      <c r="D7" s="199">
        <v>754050</v>
      </c>
      <c r="E7" s="203">
        <v>2</v>
      </c>
      <c r="F7" s="203">
        <v>2</v>
      </c>
      <c r="G7" s="203">
        <v>567000005</v>
      </c>
    </row>
    <row r="8" spans="1:7">
      <c r="A8" s="201" t="s">
        <v>857</v>
      </c>
      <c r="B8" s="202">
        <v>1656</v>
      </c>
      <c r="C8" s="209">
        <v>332577470</v>
      </c>
      <c r="D8" s="199">
        <v>757820</v>
      </c>
      <c r="E8" s="203">
        <v>3</v>
      </c>
      <c r="F8" s="203">
        <v>1</v>
      </c>
      <c r="G8" s="203">
        <v>567000005</v>
      </c>
    </row>
    <row r="9" spans="1:7">
      <c r="A9" s="201" t="s">
        <v>858</v>
      </c>
      <c r="B9" s="202">
        <v>1657</v>
      </c>
      <c r="C9" s="209">
        <v>333335290</v>
      </c>
      <c r="D9" s="199">
        <v>761610</v>
      </c>
      <c r="E9" s="203">
        <v>1</v>
      </c>
      <c r="F9" s="203">
        <v>1</v>
      </c>
      <c r="G9" s="203">
        <v>567000005</v>
      </c>
    </row>
    <row r="10" spans="1:7">
      <c r="A10" s="201" t="s">
        <v>859</v>
      </c>
      <c r="B10" s="202">
        <v>1658</v>
      </c>
      <c r="C10" s="209">
        <v>334096900</v>
      </c>
      <c r="D10" s="199">
        <v>765420</v>
      </c>
      <c r="E10" s="203">
        <v>2</v>
      </c>
      <c r="F10" s="203">
        <v>1</v>
      </c>
      <c r="G10" s="203">
        <v>567000005</v>
      </c>
    </row>
    <row r="11" spans="1:7">
      <c r="A11" s="201" t="s">
        <v>860</v>
      </c>
      <c r="B11" s="202">
        <v>1659</v>
      </c>
      <c r="C11" s="209">
        <v>334862320</v>
      </c>
      <c r="D11" s="199">
        <v>769250</v>
      </c>
      <c r="E11" s="203">
        <v>3</v>
      </c>
      <c r="F11" s="203">
        <v>1</v>
      </c>
      <c r="G11" s="203">
        <v>567000005</v>
      </c>
    </row>
    <row r="12" spans="1:7">
      <c r="A12" s="201" t="s">
        <v>861</v>
      </c>
      <c r="B12" s="202">
        <v>1660</v>
      </c>
      <c r="C12" s="209">
        <v>335631570</v>
      </c>
      <c r="D12" s="199">
        <v>773100</v>
      </c>
      <c r="E12" s="203">
        <v>1</v>
      </c>
      <c r="F12" s="203">
        <v>2</v>
      </c>
      <c r="G12" s="203">
        <v>567000005</v>
      </c>
    </row>
    <row r="13" spans="1:7">
      <c r="A13" s="201" t="s">
        <v>862</v>
      </c>
      <c r="B13" s="202">
        <v>1661</v>
      </c>
      <c r="C13" s="209">
        <v>336404670</v>
      </c>
      <c r="D13" s="199">
        <v>776970</v>
      </c>
      <c r="E13" s="203">
        <v>2</v>
      </c>
      <c r="F13" s="203">
        <v>1</v>
      </c>
      <c r="G13" s="203">
        <v>567000005</v>
      </c>
    </row>
    <row r="14" spans="1:7">
      <c r="A14" s="201" t="s">
        <v>863</v>
      </c>
      <c r="B14" s="202">
        <v>1662</v>
      </c>
      <c r="C14" s="209">
        <v>337181640</v>
      </c>
      <c r="D14" s="199">
        <v>780850</v>
      </c>
      <c r="E14" s="203">
        <v>3</v>
      </c>
      <c r="F14" s="203">
        <v>1</v>
      </c>
      <c r="G14" s="203">
        <v>567000005</v>
      </c>
    </row>
    <row r="15" spans="1:7">
      <c r="A15" s="201" t="s">
        <v>864</v>
      </c>
      <c r="B15" s="202">
        <v>1663</v>
      </c>
      <c r="C15" s="209">
        <v>337962490</v>
      </c>
      <c r="D15" s="199">
        <v>784750</v>
      </c>
      <c r="E15" s="203">
        <v>1</v>
      </c>
      <c r="F15" s="203">
        <v>1</v>
      </c>
      <c r="G15" s="203">
        <v>567000005</v>
      </c>
    </row>
    <row r="16" spans="1:7">
      <c r="A16" s="201" t="s">
        <v>865</v>
      </c>
      <c r="B16" s="202">
        <v>1664</v>
      </c>
      <c r="C16" s="209">
        <v>338747240</v>
      </c>
      <c r="D16" s="199">
        <v>788670</v>
      </c>
      <c r="E16" s="203">
        <v>2</v>
      </c>
      <c r="F16" s="203">
        <v>1</v>
      </c>
      <c r="G16" s="203">
        <v>567000005</v>
      </c>
    </row>
    <row r="17" spans="1:11">
      <c r="A17" s="201" t="s">
        <v>866</v>
      </c>
      <c r="B17" s="202">
        <v>1665</v>
      </c>
      <c r="C17" s="209">
        <v>339535910</v>
      </c>
      <c r="D17" s="199">
        <v>792610</v>
      </c>
      <c r="E17" s="203">
        <v>3</v>
      </c>
      <c r="F17" s="203">
        <v>2</v>
      </c>
      <c r="G17" s="203">
        <v>567000005</v>
      </c>
    </row>
    <row r="18" spans="1:11">
      <c r="A18" s="201" t="s">
        <v>867</v>
      </c>
      <c r="B18" s="202">
        <v>1666</v>
      </c>
      <c r="C18" s="209">
        <v>340328520</v>
      </c>
      <c r="D18" s="199">
        <v>796570</v>
      </c>
      <c r="E18" s="203">
        <v>1</v>
      </c>
      <c r="F18" s="203">
        <v>1</v>
      </c>
      <c r="G18" s="203">
        <v>567000005</v>
      </c>
    </row>
    <row r="19" spans="1:11">
      <c r="A19" s="201" t="s">
        <v>868</v>
      </c>
      <c r="B19" s="202">
        <v>1667</v>
      </c>
      <c r="C19" s="209">
        <v>341125090</v>
      </c>
      <c r="D19" s="199">
        <v>800550</v>
      </c>
      <c r="E19" s="203">
        <v>2</v>
      </c>
      <c r="F19" s="203">
        <v>1</v>
      </c>
      <c r="G19" s="203">
        <v>567000005</v>
      </c>
    </row>
    <row r="20" spans="1:11">
      <c r="A20" s="201" t="s">
        <v>869</v>
      </c>
      <c r="B20" s="202">
        <v>1668</v>
      </c>
      <c r="C20" s="209">
        <v>341925640</v>
      </c>
      <c r="D20" s="199">
        <v>804550</v>
      </c>
      <c r="E20" s="203">
        <v>3</v>
      </c>
      <c r="F20" s="203">
        <v>1</v>
      </c>
      <c r="G20" s="203">
        <v>567000005</v>
      </c>
      <c r="K20" t="s">
        <v>2623</v>
      </c>
    </row>
    <row r="21" spans="1:11">
      <c r="A21" s="201" t="s">
        <v>870</v>
      </c>
      <c r="B21" s="202">
        <v>1669</v>
      </c>
      <c r="C21" s="209">
        <v>342730190</v>
      </c>
      <c r="D21" s="199">
        <v>808570</v>
      </c>
      <c r="E21" s="203">
        <v>1</v>
      </c>
      <c r="F21" s="203">
        <v>1</v>
      </c>
      <c r="G21" s="203">
        <v>567000005</v>
      </c>
    </row>
    <row r="22" spans="1:11">
      <c r="A22" s="201" t="s">
        <v>871</v>
      </c>
      <c r="B22" s="202">
        <v>1670</v>
      </c>
      <c r="C22" s="209">
        <v>343538760</v>
      </c>
      <c r="D22" s="199">
        <v>812610</v>
      </c>
      <c r="E22" s="203">
        <v>2</v>
      </c>
      <c r="F22" s="203">
        <v>2</v>
      </c>
      <c r="G22" s="203">
        <v>567000005</v>
      </c>
    </row>
    <row r="23" spans="1:11">
      <c r="A23" s="201" t="s">
        <v>872</v>
      </c>
      <c r="B23" s="202">
        <v>1671</v>
      </c>
      <c r="C23" s="209">
        <v>344351370</v>
      </c>
      <c r="D23" s="199">
        <v>816670</v>
      </c>
      <c r="E23" s="203">
        <v>3</v>
      </c>
      <c r="F23" s="203">
        <v>1</v>
      </c>
      <c r="G23" s="203">
        <v>567000005</v>
      </c>
    </row>
    <row r="24" spans="1:11">
      <c r="A24" s="201" t="s">
        <v>873</v>
      </c>
      <c r="B24" s="202">
        <v>1672</v>
      </c>
      <c r="C24" s="209">
        <v>345168040</v>
      </c>
      <c r="D24" s="199">
        <v>820750</v>
      </c>
      <c r="E24" s="203">
        <v>1</v>
      </c>
      <c r="F24" s="203">
        <v>1</v>
      </c>
      <c r="G24" s="203">
        <v>567000005</v>
      </c>
    </row>
    <row r="25" spans="1:11">
      <c r="A25" s="201" t="s">
        <v>874</v>
      </c>
      <c r="B25" s="202">
        <v>1673</v>
      </c>
      <c r="C25" s="209">
        <v>345988790</v>
      </c>
      <c r="D25" s="199">
        <v>824850</v>
      </c>
      <c r="E25" s="203">
        <v>2</v>
      </c>
      <c r="F25" s="203">
        <v>1</v>
      </c>
      <c r="G25" s="203">
        <v>567000005</v>
      </c>
    </row>
    <row r="26" spans="1:11">
      <c r="A26" s="201" t="s">
        <v>875</v>
      </c>
      <c r="B26" s="202">
        <v>1674</v>
      </c>
      <c r="C26" s="209">
        <v>346813640</v>
      </c>
      <c r="D26" s="199">
        <v>828970</v>
      </c>
      <c r="E26" s="203">
        <v>3</v>
      </c>
      <c r="F26" s="203">
        <v>1</v>
      </c>
      <c r="G26" s="203">
        <v>567000005</v>
      </c>
    </row>
    <row r="27" spans="1:11">
      <c r="A27" s="201" t="s">
        <v>876</v>
      </c>
      <c r="B27" s="202">
        <v>1675</v>
      </c>
      <c r="C27" s="209">
        <v>347642610</v>
      </c>
      <c r="D27" s="199">
        <v>833110</v>
      </c>
      <c r="E27" s="203">
        <v>1</v>
      </c>
      <c r="F27" s="203">
        <v>2</v>
      </c>
      <c r="G27" s="203">
        <v>567000005</v>
      </c>
    </row>
    <row r="28" spans="1:11">
      <c r="A28" s="201" t="s">
        <v>877</v>
      </c>
      <c r="B28" s="202">
        <v>1676</v>
      </c>
      <c r="C28" s="209">
        <v>348475720</v>
      </c>
      <c r="D28" s="199">
        <v>837280</v>
      </c>
      <c r="E28" s="203">
        <v>2</v>
      </c>
      <c r="F28" s="203">
        <v>1</v>
      </c>
      <c r="G28" s="203">
        <v>567000005</v>
      </c>
    </row>
    <row r="29" spans="1:11">
      <c r="A29" s="201" t="s">
        <v>878</v>
      </c>
      <c r="B29" s="202">
        <v>1677</v>
      </c>
      <c r="C29" s="209">
        <v>349313000</v>
      </c>
      <c r="D29" s="199">
        <v>841470</v>
      </c>
      <c r="E29" s="203">
        <v>3</v>
      </c>
      <c r="F29" s="203">
        <v>1</v>
      </c>
      <c r="G29" s="203">
        <v>567000005</v>
      </c>
    </row>
    <row r="30" spans="1:11">
      <c r="A30" s="201" t="s">
        <v>879</v>
      </c>
      <c r="B30" s="202">
        <v>1678</v>
      </c>
      <c r="C30" s="209">
        <v>350154470</v>
      </c>
      <c r="D30" s="199">
        <v>845680</v>
      </c>
      <c r="E30" s="203">
        <v>1</v>
      </c>
      <c r="F30" s="203">
        <v>1</v>
      </c>
      <c r="G30" s="203">
        <v>567000005</v>
      </c>
    </row>
    <row r="31" spans="1:11">
      <c r="A31" s="201" t="s">
        <v>880</v>
      </c>
      <c r="B31" s="202">
        <v>1679</v>
      </c>
      <c r="C31" s="209">
        <v>351000150</v>
      </c>
      <c r="D31" s="199">
        <v>849910</v>
      </c>
      <c r="E31" s="203">
        <v>2</v>
      </c>
      <c r="F31" s="203">
        <v>1</v>
      </c>
      <c r="G31" s="203">
        <v>567000005</v>
      </c>
    </row>
    <row r="32" spans="1:11">
      <c r="A32" s="201" t="s">
        <v>881</v>
      </c>
      <c r="B32" s="202">
        <v>1680</v>
      </c>
      <c r="C32" s="209">
        <v>351850060</v>
      </c>
      <c r="D32" s="199">
        <v>854160</v>
      </c>
      <c r="E32" s="203">
        <v>3</v>
      </c>
      <c r="F32" s="203">
        <v>2</v>
      </c>
      <c r="G32" s="203">
        <v>567000005</v>
      </c>
    </row>
    <row r="33" spans="1:7">
      <c r="A33" s="201" t="s">
        <v>882</v>
      </c>
      <c r="B33" s="202">
        <v>1681</v>
      </c>
      <c r="C33" s="209">
        <v>352704220</v>
      </c>
      <c r="D33" s="199">
        <v>858430</v>
      </c>
      <c r="E33" s="203">
        <v>1</v>
      </c>
      <c r="F33" s="203">
        <v>1</v>
      </c>
      <c r="G33" s="203">
        <v>567000005</v>
      </c>
    </row>
    <row r="34" spans="1:7">
      <c r="A34" s="201" t="s">
        <v>883</v>
      </c>
      <c r="B34" s="202">
        <v>1682</v>
      </c>
      <c r="C34" s="209">
        <v>353562650</v>
      </c>
      <c r="D34" s="199">
        <v>862720</v>
      </c>
      <c r="E34" s="203">
        <v>2</v>
      </c>
      <c r="F34" s="203">
        <v>1</v>
      </c>
      <c r="G34" s="203">
        <v>567000005</v>
      </c>
    </row>
    <row r="35" spans="1:7">
      <c r="A35" s="201" t="s">
        <v>884</v>
      </c>
      <c r="B35" s="202">
        <v>1683</v>
      </c>
      <c r="C35" s="209">
        <v>354425370</v>
      </c>
      <c r="D35" s="199">
        <v>867030</v>
      </c>
      <c r="E35" s="203">
        <v>3</v>
      </c>
      <c r="F35" s="203">
        <v>1</v>
      </c>
      <c r="G35" s="203">
        <v>567000005</v>
      </c>
    </row>
    <row r="36" spans="1:7">
      <c r="A36" s="201" t="s">
        <v>885</v>
      </c>
      <c r="B36" s="202">
        <v>1684</v>
      </c>
      <c r="C36" s="209">
        <v>355292400</v>
      </c>
      <c r="D36" s="199">
        <v>871370</v>
      </c>
      <c r="E36" s="203">
        <v>1</v>
      </c>
      <c r="F36" s="203">
        <v>1</v>
      </c>
      <c r="G36" s="203">
        <v>567000005</v>
      </c>
    </row>
    <row r="37" spans="1:7">
      <c r="A37" s="201" t="s">
        <v>886</v>
      </c>
      <c r="B37" s="202">
        <v>1685</v>
      </c>
      <c r="C37" s="209">
        <v>356163770</v>
      </c>
      <c r="D37" s="199">
        <v>875730</v>
      </c>
      <c r="E37" s="203">
        <v>2</v>
      </c>
      <c r="F37" s="203">
        <v>2</v>
      </c>
      <c r="G37" s="203">
        <v>567000005</v>
      </c>
    </row>
    <row r="38" spans="1:7">
      <c r="A38" s="201" t="s">
        <v>887</v>
      </c>
      <c r="B38" s="202">
        <v>1686</v>
      </c>
      <c r="C38" s="209">
        <v>357039500</v>
      </c>
      <c r="D38" s="199">
        <v>880110</v>
      </c>
      <c r="E38" s="203">
        <v>3</v>
      </c>
      <c r="F38" s="203">
        <v>1</v>
      </c>
      <c r="G38" s="203">
        <v>567000005</v>
      </c>
    </row>
    <row r="39" spans="1:7">
      <c r="A39" s="201" t="s">
        <v>888</v>
      </c>
      <c r="B39" s="202">
        <v>1687</v>
      </c>
      <c r="C39" s="209">
        <v>357919610</v>
      </c>
      <c r="D39" s="199">
        <v>884510</v>
      </c>
      <c r="E39" s="203">
        <v>1</v>
      </c>
      <c r="F39" s="203">
        <v>1</v>
      </c>
      <c r="G39" s="203">
        <v>567000005</v>
      </c>
    </row>
    <row r="40" spans="1:7">
      <c r="A40" s="201" t="s">
        <v>889</v>
      </c>
      <c r="B40" s="202">
        <v>1688</v>
      </c>
      <c r="C40" s="209">
        <v>358804120</v>
      </c>
      <c r="D40" s="199">
        <v>888930</v>
      </c>
      <c r="E40" s="203">
        <v>2</v>
      </c>
      <c r="F40" s="203">
        <v>1</v>
      </c>
      <c r="G40" s="203">
        <v>567000005</v>
      </c>
    </row>
    <row r="41" spans="1:7">
      <c r="A41" s="201" t="s">
        <v>890</v>
      </c>
      <c r="B41" s="202">
        <v>1689</v>
      </c>
      <c r="C41" s="209">
        <v>359693050</v>
      </c>
      <c r="D41" s="199">
        <v>893370</v>
      </c>
      <c r="E41" s="203">
        <v>3</v>
      </c>
      <c r="F41" s="203">
        <v>1</v>
      </c>
      <c r="G41" s="203">
        <v>567000005</v>
      </c>
    </row>
    <row r="42" spans="1:7">
      <c r="A42" s="201" t="s">
        <v>891</v>
      </c>
      <c r="B42" s="202">
        <v>1690</v>
      </c>
      <c r="C42" s="209">
        <v>360586420</v>
      </c>
      <c r="D42" s="199">
        <v>897840</v>
      </c>
      <c r="E42" s="203">
        <v>1</v>
      </c>
      <c r="F42" s="203">
        <v>2</v>
      </c>
      <c r="G42" s="203">
        <v>567000005</v>
      </c>
    </row>
    <row r="43" spans="1:7">
      <c r="A43" s="201" t="s">
        <v>892</v>
      </c>
      <c r="B43" s="202">
        <v>1691</v>
      </c>
      <c r="C43" s="209">
        <v>361484260</v>
      </c>
      <c r="D43" s="199">
        <v>902330</v>
      </c>
      <c r="E43" s="203">
        <v>2</v>
      </c>
      <c r="F43" s="203">
        <v>1</v>
      </c>
      <c r="G43" s="203">
        <v>567000005</v>
      </c>
    </row>
    <row r="44" spans="1:7">
      <c r="A44" s="201" t="s">
        <v>893</v>
      </c>
      <c r="B44" s="202">
        <v>1692</v>
      </c>
      <c r="C44" s="209">
        <v>362386590</v>
      </c>
      <c r="D44" s="199">
        <v>906840</v>
      </c>
      <c r="E44" s="203">
        <v>3</v>
      </c>
      <c r="F44" s="203">
        <v>1</v>
      </c>
      <c r="G44" s="203">
        <v>567000005</v>
      </c>
    </row>
    <row r="45" spans="1:7">
      <c r="A45" s="201" t="s">
        <v>894</v>
      </c>
      <c r="B45" s="202">
        <v>1693</v>
      </c>
      <c r="C45" s="209">
        <v>363293430</v>
      </c>
      <c r="D45" s="199">
        <v>911370</v>
      </c>
      <c r="E45" s="203">
        <v>1</v>
      </c>
      <c r="F45" s="203">
        <v>1</v>
      </c>
      <c r="G45" s="203">
        <v>567000005</v>
      </c>
    </row>
    <row r="46" spans="1:7">
      <c r="A46" s="201" t="s">
        <v>895</v>
      </c>
      <c r="B46" s="202">
        <v>1694</v>
      </c>
      <c r="C46" s="209">
        <v>364204800</v>
      </c>
      <c r="D46" s="199">
        <v>915930</v>
      </c>
      <c r="E46" s="203">
        <v>2</v>
      </c>
      <c r="F46" s="203">
        <v>1</v>
      </c>
      <c r="G46" s="203">
        <v>567000005</v>
      </c>
    </row>
    <row r="47" spans="1:7">
      <c r="A47" s="201" t="s">
        <v>896</v>
      </c>
      <c r="B47" s="202">
        <v>1695</v>
      </c>
      <c r="C47" s="209">
        <v>365120730</v>
      </c>
      <c r="D47" s="199">
        <v>920510</v>
      </c>
      <c r="E47" s="203">
        <v>3</v>
      </c>
      <c r="F47" s="203">
        <v>2</v>
      </c>
      <c r="G47" s="203">
        <v>567000005</v>
      </c>
    </row>
    <row r="48" spans="1:7">
      <c r="A48" s="201" t="s">
        <v>897</v>
      </c>
      <c r="B48" s="202">
        <v>1696</v>
      </c>
      <c r="C48" s="209">
        <v>366041240</v>
      </c>
      <c r="D48" s="199">
        <v>925110</v>
      </c>
      <c r="E48" s="203">
        <v>1</v>
      </c>
      <c r="F48" s="203">
        <v>1</v>
      </c>
      <c r="G48" s="203">
        <v>567000005</v>
      </c>
    </row>
    <row r="49" spans="1:7">
      <c r="A49" s="201" t="s">
        <v>898</v>
      </c>
      <c r="B49" s="202">
        <v>1697</v>
      </c>
      <c r="C49" s="209">
        <v>366966350</v>
      </c>
      <c r="D49" s="199">
        <v>929740</v>
      </c>
      <c r="E49" s="203">
        <v>2</v>
      </c>
      <c r="F49" s="203">
        <v>1</v>
      </c>
      <c r="G49" s="203">
        <v>567000005</v>
      </c>
    </row>
    <row r="50" spans="1:7">
      <c r="A50" s="201" t="s">
        <v>899</v>
      </c>
      <c r="B50" s="202">
        <v>1698</v>
      </c>
      <c r="C50" s="209">
        <v>367896090</v>
      </c>
      <c r="D50" s="199">
        <v>934390</v>
      </c>
      <c r="E50" s="203">
        <v>3</v>
      </c>
      <c r="F50" s="203">
        <v>1</v>
      </c>
      <c r="G50" s="203">
        <v>567000005</v>
      </c>
    </row>
    <row r="51" spans="1:7">
      <c r="A51" s="201" t="s">
        <v>900</v>
      </c>
      <c r="B51" s="202">
        <v>1699</v>
      </c>
      <c r="C51" s="209">
        <v>368830480</v>
      </c>
      <c r="D51" s="199">
        <v>939060</v>
      </c>
      <c r="E51" s="203">
        <v>1</v>
      </c>
      <c r="F51" s="203">
        <v>1</v>
      </c>
      <c r="G51" s="203">
        <v>567000005</v>
      </c>
    </row>
    <row r="52" spans="1:7">
      <c r="A52" s="197" t="s">
        <v>901</v>
      </c>
      <c r="B52" s="198">
        <v>1700</v>
      </c>
      <c r="C52" s="209">
        <v>369769540</v>
      </c>
      <c r="D52" s="199">
        <v>943760</v>
      </c>
      <c r="E52" s="200">
        <v>2</v>
      </c>
      <c r="F52" s="200">
        <v>2</v>
      </c>
      <c r="G52" s="200">
        <v>567000005</v>
      </c>
    </row>
    <row r="53" spans="1:7">
      <c r="A53" s="201" t="s">
        <v>902</v>
      </c>
      <c r="B53" s="202">
        <v>1701</v>
      </c>
      <c r="C53" s="209">
        <v>370713300</v>
      </c>
      <c r="D53" s="199">
        <v>948480</v>
      </c>
      <c r="E53" s="203">
        <v>3</v>
      </c>
      <c r="F53" s="203">
        <v>1</v>
      </c>
      <c r="G53" s="203">
        <v>567000005</v>
      </c>
    </row>
    <row r="54" spans="1:7">
      <c r="A54" s="201" t="s">
        <v>903</v>
      </c>
      <c r="B54" s="202">
        <v>1702</v>
      </c>
      <c r="C54" s="209">
        <v>371661780</v>
      </c>
      <c r="D54" s="199">
        <v>953220</v>
      </c>
      <c r="E54" s="203">
        <v>1</v>
      </c>
      <c r="F54" s="203">
        <v>1</v>
      </c>
      <c r="G54" s="203">
        <v>567000005</v>
      </c>
    </row>
    <row r="55" spans="1:7">
      <c r="A55" s="201" t="s">
        <v>904</v>
      </c>
      <c r="B55" s="202">
        <v>1703</v>
      </c>
      <c r="C55" s="209">
        <v>372615000</v>
      </c>
      <c r="D55" s="199">
        <v>957990</v>
      </c>
      <c r="E55" s="203">
        <v>2</v>
      </c>
      <c r="F55" s="203">
        <v>1</v>
      </c>
      <c r="G55" s="203">
        <v>567000005</v>
      </c>
    </row>
    <row r="56" spans="1:7">
      <c r="A56" s="201" t="s">
        <v>905</v>
      </c>
      <c r="B56" s="202">
        <v>1704</v>
      </c>
      <c r="C56" s="209">
        <v>373572990</v>
      </c>
      <c r="D56" s="199">
        <v>962780</v>
      </c>
      <c r="E56" s="203">
        <v>3</v>
      </c>
      <c r="F56" s="203">
        <v>1</v>
      </c>
      <c r="G56" s="203">
        <v>567000005</v>
      </c>
    </row>
    <row r="57" spans="1:7">
      <c r="A57" s="201" t="s">
        <v>906</v>
      </c>
      <c r="B57" s="202">
        <v>1705</v>
      </c>
      <c r="C57" s="209">
        <v>374535770</v>
      </c>
      <c r="D57" s="199">
        <v>967590</v>
      </c>
      <c r="E57" s="203">
        <v>1</v>
      </c>
      <c r="F57" s="203">
        <v>2</v>
      </c>
      <c r="G57" s="203">
        <v>567000005</v>
      </c>
    </row>
    <row r="58" spans="1:7">
      <c r="A58" s="201" t="s">
        <v>907</v>
      </c>
      <c r="B58" s="202">
        <v>1706</v>
      </c>
      <c r="C58" s="209">
        <v>375503360</v>
      </c>
      <c r="D58" s="199">
        <v>972430</v>
      </c>
      <c r="E58" s="203">
        <v>2</v>
      </c>
      <c r="F58" s="203">
        <v>1</v>
      </c>
      <c r="G58" s="203">
        <v>567000005</v>
      </c>
    </row>
    <row r="59" spans="1:7">
      <c r="A59" s="201" t="s">
        <v>908</v>
      </c>
      <c r="B59" s="202">
        <v>1707</v>
      </c>
      <c r="C59" s="209">
        <v>376475790</v>
      </c>
      <c r="D59" s="199">
        <v>977290</v>
      </c>
      <c r="E59" s="203">
        <v>3</v>
      </c>
      <c r="F59" s="203">
        <v>1</v>
      </c>
      <c r="G59" s="203">
        <v>567000005</v>
      </c>
    </row>
    <row r="60" spans="1:7">
      <c r="A60" s="201" t="s">
        <v>909</v>
      </c>
      <c r="B60" s="202">
        <v>1708</v>
      </c>
      <c r="C60" s="209">
        <v>377453080</v>
      </c>
      <c r="D60" s="199">
        <v>982180</v>
      </c>
      <c r="E60" s="203">
        <v>1</v>
      </c>
      <c r="F60" s="203">
        <v>1</v>
      </c>
      <c r="G60" s="203">
        <v>567000005</v>
      </c>
    </row>
    <row r="61" spans="1:7">
      <c r="A61" s="201" t="s">
        <v>910</v>
      </c>
      <c r="B61" s="202">
        <v>1709</v>
      </c>
      <c r="C61" s="209">
        <v>378435260</v>
      </c>
      <c r="D61" s="199">
        <v>987090</v>
      </c>
      <c r="E61" s="203">
        <v>2</v>
      </c>
      <c r="F61" s="203">
        <v>1</v>
      </c>
      <c r="G61" s="203">
        <v>567000005</v>
      </c>
    </row>
    <row r="62" spans="1:7">
      <c r="A62" s="201" t="s">
        <v>911</v>
      </c>
      <c r="B62" s="202">
        <v>1710</v>
      </c>
      <c r="C62" s="209">
        <v>379422350</v>
      </c>
      <c r="D62" s="199">
        <v>992030</v>
      </c>
      <c r="E62" s="203">
        <v>3</v>
      </c>
      <c r="F62" s="203">
        <v>2</v>
      </c>
      <c r="G62" s="203">
        <v>567000005</v>
      </c>
    </row>
    <row r="63" spans="1:7">
      <c r="A63" s="201" t="s">
        <v>912</v>
      </c>
      <c r="B63" s="202">
        <v>1711</v>
      </c>
      <c r="C63" s="209">
        <v>380414380</v>
      </c>
      <c r="D63" s="199">
        <v>996990</v>
      </c>
      <c r="E63" s="203">
        <v>1</v>
      </c>
      <c r="F63" s="203">
        <v>1</v>
      </c>
      <c r="G63" s="203">
        <v>567000005</v>
      </c>
    </row>
    <row r="64" spans="1:7">
      <c r="A64" s="201" t="s">
        <v>913</v>
      </c>
      <c r="B64" s="202">
        <v>1712</v>
      </c>
      <c r="C64" s="209">
        <v>381411370</v>
      </c>
      <c r="D64" s="199">
        <v>1001970</v>
      </c>
      <c r="E64" s="203">
        <v>2</v>
      </c>
      <c r="F64" s="203">
        <v>1</v>
      </c>
      <c r="G64" s="203">
        <v>567000005</v>
      </c>
    </row>
    <row r="65" spans="1:7">
      <c r="A65" s="201" t="s">
        <v>914</v>
      </c>
      <c r="B65" s="202">
        <v>1713</v>
      </c>
      <c r="C65" s="209">
        <v>382413340</v>
      </c>
      <c r="D65" s="199">
        <v>1006980</v>
      </c>
      <c r="E65" s="203">
        <v>3</v>
      </c>
      <c r="F65" s="203">
        <v>1</v>
      </c>
      <c r="G65" s="203">
        <v>567000005</v>
      </c>
    </row>
    <row r="66" spans="1:7">
      <c r="A66" s="201" t="s">
        <v>915</v>
      </c>
      <c r="B66" s="202">
        <v>1714</v>
      </c>
      <c r="C66" s="209">
        <v>383420320</v>
      </c>
      <c r="D66" s="199">
        <v>1012010</v>
      </c>
      <c r="E66" s="203">
        <v>1</v>
      </c>
      <c r="F66" s="203">
        <v>1</v>
      </c>
      <c r="G66" s="203">
        <v>567000005</v>
      </c>
    </row>
    <row r="67" spans="1:7">
      <c r="A67" s="201" t="s">
        <v>916</v>
      </c>
      <c r="B67" s="202">
        <v>1715</v>
      </c>
      <c r="C67" s="209">
        <v>384432330</v>
      </c>
      <c r="D67" s="199">
        <v>1017070</v>
      </c>
      <c r="E67" s="203">
        <v>2</v>
      </c>
      <c r="F67" s="203">
        <v>2</v>
      </c>
      <c r="G67" s="203">
        <v>567000005</v>
      </c>
    </row>
    <row r="68" spans="1:7">
      <c r="A68" s="201" t="s">
        <v>917</v>
      </c>
      <c r="B68" s="202">
        <v>1716</v>
      </c>
      <c r="C68" s="209">
        <v>385449400</v>
      </c>
      <c r="D68" s="199">
        <v>1022160</v>
      </c>
      <c r="E68" s="203">
        <v>3</v>
      </c>
      <c r="F68" s="203">
        <v>1</v>
      </c>
      <c r="G68" s="203">
        <v>567000005</v>
      </c>
    </row>
    <row r="69" spans="1:7">
      <c r="A69" s="201" t="s">
        <v>918</v>
      </c>
      <c r="B69" s="202">
        <v>1717</v>
      </c>
      <c r="C69" s="209">
        <v>386471560</v>
      </c>
      <c r="D69" s="199">
        <v>1027270</v>
      </c>
      <c r="E69" s="203">
        <v>1</v>
      </c>
      <c r="F69" s="203">
        <v>1</v>
      </c>
      <c r="G69" s="203">
        <v>567000005</v>
      </c>
    </row>
    <row r="70" spans="1:7">
      <c r="A70" s="201" t="s">
        <v>919</v>
      </c>
      <c r="B70" s="202">
        <v>1718</v>
      </c>
      <c r="C70" s="209">
        <v>387498830</v>
      </c>
      <c r="D70" s="199">
        <v>1032410</v>
      </c>
      <c r="E70" s="203">
        <v>2</v>
      </c>
      <c r="F70" s="203">
        <v>1</v>
      </c>
      <c r="G70" s="203">
        <v>567000005</v>
      </c>
    </row>
    <row r="71" spans="1:7">
      <c r="A71" s="201" t="s">
        <v>920</v>
      </c>
      <c r="B71" s="202">
        <v>1719</v>
      </c>
      <c r="C71" s="209">
        <v>388531240</v>
      </c>
      <c r="D71" s="199">
        <v>1037570</v>
      </c>
      <c r="E71" s="203">
        <v>3</v>
      </c>
      <c r="F71" s="203">
        <v>1</v>
      </c>
      <c r="G71" s="203">
        <v>567000005</v>
      </c>
    </row>
    <row r="72" spans="1:7">
      <c r="A72" s="201" t="s">
        <v>921</v>
      </c>
      <c r="B72" s="202">
        <v>1720</v>
      </c>
      <c r="C72" s="209">
        <v>389568810</v>
      </c>
      <c r="D72" s="199">
        <v>1042760</v>
      </c>
      <c r="E72" s="203">
        <v>1</v>
      </c>
      <c r="F72" s="203">
        <v>2</v>
      </c>
      <c r="G72" s="203">
        <v>567000005</v>
      </c>
    </row>
    <row r="73" spans="1:7">
      <c r="A73" s="201" t="s">
        <v>922</v>
      </c>
      <c r="B73" s="202">
        <v>1721</v>
      </c>
      <c r="C73" s="209">
        <v>390611570</v>
      </c>
      <c r="D73" s="199">
        <v>1047970</v>
      </c>
      <c r="E73" s="203">
        <v>2</v>
      </c>
      <c r="F73" s="203">
        <v>1</v>
      </c>
      <c r="G73" s="203">
        <v>567000005</v>
      </c>
    </row>
    <row r="74" spans="1:7">
      <c r="A74" s="201" t="s">
        <v>923</v>
      </c>
      <c r="B74" s="202">
        <v>1722</v>
      </c>
      <c r="C74" s="209">
        <v>391659540</v>
      </c>
      <c r="D74" s="199">
        <v>1053210</v>
      </c>
      <c r="E74" s="203">
        <v>3</v>
      </c>
      <c r="F74" s="203">
        <v>1</v>
      </c>
      <c r="G74" s="203">
        <v>567000005</v>
      </c>
    </row>
    <row r="75" spans="1:7">
      <c r="A75" s="201" t="s">
        <v>924</v>
      </c>
      <c r="B75" s="202">
        <v>1723</v>
      </c>
      <c r="C75" s="209">
        <v>392712750</v>
      </c>
      <c r="D75" s="199">
        <v>1058480</v>
      </c>
      <c r="E75" s="203">
        <v>1</v>
      </c>
      <c r="F75" s="203">
        <v>1</v>
      </c>
      <c r="G75" s="203">
        <v>567000005</v>
      </c>
    </row>
    <row r="76" spans="1:7">
      <c r="A76" s="201" t="s">
        <v>925</v>
      </c>
      <c r="B76" s="202">
        <v>1724</v>
      </c>
      <c r="C76" s="209">
        <v>393771230</v>
      </c>
      <c r="D76" s="199">
        <v>1063770</v>
      </c>
      <c r="E76" s="203">
        <v>2</v>
      </c>
      <c r="F76" s="203">
        <v>1</v>
      </c>
      <c r="G76" s="203">
        <v>567000005</v>
      </c>
    </row>
    <row r="77" spans="1:7">
      <c r="A77" s="201" t="s">
        <v>926</v>
      </c>
      <c r="B77" s="202">
        <v>1725</v>
      </c>
      <c r="C77" s="209">
        <v>394835000</v>
      </c>
      <c r="D77" s="199">
        <v>1069090</v>
      </c>
      <c r="E77" s="203">
        <v>3</v>
      </c>
      <c r="F77" s="203">
        <v>2</v>
      </c>
      <c r="G77" s="203">
        <v>567000005</v>
      </c>
    </row>
    <row r="78" spans="1:7">
      <c r="A78" s="201" t="s">
        <v>927</v>
      </c>
      <c r="B78" s="202">
        <v>1726</v>
      </c>
      <c r="C78" s="209">
        <v>395904090</v>
      </c>
      <c r="D78" s="199">
        <v>1074440</v>
      </c>
      <c r="E78" s="203">
        <v>1</v>
      </c>
      <c r="F78" s="203">
        <v>1</v>
      </c>
      <c r="G78" s="203">
        <v>567000005</v>
      </c>
    </row>
    <row r="79" spans="1:7">
      <c r="A79" s="201" t="s">
        <v>928</v>
      </c>
      <c r="B79" s="202">
        <v>1727</v>
      </c>
      <c r="C79" s="209">
        <v>396978530</v>
      </c>
      <c r="D79" s="199">
        <v>1079810</v>
      </c>
      <c r="E79" s="203">
        <v>2</v>
      </c>
      <c r="F79" s="203">
        <v>1</v>
      </c>
      <c r="G79" s="203">
        <v>567000005</v>
      </c>
    </row>
    <row r="80" spans="1:7">
      <c r="A80" s="201" t="s">
        <v>929</v>
      </c>
      <c r="B80" s="202">
        <v>1728</v>
      </c>
      <c r="C80" s="209">
        <v>398058340</v>
      </c>
      <c r="D80" s="199">
        <v>1085210</v>
      </c>
      <c r="E80" s="203">
        <v>3</v>
      </c>
      <c r="F80" s="203">
        <v>1</v>
      </c>
      <c r="G80" s="203">
        <v>567000005</v>
      </c>
    </row>
    <row r="81" spans="1:7">
      <c r="A81" s="201" t="s">
        <v>930</v>
      </c>
      <c r="B81" s="202">
        <v>1729</v>
      </c>
      <c r="C81" s="209">
        <v>399143550</v>
      </c>
      <c r="D81" s="199">
        <v>1090640</v>
      </c>
      <c r="E81" s="203">
        <v>1</v>
      </c>
      <c r="F81" s="203">
        <v>1</v>
      </c>
      <c r="G81" s="203">
        <v>567000005</v>
      </c>
    </row>
    <row r="82" spans="1:7">
      <c r="A82" s="201" t="s">
        <v>931</v>
      </c>
      <c r="B82" s="202">
        <v>1730</v>
      </c>
      <c r="C82" s="209">
        <v>400234190</v>
      </c>
      <c r="D82" s="199">
        <v>1096090</v>
      </c>
      <c r="E82" s="203">
        <v>2</v>
      </c>
      <c r="F82" s="203">
        <v>2</v>
      </c>
      <c r="G82" s="203">
        <v>567000005</v>
      </c>
    </row>
    <row r="83" spans="1:7">
      <c r="A83" s="201" t="s">
        <v>932</v>
      </c>
      <c r="B83" s="202">
        <v>1731</v>
      </c>
      <c r="C83" s="209">
        <v>401330280</v>
      </c>
      <c r="D83" s="199">
        <v>1101570</v>
      </c>
      <c r="E83" s="203">
        <v>3</v>
      </c>
      <c r="F83" s="203">
        <v>1</v>
      </c>
      <c r="G83" s="203">
        <v>567000005</v>
      </c>
    </row>
    <row r="84" spans="1:7">
      <c r="A84" s="201" t="s">
        <v>933</v>
      </c>
      <c r="B84" s="202">
        <v>1732</v>
      </c>
      <c r="C84" s="209">
        <v>402431850</v>
      </c>
      <c r="D84" s="199">
        <v>1107080</v>
      </c>
      <c r="E84" s="203">
        <v>1</v>
      </c>
      <c r="F84" s="203">
        <v>1</v>
      </c>
      <c r="G84" s="203">
        <v>567000005</v>
      </c>
    </row>
    <row r="85" spans="1:7">
      <c r="A85" s="201" t="s">
        <v>934</v>
      </c>
      <c r="B85" s="202">
        <v>1733</v>
      </c>
      <c r="C85" s="209">
        <v>403538930</v>
      </c>
      <c r="D85" s="199">
        <v>1112620</v>
      </c>
      <c r="E85" s="203">
        <v>2</v>
      </c>
      <c r="F85" s="203">
        <v>1</v>
      </c>
      <c r="G85" s="203">
        <v>567000005</v>
      </c>
    </row>
    <row r="86" spans="1:7">
      <c r="A86" s="201" t="s">
        <v>935</v>
      </c>
      <c r="B86" s="202">
        <v>1734</v>
      </c>
      <c r="C86" s="209">
        <v>404651550</v>
      </c>
      <c r="D86" s="199">
        <v>1118180</v>
      </c>
      <c r="E86" s="203">
        <v>3</v>
      </c>
      <c r="F86" s="203">
        <v>1</v>
      </c>
      <c r="G86" s="203">
        <v>567000005</v>
      </c>
    </row>
    <row r="87" spans="1:7">
      <c r="A87" s="201" t="s">
        <v>936</v>
      </c>
      <c r="B87" s="202">
        <v>1735</v>
      </c>
      <c r="C87" s="209">
        <v>405769730</v>
      </c>
      <c r="D87" s="199">
        <v>1123770</v>
      </c>
      <c r="E87" s="203">
        <v>1</v>
      </c>
      <c r="F87" s="203">
        <v>2</v>
      </c>
      <c r="G87" s="203">
        <v>567000005</v>
      </c>
    </row>
    <row r="88" spans="1:7">
      <c r="A88" s="201" t="s">
        <v>937</v>
      </c>
      <c r="B88" s="202">
        <v>1736</v>
      </c>
      <c r="C88" s="209">
        <v>406893500</v>
      </c>
      <c r="D88" s="199">
        <v>1129390</v>
      </c>
      <c r="E88" s="203">
        <v>2</v>
      </c>
      <c r="F88" s="203">
        <v>1</v>
      </c>
      <c r="G88" s="203">
        <v>567000005</v>
      </c>
    </row>
    <row r="89" spans="1:7">
      <c r="A89" s="201" t="s">
        <v>938</v>
      </c>
      <c r="B89" s="202">
        <v>1737</v>
      </c>
      <c r="C89" s="209">
        <v>408022890</v>
      </c>
      <c r="D89" s="199">
        <v>1135040</v>
      </c>
      <c r="E89" s="203">
        <v>3</v>
      </c>
      <c r="F89" s="203">
        <v>1</v>
      </c>
      <c r="G89" s="203">
        <v>567000005</v>
      </c>
    </row>
    <row r="90" spans="1:7">
      <c r="A90" s="201" t="s">
        <v>939</v>
      </c>
      <c r="B90" s="202">
        <v>1738</v>
      </c>
      <c r="C90" s="209">
        <v>409157930</v>
      </c>
      <c r="D90" s="199">
        <v>1140720</v>
      </c>
      <c r="E90" s="203">
        <v>1</v>
      </c>
      <c r="F90" s="203">
        <v>1</v>
      </c>
      <c r="G90" s="203">
        <v>567000005</v>
      </c>
    </row>
    <row r="91" spans="1:7">
      <c r="A91" s="201" t="s">
        <v>940</v>
      </c>
      <c r="B91" s="202">
        <v>1739</v>
      </c>
      <c r="C91" s="209">
        <v>410298650</v>
      </c>
      <c r="D91" s="199">
        <v>1146420</v>
      </c>
      <c r="E91" s="203">
        <v>2</v>
      </c>
      <c r="F91" s="203">
        <v>1</v>
      </c>
      <c r="G91" s="203">
        <v>567000005</v>
      </c>
    </row>
    <row r="92" spans="1:7">
      <c r="A92" s="201" t="s">
        <v>941</v>
      </c>
      <c r="B92" s="202">
        <v>1740</v>
      </c>
      <c r="C92" s="209">
        <v>411445070</v>
      </c>
      <c r="D92" s="199">
        <v>1152150</v>
      </c>
      <c r="E92" s="203">
        <v>3</v>
      </c>
      <c r="F92" s="203">
        <v>2</v>
      </c>
      <c r="G92" s="203">
        <v>567000005</v>
      </c>
    </row>
    <row r="93" spans="1:7">
      <c r="A93" s="201" t="s">
        <v>942</v>
      </c>
      <c r="B93" s="202">
        <v>1741</v>
      </c>
      <c r="C93" s="209">
        <v>412597220</v>
      </c>
      <c r="D93" s="199">
        <v>1157910</v>
      </c>
      <c r="E93" s="203">
        <v>1</v>
      </c>
      <c r="F93" s="203">
        <v>1</v>
      </c>
      <c r="G93" s="203">
        <v>567000005</v>
      </c>
    </row>
    <row r="94" spans="1:7">
      <c r="A94" s="201" t="s">
        <v>943</v>
      </c>
      <c r="B94" s="202">
        <v>1742</v>
      </c>
      <c r="C94" s="209">
        <v>413755130</v>
      </c>
      <c r="D94" s="199">
        <v>1163700</v>
      </c>
      <c r="E94" s="203">
        <v>2</v>
      </c>
      <c r="F94" s="203">
        <v>1</v>
      </c>
      <c r="G94" s="203">
        <v>567000005</v>
      </c>
    </row>
    <row r="95" spans="1:7">
      <c r="A95" s="201" t="s">
        <v>944</v>
      </c>
      <c r="B95" s="202">
        <v>1743</v>
      </c>
      <c r="C95" s="209">
        <v>414918830</v>
      </c>
      <c r="D95" s="199">
        <v>1169520</v>
      </c>
      <c r="E95" s="203">
        <v>3</v>
      </c>
      <c r="F95" s="203">
        <v>1</v>
      </c>
      <c r="G95" s="203">
        <v>567000005</v>
      </c>
    </row>
    <row r="96" spans="1:7">
      <c r="A96" s="201" t="s">
        <v>945</v>
      </c>
      <c r="B96" s="202">
        <v>1744</v>
      </c>
      <c r="C96" s="209">
        <v>416088350</v>
      </c>
      <c r="D96" s="199">
        <v>1175370</v>
      </c>
      <c r="E96" s="203">
        <v>1</v>
      </c>
      <c r="F96" s="203">
        <v>1</v>
      </c>
      <c r="G96" s="203">
        <v>567000005</v>
      </c>
    </row>
    <row r="97" spans="1:7">
      <c r="A97" s="201" t="s">
        <v>946</v>
      </c>
      <c r="B97" s="202">
        <v>1745</v>
      </c>
      <c r="C97" s="209">
        <v>417263720</v>
      </c>
      <c r="D97" s="199">
        <v>1181250</v>
      </c>
      <c r="E97" s="203">
        <v>2</v>
      </c>
      <c r="F97" s="203">
        <v>2</v>
      </c>
      <c r="G97" s="203">
        <v>567000005</v>
      </c>
    </row>
    <row r="98" spans="1:7">
      <c r="A98" s="201" t="s">
        <v>947</v>
      </c>
      <c r="B98" s="202">
        <v>1746</v>
      </c>
      <c r="C98" s="209">
        <v>418444970</v>
      </c>
      <c r="D98" s="199">
        <v>1187160</v>
      </c>
      <c r="E98" s="203">
        <v>3</v>
      </c>
      <c r="F98" s="203">
        <v>1</v>
      </c>
      <c r="G98" s="203">
        <v>567000005</v>
      </c>
    </row>
    <row r="99" spans="1:7">
      <c r="A99" s="201" t="s">
        <v>948</v>
      </c>
      <c r="B99" s="202">
        <v>1747</v>
      </c>
      <c r="C99" s="209">
        <v>419632130</v>
      </c>
      <c r="D99" s="199">
        <v>1193100</v>
      </c>
      <c r="E99" s="203">
        <v>1</v>
      </c>
      <c r="F99" s="203">
        <v>1</v>
      </c>
      <c r="G99" s="203">
        <v>567000005</v>
      </c>
    </row>
    <row r="100" spans="1:7">
      <c r="A100" s="201" t="s">
        <v>949</v>
      </c>
      <c r="B100" s="202">
        <v>1748</v>
      </c>
      <c r="C100" s="209">
        <v>420825230</v>
      </c>
      <c r="D100" s="199">
        <v>1199070</v>
      </c>
      <c r="E100" s="203">
        <v>2</v>
      </c>
      <c r="F100" s="203">
        <v>1</v>
      </c>
      <c r="G100" s="203">
        <v>567000005</v>
      </c>
    </row>
    <row r="101" spans="1:7">
      <c r="A101" s="201" t="s">
        <v>950</v>
      </c>
      <c r="B101" s="202">
        <v>1749</v>
      </c>
      <c r="C101" s="209">
        <v>422024300</v>
      </c>
      <c r="D101" s="199">
        <v>1205070</v>
      </c>
      <c r="E101" s="203">
        <v>3</v>
      </c>
      <c r="F101" s="203">
        <v>1</v>
      </c>
      <c r="G101" s="203">
        <v>567000005</v>
      </c>
    </row>
    <row r="102" spans="1:7">
      <c r="A102" s="197" t="s">
        <v>951</v>
      </c>
      <c r="B102" s="198">
        <v>1750</v>
      </c>
      <c r="C102" s="209">
        <v>423229370</v>
      </c>
      <c r="D102" s="199">
        <v>1211100</v>
      </c>
      <c r="E102" s="200">
        <v>1</v>
      </c>
      <c r="F102" s="200">
        <v>2</v>
      </c>
      <c r="G102" s="200">
        <v>567000005</v>
      </c>
    </row>
    <row r="103" spans="1:7">
      <c r="A103" s="201" t="s">
        <v>952</v>
      </c>
      <c r="B103" s="202">
        <v>1751</v>
      </c>
      <c r="C103" s="209">
        <v>424440470</v>
      </c>
      <c r="D103" s="199">
        <v>1217160</v>
      </c>
      <c r="E103" s="203">
        <v>2</v>
      </c>
      <c r="F103" s="203">
        <v>1</v>
      </c>
      <c r="G103" s="203">
        <v>567000005</v>
      </c>
    </row>
    <row r="104" spans="1:7">
      <c r="A104" s="201" t="s">
        <v>953</v>
      </c>
      <c r="B104" s="202">
        <v>1752</v>
      </c>
      <c r="C104" s="209">
        <v>425657630</v>
      </c>
      <c r="D104" s="199">
        <v>1223250</v>
      </c>
      <c r="E104" s="203">
        <v>3</v>
      </c>
      <c r="F104" s="203">
        <v>1</v>
      </c>
      <c r="G104" s="203">
        <v>567000005</v>
      </c>
    </row>
    <row r="105" spans="1:7">
      <c r="A105" s="201" t="s">
        <v>954</v>
      </c>
      <c r="B105" s="202">
        <v>1753</v>
      </c>
      <c r="C105" s="209">
        <v>426880880</v>
      </c>
      <c r="D105" s="199">
        <v>1229370</v>
      </c>
      <c r="E105" s="203">
        <v>1</v>
      </c>
      <c r="F105" s="203">
        <v>1</v>
      </c>
      <c r="G105" s="203">
        <v>567000005</v>
      </c>
    </row>
    <row r="106" spans="1:7">
      <c r="A106" s="201" t="s">
        <v>955</v>
      </c>
      <c r="B106" s="202">
        <v>1754</v>
      </c>
      <c r="C106" s="209">
        <v>428110250</v>
      </c>
      <c r="D106" s="199">
        <v>1235520</v>
      </c>
      <c r="E106" s="203">
        <v>2</v>
      </c>
      <c r="F106" s="203">
        <v>1</v>
      </c>
      <c r="G106" s="203">
        <v>567000005</v>
      </c>
    </row>
    <row r="107" spans="1:7">
      <c r="A107" s="201" t="s">
        <v>956</v>
      </c>
      <c r="B107" s="202">
        <v>1755</v>
      </c>
      <c r="C107" s="209">
        <v>429345770</v>
      </c>
      <c r="D107" s="199">
        <v>1241700</v>
      </c>
      <c r="E107" s="203">
        <v>3</v>
      </c>
      <c r="F107" s="203">
        <v>2</v>
      </c>
      <c r="G107" s="203">
        <v>567000005</v>
      </c>
    </row>
    <row r="108" spans="1:7">
      <c r="A108" s="201" t="s">
        <v>957</v>
      </c>
      <c r="B108" s="202">
        <v>1756</v>
      </c>
      <c r="C108" s="209">
        <v>430587470</v>
      </c>
      <c r="D108" s="199">
        <v>1247910</v>
      </c>
      <c r="E108" s="203">
        <v>1</v>
      </c>
      <c r="F108" s="203">
        <v>1</v>
      </c>
      <c r="G108" s="203">
        <v>567000005</v>
      </c>
    </row>
    <row r="109" spans="1:7">
      <c r="A109" s="201" t="s">
        <v>958</v>
      </c>
      <c r="B109" s="202">
        <v>1757</v>
      </c>
      <c r="C109" s="209">
        <v>431835380</v>
      </c>
      <c r="D109" s="199">
        <v>1254150</v>
      </c>
      <c r="E109" s="203">
        <v>2</v>
      </c>
      <c r="F109" s="203">
        <v>1</v>
      </c>
      <c r="G109" s="203">
        <v>567000005</v>
      </c>
    </row>
    <row r="110" spans="1:7">
      <c r="A110" s="201" t="s">
        <v>959</v>
      </c>
      <c r="B110" s="202">
        <v>1758</v>
      </c>
      <c r="C110" s="209">
        <v>433089530</v>
      </c>
      <c r="D110" s="199">
        <v>1260420</v>
      </c>
      <c r="E110" s="203">
        <v>3</v>
      </c>
      <c r="F110" s="203">
        <v>1</v>
      </c>
      <c r="G110" s="203">
        <v>567000005</v>
      </c>
    </row>
    <row r="111" spans="1:7">
      <c r="A111" s="201" t="s">
        <v>960</v>
      </c>
      <c r="B111" s="202">
        <v>1759</v>
      </c>
      <c r="C111" s="209">
        <v>434349950</v>
      </c>
      <c r="D111" s="199">
        <v>1266720</v>
      </c>
      <c r="E111" s="203">
        <v>1</v>
      </c>
      <c r="F111" s="203">
        <v>1</v>
      </c>
      <c r="G111" s="203">
        <v>567000005</v>
      </c>
    </row>
    <row r="112" spans="1:7">
      <c r="A112" s="201" t="s">
        <v>961</v>
      </c>
      <c r="B112" s="202">
        <v>1760</v>
      </c>
      <c r="C112" s="209">
        <v>435616670</v>
      </c>
      <c r="D112" s="199">
        <v>1273050</v>
      </c>
      <c r="E112" s="203">
        <v>2</v>
      </c>
      <c r="F112" s="203">
        <v>2</v>
      </c>
      <c r="G112" s="203">
        <v>567000005</v>
      </c>
    </row>
    <row r="113" spans="1:7">
      <c r="A113" s="201" t="s">
        <v>962</v>
      </c>
      <c r="B113" s="202">
        <v>1761</v>
      </c>
      <c r="C113" s="209">
        <v>436889720</v>
      </c>
      <c r="D113" s="199">
        <v>1279420</v>
      </c>
      <c r="E113" s="203">
        <v>3</v>
      </c>
      <c r="F113" s="203">
        <v>1</v>
      </c>
      <c r="G113" s="203">
        <v>567000005</v>
      </c>
    </row>
    <row r="114" spans="1:7">
      <c r="A114" s="201" t="s">
        <v>963</v>
      </c>
      <c r="B114" s="202">
        <v>1762</v>
      </c>
      <c r="C114" s="209">
        <v>438169140</v>
      </c>
      <c r="D114" s="199">
        <v>1285820</v>
      </c>
      <c r="E114" s="203">
        <v>1</v>
      </c>
      <c r="F114" s="203">
        <v>1</v>
      </c>
      <c r="G114" s="203">
        <v>567000005</v>
      </c>
    </row>
    <row r="115" spans="1:7">
      <c r="A115" s="201" t="s">
        <v>964</v>
      </c>
      <c r="B115" s="202">
        <v>1763</v>
      </c>
      <c r="C115" s="209">
        <v>439454960</v>
      </c>
      <c r="D115" s="199">
        <v>1292250</v>
      </c>
      <c r="E115" s="203">
        <v>2</v>
      </c>
      <c r="F115" s="203">
        <v>1</v>
      </c>
      <c r="G115" s="203">
        <v>567000005</v>
      </c>
    </row>
    <row r="116" spans="1:7">
      <c r="A116" s="201" t="s">
        <v>965</v>
      </c>
      <c r="B116" s="202">
        <v>1764</v>
      </c>
      <c r="C116" s="209">
        <v>440747210</v>
      </c>
      <c r="D116" s="199">
        <v>1298710</v>
      </c>
      <c r="E116" s="203">
        <v>3</v>
      </c>
      <c r="F116" s="203">
        <v>1</v>
      </c>
      <c r="G116" s="203">
        <v>567000005</v>
      </c>
    </row>
    <row r="117" spans="1:7">
      <c r="A117" s="201" t="s">
        <v>966</v>
      </c>
      <c r="B117" s="202">
        <v>1765</v>
      </c>
      <c r="C117" s="209">
        <v>442045920</v>
      </c>
      <c r="D117" s="199">
        <v>1305200</v>
      </c>
      <c r="E117" s="203">
        <v>1</v>
      </c>
      <c r="F117" s="203">
        <v>2</v>
      </c>
      <c r="G117" s="203">
        <v>567000005</v>
      </c>
    </row>
    <row r="118" spans="1:7">
      <c r="A118" s="201" t="s">
        <v>967</v>
      </c>
      <c r="B118" s="202">
        <v>1766</v>
      </c>
      <c r="C118" s="209">
        <v>443351120</v>
      </c>
      <c r="D118" s="199">
        <v>1311730</v>
      </c>
      <c r="E118" s="203">
        <v>2</v>
      </c>
      <c r="F118" s="203">
        <v>1</v>
      </c>
      <c r="G118" s="203">
        <v>567000005</v>
      </c>
    </row>
    <row r="119" spans="1:7">
      <c r="A119" s="201" t="s">
        <v>968</v>
      </c>
      <c r="B119" s="202">
        <v>1767</v>
      </c>
      <c r="C119" s="209">
        <v>444662850</v>
      </c>
      <c r="D119" s="199">
        <v>1318290</v>
      </c>
      <c r="E119" s="203">
        <v>3</v>
      </c>
      <c r="F119" s="203">
        <v>1</v>
      </c>
      <c r="G119" s="203">
        <v>567000005</v>
      </c>
    </row>
    <row r="120" spans="1:7">
      <c r="A120" s="201" t="s">
        <v>969</v>
      </c>
      <c r="B120" s="202">
        <v>1768</v>
      </c>
      <c r="C120" s="209">
        <v>445981140</v>
      </c>
      <c r="D120" s="199">
        <v>1324880</v>
      </c>
      <c r="E120" s="203">
        <v>1</v>
      </c>
      <c r="F120" s="203">
        <v>1</v>
      </c>
      <c r="G120" s="203">
        <v>567000005</v>
      </c>
    </row>
    <row r="121" spans="1:7">
      <c r="A121" s="201" t="s">
        <v>970</v>
      </c>
      <c r="B121" s="202">
        <v>1769</v>
      </c>
      <c r="C121" s="209">
        <v>447306020</v>
      </c>
      <c r="D121" s="199">
        <v>1331500</v>
      </c>
      <c r="E121" s="203">
        <v>2</v>
      </c>
      <c r="F121" s="203">
        <v>1</v>
      </c>
      <c r="G121" s="203">
        <v>567000005</v>
      </c>
    </row>
    <row r="122" spans="1:7">
      <c r="A122" s="201" t="s">
        <v>971</v>
      </c>
      <c r="B122" s="202">
        <v>1770</v>
      </c>
      <c r="C122" s="209">
        <v>448637520</v>
      </c>
      <c r="D122" s="199">
        <v>1338160</v>
      </c>
      <c r="E122" s="203">
        <v>3</v>
      </c>
      <c r="F122" s="203">
        <v>2</v>
      </c>
      <c r="G122" s="203">
        <v>567000005</v>
      </c>
    </row>
    <row r="123" spans="1:7">
      <c r="A123" s="201" t="s">
        <v>972</v>
      </c>
      <c r="B123" s="202">
        <v>1771</v>
      </c>
      <c r="C123" s="209">
        <v>449975680</v>
      </c>
      <c r="D123" s="199">
        <v>1344850</v>
      </c>
      <c r="E123" s="203">
        <v>1</v>
      </c>
      <c r="F123" s="203">
        <v>1</v>
      </c>
      <c r="G123" s="203">
        <v>567000005</v>
      </c>
    </row>
    <row r="124" spans="1:7">
      <c r="A124" s="201" t="s">
        <v>973</v>
      </c>
      <c r="B124" s="202">
        <v>1772</v>
      </c>
      <c r="C124" s="209">
        <v>451320530</v>
      </c>
      <c r="D124" s="199">
        <v>1351570</v>
      </c>
      <c r="E124" s="203">
        <v>2</v>
      </c>
      <c r="F124" s="203">
        <v>1</v>
      </c>
      <c r="G124" s="203">
        <v>567000005</v>
      </c>
    </row>
    <row r="125" spans="1:7">
      <c r="A125" s="201" t="s">
        <v>974</v>
      </c>
      <c r="B125" s="202">
        <v>1773</v>
      </c>
      <c r="C125" s="209">
        <v>452672100</v>
      </c>
      <c r="D125" s="199">
        <v>1358330</v>
      </c>
      <c r="E125" s="203">
        <v>3</v>
      </c>
      <c r="F125" s="203">
        <v>1</v>
      </c>
      <c r="G125" s="203">
        <v>567000005</v>
      </c>
    </row>
    <row r="126" spans="1:7">
      <c r="A126" s="201" t="s">
        <v>975</v>
      </c>
      <c r="B126" s="202">
        <v>1774</v>
      </c>
      <c r="C126" s="209">
        <v>454030430</v>
      </c>
      <c r="D126" s="199">
        <v>1365120</v>
      </c>
      <c r="E126" s="203">
        <v>1</v>
      </c>
      <c r="F126" s="203">
        <v>1</v>
      </c>
      <c r="G126" s="203">
        <v>567000005</v>
      </c>
    </row>
    <row r="127" spans="1:7">
      <c r="A127" s="201" t="s">
        <v>976</v>
      </c>
      <c r="B127" s="202">
        <v>1775</v>
      </c>
      <c r="C127" s="209">
        <v>455395550</v>
      </c>
      <c r="D127" s="199">
        <v>1371950</v>
      </c>
      <c r="E127" s="203">
        <v>2</v>
      </c>
      <c r="F127" s="203">
        <v>2</v>
      </c>
      <c r="G127" s="203">
        <v>567000005</v>
      </c>
    </row>
    <row r="128" spans="1:7">
      <c r="A128" s="201" t="s">
        <v>977</v>
      </c>
      <c r="B128" s="202">
        <v>1776</v>
      </c>
      <c r="C128" s="209">
        <v>456767500</v>
      </c>
      <c r="D128" s="199">
        <v>1378810</v>
      </c>
      <c r="E128" s="203">
        <v>3</v>
      </c>
      <c r="F128" s="203">
        <v>1</v>
      </c>
      <c r="G128" s="203">
        <v>567000005</v>
      </c>
    </row>
    <row r="129" spans="1:7">
      <c r="A129" s="201" t="s">
        <v>978</v>
      </c>
      <c r="B129" s="202">
        <v>1777</v>
      </c>
      <c r="C129" s="209">
        <v>458146310</v>
      </c>
      <c r="D129" s="199">
        <v>1385700</v>
      </c>
      <c r="E129" s="203">
        <v>1</v>
      </c>
      <c r="F129" s="203">
        <v>1</v>
      </c>
      <c r="G129" s="203">
        <v>567000005</v>
      </c>
    </row>
    <row r="130" spans="1:7">
      <c r="A130" s="201" t="s">
        <v>979</v>
      </c>
      <c r="B130" s="202">
        <v>1778</v>
      </c>
      <c r="C130" s="209">
        <v>459532010</v>
      </c>
      <c r="D130" s="199">
        <v>1392630</v>
      </c>
      <c r="E130" s="203">
        <v>2</v>
      </c>
      <c r="F130" s="203">
        <v>1</v>
      </c>
      <c r="G130" s="203">
        <v>567000005</v>
      </c>
    </row>
    <row r="131" spans="1:7">
      <c r="A131" s="201" t="s">
        <v>980</v>
      </c>
      <c r="B131" s="202">
        <v>1779</v>
      </c>
      <c r="C131" s="209">
        <v>460924640</v>
      </c>
      <c r="D131" s="199">
        <v>1399590</v>
      </c>
      <c r="E131" s="203">
        <v>3</v>
      </c>
      <c r="F131" s="203">
        <v>1</v>
      </c>
      <c r="G131" s="203">
        <v>567000005</v>
      </c>
    </row>
    <row r="132" spans="1:7">
      <c r="A132" s="201" t="s">
        <v>981</v>
      </c>
      <c r="B132" s="202">
        <v>1780</v>
      </c>
      <c r="C132" s="209">
        <v>462324230</v>
      </c>
      <c r="D132" s="199">
        <v>1406590</v>
      </c>
      <c r="E132" s="203">
        <v>1</v>
      </c>
      <c r="F132" s="203">
        <v>2</v>
      </c>
      <c r="G132" s="203">
        <v>567000005</v>
      </c>
    </row>
    <row r="133" spans="1:7">
      <c r="A133" s="201" t="s">
        <v>982</v>
      </c>
      <c r="B133" s="202">
        <v>1781</v>
      </c>
      <c r="C133" s="209">
        <v>463730820</v>
      </c>
      <c r="D133" s="199">
        <v>1413620</v>
      </c>
      <c r="E133" s="203">
        <v>2</v>
      </c>
      <c r="F133" s="203">
        <v>1</v>
      </c>
      <c r="G133" s="203">
        <v>567000005</v>
      </c>
    </row>
    <row r="134" spans="1:7">
      <c r="A134" s="201" t="s">
        <v>983</v>
      </c>
      <c r="B134" s="202">
        <v>1782</v>
      </c>
      <c r="C134" s="209">
        <v>465144440</v>
      </c>
      <c r="D134" s="199">
        <v>1420690</v>
      </c>
      <c r="E134" s="203">
        <v>3</v>
      </c>
      <c r="F134" s="203">
        <v>1</v>
      </c>
      <c r="G134" s="203">
        <v>567000005</v>
      </c>
    </row>
    <row r="135" spans="1:7">
      <c r="A135" s="201" t="s">
        <v>984</v>
      </c>
      <c r="B135" s="202">
        <v>1783</v>
      </c>
      <c r="C135" s="209">
        <v>466565130</v>
      </c>
      <c r="D135" s="199">
        <v>1427790</v>
      </c>
      <c r="E135" s="203">
        <v>1</v>
      </c>
      <c r="F135" s="203">
        <v>1</v>
      </c>
      <c r="G135" s="203">
        <v>567000005</v>
      </c>
    </row>
    <row r="136" spans="1:7">
      <c r="A136" s="201" t="s">
        <v>985</v>
      </c>
      <c r="B136" s="202">
        <v>1784</v>
      </c>
      <c r="C136" s="209">
        <v>467992920</v>
      </c>
      <c r="D136" s="199">
        <v>1434930</v>
      </c>
      <c r="E136" s="203">
        <v>2</v>
      </c>
      <c r="F136" s="203">
        <v>1</v>
      </c>
      <c r="G136" s="203">
        <v>567000005</v>
      </c>
    </row>
    <row r="137" spans="1:7">
      <c r="A137" s="201" t="s">
        <v>986</v>
      </c>
      <c r="B137" s="202">
        <v>1785</v>
      </c>
      <c r="C137" s="209">
        <v>469427850</v>
      </c>
      <c r="D137" s="199">
        <v>1442100</v>
      </c>
      <c r="E137" s="203">
        <v>3</v>
      </c>
      <c r="F137" s="203">
        <v>2</v>
      </c>
      <c r="G137" s="203">
        <v>567000005</v>
      </c>
    </row>
    <row r="138" spans="1:7">
      <c r="A138" s="201" t="s">
        <v>987</v>
      </c>
      <c r="B138" s="202">
        <v>1786</v>
      </c>
      <c r="C138" s="209">
        <v>470869950</v>
      </c>
      <c r="D138" s="199">
        <v>1449310</v>
      </c>
      <c r="E138" s="203">
        <v>1</v>
      </c>
      <c r="F138" s="203">
        <v>1</v>
      </c>
      <c r="G138" s="203">
        <v>567000005</v>
      </c>
    </row>
    <row r="139" spans="1:7">
      <c r="A139" s="201" t="s">
        <v>988</v>
      </c>
      <c r="B139" s="202">
        <v>1787</v>
      </c>
      <c r="C139" s="209">
        <v>472319260</v>
      </c>
      <c r="D139" s="199">
        <v>1456560</v>
      </c>
      <c r="E139" s="203">
        <v>2</v>
      </c>
      <c r="F139" s="203">
        <v>1</v>
      </c>
      <c r="G139" s="203">
        <v>567000005</v>
      </c>
    </row>
    <row r="140" spans="1:7">
      <c r="A140" s="201" t="s">
        <v>989</v>
      </c>
      <c r="B140" s="202">
        <v>1788</v>
      </c>
      <c r="C140" s="209">
        <v>473775820</v>
      </c>
      <c r="D140" s="199">
        <v>1463840</v>
      </c>
      <c r="E140" s="203">
        <v>3</v>
      </c>
      <c r="F140" s="203">
        <v>1</v>
      </c>
      <c r="G140" s="203">
        <v>567000005</v>
      </c>
    </row>
    <row r="141" spans="1:7">
      <c r="A141" s="201" t="s">
        <v>990</v>
      </c>
      <c r="B141" s="202">
        <v>1789</v>
      </c>
      <c r="C141" s="209">
        <v>475239660</v>
      </c>
      <c r="D141" s="199">
        <v>1471160</v>
      </c>
      <c r="E141" s="203">
        <v>1</v>
      </c>
      <c r="F141" s="203">
        <v>1</v>
      </c>
      <c r="G141" s="203">
        <v>567000005</v>
      </c>
    </row>
    <row r="142" spans="1:7">
      <c r="A142" s="201" t="s">
        <v>991</v>
      </c>
      <c r="B142" s="202">
        <v>1790</v>
      </c>
      <c r="C142" s="209">
        <v>476710820</v>
      </c>
      <c r="D142" s="199">
        <v>1478520</v>
      </c>
      <c r="E142" s="203">
        <v>2</v>
      </c>
      <c r="F142" s="203">
        <v>2</v>
      </c>
      <c r="G142" s="203">
        <v>567000005</v>
      </c>
    </row>
    <row r="143" spans="1:7">
      <c r="A143" s="201" t="s">
        <v>992</v>
      </c>
      <c r="B143" s="202">
        <v>1791</v>
      </c>
      <c r="C143" s="209">
        <v>478189340</v>
      </c>
      <c r="D143" s="199">
        <v>1485910</v>
      </c>
      <c r="E143" s="203">
        <v>3</v>
      </c>
      <c r="F143" s="203">
        <v>1</v>
      </c>
      <c r="G143" s="203">
        <v>567000005</v>
      </c>
    </row>
    <row r="144" spans="1:7">
      <c r="A144" s="201" t="s">
        <v>993</v>
      </c>
      <c r="B144" s="202">
        <v>1792</v>
      </c>
      <c r="C144" s="209">
        <v>479675250</v>
      </c>
      <c r="D144" s="199">
        <v>1493340</v>
      </c>
      <c r="E144" s="203">
        <v>1</v>
      </c>
      <c r="F144" s="203">
        <v>1</v>
      </c>
      <c r="G144" s="203">
        <v>567000005</v>
      </c>
    </row>
    <row r="145" spans="1:7">
      <c r="A145" s="201" t="s">
        <v>994</v>
      </c>
      <c r="B145" s="202">
        <v>1793</v>
      </c>
      <c r="C145" s="209">
        <v>481168590</v>
      </c>
      <c r="D145" s="199">
        <v>1500810</v>
      </c>
      <c r="E145" s="203">
        <v>2</v>
      </c>
      <c r="F145" s="203">
        <v>1</v>
      </c>
      <c r="G145" s="203">
        <v>567000005</v>
      </c>
    </row>
    <row r="146" spans="1:7">
      <c r="A146" s="201" t="s">
        <v>995</v>
      </c>
      <c r="B146" s="202">
        <v>1794</v>
      </c>
      <c r="C146" s="209">
        <v>482669400</v>
      </c>
      <c r="D146" s="199">
        <v>1508310</v>
      </c>
      <c r="E146" s="203">
        <v>3</v>
      </c>
      <c r="F146" s="203">
        <v>1</v>
      </c>
      <c r="G146" s="203">
        <v>567000005</v>
      </c>
    </row>
    <row r="147" spans="1:7">
      <c r="A147" s="201" t="s">
        <v>996</v>
      </c>
      <c r="B147" s="202">
        <v>1795</v>
      </c>
      <c r="C147" s="209">
        <v>484177710</v>
      </c>
      <c r="D147" s="199">
        <v>1515850</v>
      </c>
      <c r="E147" s="203">
        <v>1</v>
      </c>
      <c r="F147" s="203">
        <v>2</v>
      </c>
      <c r="G147" s="203">
        <v>567000005</v>
      </c>
    </row>
    <row r="148" spans="1:7">
      <c r="A148" s="201" t="s">
        <v>997</v>
      </c>
      <c r="B148" s="202">
        <v>1796</v>
      </c>
      <c r="C148" s="209">
        <v>485693560</v>
      </c>
      <c r="D148" s="199">
        <v>1523430</v>
      </c>
      <c r="E148" s="203">
        <v>2</v>
      </c>
      <c r="F148" s="203">
        <v>1</v>
      </c>
      <c r="G148" s="203">
        <v>567000005</v>
      </c>
    </row>
    <row r="149" spans="1:7">
      <c r="A149" s="201" t="s">
        <v>998</v>
      </c>
      <c r="B149" s="202">
        <v>1797</v>
      </c>
      <c r="C149" s="209">
        <v>487216990</v>
      </c>
      <c r="D149" s="199">
        <v>1531050</v>
      </c>
      <c r="E149" s="203">
        <v>3</v>
      </c>
      <c r="F149" s="203">
        <v>1</v>
      </c>
      <c r="G149" s="203">
        <v>567000005</v>
      </c>
    </row>
    <row r="150" spans="1:7">
      <c r="A150" s="201" t="s">
        <v>999</v>
      </c>
      <c r="B150" s="202">
        <v>1798</v>
      </c>
      <c r="C150" s="209">
        <v>488748040</v>
      </c>
      <c r="D150" s="199">
        <v>1538710</v>
      </c>
      <c r="E150" s="203">
        <v>1</v>
      </c>
      <c r="F150" s="203">
        <v>1</v>
      </c>
      <c r="G150" s="203">
        <v>567000005</v>
      </c>
    </row>
    <row r="151" spans="1:7">
      <c r="A151" s="201" t="s">
        <v>1000</v>
      </c>
      <c r="B151" s="202">
        <v>1799</v>
      </c>
      <c r="C151" s="209">
        <v>490286750</v>
      </c>
      <c r="D151" s="199">
        <v>1546400</v>
      </c>
      <c r="E151" s="203">
        <v>2</v>
      </c>
      <c r="F151" s="203">
        <v>1</v>
      </c>
      <c r="G151" s="203">
        <v>567000005</v>
      </c>
    </row>
    <row r="152" spans="1:7">
      <c r="A152" s="197" t="s">
        <v>1001</v>
      </c>
      <c r="B152" s="198">
        <v>1800</v>
      </c>
      <c r="C152" s="209">
        <v>491833150</v>
      </c>
      <c r="D152" s="199">
        <v>1561860</v>
      </c>
      <c r="E152" s="200">
        <v>3</v>
      </c>
      <c r="F152" s="200">
        <v>2</v>
      </c>
      <c r="G152" s="200">
        <v>567000005</v>
      </c>
    </row>
    <row r="153" spans="1:7">
      <c r="A153" s="201" t="s">
        <v>1002</v>
      </c>
      <c r="B153" s="202">
        <v>1801</v>
      </c>
      <c r="C153" s="209">
        <v>493395010</v>
      </c>
      <c r="D153" s="199">
        <v>1577480</v>
      </c>
      <c r="E153" s="203">
        <v>1</v>
      </c>
      <c r="F153" s="203">
        <v>1</v>
      </c>
      <c r="G153" s="203">
        <v>567000005</v>
      </c>
    </row>
    <row r="154" spans="1:7">
      <c r="A154" s="201" t="s">
        <v>1003</v>
      </c>
      <c r="B154" s="202">
        <v>1802</v>
      </c>
      <c r="C154" s="209">
        <v>494972490</v>
      </c>
      <c r="D154" s="199">
        <v>1593250</v>
      </c>
      <c r="E154" s="203">
        <v>2</v>
      </c>
      <c r="F154" s="203">
        <v>1</v>
      </c>
      <c r="G154" s="203">
        <v>567000005</v>
      </c>
    </row>
    <row r="155" spans="1:7">
      <c r="A155" s="201" t="s">
        <v>1004</v>
      </c>
      <c r="B155" s="202">
        <v>1803</v>
      </c>
      <c r="C155" s="209">
        <v>496565740</v>
      </c>
      <c r="D155" s="199">
        <v>1609180</v>
      </c>
      <c r="E155" s="203">
        <v>3</v>
      </c>
      <c r="F155" s="203">
        <v>1</v>
      </c>
      <c r="G155" s="203">
        <v>567000005</v>
      </c>
    </row>
    <row r="156" spans="1:7">
      <c r="A156" s="201" t="s">
        <v>1005</v>
      </c>
      <c r="B156" s="202">
        <v>1804</v>
      </c>
      <c r="C156" s="209">
        <v>498174920</v>
      </c>
      <c r="D156" s="199">
        <v>1625270</v>
      </c>
      <c r="E156" s="203">
        <v>1</v>
      </c>
      <c r="F156" s="203">
        <v>1</v>
      </c>
      <c r="G156" s="203">
        <v>567000005</v>
      </c>
    </row>
    <row r="157" spans="1:7">
      <c r="A157" s="201" t="s">
        <v>1006</v>
      </c>
      <c r="B157" s="202">
        <v>1805</v>
      </c>
      <c r="C157" s="209">
        <v>499800190</v>
      </c>
      <c r="D157" s="199">
        <v>1641520</v>
      </c>
      <c r="E157" s="203">
        <v>2</v>
      </c>
      <c r="F157" s="203">
        <v>2</v>
      </c>
      <c r="G157" s="203">
        <v>567000005</v>
      </c>
    </row>
    <row r="158" spans="1:7">
      <c r="A158" s="201" t="s">
        <v>1007</v>
      </c>
      <c r="B158" s="202">
        <v>1806</v>
      </c>
      <c r="C158" s="209">
        <v>501441710</v>
      </c>
      <c r="D158" s="199">
        <v>1657940</v>
      </c>
      <c r="E158" s="203">
        <v>3</v>
      </c>
      <c r="F158" s="203">
        <v>1</v>
      </c>
      <c r="G158" s="203">
        <v>567000005</v>
      </c>
    </row>
    <row r="159" spans="1:7">
      <c r="A159" s="201" t="s">
        <v>1008</v>
      </c>
      <c r="B159" s="202">
        <v>1807</v>
      </c>
      <c r="C159" s="209">
        <v>503099650</v>
      </c>
      <c r="D159" s="199">
        <v>1674520</v>
      </c>
      <c r="E159" s="203">
        <v>1</v>
      </c>
      <c r="F159" s="203">
        <v>1</v>
      </c>
      <c r="G159" s="203">
        <v>567000005</v>
      </c>
    </row>
    <row r="160" spans="1:7">
      <c r="A160" s="201" t="s">
        <v>1009</v>
      </c>
      <c r="B160" s="202">
        <v>1808</v>
      </c>
      <c r="C160" s="209">
        <v>504774170</v>
      </c>
      <c r="D160" s="199">
        <v>1691270</v>
      </c>
      <c r="E160" s="203">
        <v>2</v>
      </c>
      <c r="F160" s="203">
        <v>1</v>
      </c>
      <c r="G160" s="203">
        <v>567000005</v>
      </c>
    </row>
    <row r="161" spans="1:7">
      <c r="A161" s="201" t="s">
        <v>1010</v>
      </c>
      <c r="B161" s="202">
        <v>1809</v>
      </c>
      <c r="C161" s="209">
        <v>506465440</v>
      </c>
      <c r="D161" s="199">
        <v>1708180</v>
      </c>
      <c r="E161" s="203">
        <v>3</v>
      </c>
      <c r="F161" s="203">
        <v>1</v>
      </c>
      <c r="G161" s="203">
        <v>567000005</v>
      </c>
    </row>
    <row r="162" spans="1:7">
      <c r="A162" s="201" t="s">
        <v>1011</v>
      </c>
      <c r="B162" s="202">
        <v>1810</v>
      </c>
      <c r="C162" s="209">
        <v>508173620</v>
      </c>
      <c r="D162" s="199">
        <v>1725260</v>
      </c>
      <c r="E162" s="203">
        <v>1</v>
      </c>
      <c r="F162" s="203">
        <v>2</v>
      </c>
      <c r="G162" s="203">
        <v>567000005</v>
      </c>
    </row>
    <row r="163" spans="1:7">
      <c r="A163" s="201" t="s">
        <v>1012</v>
      </c>
      <c r="B163" s="202">
        <v>1811</v>
      </c>
      <c r="C163" s="209">
        <v>509898880</v>
      </c>
      <c r="D163" s="199">
        <v>1742510</v>
      </c>
      <c r="E163" s="203">
        <v>2</v>
      </c>
      <c r="F163" s="203">
        <v>1</v>
      </c>
      <c r="G163" s="203">
        <v>567000005</v>
      </c>
    </row>
    <row r="164" spans="1:7">
      <c r="A164" s="201" t="s">
        <v>1013</v>
      </c>
      <c r="B164" s="202">
        <v>1812</v>
      </c>
      <c r="C164" s="209">
        <v>511641390</v>
      </c>
      <c r="D164" s="199">
        <v>1759940</v>
      </c>
      <c r="E164" s="203">
        <v>3</v>
      </c>
      <c r="F164" s="203">
        <v>1</v>
      </c>
      <c r="G164" s="203">
        <v>567000005</v>
      </c>
    </row>
    <row r="165" spans="1:7">
      <c r="A165" s="201" t="s">
        <v>1014</v>
      </c>
      <c r="B165" s="202">
        <v>1813</v>
      </c>
      <c r="C165" s="209">
        <v>513401330</v>
      </c>
      <c r="D165" s="199">
        <v>1777540</v>
      </c>
      <c r="E165" s="203">
        <v>1</v>
      </c>
      <c r="F165" s="203">
        <v>1</v>
      </c>
      <c r="G165" s="203">
        <v>567000005</v>
      </c>
    </row>
    <row r="166" spans="1:7">
      <c r="A166" s="201" t="s">
        <v>1015</v>
      </c>
      <c r="B166" s="202">
        <v>1814</v>
      </c>
      <c r="C166" s="209">
        <v>515178870</v>
      </c>
      <c r="D166" s="199">
        <v>1795320</v>
      </c>
      <c r="E166" s="203">
        <v>2</v>
      </c>
      <c r="F166" s="203">
        <v>1</v>
      </c>
      <c r="G166" s="203">
        <v>567000005</v>
      </c>
    </row>
    <row r="167" spans="1:7">
      <c r="A167" s="201" t="s">
        <v>1016</v>
      </c>
      <c r="B167" s="202">
        <v>1815</v>
      </c>
      <c r="C167" s="209">
        <v>516974190</v>
      </c>
      <c r="D167" s="199">
        <v>1813270</v>
      </c>
      <c r="E167" s="203">
        <v>3</v>
      </c>
      <c r="F167" s="203">
        <v>2</v>
      </c>
      <c r="G167" s="203">
        <v>567000005</v>
      </c>
    </row>
    <row r="168" spans="1:7">
      <c r="A168" s="201" t="s">
        <v>1017</v>
      </c>
      <c r="B168" s="202">
        <v>1816</v>
      </c>
      <c r="C168" s="209">
        <v>518787460</v>
      </c>
      <c r="D168" s="199">
        <v>1831400</v>
      </c>
      <c r="E168" s="203">
        <v>1</v>
      </c>
      <c r="F168" s="203">
        <v>1</v>
      </c>
      <c r="G168" s="203">
        <v>567000005</v>
      </c>
    </row>
    <row r="169" spans="1:7">
      <c r="A169" s="201" t="s">
        <v>1018</v>
      </c>
      <c r="B169" s="202">
        <v>1817</v>
      </c>
      <c r="C169" s="209">
        <v>520618860</v>
      </c>
      <c r="D169" s="199">
        <v>1849710</v>
      </c>
      <c r="E169" s="203">
        <v>2</v>
      </c>
      <c r="F169" s="203">
        <v>1</v>
      </c>
      <c r="G169" s="203">
        <v>567000005</v>
      </c>
    </row>
    <row r="170" spans="1:7">
      <c r="A170" s="201" t="s">
        <v>1019</v>
      </c>
      <c r="B170" s="202">
        <v>1818</v>
      </c>
      <c r="C170" s="209">
        <v>522468570</v>
      </c>
      <c r="D170" s="199">
        <v>1868210</v>
      </c>
      <c r="E170" s="203">
        <v>3</v>
      </c>
      <c r="F170" s="203">
        <v>1</v>
      </c>
      <c r="G170" s="203">
        <v>567000005</v>
      </c>
    </row>
    <row r="171" spans="1:7">
      <c r="A171" s="201" t="s">
        <v>1020</v>
      </c>
      <c r="B171" s="202">
        <v>1819</v>
      </c>
      <c r="C171" s="209">
        <v>524336780</v>
      </c>
      <c r="D171" s="199">
        <v>1886890</v>
      </c>
      <c r="E171" s="203">
        <v>1</v>
      </c>
      <c r="F171" s="203">
        <v>1</v>
      </c>
      <c r="G171" s="203">
        <v>567000005</v>
      </c>
    </row>
    <row r="172" spans="1:7">
      <c r="A172" s="201" t="s">
        <v>1021</v>
      </c>
      <c r="B172" s="202">
        <v>1820</v>
      </c>
      <c r="C172" s="209">
        <v>526223670</v>
      </c>
      <c r="D172" s="199">
        <v>1905760</v>
      </c>
      <c r="E172" s="203">
        <v>2</v>
      </c>
      <c r="F172" s="203">
        <v>2</v>
      </c>
      <c r="G172" s="203">
        <v>567000005</v>
      </c>
    </row>
    <row r="173" spans="1:7">
      <c r="A173" s="201" t="s">
        <v>1022</v>
      </c>
      <c r="B173" s="202">
        <v>1821</v>
      </c>
      <c r="C173" s="209">
        <v>528129430</v>
      </c>
      <c r="D173" s="199">
        <v>1924820</v>
      </c>
      <c r="E173" s="203">
        <v>3</v>
      </c>
      <c r="F173" s="203">
        <v>1</v>
      </c>
      <c r="G173" s="203">
        <v>567000005</v>
      </c>
    </row>
    <row r="174" spans="1:7">
      <c r="A174" s="201" t="s">
        <v>1023</v>
      </c>
      <c r="B174" s="202">
        <v>1822</v>
      </c>
      <c r="C174" s="209">
        <v>530054250</v>
      </c>
      <c r="D174" s="199">
        <v>1944070</v>
      </c>
      <c r="E174" s="203">
        <v>1</v>
      </c>
      <c r="F174" s="203">
        <v>1</v>
      </c>
      <c r="G174" s="203">
        <v>567000005</v>
      </c>
    </row>
    <row r="175" spans="1:7">
      <c r="A175" s="201" t="s">
        <v>1024</v>
      </c>
      <c r="B175" s="202">
        <v>1823</v>
      </c>
      <c r="C175" s="209">
        <v>531998320</v>
      </c>
      <c r="D175" s="199">
        <v>1963510</v>
      </c>
      <c r="E175" s="203">
        <v>2</v>
      </c>
      <c r="F175" s="203">
        <v>1</v>
      </c>
      <c r="G175" s="203">
        <v>567000005</v>
      </c>
    </row>
    <row r="176" spans="1:7">
      <c r="A176" s="201" t="s">
        <v>1025</v>
      </c>
      <c r="B176" s="202">
        <v>1824</v>
      </c>
      <c r="C176" s="209">
        <v>533961830</v>
      </c>
      <c r="D176" s="199">
        <v>1983150</v>
      </c>
      <c r="E176" s="203">
        <v>3</v>
      </c>
      <c r="F176" s="203">
        <v>1</v>
      </c>
      <c r="G176" s="203">
        <v>567000005</v>
      </c>
    </row>
    <row r="177" spans="1:7">
      <c r="A177" s="201" t="s">
        <v>1026</v>
      </c>
      <c r="B177" s="202">
        <v>1825</v>
      </c>
      <c r="C177" s="209">
        <v>535944980</v>
      </c>
      <c r="D177" s="199">
        <v>2002980</v>
      </c>
      <c r="E177" s="203">
        <v>1</v>
      </c>
      <c r="F177" s="203">
        <v>2</v>
      </c>
      <c r="G177" s="203">
        <v>567000005</v>
      </c>
    </row>
    <row r="178" spans="1:7">
      <c r="A178" s="201" t="s">
        <v>1027</v>
      </c>
      <c r="B178" s="202">
        <v>1826</v>
      </c>
      <c r="C178" s="209">
        <v>537947960</v>
      </c>
      <c r="D178" s="199">
        <v>2023010</v>
      </c>
      <c r="E178" s="203">
        <v>2</v>
      </c>
      <c r="F178" s="203">
        <v>1</v>
      </c>
      <c r="G178" s="203">
        <v>567000005</v>
      </c>
    </row>
    <row r="179" spans="1:7">
      <c r="A179" s="201" t="s">
        <v>1028</v>
      </c>
      <c r="B179" s="202">
        <v>1827</v>
      </c>
      <c r="C179" s="209">
        <v>539970970</v>
      </c>
      <c r="D179" s="199">
        <v>2043240</v>
      </c>
      <c r="E179" s="203">
        <v>3</v>
      </c>
      <c r="F179" s="203">
        <v>1</v>
      </c>
      <c r="G179" s="203">
        <v>567000005</v>
      </c>
    </row>
    <row r="180" spans="1:7">
      <c r="A180" s="201" t="s">
        <v>1029</v>
      </c>
      <c r="B180" s="202">
        <v>1828</v>
      </c>
      <c r="C180" s="209">
        <v>542014210</v>
      </c>
      <c r="D180" s="199">
        <v>2063670</v>
      </c>
      <c r="E180" s="203">
        <v>1</v>
      </c>
      <c r="F180" s="203">
        <v>1</v>
      </c>
      <c r="G180" s="203">
        <v>567000005</v>
      </c>
    </row>
    <row r="181" spans="1:7">
      <c r="A181" s="201" t="s">
        <v>1030</v>
      </c>
      <c r="B181" s="202">
        <v>1829</v>
      </c>
      <c r="C181" s="209">
        <v>544077880</v>
      </c>
      <c r="D181" s="199">
        <v>2084310</v>
      </c>
      <c r="E181" s="203">
        <v>2</v>
      </c>
      <c r="F181" s="203">
        <v>1</v>
      </c>
      <c r="G181" s="203">
        <v>567000005</v>
      </c>
    </row>
    <row r="182" spans="1:7">
      <c r="A182" s="201" t="s">
        <v>1031</v>
      </c>
      <c r="B182" s="202">
        <v>1830</v>
      </c>
      <c r="C182" s="209">
        <v>546162190</v>
      </c>
      <c r="D182" s="199">
        <v>2105150</v>
      </c>
      <c r="E182" s="203">
        <v>3</v>
      </c>
      <c r="F182" s="203">
        <v>2</v>
      </c>
      <c r="G182" s="203">
        <v>567000005</v>
      </c>
    </row>
    <row r="183" spans="1:7">
      <c r="A183" s="201" t="s">
        <v>1032</v>
      </c>
      <c r="B183" s="202">
        <v>1831</v>
      </c>
      <c r="C183" s="209">
        <v>548267340</v>
      </c>
      <c r="D183" s="199">
        <v>2126200</v>
      </c>
      <c r="E183" s="203">
        <v>1</v>
      </c>
      <c r="F183" s="203">
        <v>1</v>
      </c>
      <c r="G183" s="203">
        <v>567000005</v>
      </c>
    </row>
    <row r="184" spans="1:7">
      <c r="A184" s="201" t="s">
        <v>1033</v>
      </c>
      <c r="B184" s="202">
        <v>1832</v>
      </c>
      <c r="C184" s="209">
        <v>550393540</v>
      </c>
      <c r="D184" s="199">
        <v>2147460</v>
      </c>
      <c r="E184" s="203">
        <v>2</v>
      </c>
      <c r="F184" s="203">
        <v>1</v>
      </c>
      <c r="G184" s="203">
        <v>567000005</v>
      </c>
    </row>
    <row r="185" spans="1:7">
      <c r="A185" s="201" t="s">
        <v>1034</v>
      </c>
      <c r="B185" s="202">
        <v>1833</v>
      </c>
      <c r="C185" s="209">
        <v>552541000</v>
      </c>
      <c r="D185" s="199">
        <v>2168930</v>
      </c>
      <c r="E185" s="203">
        <v>3</v>
      </c>
      <c r="F185" s="203">
        <v>1</v>
      </c>
      <c r="G185" s="203">
        <v>567000005</v>
      </c>
    </row>
    <row r="186" spans="1:7">
      <c r="A186" s="201" t="s">
        <v>1035</v>
      </c>
      <c r="B186" s="202">
        <v>1834</v>
      </c>
      <c r="C186" s="209">
        <v>554709930</v>
      </c>
      <c r="D186" s="199">
        <v>2190620</v>
      </c>
      <c r="E186" s="203">
        <v>1</v>
      </c>
      <c r="F186" s="203">
        <v>1</v>
      </c>
      <c r="G186" s="203">
        <v>567000005</v>
      </c>
    </row>
    <row r="187" spans="1:7">
      <c r="A187" s="201" t="s">
        <v>1036</v>
      </c>
      <c r="B187" s="202">
        <v>1835</v>
      </c>
      <c r="C187" s="209">
        <v>556900550</v>
      </c>
      <c r="D187" s="199">
        <v>2212530</v>
      </c>
      <c r="E187" s="203">
        <v>2</v>
      </c>
      <c r="F187" s="203">
        <v>2</v>
      </c>
      <c r="G187" s="203">
        <v>567000005</v>
      </c>
    </row>
    <row r="188" spans="1:7">
      <c r="A188" s="201" t="s">
        <v>1037</v>
      </c>
      <c r="B188" s="202">
        <v>1836</v>
      </c>
      <c r="C188" s="209">
        <v>559113080</v>
      </c>
      <c r="D188" s="199">
        <v>2234660</v>
      </c>
      <c r="E188" s="203">
        <v>3</v>
      </c>
      <c r="F188" s="203">
        <v>1</v>
      </c>
      <c r="G188" s="203">
        <v>567000005</v>
      </c>
    </row>
    <row r="189" spans="1:7">
      <c r="A189" s="201" t="s">
        <v>1038</v>
      </c>
      <c r="B189" s="202">
        <v>1837</v>
      </c>
      <c r="C189" s="209">
        <v>561347740</v>
      </c>
      <c r="D189" s="199">
        <v>2257010</v>
      </c>
      <c r="E189" s="203">
        <v>1</v>
      </c>
      <c r="F189" s="203">
        <v>1</v>
      </c>
      <c r="G189" s="203">
        <v>567000005</v>
      </c>
    </row>
    <row r="190" spans="1:7">
      <c r="A190" s="201" t="s">
        <v>1039</v>
      </c>
      <c r="B190" s="202">
        <v>1838</v>
      </c>
      <c r="C190" s="209">
        <v>563604750</v>
      </c>
      <c r="D190" s="199">
        <v>2279580</v>
      </c>
      <c r="E190" s="203">
        <v>2</v>
      </c>
      <c r="F190" s="203">
        <v>1</v>
      </c>
      <c r="G190" s="203">
        <v>567000005</v>
      </c>
    </row>
    <row r="191" spans="1:7">
      <c r="A191" s="201" t="s">
        <v>1040</v>
      </c>
      <c r="B191" s="202">
        <v>1839</v>
      </c>
      <c r="C191" s="209">
        <v>565884330</v>
      </c>
      <c r="D191" s="199">
        <v>2302380</v>
      </c>
      <c r="E191" s="203">
        <v>3</v>
      </c>
      <c r="F191" s="203">
        <v>1</v>
      </c>
      <c r="G191" s="203">
        <v>567000005</v>
      </c>
    </row>
    <row r="192" spans="1:7">
      <c r="A192" s="201" t="s">
        <v>1041</v>
      </c>
      <c r="B192" s="202">
        <v>1840</v>
      </c>
      <c r="C192" s="209">
        <v>568186710</v>
      </c>
      <c r="D192" s="199">
        <v>2325400</v>
      </c>
      <c r="E192" s="203">
        <v>1</v>
      </c>
      <c r="F192" s="203">
        <v>2</v>
      </c>
      <c r="G192" s="203">
        <v>567000005</v>
      </c>
    </row>
    <row r="193" spans="1:7">
      <c r="A193" s="201" t="s">
        <v>1042</v>
      </c>
      <c r="B193" s="202">
        <v>1841</v>
      </c>
      <c r="C193" s="209">
        <v>570512110</v>
      </c>
      <c r="D193" s="199">
        <v>2348650</v>
      </c>
      <c r="E193" s="203">
        <v>2</v>
      </c>
      <c r="F193" s="203">
        <v>1</v>
      </c>
      <c r="G193" s="203">
        <v>567000005</v>
      </c>
    </row>
    <row r="194" spans="1:7">
      <c r="A194" s="201" t="s">
        <v>1043</v>
      </c>
      <c r="B194" s="202">
        <v>1842</v>
      </c>
      <c r="C194" s="209">
        <v>572860760</v>
      </c>
      <c r="D194" s="199">
        <v>2372140</v>
      </c>
      <c r="E194" s="203">
        <v>3</v>
      </c>
      <c r="F194" s="203">
        <v>1</v>
      </c>
      <c r="G194" s="203">
        <v>567000005</v>
      </c>
    </row>
    <row r="195" spans="1:7">
      <c r="A195" s="201" t="s">
        <v>1044</v>
      </c>
      <c r="B195" s="202">
        <v>1843</v>
      </c>
      <c r="C195" s="209">
        <v>575232900</v>
      </c>
      <c r="D195" s="199">
        <v>2395860</v>
      </c>
      <c r="E195" s="203">
        <v>1</v>
      </c>
      <c r="F195" s="203">
        <v>1</v>
      </c>
      <c r="G195" s="203">
        <v>567000005</v>
      </c>
    </row>
    <row r="196" spans="1:7">
      <c r="A196" s="201" t="s">
        <v>1045</v>
      </c>
      <c r="B196" s="202">
        <v>1844</v>
      </c>
      <c r="C196" s="209">
        <v>577628760</v>
      </c>
      <c r="D196" s="199">
        <v>2419820</v>
      </c>
      <c r="E196" s="203">
        <v>2</v>
      </c>
      <c r="F196" s="203">
        <v>1</v>
      </c>
      <c r="G196" s="203">
        <v>567000005</v>
      </c>
    </row>
    <row r="197" spans="1:7">
      <c r="A197" s="201" t="s">
        <v>1046</v>
      </c>
      <c r="B197" s="202">
        <v>1845</v>
      </c>
      <c r="C197" s="209">
        <v>580048580</v>
      </c>
      <c r="D197" s="199">
        <v>2444020</v>
      </c>
      <c r="E197" s="203">
        <v>3</v>
      </c>
      <c r="F197" s="203">
        <v>2</v>
      </c>
      <c r="G197" s="203">
        <v>567000005</v>
      </c>
    </row>
    <row r="198" spans="1:7">
      <c r="A198" s="201" t="s">
        <v>1047</v>
      </c>
      <c r="B198" s="202">
        <v>1846</v>
      </c>
      <c r="C198" s="209">
        <v>582492600</v>
      </c>
      <c r="D198" s="199">
        <v>2468460</v>
      </c>
      <c r="E198" s="203">
        <v>1</v>
      </c>
      <c r="F198" s="203">
        <v>1</v>
      </c>
      <c r="G198" s="203">
        <v>567000005</v>
      </c>
    </row>
    <row r="199" spans="1:7">
      <c r="A199" s="201" t="s">
        <v>1048</v>
      </c>
      <c r="B199" s="202">
        <v>1847</v>
      </c>
      <c r="C199" s="209">
        <v>584961060</v>
      </c>
      <c r="D199" s="199">
        <v>2493140</v>
      </c>
      <c r="E199" s="203">
        <v>2</v>
      </c>
      <c r="F199" s="203">
        <v>1</v>
      </c>
      <c r="G199" s="203">
        <v>567000005</v>
      </c>
    </row>
    <row r="200" spans="1:7">
      <c r="A200" s="201" t="s">
        <v>1049</v>
      </c>
      <c r="B200" s="202">
        <v>1848</v>
      </c>
      <c r="C200" s="209">
        <v>587454200</v>
      </c>
      <c r="D200" s="199">
        <v>2518070</v>
      </c>
      <c r="E200" s="203">
        <v>3</v>
      </c>
      <c r="F200" s="203">
        <v>1</v>
      </c>
      <c r="G200" s="203">
        <v>567000005</v>
      </c>
    </row>
    <row r="201" spans="1:7">
      <c r="A201" s="201" t="s">
        <v>1050</v>
      </c>
      <c r="B201" s="202">
        <v>1849</v>
      </c>
      <c r="C201" s="209">
        <v>589972270</v>
      </c>
      <c r="D201" s="199">
        <v>2543250</v>
      </c>
      <c r="E201" s="203">
        <v>1</v>
      </c>
      <c r="F201" s="203">
        <v>1</v>
      </c>
      <c r="G201" s="203">
        <v>567000005</v>
      </c>
    </row>
    <row r="202" spans="1:7">
      <c r="A202" s="197" t="s">
        <v>1051</v>
      </c>
      <c r="B202" s="198">
        <v>1850</v>
      </c>
      <c r="C202" s="209">
        <v>592515520</v>
      </c>
      <c r="D202" s="199">
        <v>2568680</v>
      </c>
      <c r="E202" s="200">
        <v>2</v>
      </c>
      <c r="F202" s="200">
        <v>2</v>
      </c>
      <c r="G202" s="200">
        <v>567000005</v>
      </c>
    </row>
    <row r="203" spans="1:7">
      <c r="A203" s="201" t="s">
        <v>1052</v>
      </c>
      <c r="B203" s="202">
        <v>1851</v>
      </c>
      <c r="C203" s="209">
        <v>595084200</v>
      </c>
      <c r="D203" s="199">
        <v>2607210</v>
      </c>
      <c r="E203" s="203">
        <v>3</v>
      </c>
      <c r="F203" s="203">
        <v>1</v>
      </c>
      <c r="G203" s="203">
        <v>567000005</v>
      </c>
    </row>
    <row r="204" spans="1:7">
      <c r="A204" s="201" t="s">
        <v>1053</v>
      </c>
      <c r="B204" s="202">
        <v>1852</v>
      </c>
      <c r="C204" s="209">
        <v>597691410</v>
      </c>
      <c r="D204" s="199">
        <v>2646320</v>
      </c>
      <c r="E204" s="203">
        <v>1</v>
      </c>
      <c r="F204" s="203">
        <v>1</v>
      </c>
      <c r="G204" s="203">
        <v>567000005</v>
      </c>
    </row>
    <row r="205" spans="1:7">
      <c r="A205" s="201" t="s">
        <v>1054</v>
      </c>
      <c r="B205" s="202">
        <v>1853</v>
      </c>
      <c r="C205" s="209">
        <v>600337730</v>
      </c>
      <c r="D205" s="199">
        <v>2686010</v>
      </c>
      <c r="E205" s="203">
        <v>2</v>
      </c>
      <c r="F205" s="203">
        <v>1</v>
      </c>
      <c r="G205" s="203">
        <v>567000005</v>
      </c>
    </row>
    <row r="206" spans="1:7">
      <c r="A206" s="201" t="s">
        <v>1055</v>
      </c>
      <c r="B206" s="202">
        <v>1854</v>
      </c>
      <c r="C206" s="209">
        <v>603023740</v>
      </c>
      <c r="D206" s="199">
        <v>2726300</v>
      </c>
      <c r="E206" s="203">
        <v>3</v>
      </c>
      <c r="F206" s="203">
        <v>1</v>
      </c>
      <c r="G206" s="203">
        <v>567000005</v>
      </c>
    </row>
    <row r="207" spans="1:7">
      <c r="A207" s="201" t="s">
        <v>1056</v>
      </c>
      <c r="B207" s="202">
        <v>1855</v>
      </c>
      <c r="C207" s="209">
        <v>605750040</v>
      </c>
      <c r="D207" s="199">
        <v>2767190</v>
      </c>
      <c r="E207" s="203">
        <v>1</v>
      </c>
      <c r="F207" s="203">
        <v>2</v>
      </c>
      <c r="G207" s="203">
        <v>567000005</v>
      </c>
    </row>
    <row r="208" spans="1:7">
      <c r="A208" s="201" t="s">
        <v>1057</v>
      </c>
      <c r="B208" s="202">
        <v>1856</v>
      </c>
      <c r="C208" s="209">
        <v>608517230</v>
      </c>
      <c r="D208" s="199">
        <v>2808700</v>
      </c>
      <c r="E208" s="203">
        <v>2</v>
      </c>
      <c r="F208" s="203">
        <v>1</v>
      </c>
      <c r="G208" s="203">
        <v>567000005</v>
      </c>
    </row>
    <row r="209" spans="1:7">
      <c r="A209" s="201" t="s">
        <v>1058</v>
      </c>
      <c r="B209" s="202">
        <v>1857</v>
      </c>
      <c r="C209" s="209">
        <v>611325930</v>
      </c>
      <c r="D209" s="199">
        <v>2850830</v>
      </c>
      <c r="E209" s="203">
        <v>3</v>
      </c>
      <c r="F209" s="203">
        <v>1</v>
      </c>
      <c r="G209" s="203">
        <v>567000005</v>
      </c>
    </row>
    <row r="210" spans="1:7">
      <c r="A210" s="201" t="s">
        <v>1059</v>
      </c>
      <c r="B210" s="202">
        <v>1858</v>
      </c>
      <c r="C210" s="209">
        <v>614176760</v>
      </c>
      <c r="D210" s="199">
        <v>2893590</v>
      </c>
      <c r="E210" s="203">
        <v>1</v>
      </c>
      <c r="F210" s="203">
        <v>1</v>
      </c>
      <c r="G210" s="203">
        <v>567000005</v>
      </c>
    </row>
    <row r="211" spans="1:7">
      <c r="A211" s="201" t="s">
        <v>1060</v>
      </c>
      <c r="B211" s="202">
        <v>1859</v>
      </c>
      <c r="C211" s="209">
        <v>617070350</v>
      </c>
      <c r="D211" s="199">
        <v>2936990</v>
      </c>
      <c r="E211" s="203">
        <v>2</v>
      </c>
      <c r="F211" s="203">
        <v>1</v>
      </c>
      <c r="G211" s="203">
        <v>567000005</v>
      </c>
    </row>
    <row r="212" spans="1:7">
      <c r="A212" s="201" t="s">
        <v>1061</v>
      </c>
      <c r="B212" s="202">
        <v>1860</v>
      </c>
      <c r="C212" s="209">
        <v>620007340</v>
      </c>
      <c r="D212" s="199">
        <v>2981040</v>
      </c>
      <c r="E212" s="203">
        <v>3</v>
      </c>
      <c r="F212" s="203">
        <v>2</v>
      </c>
      <c r="G212" s="203">
        <v>567000005</v>
      </c>
    </row>
    <row r="213" spans="1:7">
      <c r="A213" s="201" t="s">
        <v>1062</v>
      </c>
      <c r="B213" s="202">
        <v>1861</v>
      </c>
      <c r="C213" s="209">
        <v>622988380</v>
      </c>
      <c r="D213" s="199">
        <v>3025760</v>
      </c>
      <c r="E213" s="203">
        <v>1</v>
      </c>
      <c r="F213" s="203">
        <v>1</v>
      </c>
      <c r="G213" s="203">
        <v>567000005</v>
      </c>
    </row>
    <row r="214" spans="1:7">
      <c r="A214" s="201" t="s">
        <v>1063</v>
      </c>
      <c r="B214" s="202">
        <v>1862</v>
      </c>
      <c r="C214" s="209">
        <v>626014140</v>
      </c>
      <c r="D214" s="199">
        <v>3071150</v>
      </c>
      <c r="E214" s="203">
        <v>2</v>
      </c>
      <c r="F214" s="203">
        <v>1</v>
      </c>
      <c r="G214" s="203">
        <v>567000005</v>
      </c>
    </row>
    <row r="215" spans="1:7">
      <c r="A215" s="201" t="s">
        <v>1064</v>
      </c>
      <c r="B215" s="202">
        <v>1863</v>
      </c>
      <c r="C215" s="209">
        <v>629085290</v>
      </c>
      <c r="D215" s="199">
        <v>3117220</v>
      </c>
      <c r="E215" s="203">
        <v>3</v>
      </c>
      <c r="F215" s="203">
        <v>1</v>
      </c>
      <c r="G215" s="203">
        <v>567000005</v>
      </c>
    </row>
    <row r="216" spans="1:7">
      <c r="A216" s="201" t="s">
        <v>1065</v>
      </c>
      <c r="B216" s="202">
        <v>1864</v>
      </c>
      <c r="C216" s="209">
        <v>632202510</v>
      </c>
      <c r="D216" s="199">
        <v>3163980</v>
      </c>
      <c r="E216" s="203">
        <v>1</v>
      </c>
      <c r="F216" s="203">
        <v>1</v>
      </c>
      <c r="G216" s="203">
        <v>567000005</v>
      </c>
    </row>
    <row r="217" spans="1:7">
      <c r="A217" s="201" t="s">
        <v>1066</v>
      </c>
      <c r="B217" s="202">
        <v>1865</v>
      </c>
      <c r="C217" s="209">
        <v>635366490</v>
      </c>
      <c r="D217" s="199">
        <v>3211440</v>
      </c>
      <c r="E217" s="203">
        <v>2</v>
      </c>
      <c r="F217" s="203">
        <v>2</v>
      </c>
      <c r="G217" s="203">
        <v>567000005</v>
      </c>
    </row>
    <row r="218" spans="1:7">
      <c r="A218" s="201" t="s">
        <v>1067</v>
      </c>
      <c r="B218" s="202">
        <v>1866</v>
      </c>
      <c r="C218" s="209">
        <v>638577930</v>
      </c>
      <c r="D218" s="199">
        <v>3259610</v>
      </c>
      <c r="E218" s="203">
        <v>3</v>
      </c>
      <c r="F218" s="203">
        <v>1</v>
      </c>
      <c r="G218" s="203">
        <v>567000005</v>
      </c>
    </row>
    <row r="219" spans="1:7">
      <c r="A219" s="201" t="s">
        <v>1068</v>
      </c>
      <c r="B219" s="202">
        <v>1867</v>
      </c>
      <c r="C219" s="209">
        <v>641837540</v>
      </c>
      <c r="D219" s="199">
        <v>3308500</v>
      </c>
      <c r="E219" s="203">
        <v>1</v>
      </c>
      <c r="F219" s="203">
        <v>1</v>
      </c>
      <c r="G219" s="203">
        <v>567000005</v>
      </c>
    </row>
    <row r="220" spans="1:7">
      <c r="A220" s="201" t="s">
        <v>1069</v>
      </c>
      <c r="B220" s="202">
        <v>1868</v>
      </c>
      <c r="C220" s="209">
        <v>645146040</v>
      </c>
      <c r="D220" s="199">
        <v>3358130</v>
      </c>
      <c r="E220" s="203">
        <v>2</v>
      </c>
      <c r="F220" s="203">
        <v>1</v>
      </c>
      <c r="G220" s="203">
        <v>567000005</v>
      </c>
    </row>
    <row r="221" spans="1:7">
      <c r="A221" s="201" t="s">
        <v>1070</v>
      </c>
      <c r="B221" s="202">
        <v>1869</v>
      </c>
      <c r="C221" s="209">
        <v>648504170</v>
      </c>
      <c r="D221" s="199">
        <v>3408500</v>
      </c>
      <c r="E221" s="203">
        <v>3</v>
      </c>
      <c r="F221" s="203">
        <v>1</v>
      </c>
      <c r="G221" s="203">
        <v>567000005</v>
      </c>
    </row>
    <row r="222" spans="1:7">
      <c r="A222" s="201" t="s">
        <v>1071</v>
      </c>
      <c r="B222" s="202">
        <v>1870</v>
      </c>
      <c r="C222" s="209">
        <v>651912670</v>
      </c>
      <c r="D222" s="199">
        <v>3459630</v>
      </c>
      <c r="E222" s="203">
        <v>1</v>
      </c>
      <c r="F222" s="203">
        <v>2</v>
      </c>
      <c r="G222" s="203">
        <v>567000005</v>
      </c>
    </row>
    <row r="223" spans="1:7">
      <c r="A223" s="201" t="s">
        <v>1072</v>
      </c>
      <c r="B223" s="202">
        <v>1871</v>
      </c>
      <c r="C223" s="209">
        <v>655372300</v>
      </c>
      <c r="D223" s="199">
        <v>3511520</v>
      </c>
      <c r="E223" s="203">
        <v>2</v>
      </c>
      <c r="F223" s="203">
        <v>1</v>
      </c>
      <c r="G223" s="203">
        <v>567000005</v>
      </c>
    </row>
    <row r="224" spans="1:7">
      <c r="A224" s="201" t="s">
        <v>1073</v>
      </c>
      <c r="B224" s="202">
        <v>1872</v>
      </c>
      <c r="C224" s="209">
        <v>658883820</v>
      </c>
      <c r="D224" s="199">
        <v>3564190</v>
      </c>
      <c r="E224" s="203">
        <v>3</v>
      </c>
      <c r="F224" s="203">
        <v>1</v>
      </c>
      <c r="G224" s="203">
        <v>567000005</v>
      </c>
    </row>
    <row r="225" spans="1:7">
      <c r="A225" s="201" t="s">
        <v>1074</v>
      </c>
      <c r="B225" s="202">
        <v>1873</v>
      </c>
      <c r="C225" s="209">
        <v>662448010</v>
      </c>
      <c r="D225" s="199">
        <v>3617650</v>
      </c>
      <c r="E225" s="203">
        <v>1</v>
      </c>
      <c r="F225" s="203">
        <v>1</v>
      </c>
      <c r="G225" s="203">
        <v>567000005</v>
      </c>
    </row>
    <row r="226" spans="1:7">
      <c r="A226" s="201" t="s">
        <v>1075</v>
      </c>
      <c r="B226" s="202">
        <v>1874</v>
      </c>
      <c r="C226" s="209">
        <v>666065660</v>
      </c>
      <c r="D226" s="199">
        <v>3671910</v>
      </c>
      <c r="E226" s="203">
        <v>2</v>
      </c>
      <c r="F226" s="203">
        <v>1</v>
      </c>
      <c r="G226" s="203">
        <v>567000005</v>
      </c>
    </row>
    <row r="227" spans="1:7">
      <c r="A227" s="201" t="s">
        <v>1076</v>
      </c>
      <c r="B227" s="202">
        <v>1875</v>
      </c>
      <c r="C227" s="209">
        <v>669737570</v>
      </c>
      <c r="D227" s="199">
        <v>3726990</v>
      </c>
      <c r="E227" s="203">
        <v>3</v>
      </c>
      <c r="F227" s="203">
        <v>2</v>
      </c>
      <c r="G227" s="203">
        <v>567000005</v>
      </c>
    </row>
    <row r="228" spans="1:7">
      <c r="A228" s="201" t="s">
        <v>1077</v>
      </c>
      <c r="B228" s="202">
        <v>1876</v>
      </c>
      <c r="C228" s="209">
        <v>673464560</v>
      </c>
      <c r="D228" s="199">
        <v>3782890</v>
      </c>
      <c r="E228" s="203">
        <v>1</v>
      </c>
      <c r="F228" s="203">
        <v>1</v>
      </c>
      <c r="G228" s="203">
        <v>567000005</v>
      </c>
    </row>
    <row r="229" spans="1:7">
      <c r="A229" s="201" t="s">
        <v>1078</v>
      </c>
      <c r="B229" s="202">
        <v>1877</v>
      </c>
      <c r="C229" s="209">
        <v>677247450</v>
      </c>
      <c r="D229" s="199">
        <v>3839630</v>
      </c>
      <c r="E229" s="203">
        <v>2</v>
      </c>
      <c r="F229" s="203">
        <v>1</v>
      </c>
      <c r="G229" s="203">
        <v>567000005</v>
      </c>
    </row>
    <row r="230" spans="1:7">
      <c r="A230" s="201" t="s">
        <v>1079</v>
      </c>
      <c r="B230" s="202">
        <v>1878</v>
      </c>
      <c r="C230" s="209">
        <v>681087080</v>
      </c>
      <c r="D230" s="199">
        <v>3897220</v>
      </c>
      <c r="E230" s="203">
        <v>3</v>
      </c>
      <c r="F230" s="203">
        <v>1</v>
      </c>
      <c r="G230" s="203">
        <v>567000005</v>
      </c>
    </row>
    <row r="231" spans="1:7">
      <c r="A231" s="201" t="s">
        <v>1080</v>
      </c>
      <c r="B231" s="202">
        <v>1879</v>
      </c>
      <c r="C231" s="209">
        <v>684984300</v>
      </c>
      <c r="D231" s="199">
        <v>3955680</v>
      </c>
      <c r="E231" s="203">
        <v>1</v>
      </c>
      <c r="F231" s="203">
        <v>1</v>
      </c>
      <c r="G231" s="203">
        <v>567000005</v>
      </c>
    </row>
    <row r="232" spans="1:7">
      <c r="A232" s="201" t="s">
        <v>1081</v>
      </c>
      <c r="B232" s="202">
        <v>1880</v>
      </c>
      <c r="C232" s="209">
        <v>688939980</v>
      </c>
      <c r="D232" s="199">
        <v>4015020</v>
      </c>
      <c r="E232" s="203">
        <v>2</v>
      </c>
      <c r="F232" s="203">
        <v>2</v>
      </c>
      <c r="G232" s="203">
        <v>567000005</v>
      </c>
    </row>
    <row r="233" spans="1:7">
      <c r="A233" s="201" t="s">
        <v>1082</v>
      </c>
      <c r="B233" s="202">
        <v>1881</v>
      </c>
      <c r="C233" s="209">
        <v>692955000</v>
      </c>
      <c r="D233" s="199">
        <v>4075250</v>
      </c>
      <c r="E233" s="203">
        <v>3</v>
      </c>
      <c r="F233" s="203">
        <v>1</v>
      </c>
      <c r="G233" s="203">
        <v>567000005</v>
      </c>
    </row>
    <row r="234" spans="1:7">
      <c r="A234" s="201" t="s">
        <v>1083</v>
      </c>
      <c r="B234" s="202">
        <v>1882</v>
      </c>
      <c r="C234" s="209">
        <v>697030250</v>
      </c>
      <c r="D234" s="199">
        <v>4136380</v>
      </c>
      <c r="E234" s="203">
        <v>1</v>
      </c>
      <c r="F234" s="203">
        <v>1</v>
      </c>
      <c r="G234" s="203">
        <v>567000005</v>
      </c>
    </row>
    <row r="235" spans="1:7">
      <c r="A235" s="201" t="s">
        <v>1084</v>
      </c>
      <c r="B235" s="202">
        <v>1883</v>
      </c>
      <c r="C235" s="209">
        <v>701166630</v>
      </c>
      <c r="D235" s="199">
        <v>4198430</v>
      </c>
      <c r="E235" s="203">
        <v>2</v>
      </c>
      <c r="F235" s="203">
        <v>1</v>
      </c>
      <c r="G235" s="203">
        <v>567000005</v>
      </c>
    </row>
    <row r="236" spans="1:7">
      <c r="A236" s="201" t="s">
        <v>1085</v>
      </c>
      <c r="B236" s="202">
        <v>1884</v>
      </c>
      <c r="C236" s="209">
        <v>705365060</v>
      </c>
      <c r="D236" s="199">
        <v>4261410</v>
      </c>
      <c r="E236" s="203">
        <v>3</v>
      </c>
      <c r="F236" s="203">
        <v>1</v>
      </c>
      <c r="G236" s="203">
        <v>567000005</v>
      </c>
    </row>
    <row r="237" spans="1:7">
      <c r="A237" s="201" t="s">
        <v>1086</v>
      </c>
      <c r="B237" s="202">
        <v>1885</v>
      </c>
      <c r="C237" s="209">
        <v>709626470</v>
      </c>
      <c r="D237" s="199">
        <v>4325330</v>
      </c>
      <c r="E237" s="203">
        <v>1</v>
      </c>
      <c r="F237" s="203">
        <v>2</v>
      </c>
      <c r="G237" s="203">
        <v>567000005</v>
      </c>
    </row>
    <row r="238" spans="1:7">
      <c r="A238" s="201" t="s">
        <v>1087</v>
      </c>
      <c r="B238" s="202">
        <v>1886</v>
      </c>
      <c r="C238" s="209">
        <v>713951800</v>
      </c>
      <c r="D238" s="199">
        <v>4390210</v>
      </c>
      <c r="E238" s="203">
        <v>2</v>
      </c>
      <c r="F238" s="203">
        <v>1</v>
      </c>
      <c r="G238" s="203">
        <v>567000005</v>
      </c>
    </row>
    <row r="239" spans="1:7">
      <c r="A239" s="201" t="s">
        <v>1088</v>
      </c>
      <c r="B239" s="202">
        <v>1887</v>
      </c>
      <c r="C239" s="209">
        <v>718342010</v>
      </c>
      <c r="D239" s="199">
        <v>4456060</v>
      </c>
      <c r="E239" s="203">
        <v>3</v>
      </c>
      <c r="F239" s="203">
        <v>1</v>
      </c>
      <c r="G239" s="203">
        <v>567000005</v>
      </c>
    </row>
    <row r="240" spans="1:7">
      <c r="A240" s="201" t="s">
        <v>1089</v>
      </c>
      <c r="B240" s="202">
        <v>1888</v>
      </c>
      <c r="C240" s="209">
        <v>722798070</v>
      </c>
      <c r="D240" s="199">
        <v>4522900</v>
      </c>
      <c r="E240" s="203">
        <v>1</v>
      </c>
      <c r="F240" s="203">
        <v>1</v>
      </c>
      <c r="G240" s="203">
        <v>567000005</v>
      </c>
    </row>
    <row r="241" spans="1:7">
      <c r="A241" s="201" t="s">
        <v>1090</v>
      </c>
      <c r="B241" s="202">
        <v>1889</v>
      </c>
      <c r="C241" s="209">
        <v>727320970</v>
      </c>
      <c r="D241" s="199">
        <v>4590740</v>
      </c>
      <c r="E241" s="203">
        <v>2</v>
      </c>
      <c r="F241" s="203">
        <v>1</v>
      </c>
      <c r="G241" s="203">
        <v>567000005</v>
      </c>
    </row>
    <row r="242" spans="1:7">
      <c r="A242" s="201" t="s">
        <v>1091</v>
      </c>
      <c r="B242" s="202">
        <v>1890</v>
      </c>
      <c r="C242" s="209">
        <v>731911710</v>
      </c>
      <c r="D242" s="199">
        <v>4659600</v>
      </c>
      <c r="E242" s="203">
        <v>3</v>
      </c>
      <c r="F242" s="203">
        <v>2</v>
      </c>
      <c r="G242" s="203">
        <v>567000005</v>
      </c>
    </row>
    <row r="243" spans="1:7">
      <c r="A243" s="201" t="s">
        <v>1092</v>
      </c>
      <c r="B243" s="202">
        <v>1891</v>
      </c>
      <c r="C243" s="209">
        <v>736571310</v>
      </c>
      <c r="D243" s="199">
        <v>4729490</v>
      </c>
      <c r="E243" s="203">
        <v>1</v>
      </c>
      <c r="F243" s="203">
        <v>1</v>
      </c>
      <c r="G243" s="203">
        <v>567000005</v>
      </c>
    </row>
    <row r="244" spans="1:7">
      <c r="A244" s="201" t="s">
        <v>1093</v>
      </c>
      <c r="B244" s="202">
        <v>1892</v>
      </c>
      <c r="C244" s="209">
        <v>741300800</v>
      </c>
      <c r="D244" s="199">
        <v>4800430</v>
      </c>
      <c r="E244" s="203">
        <v>2</v>
      </c>
      <c r="F244" s="203">
        <v>1</v>
      </c>
      <c r="G244" s="203">
        <v>567000005</v>
      </c>
    </row>
    <row r="245" spans="1:7">
      <c r="A245" s="201" t="s">
        <v>1094</v>
      </c>
      <c r="B245" s="202">
        <v>1893</v>
      </c>
      <c r="C245" s="209">
        <v>746101230</v>
      </c>
      <c r="D245" s="199">
        <v>4872440</v>
      </c>
      <c r="E245" s="203">
        <v>3</v>
      </c>
      <c r="F245" s="203">
        <v>1</v>
      </c>
      <c r="G245" s="203">
        <v>567000005</v>
      </c>
    </row>
    <row r="246" spans="1:7">
      <c r="A246" s="201" t="s">
        <v>1095</v>
      </c>
      <c r="B246" s="202">
        <v>1894</v>
      </c>
      <c r="C246" s="209">
        <v>750973670</v>
      </c>
      <c r="D246" s="199">
        <v>4945530</v>
      </c>
      <c r="E246" s="203">
        <v>1</v>
      </c>
      <c r="F246" s="203">
        <v>1</v>
      </c>
      <c r="G246" s="203">
        <v>567000005</v>
      </c>
    </row>
    <row r="247" spans="1:7">
      <c r="A247" s="201" t="s">
        <v>1096</v>
      </c>
      <c r="B247" s="202">
        <v>1895</v>
      </c>
      <c r="C247" s="209">
        <v>755919200</v>
      </c>
      <c r="D247" s="199">
        <v>5019710</v>
      </c>
      <c r="E247" s="203">
        <v>2</v>
      </c>
      <c r="F247" s="203">
        <v>2</v>
      </c>
      <c r="G247" s="203">
        <v>567000005</v>
      </c>
    </row>
    <row r="248" spans="1:7">
      <c r="A248" s="201" t="s">
        <v>1097</v>
      </c>
      <c r="B248" s="202">
        <v>1896</v>
      </c>
      <c r="C248" s="209">
        <v>760938910</v>
      </c>
      <c r="D248" s="199">
        <v>5095010</v>
      </c>
      <c r="E248" s="203">
        <v>3</v>
      </c>
      <c r="F248" s="203">
        <v>1</v>
      </c>
      <c r="G248" s="203">
        <v>567000005</v>
      </c>
    </row>
    <row r="249" spans="1:7">
      <c r="A249" s="201" t="s">
        <v>1098</v>
      </c>
      <c r="B249" s="202">
        <v>1897</v>
      </c>
      <c r="C249" s="209">
        <v>766033920</v>
      </c>
      <c r="D249" s="199">
        <v>5171440</v>
      </c>
      <c r="E249" s="203">
        <v>1</v>
      </c>
      <c r="F249" s="203">
        <v>1</v>
      </c>
      <c r="G249" s="203">
        <v>567000005</v>
      </c>
    </row>
    <row r="250" spans="1:7">
      <c r="A250" s="201" t="s">
        <v>1099</v>
      </c>
      <c r="B250" s="202">
        <v>1898</v>
      </c>
      <c r="C250" s="209">
        <v>771205360</v>
      </c>
      <c r="D250" s="199">
        <v>5249010</v>
      </c>
      <c r="E250" s="203">
        <v>2</v>
      </c>
      <c r="F250" s="203">
        <v>1</v>
      </c>
      <c r="G250" s="203">
        <v>567000005</v>
      </c>
    </row>
    <row r="251" spans="1:7">
      <c r="A251" s="201" t="s">
        <v>1100</v>
      </c>
      <c r="B251" s="202">
        <v>1899</v>
      </c>
      <c r="C251" s="209">
        <v>776454370</v>
      </c>
      <c r="D251" s="199">
        <v>5327750</v>
      </c>
      <c r="E251" s="203">
        <v>3</v>
      </c>
      <c r="F251" s="203">
        <v>1</v>
      </c>
      <c r="G251" s="203">
        <v>567000005</v>
      </c>
    </row>
    <row r="252" spans="1:7">
      <c r="A252" s="197" t="s">
        <v>1101</v>
      </c>
      <c r="B252" s="198">
        <v>1900</v>
      </c>
      <c r="C252" s="209">
        <v>781782120</v>
      </c>
      <c r="D252" s="199">
        <v>5407670</v>
      </c>
      <c r="E252" s="200">
        <v>1</v>
      </c>
      <c r="F252" s="200">
        <v>2</v>
      </c>
      <c r="G252" s="200">
        <v>567000005</v>
      </c>
    </row>
    <row r="253" spans="1:7">
      <c r="A253" s="201" t="s">
        <v>1102</v>
      </c>
      <c r="B253" s="202">
        <v>1901</v>
      </c>
      <c r="C253" s="209">
        <v>787189790</v>
      </c>
      <c r="D253" s="199">
        <v>5488790</v>
      </c>
      <c r="E253" s="203">
        <v>2</v>
      </c>
      <c r="F253" s="203">
        <v>1</v>
      </c>
      <c r="G253" s="203">
        <v>567000005</v>
      </c>
    </row>
    <row r="254" spans="1:7">
      <c r="A254" s="201" t="s">
        <v>1103</v>
      </c>
      <c r="B254" s="202">
        <v>1902</v>
      </c>
      <c r="C254" s="209">
        <v>792678580</v>
      </c>
      <c r="D254" s="199">
        <v>5571120</v>
      </c>
      <c r="E254" s="203">
        <v>3</v>
      </c>
      <c r="F254" s="203">
        <v>1</v>
      </c>
      <c r="G254" s="203">
        <v>567000005</v>
      </c>
    </row>
    <row r="255" spans="1:7">
      <c r="A255" s="201" t="s">
        <v>1104</v>
      </c>
      <c r="B255" s="202">
        <v>1903</v>
      </c>
      <c r="C255" s="209">
        <v>798249700</v>
      </c>
      <c r="D255" s="199">
        <v>5654690</v>
      </c>
      <c r="E255" s="203">
        <v>1</v>
      </c>
      <c r="F255" s="203">
        <v>1</v>
      </c>
      <c r="G255" s="203">
        <v>567000005</v>
      </c>
    </row>
    <row r="256" spans="1:7">
      <c r="A256" s="201" t="s">
        <v>1105</v>
      </c>
      <c r="B256" s="202">
        <v>1904</v>
      </c>
      <c r="C256" s="209">
        <v>803904390</v>
      </c>
      <c r="D256" s="199">
        <v>5739510</v>
      </c>
      <c r="E256" s="203">
        <v>2</v>
      </c>
      <c r="F256" s="203">
        <v>1</v>
      </c>
      <c r="G256" s="203">
        <v>567000005</v>
      </c>
    </row>
    <row r="257" spans="1:7">
      <c r="A257" s="201" t="s">
        <v>1106</v>
      </c>
      <c r="B257" s="202">
        <v>1905</v>
      </c>
      <c r="C257" s="209">
        <v>809643900</v>
      </c>
      <c r="D257" s="199">
        <v>5825600</v>
      </c>
      <c r="E257" s="203">
        <v>3</v>
      </c>
      <c r="F257" s="203">
        <v>2</v>
      </c>
      <c r="G257" s="203">
        <v>567000005</v>
      </c>
    </row>
    <row r="258" spans="1:7">
      <c r="A258" s="201" t="s">
        <v>1107</v>
      </c>
      <c r="B258" s="202">
        <v>1906</v>
      </c>
      <c r="C258" s="209">
        <v>815469500</v>
      </c>
      <c r="D258" s="199">
        <v>5912980</v>
      </c>
      <c r="E258" s="203">
        <v>1</v>
      </c>
      <c r="F258" s="203">
        <v>1</v>
      </c>
      <c r="G258" s="203">
        <v>567000005</v>
      </c>
    </row>
    <row r="259" spans="1:7">
      <c r="A259" s="201" t="s">
        <v>1108</v>
      </c>
      <c r="B259" s="202">
        <v>1907</v>
      </c>
      <c r="C259" s="209">
        <v>821382480</v>
      </c>
      <c r="D259" s="199">
        <v>6001670</v>
      </c>
      <c r="E259" s="203">
        <v>2</v>
      </c>
      <c r="F259" s="203">
        <v>1</v>
      </c>
      <c r="G259" s="203">
        <v>567000005</v>
      </c>
    </row>
    <row r="260" spans="1:7">
      <c r="A260" s="201" t="s">
        <v>1109</v>
      </c>
      <c r="B260" s="202">
        <v>1908</v>
      </c>
      <c r="C260" s="209">
        <v>827384150</v>
      </c>
      <c r="D260" s="199">
        <v>6091700</v>
      </c>
      <c r="E260" s="203">
        <v>3</v>
      </c>
      <c r="F260" s="203">
        <v>1</v>
      </c>
      <c r="G260" s="203">
        <v>567000005</v>
      </c>
    </row>
    <row r="261" spans="1:7">
      <c r="A261" s="201" t="s">
        <v>1110</v>
      </c>
      <c r="B261" s="202">
        <v>1909</v>
      </c>
      <c r="C261" s="209">
        <v>833475850</v>
      </c>
      <c r="D261" s="199">
        <v>6183080</v>
      </c>
      <c r="E261" s="203">
        <v>1</v>
      </c>
      <c r="F261" s="203">
        <v>1</v>
      </c>
      <c r="G261" s="203">
        <v>567000005</v>
      </c>
    </row>
    <row r="262" spans="1:7">
      <c r="A262" s="201" t="s">
        <v>1111</v>
      </c>
      <c r="B262" s="202">
        <v>1910</v>
      </c>
      <c r="C262" s="209">
        <v>839658930</v>
      </c>
      <c r="D262" s="199">
        <v>6275830</v>
      </c>
      <c r="E262" s="203">
        <v>2</v>
      </c>
      <c r="F262" s="203">
        <v>2</v>
      </c>
      <c r="G262" s="203">
        <v>567000005</v>
      </c>
    </row>
    <row r="263" spans="1:7">
      <c r="A263" s="201" t="s">
        <v>1112</v>
      </c>
      <c r="B263" s="202">
        <v>1911</v>
      </c>
      <c r="C263" s="209">
        <v>845934760</v>
      </c>
      <c r="D263" s="199">
        <v>6369970</v>
      </c>
      <c r="E263" s="203">
        <v>3</v>
      </c>
      <c r="F263" s="203">
        <v>1</v>
      </c>
      <c r="G263" s="203">
        <v>567000005</v>
      </c>
    </row>
    <row r="264" spans="1:7">
      <c r="A264" s="201" t="s">
        <v>1113</v>
      </c>
      <c r="B264" s="202">
        <v>1912</v>
      </c>
      <c r="C264" s="209">
        <v>852304730</v>
      </c>
      <c r="D264" s="199">
        <v>6465520</v>
      </c>
      <c r="E264" s="203">
        <v>1</v>
      </c>
      <c r="F264" s="203">
        <v>1</v>
      </c>
      <c r="G264" s="203">
        <v>567000005</v>
      </c>
    </row>
    <row r="265" spans="1:7">
      <c r="A265" s="201" t="s">
        <v>1114</v>
      </c>
      <c r="B265" s="202">
        <v>1913</v>
      </c>
      <c r="C265" s="209">
        <v>858770250</v>
      </c>
      <c r="D265" s="199">
        <v>6562500</v>
      </c>
      <c r="E265" s="203">
        <v>2</v>
      </c>
      <c r="F265" s="203">
        <v>1</v>
      </c>
      <c r="G265" s="203">
        <v>567000005</v>
      </c>
    </row>
    <row r="266" spans="1:7">
      <c r="A266" s="201" t="s">
        <v>1115</v>
      </c>
      <c r="B266" s="202">
        <v>1914</v>
      </c>
      <c r="C266" s="209">
        <v>865332750</v>
      </c>
      <c r="D266" s="199">
        <v>6660940</v>
      </c>
      <c r="E266" s="203">
        <v>3</v>
      </c>
      <c r="F266" s="203">
        <v>1</v>
      </c>
      <c r="G266" s="203">
        <v>567000005</v>
      </c>
    </row>
    <row r="267" spans="1:7">
      <c r="A267" s="201" t="s">
        <v>1116</v>
      </c>
      <c r="B267" s="202">
        <v>1915</v>
      </c>
      <c r="C267" s="209">
        <v>871993690</v>
      </c>
      <c r="D267" s="199">
        <v>6760850</v>
      </c>
      <c r="E267" s="203">
        <v>1</v>
      </c>
      <c r="F267" s="203">
        <v>2</v>
      </c>
      <c r="G267" s="203">
        <v>567000005</v>
      </c>
    </row>
    <row r="268" spans="1:7">
      <c r="A268" s="201" t="s">
        <v>1117</v>
      </c>
      <c r="B268" s="202">
        <v>1916</v>
      </c>
      <c r="C268" s="209">
        <v>878754540</v>
      </c>
      <c r="D268" s="199">
        <v>6862260</v>
      </c>
      <c r="E268" s="203">
        <v>2</v>
      </c>
      <c r="F268" s="203">
        <v>1</v>
      </c>
      <c r="G268" s="203">
        <v>567000005</v>
      </c>
    </row>
    <row r="269" spans="1:7">
      <c r="A269" s="201" t="s">
        <v>1118</v>
      </c>
      <c r="B269" s="202">
        <v>1917</v>
      </c>
      <c r="C269" s="209">
        <v>885616800</v>
      </c>
      <c r="D269" s="199">
        <v>6965190</v>
      </c>
      <c r="E269" s="203">
        <v>3</v>
      </c>
      <c r="F269" s="203">
        <v>1</v>
      </c>
      <c r="G269" s="203">
        <v>567000005</v>
      </c>
    </row>
    <row r="270" spans="1:7">
      <c r="A270" s="201" t="s">
        <v>1119</v>
      </c>
      <c r="B270" s="202">
        <v>1918</v>
      </c>
      <c r="C270" s="209">
        <v>892581990</v>
      </c>
      <c r="D270" s="199">
        <v>7069670</v>
      </c>
      <c r="E270" s="203">
        <v>1</v>
      </c>
      <c r="F270" s="203">
        <v>1</v>
      </c>
      <c r="G270" s="203">
        <v>567000005</v>
      </c>
    </row>
    <row r="271" spans="1:7">
      <c r="A271" s="201" t="s">
        <v>1120</v>
      </c>
      <c r="B271" s="202">
        <v>1919</v>
      </c>
      <c r="C271" s="209">
        <v>899651660</v>
      </c>
      <c r="D271" s="199">
        <v>7175720</v>
      </c>
      <c r="E271" s="203">
        <v>2</v>
      </c>
      <c r="F271" s="203">
        <v>1</v>
      </c>
      <c r="G271" s="203">
        <v>567000005</v>
      </c>
    </row>
    <row r="272" spans="1:7">
      <c r="A272" s="201" t="s">
        <v>1121</v>
      </c>
      <c r="B272" s="202">
        <v>1920</v>
      </c>
      <c r="C272" s="209">
        <v>906827380</v>
      </c>
      <c r="D272" s="199">
        <v>7283360</v>
      </c>
      <c r="E272" s="203">
        <v>3</v>
      </c>
      <c r="F272" s="203">
        <v>2</v>
      </c>
      <c r="G272" s="203">
        <v>567000005</v>
      </c>
    </row>
    <row r="273" spans="1:7">
      <c r="A273" s="201" t="s">
        <v>1122</v>
      </c>
      <c r="B273" s="202">
        <v>1921</v>
      </c>
      <c r="C273" s="209">
        <v>914110740</v>
      </c>
      <c r="D273" s="199">
        <v>7392610</v>
      </c>
      <c r="E273" s="203">
        <v>1</v>
      </c>
      <c r="F273" s="203">
        <v>1</v>
      </c>
      <c r="G273" s="203">
        <v>567000005</v>
      </c>
    </row>
    <row r="274" spans="1:7">
      <c r="A274" s="201" t="s">
        <v>1123</v>
      </c>
      <c r="B274" s="202">
        <v>1922</v>
      </c>
      <c r="C274" s="209">
        <v>921503350</v>
      </c>
      <c r="D274" s="199">
        <v>7503500</v>
      </c>
      <c r="E274" s="203">
        <v>2</v>
      </c>
      <c r="F274" s="203">
        <v>1</v>
      </c>
      <c r="G274" s="203">
        <v>567000005</v>
      </c>
    </row>
    <row r="275" spans="1:7">
      <c r="A275" s="201" t="s">
        <v>1124</v>
      </c>
      <c r="B275" s="202">
        <v>1923</v>
      </c>
      <c r="C275" s="209">
        <v>929006850</v>
      </c>
      <c r="D275" s="199">
        <v>7616050</v>
      </c>
      <c r="E275" s="203">
        <v>3</v>
      </c>
      <c r="F275" s="203">
        <v>1</v>
      </c>
      <c r="G275" s="203">
        <v>567000005</v>
      </c>
    </row>
    <row r="276" spans="1:7">
      <c r="A276" s="201" t="s">
        <v>1125</v>
      </c>
      <c r="B276" s="202">
        <v>1924</v>
      </c>
      <c r="C276" s="209">
        <v>936622900</v>
      </c>
      <c r="D276" s="199">
        <v>7730290</v>
      </c>
      <c r="E276" s="203">
        <v>1</v>
      </c>
      <c r="F276" s="203">
        <v>1</v>
      </c>
      <c r="G276" s="203">
        <v>567000005</v>
      </c>
    </row>
    <row r="277" spans="1:7">
      <c r="A277" s="201" t="s">
        <v>1126</v>
      </c>
      <c r="B277" s="202">
        <v>1925</v>
      </c>
      <c r="C277" s="209">
        <v>944353190</v>
      </c>
      <c r="D277" s="199">
        <v>7846240</v>
      </c>
      <c r="E277" s="203">
        <v>2</v>
      </c>
      <c r="F277" s="203">
        <v>2</v>
      </c>
      <c r="G277" s="203">
        <v>567000005</v>
      </c>
    </row>
    <row r="278" spans="1:7">
      <c r="A278" s="201" t="s">
        <v>1127</v>
      </c>
      <c r="B278" s="202">
        <v>1926</v>
      </c>
      <c r="C278" s="209">
        <v>952199430</v>
      </c>
      <c r="D278" s="199">
        <v>7963930</v>
      </c>
      <c r="E278" s="203">
        <v>3</v>
      </c>
      <c r="F278" s="203">
        <v>1</v>
      </c>
      <c r="G278" s="203">
        <v>567000005</v>
      </c>
    </row>
    <row r="279" spans="1:7">
      <c r="A279" s="201" t="s">
        <v>1128</v>
      </c>
      <c r="B279" s="202">
        <v>1927</v>
      </c>
      <c r="C279" s="209">
        <v>960163360</v>
      </c>
      <c r="D279" s="199">
        <v>8083390</v>
      </c>
      <c r="E279" s="203">
        <v>1</v>
      </c>
      <c r="F279" s="203">
        <v>1</v>
      </c>
      <c r="G279" s="203">
        <v>567000005</v>
      </c>
    </row>
    <row r="280" spans="1:7">
      <c r="A280" s="201" t="s">
        <v>1129</v>
      </c>
      <c r="B280" s="202">
        <v>1928</v>
      </c>
      <c r="C280" s="209">
        <v>968246750</v>
      </c>
      <c r="D280" s="199">
        <v>8204640</v>
      </c>
      <c r="E280" s="203">
        <v>2</v>
      </c>
      <c r="F280" s="203">
        <v>1</v>
      </c>
      <c r="G280" s="203">
        <v>567000005</v>
      </c>
    </row>
    <row r="281" spans="1:7">
      <c r="A281" s="201" t="s">
        <v>1130</v>
      </c>
      <c r="B281" s="202">
        <v>1929</v>
      </c>
      <c r="C281" s="209">
        <v>976451390</v>
      </c>
      <c r="D281" s="199">
        <v>8327710</v>
      </c>
      <c r="E281" s="203">
        <v>3</v>
      </c>
      <c r="F281" s="203">
        <v>1</v>
      </c>
      <c r="G281" s="203">
        <v>567000005</v>
      </c>
    </row>
    <row r="282" spans="1:7">
      <c r="A282" s="201" t="s">
        <v>1131</v>
      </c>
      <c r="B282" s="202">
        <v>1930</v>
      </c>
      <c r="C282" s="209">
        <v>984779100</v>
      </c>
      <c r="D282" s="199">
        <v>8452630</v>
      </c>
      <c r="E282" s="203">
        <v>1</v>
      </c>
      <c r="F282" s="203">
        <v>2</v>
      </c>
      <c r="G282" s="203">
        <v>567000005</v>
      </c>
    </row>
    <row r="283" spans="1:7">
      <c r="A283" s="201" t="s">
        <v>1132</v>
      </c>
      <c r="B283" s="202">
        <v>1931</v>
      </c>
      <c r="C283" s="209">
        <v>993231730</v>
      </c>
      <c r="D283" s="199">
        <v>8579420</v>
      </c>
      <c r="E283" s="203">
        <v>2</v>
      </c>
      <c r="F283" s="203">
        <v>1</v>
      </c>
      <c r="G283" s="203">
        <v>567000005</v>
      </c>
    </row>
    <row r="284" spans="1:7">
      <c r="A284" s="201" t="s">
        <v>1133</v>
      </c>
      <c r="B284" s="202">
        <v>1932</v>
      </c>
      <c r="C284" s="209">
        <v>1001811150</v>
      </c>
      <c r="D284" s="199">
        <v>8708110</v>
      </c>
      <c r="E284" s="203">
        <v>3</v>
      </c>
      <c r="F284" s="203">
        <v>1</v>
      </c>
      <c r="G284" s="203">
        <v>567000005</v>
      </c>
    </row>
    <row r="285" spans="1:7">
      <c r="A285" s="201" t="s">
        <v>1134</v>
      </c>
      <c r="B285" s="202">
        <v>1933</v>
      </c>
      <c r="C285" s="209">
        <v>1010519260</v>
      </c>
      <c r="D285" s="199">
        <v>8838730</v>
      </c>
      <c r="E285" s="203">
        <v>1</v>
      </c>
      <c r="F285" s="203">
        <v>1</v>
      </c>
      <c r="G285" s="203">
        <v>567000005</v>
      </c>
    </row>
    <row r="286" spans="1:7">
      <c r="A286" s="201" t="s">
        <v>1135</v>
      </c>
      <c r="B286" s="202">
        <v>1934</v>
      </c>
      <c r="C286" s="209">
        <v>1019357990</v>
      </c>
      <c r="D286" s="199">
        <v>8971310</v>
      </c>
      <c r="E286" s="203">
        <v>2</v>
      </c>
      <c r="F286" s="203">
        <v>1</v>
      </c>
      <c r="G286" s="203">
        <v>567000005</v>
      </c>
    </row>
    <row r="287" spans="1:7">
      <c r="A287" s="201" t="s">
        <v>1136</v>
      </c>
      <c r="B287" s="202">
        <v>1935</v>
      </c>
      <c r="C287" s="209">
        <v>1028329300</v>
      </c>
      <c r="D287" s="199">
        <v>9105880</v>
      </c>
      <c r="E287" s="203">
        <v>3</v>
      </c>
      <c r="F287" s="203">
        <v>2</v>
      </c>
      <c r="G287" s="203">
        <v>567000005</v>
      </c>
    </row>
    <row r="288" spans="1:7">
      <c r="A288" s="201" t="s">
        <v>1137</v>
      </c>
      <c r="B288" s="202">
        <v>1936</v>
      </c>
      <c r="C288" s="209">
        <v>1037435180</v>
      </c>
      <c r="D288" s="199">
        <v>9242470</v>
      </c>
      <c r="E288" s="203">
        <v>1</v>
      </c>
      <c r="F288" s="203">
        <v>1</v>
      </c>
      <c r="G288" s="203">
        <v>567000005</v>
      </c>
    </row>
    <row r="289" spans="1:7">
      <c r="A289" s="201" t="s">
        <v>1138</v>
      </c>
      <c r="B289" s="202">
        <v>1937</v>
      </c>
      <c r="C289" s="209">
        <v>1046677650</v>
      </c>
      <c r="D289" s="199">
        <v>9381110</v>
      </c>
      <c r="E289" s="203">
        <v>2</v>
      </c>
      <c r="F289" s="203">
        <v>1</v>
      </c>
      <c r="G289" s="203">
        <v>567000005</v>
      </c>
    </row>
    <row r="290" spans="1:7">
      <c r="A290" s="201" t="s">
        <v>1139</v>
      </c>
      <c r="B290" s="202">
        <v>1938</v>
      </c>
      <c r="C290" s="209">
        <v>1056058760</v>
      </c>
      <c r="D290" s="199">
        <v>9521830</v>
      </c>
      <c r="E290" s="203">
        <v>3</v>
      </c>
      <c r="F290" s="203">
        <v>1</v>
      </c>
      <c r="G290" s="203">
        <v>567000005</v>
      </c>
    </row>
    <row r="291" spans="1:7">
      <c r="A291" s="201" t="s">
        <v>1140</v>
      </c>
      <c r="B291" s="202">
        <v>1939</v>
      </c>
      <c r="C291" s="209">
        <v>1065580590</v>
      </c>
      <c r="D291" s="199">
        <v>9664660</v>
      </c>
      <c r="E291" s="203">
        <v>1</v>
      </c>
      <c r="F291" s="203">
        <v>1</v>
      </c>
      <c r="G291" s="203">
        <v>567000005</v>
      </c>
    </row>
    <row r="292" spans="1:7">
      <c r="A292" s="201" t="s">
        <v>1141</v>
      </c>
      <c r="B292" s="202">
        <v>1940</v>
      </c>
      <c r="C292" s="209">
        <v>1075245250</v>
      </c>
      <c r="D292" s="199">
        <v>9809630</v>
      </c>
      <c r="E292" s="203">
        <v>2</v>
      </c>
      <c r="F292" s="203">
        <v>2</v>
      </c>
      <c r="G292" s="203">
        <v>567000005</v>
      </c>
    </row>
    <row r="293" spans="1:7">
      <c r="A293" s="201" t="s">
        <v>1142</v>
      </c>
      <c r="B293" s="202">
        <v>1941</v>
      </c>
      <c r="C293" s="209">
        <v>1085054880</v>
      </c>
      <c r="D293" s="199">
        <v>9956770</v>
      </c>
      <c r="E293" s="203">
        <v>3</v>
      </c>
      <c r="F293" s="203">
        <v>1</v>
      </c>
      <c r="G293" s="203">
        <v>567000005</v>
      </c>
    </row>
    <row r="294" spans="1:7">
      <c r="A294" s="201" t="s">
        <v>1143</v>
      </c>
      <c r="B294" s="202">
        <v>1942</v>
      </c>
      <c r="C294" s="209">
        <v>1095011650</v>
      </c>
      <c r="D294" s="199">
        <v>10106120</v>
      </c>
      <c r="E294" s="203">
        <v>1</v>
      </c>
      <c r="F294" s="203">
        <v>1</v>
      </c>
      <c r="G294" s="203">
        <v>567000005</v>
      </c>
    </row>
    <row r="295" spans="1:7">
      <c r="A295" s="201" t="s">
        <v>1144</v>
      </c>
      <c r="B295" s="202">
        <v>1943</v>
      </c>
      <c r="C295" s="209">
        <v>1105117770</v>
      </c>
      <c r="D295" s="199">
        <v>10257710</v>
      </c>
      <c r="E295" s="203">
        <v>2</v>
      </c>
      <c r="F295" s="203">
        <v>1</v>
      </c>
      <c r="G295" s="203">
        <v>567000005</v>
      </c>
    </row>
    <row r="296" spans="1:7">
      <c r="A296" s="201" t="s">
        <v>1145</v>
      </c>
      <c r="B296" s="202">
        <v>1944</v>
      </c>
      <c r="C296" s="209">
        <v>1115375480</v>
      </c>
      <c r="D296" s="199">
        <v>10411580</v>
      </c>
      <c r="E296" s="203">
        <v>3</v>
      </c>
      <c r="F296" s="203">
        <v>1</v>
      </c>
      <c r="G296" s="203">
        <v>567000005</v>
      </c>
    </row>
    <row r="297" spans="1:7">
      <c r="A297" s="201" t="s">
        <v>1146</v>
      </c>
      <c r="B297" s="202">
        <v>1945</v>
      </c>
      <c r="C297" s="209">
        <v>1125787060</v>
      </c>
      <c r="D297" s="199">
        <v>10567750</v>
      </c>
      <c r="E297" s="203">
        <v>1</v>
      </c>
      <c r="F297" s="203">
        <v>2</v>
      </c>
      <c r="G297" s="203">
        <v>567000005</v>
      </c>
    </row>
    <row r="298" spans="1:7">
      <c r="A298" s="201" t="s">
        <v>1147</v>
      </c>
      <c r="B298" s="202">
        <v>1946</v>
      </c>
      <c r="C298" s="209">
        <v>1136354810</v>
      </c>
      <c r="D298" s="199">
        <v>10726270</v>
      </c>
      <c r="E298" s="203">
        <v>2</v>
      </c>
      <c r="F298" s="203">
        <v>1</v>
      </c>
      <c r="G298" s="203">
        <v>567000005</v>
      </c>
    </row>
    <row r="299" spans="1:7">
      <c r="A299" s="201" t="s">
        <v>1148</v>
      </c>
      <c r="B299" s="202">
        <v>1947</v>
      </c>
      <c r="C299" s="209">
        <v>1147081080</v>
      </c>
      <c r="D299" s="199">
        <v>10887160</v>
      </c>
      <c r="E299" s="203">
        <v>3</v>
      </c>
      <c r="F299" s="203">
        <v>1</v>
      </c>
      <c r="G299" s="203">
        <v>567000005</v>
      </c>
    </row>
    <row r="300" spans="1:7">
      <c r="A300" s="201" t="s">
        <v>1149</v>
      </c>
      <c r="B300" s="202">
        <v>1948</v>
      </c>
      <c r="C300" s="209">
        <v>1157968240</v>
      </c>
      <c r="D300" s="199">
        <v>11050470</v>
      </c>
      <c r="E300" s="203">
        <v>1</v>
      </c>
      <c r="F300" s="203">
        <v>1</v>
      </c>
      <c r="G300" s="203">
        <v>567000005</v>
      </c>
    </row>
    <row r="301" spans="1:7">
      <c r="A301" s="201" t="s">
        <v>1150</v>
      </c>
      <c r="B301" s="202">
        <v>1949</v>
      </c>
      <c r="C301" s="209">
        <v>1169018710</v>
      </c>
      <c r="D301" s="199">
        <v>11216230</v>
      </c>
      <c r="E301" s="203">
        <v>2</v>
      </c>
      <c r="F301" s="203">
        <v>1</v>
      </c>
      <c r="G301" s="203">
        <v>567000005</v>
      </c>
    </row>
    <row r="302" spans="1:7">
      <c r="A302" s="197" t="s">
        <v>1151</v>
      </c>
      <c r="B302" s="198">
        <v>1950</v>
      </c>
      <c r="C302" s="209">
        <v>1180234940</v>
      </c>
      <c r="D302" s="199">
        <v>11384470</v>
      </c>
      <c r="E302" s="200">
        <v>3</v>
      </c>
      <c r="F302" s="200">
        <v>2</v>
      </c>
      <c r="G302" s="200">
        <v>567000005</v>
      </c>
    </row>
    <row r="303" spans="1:7">
      <c r="A303" s="201" t="s">
        <v>1152</v>
      </c>
      <c r="B303" s="202">
        <v>1951</v>
      </c>
      <c r="C303" s="209">
        <v>1191619410</v>
      </c>
      <c r="D303" s="199">
        <v>11555240</v>
      </c>
      <c r="E303" s="203">
        <v>1</v>
      </c>
      <c r="F303" s="203">
        <v>1</v>
      </c>
      <c r="G303" s="203">
        <v>567000005</v>
      </c>
    </row>
    <row r="304" spans="1:7">
      <c r="A304" s="201" t="s">
        <v>1153</v>
      </c>
      <c r="B304" s="202">
        <v>1952</v>
      </c>
      <c r="C304" s="209">
        <v>1203174650</v>
      </c>
      <c r="D304" s="199">
        <v>11728570</v>
      </c>
      <c r="E304" s="203">
        <v>2</v>
      </c>
      <c r="F304" s="203">
        <v>1</v>
      </c>
      <c r="G304" s="203">
        <v>567000005</v>
      </c>
    </row>
    <row r="305" spans="1:7">
      <c r="A305" s="201" t="s">
        <v>1154</v>
      </c>
      <c r="B305" s="202">
        <v>1953</v>
      </c>
      <c r="C305" s="209">
        <v>1214903220</v>
      </c>
      <c r="D305" s="199">
        <v>11904500</v>
      </c>
      <c r="E305" s="203">
        <v>3</v>
      </c>
      <c r="F305" s="203">
        <v>1</v>
      </c>
      <c r="G305" s="203">
        <v>567000005</v>
      </c>
    </row>
    <row r="306" spans="1:7">
      <c r="A306" s="201" t="s">
        <v>1155</v>
      </c>
      <c r="B306" s="202">
        <v>1954</v>
      </c>
      <c r="C306" s="209">
        <v>1226807720</v>
      </c>
      <c r="D306" s="199">
        <v>12083070</v>
      </c>
      <c r="E306" s="203">
        <v>1</v>
      </c>
      <c r="F306" s="203">
        <v>1</v>
      </c>
      <c r="G306" s="203">
        <v>567000005</v>
      </c>
    </row>
    <row r="307" spans="1:7">
      <c r="A307" s="201" t="s">
        <v>1156</v>
      </c>
      <c r="B307" s="202">
        <v>1955</v>
      </c>
      <c r="C307" s="209">
        <v>1238890790</v>
      </c>
      <c r="D307" s="199">
        <v>12264320</v>
      </c>
      <c r="E307" s="203">
        <v>2</v>
      </c>
      <c r="F307" s="203">
        <v>2</v>
      </c>
      <c r="G307" s="203">
        <v>567000005</v>
      </c>
    </row>
    <row r="308" spans="1:7">
      <c r="A308" s="201" t="s">
        <v>1157</v>
      </c>
      <c r="B308" s="202">
        <v>1956</v>
      </c>
      <c r="C308" s="209">
        <v>1251155110</v>
      </c>
      <c r="D308" s="199">
        <v>12448280</v>
      </c>
      <c r="E308" s="203">
        <v>3</v>
      </c>
      <c r="F308" s="203">
        <v>1</v>
      </c>
      <c r="G308" s="203">
        <v>567000005</v>
      </c>
    </row>
    <row r="309" spans="1:7">
      <c r="A309" s="201" t="s">
        <v>1158</v>
      </c>
      <c r="B309" s="202">
        <v>1957</v>
      </c>
      <c r="C309" s="209">
        <v>1263603390</v>
      </c>
      <c r="D309" s="199">
        <v>12635000</v>
      </c>
      <c r="E309" s="203">
        <v>1</v>
      </c>
      <c r="F309" s="203">
        <v>1</v>
      </c>
      <c r="G309" s="203">
        <v>567000005</v>
      </c>
    </row>
    <row r="310" spans="1:7">
      <c r="A310" s="201" t="s">
        <v>1159</v>
      </c>
      <c r="B310" s="202">
        <v>1958</v>
      </c>
      <c r="C310" s="209">
        <v>1276238390</v>
      </c>
      <c r="D310" s="199">
        <v>12824530</v>
      </c>
      <c r="E310" s="203">
        <v>2</v>
      </c>
      <c r="F310" s="203">
        <v>1</v>
      </c>
      <c r="G310" s="203">
        <v>567000005</v>
      </c>
    </row>
    <row r="311" spans="1:7">
      <c r="A311" s="201" t="s">
        <v>1160</v>
      </c>
      <c r="B311" s="202">
        <v>1959</v>
      </c>
      <c r="C311" s="209">
        <v>1289062920</v>
      </c>
      <c r="D311" s="199">
        <v>13016900</v>
      </c>
      <c r="E311" s="203">
        <v>3</v>
      </c>
      <c r="F311" s="203">
        <v>1</v>
      </c>
      <c r="G311" s="203">
        <v>567000005</v>
      </c>
    </row>
    <row r="312" spans="1:7">
      <c r="A312" s="201" t="s">
        <v>1161</v>
      </c>
      <c r="B312" s="202">
        <v>1960</v>
      </c>
      <c r="C312" s="209">
        <v>1302079820</v>
      </c>
      <c r="D312" s="199">
        <v>13212150</v>
      </c>
      <c r="E312" s="203">
        <v>1</v>
      </c>
      <c r="F312" s="203">
        <v>2</v>
      </c>
      <c r="G312" s="203">
        <v>567000005</v>
      </c>
    </row>
    <row r="313" spans="1:7">
      <c r="A313" s="201" t="s">
        <v>1162</v>
      </c>
      <c r="B313" s="202">
        <v>1961</v>
      </c>
      <c r="C313" s="209">
        <v>1315291970</v>
      </c>
      <c r="D313" s="199">
        <v>13410330</v>
      </c>
      <c r="E313" s="203">
        <v>2</v>
      </c>
      <c r="F313" s="203">
        <v>1</v>
      </c>
      <c r="G313" s="203">
        <v>567000005</v>
      </c>
    </row>
    <row r="314" spans="1:7">
      <c r="A314" s="201" t="s">
        <v>1163</v>
      </c>
      <c r="B314" s="202">
        <v>1962</v>
      </c>
      <c r="C314" s="209">
        <v>1328702300</v>
      </c>
      <c r="D314" s="199">
        <v>13611480</v>
      </c>
      <c r="E314" s="203">
        <v>3</v>
      </c>
      <c r="F314" s="203">
        <v>1</v>
      </c>
      <c r="G314" s="203">
        <v>567000005</v>
      </c>
    </row>
    <row r="315" spans="1:7">
      <c r="A315" s="201" t="s">
        <v>1164</v>
      </c>
      <c r="B315" s="202">
        <v>1963</v>
      </c>
      <c r="C315" s="209">
        <v>1342313780</v>
      </c>
      <c r="D315" s="199">
        <v>13815650</v>
      </c>
      <c r="E315" s="203">
        <v>1</v>
      </c>
      <c r="F315" s="203">
        <v>1</v>
      </c>
      <c r="G315" s="203">
        <v>567000005</v>
      </c>
    </row>
    <row r="316" spans="1:7">
      <c r="A316" s="201" t="s">
        <v>1165</v>
      </c>
      <c r="B316" s="202">
        <v>1964</v>
      </c>
      <c r="C316" s="209">
        <v>1356129430</v>
      </c>
      <c r="D316" s="199">
        <v>14022880</v>
      </c>
      <c r="E316" s="203">
        <v>2</v>
      </c>
      <c r="F316" s="203">
        <v>1</v>
      </c>
      <c r="G316" s="203">
        <v>567000005</v>
      </c>
    </row>
    <row r="317" spans="1:7">
      <c r="A317" s="201" t="s">
        <v>1166</v>
      </c>
      <c r="B317" s="202">
        <v>1965</v>
      </c>
      <c r="C317" s="209">
        <v>1370152310</v>
      </c>
      <c r="D317" s="199">
        <v>14233220</v>
      </c>
      <c r="E317" s="203">
        <v>3</v>
      </c>
      <c r="F317" s="203">
        <v>2</v>
      </c>
      <c r="G317" s="203">
        <v>567000005</v>
      </c>
    </row>
    <row r="318" spans="1:7">
      <c r="A318" s="201" t="s">
        <v>1167</v>
      </c>
      <c r="B318" s="202">
        <v>1966</v>
      </c>
      <c r="C318" s="209">
        <v>1384385530</v>
      </c>
      <c r="D318" s="199">
        <v>14446720</v>
      </c>
      <c r="E318" s="203">
        <v>1</v>
      </c>
      <c r="F318" s="203">
        <v>1</v>
      </c>
      <c r="G318" s="203">
        <v>567000005</v>
      </c>
    </row>
    <row r="319" spans="1:7">
      <c r="A319" s="201" t="s">
        <v>1168</v>
      </c>
      <c r="B319" s="202">
        <v>1967</v>
      </c>
      <c r="C319" s="209">
        <v>1398832250</v>
      </c>
      <c r="D319" s="199">
        <v>14663420</v>
      </c>
      <c r="E319" s="203">
        <v>2</v>
      </c>
      <c r="F319" s="203">
        <v>1</v>
      </c>
      <c r="G319" s="203">
        <v>567000005</v>
      </c>
    </row>
    <row r="320" spans="1:7">
      <c r="A320" s="201" t="s">
        <v>1169</v>
      </c>
      <c r="B320" s="202">
        <v>1968</v>
      </c>
      <c r="C320" s="209">
        <v>1413495670</v>
      </c>
      <c r="D320" s="199">
        <v>14883370</v>
      </c>
      <c r="E320" s="203">
        <v>3</v>
      </c>
      <c r="F320" s="203">
        <v>1</v>
      </c>
      <c r="G320" s="203">
        <v>567000005</v>
      </c>
    </row>
    <row r="321" spans="1:7">
      <c r="A321" s="201" t="s">
        <v>1170</v>
      </c>
      <c r="B321" s="202">
        <v>1969</v>
      </c>
      <c r="C321" s="209">
        <v>1428379040</v>
      </c>
      <c r="D321" s="199">
        <v>15106620</v>
      </c>
      <c r="E321" s="203">
        <v>1</v>
      </c>
      <c r="F321" s="203">
        <v>1</v>
      </c>
      <c r="G321" s="203">
        <v>567000005</v>
      </c>
    </row>
    <row r="322" spans="1:7">
      <c r="A322" s="201" t="s">
        <v>1171</v>
      </c>
      <c r="B322" s="202">
        <v>1970</v>
      </c>
      <c r="C322" s="209">
        <v>1443485660</v>
      </c>
      <c r="D322" s="199">
        <v>15333220</v>
      </c>
      <c r="E322" s="203">
        <v>2</v>
      </c>
      <c r="F322" s="203">
        <v>2</v>
      </c>
      <c r="G322" s="203">
        <v>567000005</v>
      </c>
    </row>
    <row r="323" spans="1:7">
      <c r="A323" s="201" t="s">
        <v>1172</v>
      </c>
      <c r="B323" s="202">
        <v>1971</v>
      </c>
      <c r="C323" s="209">
        <v>1458818880</v>
      </c>
      <c r="D323" s="199">
        <v>15563220</v>
      </c>
      <c r="E323" s="203">
        <v>3</v>
      </c>
      <c r="F323" s="203">
        <v>1</v>
      </c>
      <c r="G323" s="203">
        <v>567000005</v>
      </c>
    </row>
    <row r="324" spans="1:7">
      <c r="A324" s="201" t="s">
        <v>1173</v>
      </c>
      <c r="B324" s="202">
        <v>1972</v>
      </c>
      <c r="C324" s="209">
        <v>1474382100</v>
      </c>
      <c r="D324" s="199">
        <v>15796670</v>
      </c>
      <c r="E324" s="203">
        <v>1</v>
      </c>
      <c r="F324" s="203">
        <v>1</v>
      </c>
      <c r="G324" s="203">
        <v>567000005</v>
      </c>
    </row>
    <row r="325" spans="1:7">
      <c r="A325" s="201" t="s">
        <v>1174</v>
      </c>
      <c r="B325" s="202">
        <v>1973</v>
      </c>
      <c r="C325" s="209">
        <v>1490178770</v>
      </c>
      <c r="D325" s="199">
        <v>16033620</v>
      </c>
      <c r="E325" s="203">
        <v>2</v>
      </c>
      <c r="F325" s="203">
        <v>1</v>
      </c>
      <c r="G325" s="203">
        <v>567000005</v>
      </c>
    </row>
    <row r="326" spans="1:7">
      <c r="A326" s="201" t="s">
        <v>1175</v>
      </c>
      <c r="B326" s="202">
        <v>1974</v>
      </c>
      <c r="C326" s="209">
        <v>1506212390</v>
      </c>
      <c r="D326" s="199">
        <v>16274120</v>
      </c>
      <c r="E326" s="203">
        <v>3</v>
      </c>
      <c r="F326" s="203">
        <v>1</v>
      </c>
      <c r="G326" s="203">
        <v>567000005</v>
      </c>
    </row>
    <row r="327" spans="1:7">
      <c r="A327" s="201" t="s">
        <v>1176</v>
      </c>
      <c r="B327" s="202">
        <v>1975</v>
      </c>
      <c r="C327" s="209">
        <v>1522486510</v>
      </c>
      <c r="D327" s="199">
        <v>16518230</v>
      </c>
      <c r="E327" s="203">
        <v>1</v>
      </c>
      <c r="F327" s="203">
        <v>2</v>
      </c>
      <c r="G327" s="203">
        <v>567000005</v>
      </c>
    </row>
    <row r="328" spans="1:7">
      <c r="A328" s="201" t="s">
        <v>1177</v>
      </c>
      <c r="B328" s="202">
        <v>1976</v>
      </c>
      <c r="C328" s="209">
        <v>1539004740</v>
      </c>
      <c r="D328" s="199">
        <v>16766000</v>
      </c>
      <c r="E328" s="203">
        <v>2</v>
      </c>
      <c r="F328" s="203">
        <v>1</v>
      </c>
      <c r="G328" s="203">
        <v>567000005</v>
      </c>
    </row>
    <row r="329" spans="1:7">
      <c r="A329" s="201" t="s">
        <v>1178</v>
      </c>
      <c r="B329" s="202">
        <v>1977</v>
      </c>
      <c r="C329" s="209">
        <v>1555770740</v>
      </c>
      <c r="D329" s="199">
        <v>17017490</v>
      </c>
      <c r="E329" s="203">
        <v>3</v>
      </c>
      <c r="F329" s="203">
        <v>1</v>
      </c>
      <c r="G329" s="203">
        <v>567000005</v>
      </c>
    </row>
    <row r="330" spans="1:7">
      <c r="A330" s="201" t="s">
        <v>1179</v>
      </c>
      <c r="B330" s="202">
        <v>1978</v>
      </c>
      <c r="C330" s="209">
        <v>1572788230</v>
      </c>
      <c r="D330" s="199">
        <v>17272750</v>
      </c>
      <c r="E330" s="203">
        <v>1</v>
      </c>
      <c r="F330" s="203">
        <v>1</v>
      </c>
      <c r="G330" s="203">
        <v>567000005</v>
      </c>
    </row>
    <row r="331" spans="1:7">
      <c r="A331" s="201" t="s">
        <v>1180</v>
      </c>
      <c r="B331" s="202">
        <v>1979</v>
      </c>
      <c r="C331" s="209">
        <v>1590060980</v>
      </c>
      <c r="D331" s="199">
        <v>17531840</v>
      </c>
      <c r="E331" s="203">
        <v>2</v>
      </c>
      <c r="F331" s="203">
        <v>1</v>
      </c>
      <c r="G331" s="203">
        <v>567000005</v>
      </c>
    </row>
    <row r="332" spans="1:7">
      <c r="A332" s="201" t="s">
        <v>1181</v>
      </c>
      <c r="B332" s="202">
        <v>1980</v>
      </c>
      <c r="C332" s="209">
        <v>1607592820</v>
      </c>
      <c r="D332" s="199">
        <v>17794820</v>
      </c>
      <c r="E332" s="203">
        <v>3</v>
      </c>
      <c r="F332" s="203">
        <v>2</v>
      </c>
      <c r="G332" s="203">
        <v>567000005</v>
      </c>
    </row>
    <row r="333" spans="1:7">
      <c r="A333" s="201" t="s">
        <v>1182</v>
      </c>
      <c r="B333" s="202">
        <v>1981</v>
      </c>
      <c r="C333" s="209">
        <v>1625387640</v>
      </c>
      <c r="D333" s="199">
        <v>18061740</v>
      </c>
      <c r="E333" s="203">
        <v>1</v>
      </c>
      <c r="F333" s="203">
        <v>1</v>
      </c>
      <c r="G333" s="203">
        <v>567000005</v>
      </c>
    </row>
    <row r="334" spans="1:7">
      <c r="A334" s="201" t="s">
        <v>1183</v>
      </c>
      <c r="B334" s="202">
        <v>1982</v>
      </c>
      <c r="C334" s="209">
        <v>1643449380</v>
      </c>
      <c r="D334" s="199">
        <v>18332670</v>
      </c>
      <c r="E334" s="203">
        <v>2</v>
      </c>
      <c r="F334" s="203">
        <v>1</v>
      </c>
      <c r="G334" s="203">
        <v>567000005</v>
      </c>
    </row>
    <row r="335" spans="1:7">
      <c r="A335" s="201" t="s">
        <v>1184</v>
      </c>
      <c r="B335" s="202">
        <v>1983</v>
      </c>
      <c r="C335" s="209">
        <v>1661782050</v>
      </c>
      <c r="D335" s="199">
        <v>18607660</v>
      </c>
      <c r="E335" s="203">
        <v>3</v>
      </c>
      <c r="F335" s="203">
        <v>1</v>
      </c>
      <c r="G335" s="203">
        <v>567000005</v>
      </c>
    </row>
    <row r="336" spans="1:7">
      <c r="A336" s="201" t="s">
        <v>1185</v>
      </c>
      <c r="B336" s="202">
        <v>1984</v>
      </c>
      <c r="C336" s="209">
        <v>1680389710</v>
      </c>
      <c r="D336" s="199">
        <v>18886770</v>
      </c>
      <c r="E336" s="203">
        <v>1</v>
      </c>
      <c r="F336" s="203">
        <v>1</v>
      </c>
      <c r="G336" s="203">
        <v>567000005</v>
      </c>
    </row>
    <row r="337" spans="1:7">
      <c r="A337" s="201" t="s">
        <v>1186</v>
      </c>
      <c r="B337" s="202">
        <v>1985</v>
      </c>
      <c r="C337" s="209">
        <v>1699276480</v>
      </c>
      <c r="D337" s="199">
        <v>19170070</v>
      </c>
      <c r="E337" s="203">
        <v>2</v>
      </c>
      <c r="F337" s="203">
        <v>2</v>
      </c>
      <c r="G337" s="203">
        <v>567000005</v>
      </c>
    </row>
    <row r="338" spans="1:7">
      <c r="A338" s="201" t="s">
        <v>1187</v>
      </c>
      <c r="B338" s="202">
        <v>1986</v>
      </c>
      <c r="C338" s="209">
        <v>1718446550</v>
      </c>
      <c r="D338" s="199">
        <v>19457620</v>
      </c>
      <c r="E338" s="203">
        <v>3</v>
      </c>
      <c r="F338" s="203">
        <v>1</v>
      </c>
      <c r="G338" s="203">
        <v>567000005</v>
      </c>
    </row>
    <row r="339" spans="1:7">
      <c r="A339" s="201" t="s">
        <v>1188</v>
      </c>
      <c r="B339" s="202">
        <v>1987</v>
      </c>
      <c r="C339" s="209">
        <v>1737904170</v>
      </c>
      <c r="D339" s="199">
        <v>19749480</v>
      </c>
      <c r="E339" s="203">
        <v>1</v>
      </c>
      <c r="F339" s="203">
        <v>1</v>
      </c>
      <c r="G339" s="203">
        <v>567000005</v>
      </c>
    </row>
    <row r="340" spans="1:7">
      <c r="A340" s="201" t="s">
        <v>1189</v>
      </c>
      <c r="B340" s="202">
        <v>1988</v>
      </c>
      <c r="C340" s="209">
        <v>1757653650</v>
      </c>
      <c r="D340" s="199">
        <v>20045720</v>
      </c>
      <c r="E340" s="203">
        <v>2</v>
      </c>
      <c r="F340" s="203">
        <v>1</v>
      </c>
      <c r="G340" s="203">
        <v>567000005</v>
      </c>
    </row>
    <row r="341" spans="1:7">
      <c r="A341" s="201" t="s">
        <v>1190</v>
      </c>
      <c r="B341" s="202">
        <v>1989</v>
      </c>
      <c r="C341" s="209">
        <v>1777699370</v>
      </c>
      <c r="D341" s="199">
        <v>20346410</v>
      </c>
      <c r="E341" s="203">
        <v>3</v>
      </c>
      <c r="F341" s="203">
        <v>1</v>
      </c>
      <c r="G341" s="203">
        <v>567000005</v>
      </c>
    </row>
    <row r="342" spans="1:7">
      <c r="A342" s="201" t="s">
        <v>1191</v>
      </c>
      <c r="B342" s="202">
        <v>1990</v>
      </c>
      <c r="C342" s="209">
        <v>1798045780</v>
      </c>
      <c r="D342" s="199">
        <v>20651610</v>
      </c>
      <c r="E342" s="203">
        <v>1</v>
      </c>
      <c r="F342" s="203">
        <v>2</v>
      </c>
      <c r="G342" s="203">
        <v>567000005</v>
      </c>
    </row>
    <row r="343" spans="1:7">
      <c r="A343" s="201" t="s">
        <v>1192</v>
      </c>
      <c r="B343" s="202">
        <v>1991</v>
      </c>
      <c r="C343" s="209">
        <v>1818697390</v>
      </c>
      <c r="D343" s="199">
        <v>20961380</v>
      </c>
      <c r="E343" s="203">
        <v>2</v>
      </c>
      <c r="F343" s="203">
        <v>1</v>
      </c>
      <c r="G343" s="203">
        <v>567000005</v>
      </c>
    </row>
    <row r="344" spans="1:7">
      <c r="A344" s="201" t="s">
        <v>1193</v>
      </c>
      <c r="B344" s="202">
        <v>1992</v>
      </c>
      <c r="C344" s="209">
        <v>1839658770</v>
      </c>
      <c r="D344" s="199">
        <v>21275800</v>
      </c>
      <c r="E344" s="203">
        <v>3</v>
      </c>
      <c r="F344" s="203">
        <v>1</v>
      </c>
      <c r="G344" s="203">
        <v>567000005</v>
      </c>
    </row>
    <row r="345" spans="1:7">
      <c r="A345" s="201" t="s">
        <v>1194</v>
      </c>
      <c r="B345" s="202">
        <v>1993</v>
      </c>
      <c r="C345" s="209">
        <v>1860934570</v>
      </c>
      <c r="D345" s="199">
        <v>21594940</v>
      </c>
      <c r="E345" s="203">
        <v>1</v>
      </c>
      <c r="F345" s="203">
        <v>1</v>
      </c>
      <c r="G345" s="203">
        <v>567000005</v>
      </c>
    </row>
    <row r="346" spans="1:7">
      <c r="A346" s="201" t="s">
        <v>1195</v>
      </c>
      <c r="B346" s="202">
        <v>1994</v>
      </c>
      <c r="C346" s="209">
        <v>1882529510</v>
      </c>
      <c r="D346" s="199">
        <v>21918860</v>
      </c>
      <c r="E346" s="203">
        <v>2</v>
      </c>
      <c r="F346" s="203">
        <v>1</v>
      </c>
      <c r="G346" s="203">
        <v>567000005</v>
      </c>
    </row>
    <row r="347" spans="1:7">
      <c r="A347" s="201" t="s">
        <v>1196</v>
      </c>
      <c r="B347" s="202">
        <v>1995</v>
      </c>
      <c r="C347" s="209">
        <v>1904448370</v>
      </c>
      <c r="D347" s="199">
        <v>22247640</v>
      </c>
      <c r="E347" s="203">
        <v>3</v>
      </c>
      <c r="F347" s="203">
        <v>2</v>
      </c>
      <c r="G347" s="203">
        <v>567000005</v>
      </c>
    </row>
    <row r="348" spans="1:7">
      <c r="A348" s="201" t="s">
        <v>1197</v>
      </c>
      <c r="B348" s="202">
        <v>1996</v>
      </c>
      <c r="C348" s="209">
        <v>1926696010</v>
      </c>
      <c r="D348" s="199">
        <v>22581350</v>
      </c>
      <c r="E348" s="203">
        <v>1</v>
      </c>
      <c r="F348" s="203">
        <v>1</v>
      </c>
      <c r="G348" s="203">
        <v>567000005</v>
      </c>
    </row>
    <row r="349" spans="1:7">
      <c r="A349" s="201" t="s">
        <v>1198</v>
      </c>
      <c r="B349" s="202">
        <v>1997</v>
      </c>
      <c r="C349" s="209">
        <v>1949277360</v>
      </c>
      <c r="D349" s="199">
        <v>22920070</v>
      </c>
      <c r="E349" s="203">
        <v>2</v>
      </c>
      <c r="F349" s="203">
        <v>1</v>
      </c>
      <c r="G349" s="203">
        <v>567000005</v>
      </c>
    </row>
    <row r="350" spans="1:7">
      <c r="A350" s="201" t="s">
        <v>1199</v>
      </c>
      <c r="B350" s="202">
        <v>1998</v>
      </c>
      <c r="C350" s="209">
        <v>1972197430</v>
      </c>
      <c r="D350" s="199">
        <v>23263870</v>
      </c>
      <c r="E350" s="203">
        <v>3</v>
      </c>
      <c r="F350" s="204">
        <v>2</v>
      </c>
      <c r="G350" s="203">
        <v>567000005</v>
      </c>
    </row>
    <row r="351" spans="1:7">
      <c r="A351" s="201" t="s">
        <v>1200</v>
      </c>
      <c r="B351" s="202">
        <v>1999</v>
      </c>
      <c r="C351" s="209">
        <v>1995461300</v>
      </c>
      <c r="D351" s="199">
        <v>23612830</v>
      </c>
      <c r="E351" s="203">
        <v>1</v>
      </c>
      <c r="F351" s="203">
        <v>1</v>
      </c>
      <c r="G351" s="203">
        <v>567000005</v>
      </c>
    </row>
    <row r="352" spans="1:7">
      <c r="A352" s="197" t="s">
        <v>1201</v>
      </c>
      <c r="B352" s="198">
        <v>2000</v>
      </c>
      <c r="C352" s="209">
        <v>2019074130</v>
      </c>
      <c r="D352" s="199">
        <v>23967020</v>
      </c>
      <c r="E352" s="200">
        <v>2</v>
      </c>
      <c r="F352" s="204">
        <v>1</v>
      </c>
      <c r="G352" s="200">
        <v>567000005</v>
      </c>
    </row>
  </sheetData>
  <phoneticPr fontId="6" type="noConversion"/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24"/>
  <sheetViews>
    <sheetView workbookViewId="0"/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2">
      <c r="B2" s="51" t="s">
        <v>844</v>
      </c>
    </row>
    <row r="23" spans="2:2">
      <c r="B23" s="62" t="s">
        <v>846</v>
      </c>
    </row>
    <row r="24" spans="2:2">
      <c r="B24" s="62" t="s">
        <v>845</v>
      </c>
    </row>
  </sheetData>
  <phoneticPr fontId="6" type="noConversion"/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1"/>
  <sheetViews>
    <sheetView workbookViewId="0"/>
  </sheetViews>
  <sheetFormatPr defaultColWidth="9" defaultRowHeight="16.5" customHeight="1"/>
  <cols>
    <col min="1" max="1" width="20.375" style="26" customWidth="1"/>
    <col min="2" max="2" width="11.375" style="26" customWidth="1"/>
    <col min="3" max="3" width="13.5" style="26" customWidth="1"/>
    <col min="4" max="4" width="10.875" style="26" customWidth="1"/>
    <col min="5" max="5" width="24" style="26" customWidth="1"/>
    <col min="6" max="16384" width="9" style="26"/>
  </cols>
  <sheetData>
    <row r="1" spans="1:10" ht="23.25" customHeight="1">
      <c r="A1" s="25" t="s">
        <v>4</v>
      </c>
      <c r="B1" s="25" t="s">
        <v>4</v>
      </c>
      <c r="C1" s="25" t="s">
        <v>4</v>
      </c>
      <c r="D1" s="25" t="s">
        <v>4</v>
      </c>
      <c r="E1" s="25" t="s">
        <v>766</v>
      </c>
      <c r="F1" s="25" t="s">
        <v>799</v>
      </c>
      <c r="G1" s="25" t="s">
        <v>252</v>
      </c>
      <c r="H1" s="25" t="s">
        <v>797</v>
      </c>
      <c r="I1" s="25" t="s">
        <v>251</v>
      </c>
      <c r="J1" s="25" t="s">
        <v>798</v>
      </c>
    </row>
    <row r="2" spans="1:10" ht="16.5" customHeight="1">
      <c r="A2" s="165" t="s">
        <v>215</v>
      </c>
      <c r="B2" s="166" t="s">
        <v>767</v>
      </c>
      <c r="C2" s="166">
        <v>1002</v>
      </c>
      <c r="D2" s="167" t="b">
        <v>1</v>
      </c>
      <c r="E2" s="167">
        <v>10</v>
      </c>
      <c r="F2" s="184" t="s">
        <v>205</v>
      </c>
      <c r="G2" s="185">
        <v>99000</v>
      </c>
      <c r="H2" s="185">
        <v>99000</v>
      </c>
      <c r="I2" s="185">
        <v>99000</v>
      </c>
      <c r="J2" s="185">
        <v>99000</v>
      </c>
    </row>
    <row r="3" spans="1:10" ht="16.5" customHeight="1">
      <c r="A3" s="165" t="s">
        <v>215</v>
      </c>
      <c r="B3" s="166" t="s">
        <v>768</v>
      </c>
      <c r="C3" s="166">
        <v>1003</v>
      </c>
      <c r="D3" s="167" t="b">
        <v>1</v>
      </c>
      <c r="E3" s="167">
        <v>7</v>
      </c>
      <c r="F3" s="168" t="s">
        <v>206</v>
      </c>
      <c r="G3" s="169">
        <v>500</v>
      </c>
      <c r="H3" s="169">
        <v>500</v>
      </c>
      <c r="I3" s="169">
        <v>500</v>
      </c>
      <c r="J3" s="169">
        <v>500</v>
      </c>
    </row>
    <row r="4" spans="1:10" ht="16.5" customHeight="1">
      <c r="A4" s="165" t="s">
        <v>215</v>
      </c>
      <c r="B4" s="166" t="s">
        <v>769</v>
      </c>
      <c r="C4" s="166">
        <v>1004</v>
      </c>
      <c r="D4" s="168" t="b">
        <v>1</v>
      </c>
      <c r="E4" s="167">
        <v>3</v>
      </c>
      <c r="F4" s="168" t="s">
        <v>206</v>
      </c>
      <c r="G4" s="169">
        <v>500</v>
      </c>
      <c r="H4" s="169">
        <v>500</v>
      </c>
      <c r="I4" s="169">
        <v>500</v>
      </c>
      <c r="J4" s="169">
        <v>500</v>
      </c>
    </row>
    <row r="5" spans="1:10" ht="16.5" customHeight="1">
      <c r="A5" s="165" t="s">
        <v>215</v>
      </c>
      <c r="B5" s="166" t="s">
        <v>770</v>
      </c>
      <c r="C5" s="166">
        <v>1005</v>
      </c>
      <c r="D5" s="167" t="b">
        <v>1</v>
      </c>
      <c r="E5" s="167">
        <v>5</v>
      </c>
      <c r="F5" s="168" t="s">
        <v>206</v>
      </c>
      <c r="G5" s="169">
        <v>500</v>
      </c>
      <c r="H5" s="169">
        <v>500</v>
      </c>
      <c r="I5" s="169">
        <v>500</v>
      </c>
      <c r="J5" s="169">
        <v>500</v>
      </c>
    </row>
    <row r="6" spans="1:10" ht="16.5" customHeight="1">
      <c r="A6" s="165" t="s">
        <v>215</v>
      </c>
      <c r="B6" s="166" t="s">
        <v>771</v>
      </c>
      <c r="C6" s="166">
        <v>1007</v>
      </c>
      <c r="D6" s="168" t="b">
        <v>1</v>
      </c>
      <c r="E6" s="167">
        <v>8</v>
      </c>
      <c r="F6" s="184" t="s">
        <v>225</v>
      </c>
      <c r="G6" s="185">
        <v>300</v>
      </c>
      <c r="H6" s="185">
        <v>300</v>
      </c>
      <c r="I6" s="185">
        <v>300</v>
      </c>
      <c r="J6" s="185">
        <v>300</v>
      </c>
    </row>
    <row r="7" spans="1:10" ht="16.5" customHeight="1">
      <c r="A7" s="165" t="s">
        <v>215</v>
      </c>
      <c r="B7" s="166" t="s">
        <v>772</v>
      </c>
      <c r="C7" s="166">
        <v>1008</v>
      </c>
      <c r="D7" s="167" t="b">
        <v>1</v>
      </c>
      <c r="E7" s="167">
        <v>4</v>
      </c>
      <c r="F7" s="168" t="s">
        <v>206</v>
      </c>
      <c r="G7" s="169">
        <v>500</v>
      </c>
      <c r="H7" s="169">
        <v>500</v>
      </c>
      <c r="I7" s="169">
        <v>500</v>
      </c>
      <c r="J7" s="169">
        <v>500</v>
      </c>
    </row>
    <row r="8" spans="1:10" ht="16.5" customHeight="1">
      <c r="A8" s="165" t="s">
        <v>215</v>
      </c>
      <c r="B8" s="166" t="s">
        <v>773</v>
      </c>
      <c r="C8" s="166">
        <v>1009</v>
      </c>
      <c r="D8" s="167" t="b">
        <v>1</v>
      </c>
      <c r="E8" s="167">
        <v>9</v>
      </c>
      <c r="F8" s="184" t="s">
        <v>225</v>
      </c>
      <c r="G8" s="185">
        <v>300</v>
      </c>
      <c r="H8" s="185">
        <v>300</v>
      </c>
      <c r="I8" s="185">
        <v>300</v>
      </c>
      <c r="J8" s="185">
        <v>300</v>
      </c>
    </row>
    <row r="9" spans="1:10" ht="16.5" customHeight="1">
      <c r="A9" s="165" t="s">
        <v>215</v>
      </c>
      <c r="B9" s="166" t="s">
        <v>774</v>
      </c>
      <c r="C9" s="166">
        <v>1010</v>
      </c>
      <c r="D9" s="167" t="b">
        <v>1</v>
      </c>
      <c r="E9" s="167">
        <v>6</v>
      </c>
      <c r="F9" s="168" t="s">
        <v>206</v>
      </c>
      <c r="G9" s="169">
        <v>500</v>
      </c>
      <c r="H9" s="169">
        <v>500</v>
      </c>
      <c r="I9" s="169">
        <v>500</v>
      </c>
      <c r="J9" s="169">
        <v>500</v>
      </c>
    </row>
    <row r="10" spans="1:10" ht="16.5" customHeight="1">
      <c r="A10" s="165" t="s">
        <v>215</v>
      </c>
      <c r="B10" s="166" t="s">
        <v>775</v>
      </c>
      <c r="C10" s="166">
        <v>1013</v>
      </c>
      <c r="D10" s="167" t="b">
        <v>1</v>
      </c>
      <c r="E10" s="167">
        <v>2</v>
      </c>
      <c r="F10" s="168" t="s">
        <v>206</v>
      </c>
      <c r="G10" s="169">
        <v>500</v>
      </c>
      <c r="H10" s="169">
        <v>500</v>
      </c>
      <c r="I10" s="169">
        <v>500</v>
      </c>
      <c r="J10" s="169">
        <v>500</v>
      </c>
    </row>
    <row r="11" spans="1:10" ht="16.5" customHeight="1">
      <c r="A11" s="178" t="s">
        <v>215</v>
      </c>
      <c r="B11" s="179" t="s">
        <v>776</v>
      </c>
      <c r="C11" s="179">
        <v>1015</v>
      </c>
      <c r="D11" s="180" t="b">
        <v>1</v>
      </c>
      <c r="E11" s="179">
        <v>1</v>
      </c>
      <c r="F11" s="180" t="s">
        <v>206</v>
      </c>
      <c r="G11" s="181">
        <v>2500</v>
      </c>
      <c r="H11" s="181">
        <v>1000</v>
      </c>
      <c r="I11" s="181">
        <v>1000</v>
      </c>
      <c r="J11" s="181">
        <v>1000</v>
      </c>
    </row>
    <row r="12" spans="1:10" ht="16.5" customHeight="1">
      <c r="A12" s="162" t="s">
        <v>216</v>
      </c>
      <c r="B12" s="161" t="s">
        <v>777</v>
      </c>
      <c r="C12" s="161">
        <v>2002</v>
      </c>
      <c r="D12" s="170" t="b">
        <v>1</v>
      </c>
      <c r="E12" s="170">
        <v>10</v>
      </c>
      <c r="F12" s="182" t="s">
        <v>205</v>
      </c>
      <c r="G12" s="183">
        <v>99000</v>
      </c>
      <c r="H12" s="183">
        <v>99000</v>
      </c>
      <c r="I12" s="183">
        <v>99000</v>
      </c>
      <c r="J12" s="183">
        <v>99000</v>
      </c>
    </row>
    <row r="13" spans="1:10" ht="16.5" customHeight="1">
      <c r="A13" s="162" t="s">
        <v>216</v>
      </c>
      <c r="B13" s="161" t="s">
        <v>778</v>
      </c>
      <c r="C13" s="161">
        <v>2003</v>
      </c>
      <c r="D13" s="170" t="b">
        <v>1</v>
      </c>
      <c r="E13" s="170">
        <v>7</v>
      </c>
      <c r="F13" s="171" t="s">
        <v>206</v>
      </c>
      <c r="G13" s="172">
        <v>500</v>
      </c>
      <c r="H13" s="172">
        <v>500</v>
      </c>
      <c r="I13" s="172">
        <v>500</v>
      </c>
      <c r="J13" s="172">
        <v>500</v>
      </c>
    </row>
    <row r="14" spans="1:10" ht="16.5" customHeight="1">
      <c r="A14" s="162" t="s">
        <v>216</v>
      </c>
      <c r="B14" s="161" t="s">
        <v>779</v>
      </c>
      <c r="C14" s="161">
        <v>2004</v>
      </c>
      <c r="D14" s="171" t="b">
        <v>1</v>
      </c>
      <c r="E14" s="170">
        <v>3</v>
      </c>
      <c r="F14" s="171" t="s">
        <v>206</v>
      </c>
      <c r="G14" s="172">
        <v>500</v>
      </c>
      <c r="H14" s="172">
        <v>500</v>
      </c>
      <c r="I14" s="172">
        <v>500</v>
      </c>
      <c r="J14" s="172">
        <v>500</v>
      </c>
    </row>
    <row r="15" spans="1:10" ht="16.5" customHeight="1">
      <c r="A15" s="162" t="s">
        <v>216</v>
      </c>
      <c r="B15" s="161" t="s">
        <v>780</v>
      </c>
      <c r="C15" s="161">
        <v>2005</v>
      </c>
      <c r="D15" s="170" t="b">
        <v>1</v>
      </c>
      <c r="E15" s="170">
        <v>5</v>
      </c>
      <c r="F15" s="171" t="s">
        <v>206</v>
      </c>
      <c r="G15" s="172">
        <v>500</v>
      </c>
      <c r="H15" s="172">
        <v>500</v>
      </c>
      <c r="I15" s="172">
        <v>500</v>
      </c>
      <c r="J15" s="172">
        <v>500</v>
      </c>
    </row>
    <row r="16" spans="1:10" ht="16.5" customHeight="1">
      <c r="A16" s="162" t="s">
        <v>216</v>
      </c>
      <c r="B16" s="161" t="s">
        <v>781</v>
      </c>
      <c r="C16" s="161">
        <v>2007</v>
      </c>
      <c r="D16" s="171" t="b">
        <v>1</v>
      </c>
      <c r="E16" s="170">
        <v>8</v>
      </c>
      <c r="F16" s="182" t="s">
        <v>225</v>
      </c>
      <c r="G16" s="183">
        <v>300</v>
      </c>
      <c r="H16" s="183">
        <v>300</v>
      </c>
      <c r="I16" s="183">
        <v>300</v>
      </c>
      <c r="J16" s="183">
        <v>300</v>
      </c>
    </row>
    <row r="17" spans="1:10" ht="16.5" customHeight="1">
      <c r="A17" s="162" t="s">
        <v>216</v>
      </c>
      <c r="B17" s="161" t="s">
        <v>782</v>
      </c>
      <c r="C17" s="161">
        <v>2008</v>
      </c>
      <c r="D17" s="170" t="b">
        <v>1</v>
      </c>
      <c r="E17" s="170">
        <v>4</v>
      </c>
      <c r="F17" s="171" t="s">
        <v>206</v>
      </c>
      <c r="G17" s="172">
        <v>500</v>
      </c>
      <c r="H17" s="172">
        <v>500</v>
      </c>
      <c r="I17" s="172">
        <v>500</v>
      </c>
      <c r="J17" s="172">
        <v>500</v>
      </c>
    </row>
    <row r="18" spans="1:10" ht="16.5" customHeight="1">
      <c r="A18" s="162" t="s">
        <v>216</v>
      </c>
      <c r="B18" s="161" t="s">
        <v>773</v>
      </c>
      <c r="C18" s="161">
        <v>2009</v>
      </c>
      <c r="D18" s="170" t="b">
        <v>1</v>
      </c>
      <c r="E18" s="170">
        <v>9</v>
      </c>
      <c r="F18" s="182" t="s">
        <v>225</v>
      </c>
      <c r="G18" s="183">
        <v>300</v>
      </c>
      <c r="H18" s="183">
        <v>300</v>
      </c>
      <c r="I18" s="183">
        <v>300</v>
      </c>
      <c r="J18" s="183">
        <v>300</v>
      </c>
    </row>
    <row r="19" spans="1:10" ht="16.5" customHeight="1">
      <c r="A19" s="162" t="s">
        <v>216</v>
      </c>
      <c r="B19" s="161" t="s">
        <v>774</v>
      </c>
      <c r="C19" s="161">
        <v>2010</v>
      </c>
      <c r="D19" s="170" t="b">
        <v>1</v>
      </c>
      <c r="E19" s="170">
        <v>6</v>
      </c>
      <c r="F19" s="171" t="s">
        <v>206</v>
      </c>
      <c r="G19" s="172">
        <v>500</v>
      </c>
      <c r="H19" s="172">
        <v>500</v>
      </c>
      <c r="I19" s="172">
        <v>500</v>
      </c>
      <c r="J19" s="172">
        <v>500</v>
      </c>
    </row>
    <row r="20" spans="1:10" ht="16.5" customHeight="1">
      <c r="A20" s="162" t="s">
        <v>216</v>
      </c>
      <c r="B20" s="161" t="s">
        <v>775</v>
      </c>
      <c r="C20" s="161">
        <v>2013</v>
      </c>
      <c r="D20" s="170" t="b">
        <v>1</v>
      </c>
      <c r="E20" s="170">
        <v>2</v>
      </c>
      <c r="F20" s="171" t="s">
        <v>206</v>
      </c>
      <c r="G20" s="172">
        <v>500</v>
      </c>
      <c r="H20" s="172">
        <v>500</v>
      </c>
      <c r="I20" s="172">
        <v>500</v>
      </c>
      <c r="J20" s="172">
        <v>500</v>
      </c>
    </row>
    <row r="21" spans="1:10" ht="16.5" customHeight="1">
      <c r="A21" s="174" t="s">
        <v>216</v>
      </c>
      <c r="B21" s="175" t="s">
        <v>776</v>
      </c>
      <c r="C21" s="175">
        <v>2015</v>
      </c>
      <c r="D21" s="176" t="b">
        <v>1</v>
      </c>
      <c r="E21" s="175">
        <v>1</v>
      </c>
      <c r="F21" s="176" t="s">
        <v>206</v>
      </c>
      <c r="G21" s="177">
        <v>2500</v>
      </c>
      <c r="H21" s="177">
        <v>1000</v>
      </c>
      <c r="I21" s="177">
        <v>1000</v>
      </c>
      <c r="J21" s="177">
        <v>1000</v>
      </c>
    </row>
    <row r="22" spans="1:10" ht="16.5" customHeight="1">
      <c r="A22" s="165" t="s">
        <v>217</v>
      </c>
      <c r="B22" s="166" t="s">
        <v>783</v>
      </c>
      <c r="C22" s="166">
        <v>3002</v>
      </c>
      <c r="D22" s="167" t="b">
        <v>1</v>
      </c>
      <c r="E22" s="167">
        <v>10</v>
      </c>
      <c r="F22" s="184" t="s">
        <v>205</v>
      </c>
      <c r="G22" s="185">
        <v>99000</v>
      </c>
      <c r="H22" s="185">
        <v>99000</v>
      </c>
      <c r="I22" s="185">
        <v>99000</v>
      </c>
      <c r="J22" s="185">
        <v>99000</v>
      </c>
    </row>
    <row r="23" spans="1:10" ht="16.5" customHeight="1">
      <c r="A23" s="165" t="s">
        <v>217</v>
      </c>
      <c r="B23" s="166" t="s">
        <v>784</v>
      </c>
      <c r="C23" s="166">
        <v>3003</v>
      </c>
      <c r="D23" s="167" t="b">
        <v>1</v>
      </c>
      <c r="E23" s="167">
        <v>7</v>
      </c>
      <c r="F23" s="168" t="s">
        <v>206</v>
      </c>
      <c r="G23" s="169">
        <v>500</v>
      </c>
      <c r="H23" s="169">
        <v>500</v>
      </c>
      <c r="I23" s="169">
        <v>500</v>
      </c>
      <c r="J23" s="169">
        <v>500</v>
      </c>
    </row>
    <row r="24" spans="1:10" ht="16.5" customHeight="1">
      <c r="A24" s="165" t="s">
        <v>217</v>
      </c>
      <c r="B24" s="166" t="s">
        <v>785</v>
      </c>
      <c r="C24" s="166">
        <v>3004</v>
      </c>
      <c r="D24" s="168" t="b">
        <v>1</v>
      </c>
      <c r="E24" s="167">
        <v>3</v>
      </c>
      <c r="F24" s="168" t="s">
        <v>206</v>
      </c>
      <c r="G24" s="169">
        <v>500</v>
      </c>
      <c r="H24" s="169">
        <v>500</v>
      </c>
      <c r="I24" s="169">
        <v>500</v>
      </c>
      <c r="J24" s="169">
        <v>500</v>
      </c>
    </row>
    <row r="25" spans="1:10" ht="16.5" customHeight="1">
      <c r="A25" s="165" t="s">
        <v>217</v>
      </c>
      <c r="B25" s="166" t="s">
        <v>786</v>
      </c>
      <c r="C25" s="166">
        <v>3005</v>
      </c>
      <c r="D25" s="167" t="b">
        <v>1</v>
      </c>
      <c r="E25" s="167">
        <v>5</v>
      </c>
      <c r="F25" s="168" t="s">
        <v>206</v>
      </c>
      <c r="G25" s="169">
        <v>500</v>
      </c>
      <c r="H25" s="169">
        <v>500</v>
      </c>
      <c r="I25" s="169">
        <v>500</v>
      </c>
      <c r="J25" s="169">
        <v>500</v>
      </c>
    </row>
    <row r="26" spans="1:10" ht="16.5" customHeight="1">
      <c r="A26" s="165" t="s">
        <v>217</v>
      </c>
      <c r="B26" s="166" t="s">
        <v>787</v>
      </c>
      <c r="C26" s="166">
        <v>3007</v>
      </c>
      <c r="D26" s="168" t="b">
        <v>1</v>
      </c>
      <c r="E26" s="167">
        <v>8</v>
      </c>
      <c r="F26" s="184" t="s">
        <v>225</v>
      </c>
      <c r="G26" s="185">
        <v>300</v>
      </c>
      <c r="H26" s="185">
        <v>300</v>
      </c>
      <c r="I26" s="185">
        <v>300</v>
      </c>
      <c r="J26" s="185">
        <v>300</v>
      </c>
    </row>
    <row r="27" spans="1:10" ht="16.5" customHeight="1">
      <c r="A27" s="165" t="s">
        <v>217</v>
      </c>
      <c r="B27" s="166" t="s">
        <v>788</v>
      </c>
      <c r="C27" s="166">
        <v>3008</v>
      </c>
      <c r="D27" s="167" t="b">
        <v>1</v>
      </c>
      <c r="E27" s="167">
        <v>4</v>
      </c>
      <c r="F27" s="168" t="s">
        <v>206</v>
      </c>
      <c r="G27" s="169">
        <v>500</v>
      </c>
      <c r="H27" s="169">
        <v>500</v>
      </c>
      <c r="I27" s="169">
        <v>500</v>
      </c>
      <c r="J27" s="169">
        <v>500</v>
      </c>
    </row>
    <row r="28" spans="1:10" ht="16.5" customHeight="1">
      <c r="A28" s="165" t="s">
        <v>217</v>
      </c>
      <c r="B28" s="166" t="s">
        <v>773</v>
      </c>
      <c r="C28" s="166">
        <v>3009</v>
      </c>
      <c r="D28" s="167" t="b">
        <v>1</v>
      </c>
      <c r="E28" s="167">
        <v>9</v>
      </c>
      <c r="F28" s="184" t="s">
        <v>225</v>
      </c>
      <c r="G28" s="185">
        <v>300</v>
      </c>
      <c r="H28" s="185">
        <v>300</v>
      </c>
      <c r="I28" s="185">
        <v>300</v>
      </c>
      <c r="J28" s="185">
        <v>300</v>
      </c>
    </row>
    <row r="29" spans="1:10" ht="16.5" customHeight="1">
      <c r="A29" s="165" t="s">
        <v>217</v>
      </c>
      <c r="B29" s="166" t="s">
        <v>774</v>
      </c>
      <c r="C29" s="166">
        <v>3010</v>
      </c>
      <c r="D29" s="167" t="b">
        <v>1</v>
      </c>
      <c r="E29" s="167">
        <v>6</v>
      </c>
      <c r="F29" s="168" t="s">
        <v>206</v>
      </c>
      <c r="G29" s="169">
        <v>500</v>
      </c>
      <c r="H29" s="169">
        <v>500</v>
      </c>
      <c r="I29" s="169">
        <v>500</v>
      </c>
      <c r="J29" s="169">
        <v>500</v>
      </c>
    </row>
    <row r="30" spans="1:10" ht="16.5" customHeight="1">
      <c r="A30" s="165" t="s">
        <v>217</v>
      </c>
      <c r="B30" s="166" t="s">
        <v>775</v>
      </c>
      <c r="C30" s="166">
        <v>3013</v>
      </c>
      <c r="D30" s="167" t="b">
        <v>1</v>
      </c>
      <c r="E30" s="167">
        <v>2</v>
      </c>
      <c r="F30" s="168" t="s">
        <v>206</v>
      </c>
      <c r="G30" s="169">
        <v>500</v>
      </c>
      <c r="H30" s="169">
        <v>500</v>
      </c>
      <c r="I30" s="169">
        <v>500</v>
      </c>
      <c r="J30" s="169">
        <v>500</v>
      </c>
    </row>
    <row r="31" spans="1:10" ht="16.5" customHeight="1">
      <c r="A31" s="178" t="s">
        <v>217</v>
      </c>
      <c r="B31" s="179" t="s">
        <v>776</v>
      </c>
      <c r="C31" s="179">
        <v>3015</v>
      </c>
      <c r="D31" s="180" t="b">
        <v>1</v>
      </c>
      <c r="E31" s="179">
        <v>1</v>
      </c>
      <c r="F31" s="180" t="s">
        <v>206</v>
      </c>
      <c r="G31" s="181">
        <v>2500</v>
      </c>
      <c r="H31" s="181">
        <v>1000</v>
      </c>
      <c r="I31" s="181">
        <v>1000</v>
      </c>
      <c r="J31" s="181">
        <v>1000</v>
      </c>
    </row>
    <row r="32" spans="1:10" ht="16.5" customHeight="1">
      <c r="A32" s="162" t="s">
        <v>218</v>
      </c>
      <c r="B32" s="161" t="s">
        <v>789</v>
      </c>
      <c r="C32" s="161">
        <v>4002</v>
      </c>
      <c r="D32" s="170" t="b">
        <v>1</v>
      </c>
      <c r="E32" s="170">
        <v>10</v>
      </c>
      <c r="F32" s="182" t="s">
        <v>205</v>
      </c>
      <c r="G32" s="183">
        <v>99000</v>
      </c>
      <c r="H32" s="183">
        <v>99000</v>
      </c>
      <c r="I32" s="183">
        <v>99000</v>
      </c>
      <c r="J32" s="183">
        <v>99000</v>
      </c>
    </row>
    <row r="33" spans="1:10" ht="16.5" customHeight="1">
      <c r="A33" s="162" t="s">
        <v>218</v>
      </c>
      <c r="B33" s="161" t="s">
        <v>790</v>
      </c>
      <c r="C33" s="161">
        <v>4003</v>
      </c>
      <c r="D33" s="170" t="b">
        <v>1</v>
      </c>
      <c r="E33" s="170">
        <v>7</v>
      </c>
      <c r="F33" s="171" t="s">
        <v>206</v>
      </c>
      <c r="G33" s="172">
        <v>500</v>
      </c>
      <c r="H33" s="172">
        <v>500</v>
      </c>
      <c r="I33" s="172">
        <v>500</v>
      </c>
      <c r="J33" s="172">
        <v>500</v>
      </c>
    </row>
    <row r="34" spans="1:10" ht="16.5" customHeight="1">
      <c r="A34" s="162" t="s">
        <v>218</v>
      </c>
      <c r="B34" s="161" t="s">
        <v>791</v>
      </c>
      <c r="C34" s="161">
        <v>4004</v>
      </c>
      <c r="D34" s="171" t="b">
        <v>1</v>
      </c>
      <c r="E34" s="170">
        <v>3</v>
      </c>
      <c r="F34" s="171" t="s">
        <v>206</v>
      </c>
      <c r="G34" s="172">
        <v>500</v>
      </c>
      <c r="H34" s="172">
        <v>500</v>
      </c>
      <c r="I34" s="172">
        <v>500</v>
      </c>
      <c r="J34" s="172">
        <v>500</v>
      </c>
    </row>
    <row r="35" spans="1:10" ht="16.5" customHeight="1">
      <c r="A35" s="162" t="s">
        <v>218</v>
      </c>
      <c r="B35" s="161" t="s">
        <v>792</v>
      </c>
      <c r="C35" s="161">
        <v>4005</v>
      </c>
      <c r="D35" s="170" t="b">
        <v>1</v>
      </c>
      <c r="E35" s="170">
        <v>5</v>
      </c>
      <c r="F35" s="171" t="s">
        <v>206</v>
      </c>
      <c r="G35" s="172">
        <v>500</v>
      </c>
      <c r="H35" s="172">
        <v>500</v>
      </c>
      <c r="I35" s="172">
        <v>500</v>
      </c>
      <c r="J35" s="172">
        <v>500</v>
      </c>
    </row>
    <row r="36" spans="1:10" ht="16.5" customHeight="1">
      <c r="A36" s="162" t="s">
        <v>218</v>
      </c>
      <c r="B36" s="161" t="s">
        <v>793</v>
      </c>
      <c r="C36" s="161">
        <v>4007</v>
      </c>
      <c r="D36" s="171" t="b">
        <v>1</v>
      </c>
      <c r="E36" s="170">
        <v>8</v>
      </c>
      <c r="F36" s="182" t="s">
        <v>225</v>
      </c>
      <c r="G36" s="183">
        <v>300</v>
      </c>
      <c r="H36" s="183">
        <v>300</v>
      </c>
      <c r="I36" s="183">
        <v>300</v>
      </c>
      <c r="J36" s="183">
        <v>300</v>
      </c>
    </row>
    <row r="37" spans="1:10" ht="16.5" customHeight="1">
      <c r="A37" s="162" t="s">
        <v>218</v>
      </c>
      <c r="B37" s="161" t="s">
        <v>794</v>
      </c>
      <c r="C37" s="161">
        <v>4008</v>
      </c>
      <c r="D37" s="170" t="b">
        <v>1</v>
      </c>
      <c r="E37" s="170">
        <v>4</v>
      </c>
      <c r="F37" s="171" t="s">
        <v>206</v>
      </c>
      <c r="G37" s="172">
        <v>500</v>
      </c>
      <c r="H37" s="172">
        <v>500</v>
      </c>
      <c r="I37" s="172">
        <v>500</v>
      </c>
      <c r="J37" s="172">
        <v>500</v>
      </c>
    </row>
    <row r="38" spans="1:10" ht="16.5" customHeight="1">
      <c r="A38" s="164" t="s">
        <v>218</v>
      </c>
      <c r="B38" s="163" t="s">
        <v>773</v>
      </c>
      <c r="C38" s="163">
        <v>4009</v>
      </c>
      <c r="D38" s="170" t="b">
        <v>1</v>
      </c>
      <c r="E38" s="173">
        <v>9</v>
      </c>
      <c r="F38" s="182" t="s">
        <v>225</v>
      </c>
      <c r="G38" s="183">
        <v>300</v>
      </c>
      <c r="H38" s="183">
        <v>300</v>
      </c>
      <c r="I38" s="183">
        <v>300</v>
      </c>
      <c r="J38" s="183">
        <v>300</v>
      </c>
    </row>
    <row r="39" spans="1:10" ht="16.5" customHeight="1">
      <c r="A39" s="162" t="s">
        <v>218</v>
      </c>
      <c r="B39" s="161" t="s">
        <v>774</v>
      </c>
      <c r="C39" s="161">
        <v>4010</v>
      </c>
      <c r="D39" s="170" t="b">
        <v>1</v>
      </c>
      <c r="E39" s="170">
        <v>6</v>
      </c>
      <c r="F39" s="171" t="s">
        <v>206</v>
      </c>
      <c r="G39" s="172">
        <v>500</v>
      </c>
      <c r="H39" s="172">
        <v>500</v>
      </c>
      <c r="I39" s="172">
        <v>500</v>
      </c>
      <c r="J39" s="172">
        <v>500</v>
      </c>
    </row>
    <row r="40" spans="1:10" ht="16.5" customHeight="1">
      <c r="A40" s="162" t="s">
        <v>218</v>
      </c>
      <c r="B40" s="161" t="s">
        <v>775</v>
      </c>
      <c r="C40" s="163">
        <v>4013</v>
      </c>
      <c r="D40" s="170" t="b">
        <v>1</v>
      </c>
      <c r="E40" s="170">
        <v>2</v>
      </c>
      <c r="F40" s="171" t="s">
        <v>206</v>
      </c>
      <c r="G40" s="172">
        <v>500</v>
      </c>
      <c r="H40" s="172">
        <v>500</v>
      </c>
      <c r="I40" s="172">
        <v>500</v>
      </c>
      <c r="J40" s="172">
        <v>500</v>
      </c>
    </row>
    <row r="41" spans="1:10" ht="16.5" customHeight="1">
      <c r="A41" s="174" t="s">
        <v>218</v>
      </c>
      <c r="B41" s="175" t="s">
        <v>776</v>
      </c>
      <c r="C41" s="175">
        <v>4015</v>
      </c>
      <c r="D41" s="176" t="b">
        <v>1</v>
      </c>
      <c r="E41" s="175">
        <v>1</v>
      </c>
      <c r="F41" s="176" t="s">
        <v>206</v>
      </c>
      <c r="G41" s="177">
        <v>2500</v>
      </c>
      <c r="H41" s="177">
        <v>1000</v>
      </c>
      <c r="I41" s="177">
        <v>1000</v>
      </c>
      <c r="J41" s="177">
        <v>1000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81"/>
  <sheetViews>
    <sheetView workbookViewId="0">
      <selection activeCell="F1" sqref="F1"/>
    </sheetView>
  </sheetViews>
  <sheetFormatPr defaultRowHeight="16.5"/>
  <cols>
    <col min="1" max="1" width="21.5" bestFit="1" customWidth="1"/>
    <col min="2" max="2" width="23.875" bestFit="1" customWidth="1"/>
    <col min="4" max="4" width="23.875" bestFit="1" customWidth="1"/>
  </cols>
  <sheetData>
    <row r="1" spans="1:5" ht="27">
      <c r="A1" s="838" t="s">
        <v>5341</v>
      </c>
      <c r="B1" s="855" t="s">
        <v>5339</v>
      </c>
      <c r="C1" s="854" t="s">
        <v>5268</v>
      </c>
      <c r="D1" s="855" t="s">
        <v>5340</v>
      </c>
      <c r="E1" s="854" t="s">
        <v>5268</v>
      </c>
    </row>
    <row r="2" spans="1:5">
      <c r="A2" s="858" t="s">
        <v>5269</v>
      </c>
      <c r="B2" s="858">
        <v>1</v>
      </c>
      <c r="C2" s="858">
        <v>100</v>
      </c>
      <c r="D2" s="858">
        <v>1</v>
      </c>
      <c r="E2" s="858">
        <v>100</v>
      </c>
    </row>
    <row r="3" spans="1:5" s="450" customFormat="1">
      <c r="A3" s="858" t="s">
        <v>5270</v>
      </c>
      <c r="B3" s="858">
        <v>3</v>
      </c>
      <c r="C3" s="858">
        <v>100</v>
      </c>
      <c r="D3" s="858">
        <v>3</v>
      </c>
      <c r="E3" s="858">
        <v>100</v>
      </c>
    </row>
    <row r="4" spans="1:5" s="450" customFormat="1">
      <c r="A4" s="858" t="s">
        <v>5271</v>
      </c>
      <c r="B4" s="858">
        <v>5</v>
      </c>
      <c r="C4" s="858">
        <v>100</v>
      </c>
      <c r="D4" s="858">
        <v>5</v>
      </c>
      <c r="E4" s="858">
        <v>100</v>
      </c>
    </row>
    <row r="5" spans="1:5" s="450" customFormat="1">
      <c r="A5" s="858" t="s">
        <v>5272</v>
      </c>
      <c r="B5" s="858">
        <v>7</v>
      </c>
      <c r="C5" s="858">
        <v>70</v>
      </c>
      <c r="D5" s="858">
        <v>7</v>
      </c>
      <c r="E5" s="858">
        <v>70</v>
      </c>
    </row>
    <row r="6" spans="1:5" s="450" customFormat="1">
      <c r="A6" s="858" t="s">
        <v>5273</v>
      </c>
      <c r="B6" s="858">
        <v>9</v>
      </c>
      <c r="C6" s="858">
        <v>50</v>
      </c>
      <c r="D6" s="858">
        <v>9</v>
      </c>
      <c r="E6" s="858">
        <v>50</v>
      </c>
    </row>
    <row r="7" spans="1:5" s="450" customFormat="1">
      <c r="A7" s="858" t="s">
        <v>5274</v>
      </c>
      <c r="B7" s="858">
        <v>9</v>
      </c>
      <c r="C7" s="858">
        <v>23</v>
      </c>
      <c r="D7" s="858">
        <v>9</v>
      </c>
      <c r="E7" s="858">
        <v>23</v>
      </c>
    </row>
    <row r="8" spans="1:5" s="450" customFormat="1">
      <c r="A8" s="858" t="s">
        <v>5275</v>
      </c>
      <c r="B8" s="858">
        <v>9</v>
      </c>
      <c r="C8" s="858">
        <v>10</v>
      </c>
      <c r="D8" s="858">
        <v>9</v>
      </c>
      <c r="E8" s="858">
        <v>10</v>
      </c>
    </row>
    <row r="9" spans="1:5" s="450" customFormat="1">
      <c r="A9" s="858" t="s">
        <v>5276</v>
      </c>
      <c r="B9" s="858">
        <v>9</v>
      </c>
      <c r="C9" s="858">
        <v>7</v>
      </c>
      <c r="D9" s="858">
        <v>9</v>
      </c>
      <c r="E9" s="858">
        <v>7</v>
      </c>
    </row>
    <row r="10" spans="1:5" s="450" customFormat="1">
      <c r="A10" s="858" t="s">
        <v>5277</v>
      </c>
      <c r="B10" s="858">
        <v>9</v>
      </c>
      <c r="C10" s="858">
        <v>5</v>
      </c>
      <c r="D10" s="858">
        <v>9</v>
      </c>
      <c r="E10" s="858">
        <v>5</v>
      </c>
    </row>
    <row r="11" spans="1:5" s="450" customFormat="1">
      <c r="A11" s="858" t="s">
        <v>5278</v>
      </c>
      <c r="B11" s="858">
        <v>29</v>
      </c>
      <c r="C11" s="858">
        <v>1</v>
      </c>
      <c r="D11" s="864">
        <v>30</v>
      </c>
      <c r="E11" s="858">
        <v>1</v>
      </c>
    </row>
    <row r="12" spans="1:5">
      <c r="A12" s="859" t="s">
        <v>5279</v>
      </c>
      <c r="B12" s="859">
        <v>1</v>
      </c>
      <c r="C12" s="859">
        <v>100</v>
      </c>
      <c r="D12" s="859">
        <v>1</v>
      </c>
      <c r="E12" s="859">
        <v>100</v>
      </c>
    </row>
    <row r="13" spans="1:5" s="450" customFormat="1">
      <c r="A13" s="859" t="s">
        <v>5280</v>
      </c>
      <c r="B13" s="859">
        <v>2</v>
      </c>
      <c r="C13" s="859">
        <v>100</v>
      </c>
      <c r="D13" s="859">
        <v>2</v>
      </c>
      <c r="E13" s="859">
        <v>100</v>
      </c>
    </row>
    <row r="14" spans="1:5" s="450" customFormat="1">
      <c r="A14" s="859" t="s">
        <v>5281</v>
      </c>
      <c r="B14" s="859">
        <v>3</v>
      </c>
      <c r="C14" s="859">
        <v>100</v>
      </c>
      <c r="D14" s="859">
        <v>3</v>
      </c>
      <c r="E14" s="859">
        <v>100</v>
      </c>
    </row>
    <row r="15" spans="1:5" s="450" customFormat="1">
      <c r="A15" s="859" t="s">
        <v>5282</v>
      </c>
      <c r="B15" s="859">
        <v>5</v>
      </c>
      <c r="C15" s="859">
        <v>70</v>
      </c>
      <c r="D15" s="859">
        <v>5</v>
      </c>
      <c r="E15" s="859">
        <v>70</v>
      </c>
    </row>
    <row r="16" spans="1:5" s="450" customFormat="1">
      <c r="A16" s="859" t="s">
        <v>5283</v>
      </c>
      <c r="B16" s="859">
        <v>7</v>
      </c>
      <c r="C16" s="859">
        <v>50</v>
      </c>
      <c r="D16" s="859">
        <v>7</v>
      </c>
      <c r="E16" s="859">
        <v>50</v>
      </c>
    </row>
    <row r="17" spans="1:5" s="450" customFormat="1">
      <c r="A17" s="859" t="s">
        <v>5284</v>
      </c>
      <c r="B17" s="859">
        <v>7</v>
      </c>
      <c r="C17" s="859">
        <v>23</v>
      </c>
      <c r="D17" s="859">
        <v>7</v>
      </c>
      <c r="E17" s="859">
        <v>23</v>
      </c>
    </row>
    <row r="18" spans="1:5" s="450" customFormat="1">
      <c r="A18" s="859" t="s">
        <v>5285</v>
      </c>
      <c r="B18" s="859">
        <v>7</v>
      </c>
      <c r="C18" s="859">
        <v>11</v>
      </c>
      <c r="D18" s="859">
        <v>7</v>
      </c>
      <c r="E18" s="859">
        <v>11</v>
      </c>
    </row>
    <row r="19" spans="1:5" s="450" customFormat="1">
      <c r="A19" s="859" t="s">
        <v>5286</v>
      </c>
      <c r="B19" s="859">
        <v>7</v>
      </c>
      <c r="C19" s="859">
        <v>9</v>
      </c>
      <c r="D19" s="859">
        <v>7</v>
      </c>
      <c r="E19" s="859">
        <v>9</v>
      </c>
    </row>
    <row r="20" spans="1:5" s="450" customFormat="1">
      <c r="A20" s="859" t="s">
        <v>5287</v>
      </c>
      <c r="B20" s="859">
        <v>7</v>
      </c>
      <c r="C20" s="859">
        <v>7</v>
      </c>
      <c r="D20" s="859">
        <v>7</v>
      </c>
      <c r="E20" s="859">
        <v>7</v>
      </c>
    </row>
    <row r="21" spans="1:5" s="450" customFormat="1">
      <c r="A21" s="859" t="s">
        <v>5288</v>
      </c>
      <c r="B21" s="859">
        <v>24</v>
      </c>
      <c r="C21" s="859">
        <v>2</v>
      </c>
      <c r="D21" s="864">
        <v>30</v>
      </c>
      <c r="E21" s="859">
        <v>2</v>
      </c>
    </row>
    <row r="22" spans="1:5">
      <c r="A22" s="861" t="s">
        <v>5289</v>
      </c>
      <c r="B22" s="861">
        <v>1</v>
      </c>
      <c r="C22" s="861">
        <v>100</v>
      </c>
      <c r="D22" s="861">
        <v>1</v>
      </c>
      <c r="E22" s="861">
        <v>100</v>
      </c>
    </row>
    <row r="23" spans="1:5" s="450" customFormat="1">
      <c r="A23" s="861" t="s">
        <v>5290</v>
      </c>
      <c r="B23" s="861">
        <v>2</v>
      </c>
      <c r="C23" s="861">
        <v>100</v>
      </c>
      <c r="D23" s="861">
        <v>2</v>
      </c>
      <c r="E23" s="861">
        <v>100</v>
      </c>
    </row>
    <row r="24" spans="1:5" s="450" customFormat="1">
      <c r="A24" s="861" t="s">
        <v>5291</v>
      </c>
      <c r="B24" s="861">
        <v>3</v>
      </c>
      <c r="C24" s="861">
        <v>100</v>
      </c>
      <c r="D24" s="861">
        <v>3</v>
      </c>
      <c r="E24" s="861">
        <v>100</v>
      </c>
    </row>
    <row r="25" spans="1:5" s="450" customFormat="1">
      <c r="A25" s="861" t="s">
        <v>5292</v>
      </c>
      <c r="B25" s="861">
        <v>5</v>
      </c>
      <c r="C25" s="861">
        <v>70</v>
      </c>
      <c r="D25" s="861">
        <v>5</v>
      </c>
      <c r="E25" s="861">
        <v>70</v>
      </c>
    </row>
    <row r="26" spans="1:5" s="450" customFormat="1">
      <c r="A26" s="861" t="s">
        <v>5293</v>
      </c>
      <c r="B26" s="861">
        <v>7</v>
      </c>
      <c r="C26" s="861">
        <v>50</v>
      </c>
      <c r="D26" s="861">
        <v>7</v>
      </c>
      <c r="E26" s="861">
        <v>50</v>
      </c>
    </row>
    <row r="27" spans="1:5" s="450" customFormat="1">
      <c r="A27" s="861" t="s">
        <v>5294</v>
      </c>
      <c r="B27" s="861">
        <v>7</v>
      </c>
      <c r="C27" s="861">
        <v>23</v>
      </c>
      <c r="D27" s="861">
        <v>7</v>
      </c>
      <c r="E27" s="861">
        <v>23</v>
      </c>
    </row>
    <row r="28" spans="1:5" s="450" customFormat="1">
      <c r="A28" s="861" t="s">
        <v>5295</v>
      </c>
      <c r="B28" s="861">
        <v>7</v>
      </c>
      <c r="C28" s="861">
        <v>11</v>
      </c>
      <c r="D28" s="861">
        <v>7</v>
      </c>
      <c r="E28" s="861">
        <v>11</v>
      </c>
    </row>
    <row r="29" spans="1:5" s="450" customFormat="1">
      <c r="A29" s="861" t="s">
        <v>5296</v>
      </c>
      <c r="B29" s="861">
        <v>7</v>
      </c>
      <c r="C29" s="861">
        <v>9</v>
      </c>
      <c r="D29" s="861">
        <v>7</v>
      </c>
      <c r="E29" s="861">
        <v>9</v>
      </c>
    </row>
    <row r="30" spans="1:5" s="450" customFormat="1">
      <c r="A30" s="861" t="s">
        <v>5297</v>
      </c>
      <c r="B30" s="861">
        <v>7</v>
      </c>
      <c r="C30" s="861">
        <v>7</v>
      </c>
      <c r="D30" s="861">
        <v>7</v>
      </c>
      <c r="E30" s="861">
        <v>7</v>
      </c>
    </row>
    <row r="31" spans="1:5" s="450" customFormat="1">
      <c r="A31" s="861" t="s">
        <v>5298</v>
      </c>
      <c r="B31" s="861">
        <v>24</v>
      </c>
      <c r="C31" s="861">
        <v>2</v>
      </c>
      <c r="D31" s="864">
        <v>30</v>
      </c>
      <c r="E31" s="861">
        <v>2</v>
      </c>
    </row>
    <row r="32" spans="1:5">
      <c r="A32" s="862" t="s">
        <v>5299</v>
      </c>
      <c r="B32" s="862">
        <v>1</v>
      </c>
      <c r="C32" s="862">
        <v>100</v>
      </c>
      <c r="D32" s="862">
        <v>1</v>
      </c>
      <c r="E32" s="862">
        <v>100</v>
      </c>
    </row>
    <row r="33" spans="1:5" s="450" customFormat="1">
      <c r="A33" s="862" t="s">
        <v>5300</v>
      </c>
      <c r="B33" s="862">
        <v>2</v>
      </c>
      <c r="C33" s="862">
        <v>100</v>
      </c>
      <c r="D33" s="862">
        <v>2</v>
      </c>
      <c r="E33" s="862">
        <v>100</v>
      </c>
    </row>
    <row r="34" spans="1:5" s="450" customFormat="1">
      <c r="A34" s="862" t="s">
        <v>5301</v>
      </c>
      <c r="B34" s="862">
        <v>3</v>
      </c>
      <c r="C34" s="862">
        <v>100</v>
      </c>
      <c r="D34" s="862">
        <v>3</v>
      </c>
      <c r="E34" s="862">
        <v>100</v>
      </c>
    </row>
    <row r="35" spans="1:5" s="450" customFormat="1">
      <c r="A35" s="862" t="s">
        <v>5302</v>
      </c>
      <c r="B35" s="862">
        <v>5</v>
      </c>
      <c r="C35" s="862">
        <v>70</v>
      </c>
      <c r="D35" s="862">
        <v>5</v>
      </c>
      <c r="E35" s="862">
        <v>70</v>
      </c>
    </row>
    <row r="36" spans="1:5" s="450" customFormat="1">
      <c r="A36" s="862" t="s">
        <v>5303</v>
      </c>
      <c r="B36" s="862">
        <v>7</v>
      </c>
      <c r="C36" s="862">
        <v>50</v>
      </c>
      <c r="D36" s="862">
        <v>7</v>
      </c>
      <c r="E36" s="862">
        <v>50</v>
      </c>
    </row>
    <row r="37" spans="1:5" s="450" customFormat="1">
      <c r="A37" s="862" t="s">
        <v>5304</v>
      </c>
      <c r="B37" s="862">
        <v>7</v>
      </c>
      <c r="C37" s="862">
        <v>23</v>
      </c>
      <c r="D37" s="862">
        <v>7</v>
      </c>
      <c r="E37" s="862">
        <v>23</v>
      </c>
    </row>
    <row r="38" spans="1:5" s="450" customFormat="1">
      <c r="A38" s="862" t="s">
        <v>5305</v>
      </c>
      <c r="B38" s="862">
        <v>7</v>
      </c>
      <c r="C38" s="862">
        <v>11</v>
      </c>
      <c r="D38" s="862">
        <v>7</v>
      </c>
      <c r="E38" s="862">
        <v>11</v>
      </c>
    </row>
    <row r="39" spans="1:5" s="450" customFormat="1">
      <c r="A39" s="862" t="s">
        <v>5306</v>
      </c>
      <c r="B39" s="862">
        <v>7</v>
      </c>
      <c r="C39" s="862">
        <v>9</v>
      </c>
      <c r="D39" s="862">
        <v>7</v>
      </c>
      <c r="E39" s="862">
        <v>9</v>
      </c>
    </row>
    <row r="40" spans="1:5" s="450" customFormat="1">
      <c r="A40" s="862" t="s">
        <v>5307</v>
      </c>
      <c r="B40" s="862">
        <v>7</v>
      </c>
      <c r="C40" s="862">
        <v>7</v>
      </c>
      <c r="D40" s="862">
        <v>7</v>
      </c>
      <c r="E40" s="862">
        <v>7</v>
      </c>
    </row>
    <row r="41" spans="1:5" s="450" customFormat="1">
      <c r="A41" s="862" t="s">
        <v>5308</v>
      </c>
      <c r="B41" s="862">
        <v>24</v>
      </c>
      <c r="C41" s="862">
        <v>2</v>
      </c>
      <c r="D41" s="864">
        <v>30</v>
      </c>
      <c r="E41" s="862">
        <v>2</v>
      </c>
    </row>
    <row r="42" spans="1:5">
      <c r="A42" s="863" t="s">
        <v>5309</v>
      </c>
      <c r="B42" s="863">
        <v>1</v>
      </c>
      <c r="C42" s="863">
        <v>100</v>
      </c>
      <c r="D42" s="863">
        <v>1</v>
      </c>
      <c r="E42" s="863">
        <v>100</v>
      </c>
    </row>
    <row r="43" spans="1:5" s="450" customFormat="1">
      <c r="A43" s="863" t="s">
        <v>5310</v>
      </c>
      <c r="B43" s="863">
        <v>2</v>
      </c>
      <c r="C43" s="863">
        <v>100</v>
      </c>
      <c r="D43" s="863">
        <v>2</v>
      </c>
      <c r="E43" s="863">
        <v>100</v>
      </c>
    </row>
    <row r="44" spans="1:5" s="450" customFormat="1">
      <c r="A44" s="863" t="s">
        <v>5311</v>
      </c>
      <c r="B44" s="863">
        <v>3</v>
      </c>
      <c r="C44" s="863">
        <v>100</v>
      </c>
      <c r="D44" s="863">
        <v>3</v>
      </c>
      <c r="E44" s="863">
        <v>100</v>
      </c>
    </row>
    <row r="45" spans="1:5" s="450" customFormat="1">
      <c r="A45" s="863" t="s">
        <v>5312</v>
      </c>
      <c r="B45" s="863">
        <v>5</v>
      </c>
      <c r="C45" s="863">
        <v>70</v>
      </c>
      <c r="D45" s="863">
        <v>5</v>
      </c>
      <c r="E45" s="863">
        <v>70</v>
      </c>
    </row>
    <row r="46" spans="1:5" s="450" customFormat="1">
      <c r="A46" s="863" t="s">
        <v>5313</v>
      </c>
      <c r="B46" s="863">
        <v>7</v>
      </c>
      <c r="C46" s="863">
        <v>50</v>
      </c>
      <c r="D46" s="863">
        <v>7</v>
      </c>
      <c r="E46" s="863">
        <v>50</v>
      </c>
    </row>
    <row r="47" spans="1:5" s="450" customFormat="1">
      <c r="A47" s="863" t="s">
        <v>5314</v>
      </c>
      <c r="B47" s="863">
        <v>7</v>
      </c>
      <c r="C47" s="863">
        <v>23</v>
      </c>
      <c r="D47" s="863">
        <v>7</v>
      </c>
      <c r="E47" s="863">
        <v>23</v>
      </c>
    </row>
    <row r="48" spans="1:5" s="450" customFormat="1">
      <c r="A48" s="863" t="s">
        <v>5315</v>
      </c>
      <c r="B48" s="863">
        <v>7</v>
      </c>
      <c r="C48" s="863">
        <v>11</v>
      </c>
      <c r="D48" s="863">
        <v>7</v>
      </c>
      <c r="E48" s="863">
        <v>11</v>
      </c>
    </row>
    <row r="49" spans="1:5" s="450" customFormat="1">
      <c r="A49" s="863" t="s">
        <v>5316</v>
      </c>
      <c r="B49" s="863">
        <v>7</v>
      </c>
      <c r="C49" s="863">
        <v>9</v>
      </c>
      <c r="D49" s="863">
        <v>7</v>
      </c>
      <c r="E49" s="863">
        <v>9</v>
      </c>
    </row>
    <row r="50" spans="1:5" s="450" customFormat="1">
      <c r="A50" s="863" t="s">
        <v>5317</v>
      </c>
      <c r="B50" s="863">
        <v>7</v>
      </c>
      <c r="C50" s="863">
        <v>7</v>
      </c>
      <c r="D50" s="863">
        <v>7</v>
      </c>
      <c r="E50" s="863">
        <v>7</v>
      </c>
    </row>
    <row r="51" spans="1:5" s="450" customFormat="1">
      <c r="A51" s="863" t="s">
        <v>5318</v>
      </c>
      <c r="B51" s="863">
        <v>24</v>
      </c>
      <c r="C51" s="863">
        <v>2</v>
      </c>
      <c r="D51" s="864">
        <v>30</v>
      </c>
      <c r="E51" s="863">
        <v>2</v>
      </c>
    </row>
    <row r="52" spans="1:5">
      <c r="A52" s="860" t="s">
        <v>5319</v>
      </c>
      <c r="B52" s="860">
        <v>1</v>
      </c>
      <c r="C52" s="860">
        <v>100</v>
      </c>
      <c r="D52" s="860">
        <v>1</v>
      </c>
      <c r="E52" s="860">
        <v>100</v>
      </c>
    </row>
    <row r="53" spans="1:5" s="450" customFormat="1">
      <c r="A53" s="860" t="s">
        <v>5320</v>
      </c>
      <c r="B53" s="860">
        <v>2</v>
      </c>
      <c r="C53" s="860">
        <v>100</v>
      </c>
      <c r="D53" s="860">
        <v>2</v>
      </c>
      <c r="E53" s="860">
        <v>100</v>
      </c>
    </row>
    <row r="54" spans="1:5" s="450" customFormat="1">
      <c r="A54" s="860" t="s">
        <v>5321</v>
      </c>
      <c r="B54" s="860">
        <v>3</v>
      </c>
      <c r="C54" s="860">
        <v>100</v>
      </c>
      <c r="D54" s="860">
        <v>3</v>
      </c>
      <c r="E54" s="860">
        <v>100</v>
      </c>
    </row>
    <row r="55" spans="1:5" s="450" customFormat="1">
      <c r="A55" s="860" t="s">
        <v>5322</v>
      </c>
      <c r="B55" s="860">
        <v>5</v>
      </c>
      <c r="C55" s="860">
        <v>70</v>
      </c>
      <c r="D55" s="860">
        <v>5</v>
      </c>
      <c r="E55" s="860">
        <v>70</v>
      </c>
    </row>
    <row r="56" spans="1:5" s="450" customFormat="1">
      <c r="A56" s="860" t="s">
        <v>5323</v>
      </c>
      <c r="B56" s="860">
        <v>7</v>
      </c>
      <c r="C56" s="860">
        <v>50</v>
      </c>
      <c r="D56" s="860">
        <v>7</v>
      </c>
      <c r="E56" s="860">
        <v>50</v>
      </c>
    </row>
    <row r="57" spans="1:5" s="450" customFormat="1">
      <c r="A57" s="860" t="s">
        <v>5324</v>
      </c>
      <c r="B57" s="860">
        <v>7</v>
      </c>
      <c r="C57" s="860">
        <v>23</v>
      </c>
      <c r="D57" s="860">
        <v>7</v>
      </c>
      <c r="E57" s="860">
        <v>23</v>
      </c>
    </row>
    <row r="58" spans="1:5" s="450" customFormat="1">
      <c r="A58" s="860" t="s">
        <v>5325</v>
      </c>
      <c r="B58" s="860">
        <v>7</v>
      </c>
      <c r="C58" s="860">
        <v>11</v>
      </c>
      <c r="D58" s="860">
        <v>7</v>
      </c>
      <c r="E58" s="860">
        <v>11</v>
      </c>
    </row>
    <row r="59" spans="1:5" s="450" customFormat="1">
      <c r="A59" s="860" t="s">
        <v>5326</v>
      </c>
      <c r="B59" s="860">
        <v>7</v>
      </c>
      <c r="C59" s="860">
        <v>9</v>
      </c>
      <c r="D59" s="860">
        <v>7</v>
      </c>
      <c r="E59" s="860">
        <v>9</v>
      </c>
    </row>
    <row r="60" spans="1:5" s="450" customFormat="1">
      <c r="A60" s="860" t="s">
        <v>5327</v>
      </c>
      <c r="B60" s="860">
        <v>7</v>
      </c>
      <c r="C60" s="860">
        <v>7</v>
      </c>
      <c r="D60" s="860">
        <v>7</v>
      </c>
      <c r="E60" s="860">
        <v>7</v>
      </c>
    </row>
    <row r="61" spans="1:5" s="450" customFormat="1">
      <c r="A61" s="860" t="s">
        <v>5328</v>
      </c>
      <c r="B61" s="860">
        <v>24</v>
      </c>
      <c r="C61" s="860">
        <v>2</v>
      </c>
      <c r="D61" s="864">
        <v>30</v>
      </c>
      <c r="E61" s="860">
        <v>2</v>
      </c>
    </row>
    <row r="62" spans="1:5">
      <c r="A62" s="857" t="s">
        <v>5342</v>
      </c>
      <c r="B62" s="857">
        <v>1</v>
      </c>
      <c r="C62" s="857">
        <v>100</v>
      </c>
      <c r="D62" s="857">
        <v>1</v>
      </c>
      <c r="E62" s="857">
        <v>100</v>
      </c>
    </row>
    <row r="63" spans="1:5" s="450" customFormat="1">
      <c r="A63" s="857" t="s">
        <v>5343</v>
      </c>
      <c r="B63" s="857">
        <v>2</v>
      </c>
      <c r="C63" s="857">
        <v>100</v>
      </c>
      <c r="D63" s="857">
        <v>2</v>
      </c>
      <c r="E63" s="857">
        <v>100</v>
      </c>
    </row>
    <row r="64" spans="1:5" s="450" customFormat="1">
      <c r="A64" s="857" t="s">
        <v>5344</v>
      </c>
      <c r="B64" s="857">
        <v>3</v>
      </c>
      <c r="C64" s="857">
        <v>100</v>
      </c>
      <c r="D64" s="857">
        <v>3</v>
      </c>
      <c r="E64" s="857">
        <v>100</v>
      </c>
    </row>
    <row r="65" spans="1:5" s="450" customFormat="1">
      <c r="A65" s="857" t="s">
        <v>5345</v>
      </c>
      <c r="B65" s="857">
        <v>4</v>
      </c>
      <c r="C65" s="857">
        <v>70</v>
      </c>
      <c r="D65" s="857">
        <v>4</v>
      </c>
      <c r="E65" s="857">
        <v>70</v>
      </c>
    </row>
    <row r="66" spans="1:5" s="450" customFormat="1">
      <c r="A66" s="857" t="s">
        <v>5346</v>
      </c>
      <c r="B66" s="857">
        <v>6</v>
      </c>
      <c r="C66" s="857">
        <v>50</v>
      </c>
      <c r="D66" s="857">
        <v>6</v>
      </c>
      <c r="E66" s="857">
        <v>50</v>
      </c>
    </row>
    <row r="67" spans="1:5" s="450" customFormat="1">
      <c r="A67" s="857" t="s">
        <v>5347</v>
      </c>
      <c r="B67" s="857">
        <v>6</v>
      </c>
      <c r="C67" s="857">
        <v>25</v>
      </c>
      <c r="D67" s="857">
        <v>6</v>
      </c>
      <c r="E67" s="857">
        <v>25</v>
      </c>
    </row>
    <row r="68" spans="1:5" s="450" customFormat="1">
      <c r="A68" s="857" t="s">
        <v>5348</v>
      </c>
      <c r="B68" s="857">
        <v>6</v>
      </c>
      <c r="C68" s="857">
        <v>13</v>
      </c>
      <c r="D68" s="857">
        <v>6</v>
      </c>
      <c r="E68" s="857">
        <v>13</v>
      </c>
    </row>
    <row r="69" spans="1:5" s="450" customFormat="1">
      <c r="A69" s="857" t="s">
        <v>5349</v>
      </c>
      <c r="B69" s="857">
        <v>6</v>
      </c>
      <c r="C69" s="857">
        <v>9</v>
      </c>
      <c r="D69" s="857">
        <v>6</v>
      </c>
      <c r="E69" s="857">
        <v>9</v>
      </c>
    </row>
    <row r="70" spans="1:5" s="450" customFormat="1">
      <c r="A70" s="857" t="s">
        <v>5350</v>
      </c>
      <c r="B70" s="857">
        <v>6</v>
      </c>
      <c r="C70" s="857">
        <v>7</v>
      </c>
      <c r="D70" s="857">
        <v>6</v>
      </c>
      <c r="E70" s="857">
        <v>7</v>
      </c>
    </row>
    <row r="71" spans="1:5" s="450" customFormat="1">
      <c r="A71" s="857" t="s">
        <v>5351</v>
      </c>
      <c r="B71" s="857">
        <v>20</v>
      </c>
      <c r="C71" s="857">
        <v>3</v>
      </c>
      <c r="D71" s="857">
        <v>20</v>
      </c>
      <c r="E71" s="857">
        <v>3</v>
      </c>
    </row>
    <row r="72" spans="1:5">
      <c r="A72" s="856" t="s">
        <v>5329</v>
      </c>
      <c r="B72" s="856">
        <v>1</v>
      </c>
      <c r="C72" s="856">
        <v>100</v>
      </c>
      <c r="D72" s="856">
        <v>1</v>
      </c>
      <c r="E72" s="856">
        <v>100</v>
      </c>
    </row>
    <row r="73" spans="1:5">
      <c r="A73" s="856" t="s">
        <v>5330</v>
      </c>
      <c r="B73" s="856">
        <v>2</v>
      </c>
      <c r="C73" s="856">
        <v>100</v>
      </c>
      <c r="D73" s="856">
        <v>2</v>
      </c>
      <c r="E73" s="856">
        <v>100</v>
      </c>
    </row>
    <row r="74" spans="1:5">
      <c r="A74" s="856" t="s">
        <v>5331</v>
      </c>
      <c r="B74" s="856">
        <v>3</v>
      </c>
      <c r="C74" s="856">
        <v>100</v>
      </c>
      <c r="D74" s="856">
        <v>3</v>
      </c>
      <c r="E74" s="856">
        <v>100</v>
      </c>
    </row>
    <row r="75" spans="1:5">
      <c r="A75" s="856" t="s">
        <v>5332</v>
      </c>
      <c r="B75" s="856">
        <v>4</v>
      </c>
      <c r="C75" s="856">
        <v>70</v>
      </c>
      <c r="D75" s="856">
        <v>4</v>
      </c>
      <c r="E75" s="856">
        <v>70</v>
      </c>
    </row>
    <row r="76" spans="1:5">
      <c r="A76" s="856" t="s">
        <v>5333</v>
      </c>
      <c r="B76" s="856">
        <v>6</v>
      </c>
      <c r="C76" s="856">
        <v>50</v>
      </c>
      <c r="D76" s="856">
        <v>6</v>
      </c>
      <c r="E76" s="856">
        <v>50</v>
      </c>
    </row>
    <row r="77" spans="1:5">
      <c r="A77" s="856" t="s">
        <v>5334</v>
      </c>
      <c r="B77" s="856">
        <v>6</v>
      </c>
      <c r="C77" s="856">
        <v>25</v>
      </c>
      <c r="D77" s="856">
        <v>6</v>
      </c>
      <c r="E77" s="856">
        <v>25</v>
      </c>
    </row>
    <row r="78" spans="1:5">
      <c r="A78" s="856" t="s">
        <v>5335</v>
      </c>
      <c r="B78" s="856">
        <v>6</v>
      </c>
      <c r="C78" s="856">
        <v>13</v>
      </c>
      <c r="D78" s="856">
        <v>6</v>
      </c>
      <c r="E78" s="856">
        <v>13</v>
      </c>
    </row>
    <row r="79" spans="1:5">
      <c r="A79" s="856" t="s">
        <v>5336</v>
      </c>
      <c r="B79" s="856">
        <v>6</v>
      </c>
      <c r="C79" s="856">
        <v>9</v>
      </c>
      <c r="D79" s="856">
        <v>6</v>
      </c>
      <c r="E79" s="856">
        <v>9</v>
      </c>
    </row>
    <row r="80" spans="1:5">
      <c r="A80" s="856" t="s">
        <v>5337</v>
      </c>
      <c r="B80" s="856">
        <v>6</v>
      </c>
      <c r="C80" s="856">
        <v>7</v>
      </c>
      <c r="D80" s="856">
        <v>6</v>
      </c>
      <c r="E80" s="856">
        <v>7</v>
      </c>
    </row>
    <row r="81" spans="1:5">
      <c r="A81" s="856" t="s">
        <v>5338</v>
      </c>
      <c r="B81" s="856">
        <v>20</v>
      </c>
      <c r="C81" s="856">
        <v>3</v>
      </c>
      <c r="D81" s="856">
        <v>20</v>
      </c>
      <c r="E81" s="856">
        <v>3</v>
      </c>
    </row>
  </sheetData>
  <phoneticPr fontId="6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K68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18.125" bestFit="1" customWidth="1"/>
    <col min="5" max="5" width="15.625" bestFit="1" customWidth="1"/>
    <col min="6" max="6" width="28.125" bestFit="1" customWidth="1"/>
    <col min="7" max="7" width="14.625" bestFit="1" customWidth="1"/>
    <col min="8" max="8" width="31.625" bestFit="1" customWidth="1"/>
    <col min="9" max="9" width="14.625" bestFit="1" customWidth="1"/>
    <col min="10" max="10" width="28.125" bestFit="1" customWidth="1"/>
    <col min="11" max="11" width="14.625" bestFit="1" customWidth="1"/>
  </cols>
  <sheetData>
    <row r="2" spans="2:11">
      <c r="B2" s="51" t="s">
        <v>808</v>
      </c>
    </row>
    <row r="3" spans="2:11" ht="27">
      <c r="B3" s="25" t="s">
        <v>536</v>
      </c>
      <c r="C3" s="28" t="s">
        <v>602</v>
      </c>
      <c r="D3" s="28" t="s">
        <v>603</v>
      </c>
      <c r="E3" s="28" t="s">
        <v>604</v>
      </c>
      <c r="F3" s="25" t="s">
        <v>536</v>
      </c>
      <c r="G3" s="28" t="s">
        <v>605</v>
      </c>
      <c r="H3" s="25" t="s">
        <v>536</v>
      </c>
      <c r="I3" s="28" t="s">
        <v>605</v>
      </c>
      <c r="J3" s="25" t="s">
        <v>536</v>
      </c>
      <c r="K3" s="28" t="s">
        <v>605</v>
      </c>
    </row>
    <row r="4" spans="2:11">
      <c r="B4" s="152" t="s">
        <v>537</v>
      </c>
      <c r="C4" s="152">
        <v>1000000</v>
      </c>
      <c r="D4" s="152">
        <v>3</v>
      </c>
      <c r="E4" s="152">
        <v>80</v>
      </c>
      <c r="F4" s="152" t="s">
        <v>606</v>
      </c>
      <c r="G4" s="152">
        <v>100</v>
      </c>
      <c r="H4" s="156" t="s">
        <v>629</v>
      </c>
      <c r="I4" s="152" t="s">
        <v>628</v>
      </c>
      <c r="J4" s="152" t="s">
        <v>628</v>
      </c>
      <c r="K4" s="152" t="s">
        <v>628</v>
      </c>
    </row>
    <row r="5" spans="2:11">
      <c r="B5" s="152" t="s">
        <v>538</v>
      </c>
      <c r="C5" s="152">
        <v>1000000</v>
      </c>
      <c r="D5" s="152">
        <v>3</v>
      </c>
      <c r="E5" s="152">
        <v>80</v>
      </c>
      <c r="F5" s="152" t="s">
        <v>606</v>
      </c>
      <c r="G5" s="152">
        <v>100</v>
      </c>
      <c r="H5" s="152" t="s">
        <v>628</v>
      </c>
      <c r="I5" s="152" t="s">
        <v>628</v>
      </c>
      <c r="J5" s="152" t="s">
        <v>628</v>
      </c>
      <c r="K5" s="152" t="s">
        <v>628</v>
      </c>
    </row>
    <row r="6" spans="2:11">
      <c r="B6" s="152" t="s">
        <v>539</v>
      </c>
      <c r="C6" s="152">
        <v>1000000</v>
      </c>
      <c r="D6" s="152">
        <v>3</v>
      </c>
      <c r="E6" s="152">
        <v>80</v>
      </c>
      <c r="F6" s="152" t="s">
        <v>606</v>
      </c>
      <c r="G6" s="152">
        <v>100</v>
      </c>
      <c r="H6" s="152" t="s">
        <v>628</v>
      </c>
      <c r="I6" s="152" t="s">
        <v>628</v>
      </c>
      <c r="J6" s="152" t="s">
        <v>628</v>
      </c>
      <c r="K6" s="152" t="s">
        <v>628</v>
      </c>
    </row>
    <row r="7" spans="2:11">
      <c r="B7" s="152" t="s">
        <v>540</v>
      </c>
      <c r="C7" s="152">
        <v>1000000</v>
      </c>
      <c r="D7" s="152">
        <v>3</v>
      </c>
      <c r="E7" s="152">
        <v>80</v>
      </c>
      <c r="F7" s="152" t="s">
        <v>606</v>
      </c>
      <c r="G7" s="152">
        <v>100</v>
      </c>
      <c r="H7" s="152" t="s">
        <v>628</v>
      </c>
      <c r="I7" s="152" t="s">
        <v>628</v>
      </c>
      <c r="J7" s="152" t="s">
        <v>628</v>
      </c>
      <c r="K7" s="152" t="s">
        <v>628</v>
      </c>
    </row>
    <row r="8" spans="2:11">
      <c r="B8" s="152" t="s">
        <v>541</v>
      </c>
      <c r="C8" s="152">
        <v>1000000</v>
      </c>
      <c r="D8" s="152">
        <v>3</v>
      </c>
      <c r="E8" s="152">
        <v>80</v>
      </c>
      <c r="F8" s="152" t="s">
        <v>606</v>
      </c>
      <c r="G8" s="152">
        <v>100</v>
      </c>
      <c r="H8" s="152" t="s">
        <v>628</v>
      </c>
      <c r="I8" s="152" t="s">
        <v>628</v>
      </c>
      <c r="J8" s="152" t="s">
        <v>628</v>
      </c>
      <c r="K8" s="152" t="s">
        <v>628</v>
      </c>
    </row>
    <row r="9" spans="2:11">
      <c r="B9" s="152" t="s">
        <v>542</v>
      </c>
      <c r="C9" s="152">
        <v>1000000</v>
      </c>
      <c r="D9" s="152">
        <v>3</v>
      </c>
      <c r="E9" s="152">
        <v>80</v>
      </c>
      <c r="F9" s="152" t="s">
        <v>606</v>
      </c>
      <c r="G9" s="152">
        <v>100</v>
      </c>
      <c r="H9" s="152" t="s">
        <v>628</v>
      </c>
      <c r="I9" s="152" t="s">
        <v>628</v>
      </c>
      <c r="J9" s="152" t="s">
        <v>628</v>
      </c>
      <c r="K9" s="152" t="s">
        <v>628</v>
      </c>
    </row>
    <row r="10" spans="2:11">
      <c r="B10" s="153" t="s">
        <v>543</v>
      </c>
      <c r="C10" s="153">
        <v>600000</v>
      </c>
      <c r="D10" s="153">
        <v>2</v>
      </c>
      <c r="E10" s="153">
        <v>80</v>
      </c>
      <c r="F10" s="153" t="s">
        <v>607</v>
      </c>
      <c r="G10" s="153">
        <v>40</v>
      </c>
      <c r="H10" s="153" t="s">
        <v>628</v>
      </c>
      <c r="I10" s="153" t="s">
        <v>628</v>
      </c>
      <c r="J10" s="153" t="s">
        <v>628</v>
      </c>
      <c r="K10" s="153" t="s">
        <v>628</v>
      </c>
    </row>
    <row r="11" spans="2:11">
      <c r="B11" s="153" t="s">
        <v>544</v>
      </c>
      <c r="C11" s="153">
        <v>600000</v>
      </c>
      <c r="D11" s="153">
        <v>2</v>
      </c>
      <c r="E11" s="153">
        <v>80</v>
      </c>
      <c r="F11" s="153" t="s">
        <v>607</v>
      </c>
      <c r="G11" s="153">
        <v>40</v>
      </c>
      <c r="H11" s="153" t="s">
        <v>628</v>
      </c>
      <c r="I11" s="153" t="s">
        <v>628</v>
      </c>
      <c r="J11" s="153" t="s">
        <v>628</v>
      </c>
      <c r="K11" s="153" t="s">
        <v>628</v>
      </c>
    </row>
    <row r="12" spans="2:11">
      <c r="B12" s="153" t="s">
        <v>545</v>
      </c>
      <c r="C12" s="153">
        <v>600000</v>
      </c>
      <c r="D12" s="153">
        <v>2</v>
      </c>
      <c r="E12" s="153">
        <v>80</v>
      </c>
      <c r="F12" s="153" t="s">
        <v>607</v>
      </c>
      <c r="G12" s="153">
        <v>40</v>
      </c>
      <c r="H12" s="153" t="s">
        <v>628</v>
      </c>
      <c r="I12" s="153" t="s">
        <v>628</v>
      </c>
      <c r="J12" s="153" t="s">
        <v>628</v>
      </c>
      <c r="K12" s="153" t="s">
        <v>628</v>
      </c>
    </row>
    <row r="13" spans="2:11">
      <c r="B13" s="153" t="s">
        <v>546</v>
      </c>
      <c r="C13" s="153">
        <v>600000</v>
      </c>
      <c r="D13" s="153">
        <v>2</v>
      </c>
      <c r="E13" s="153">
        <v>80</v>
      </c>
      <c r="F13" s="153" t="s">
        <v>607</v>
      </c>
      <c r="G13" s="153">
        <v>40</v>
      </c>
      <c r="H13" s="153" t="s">
        <v>628</v>
      </c>
      <c r="I13" s="153" t="s">
        <v>628</v>
      </c>
      <c r="J13" s="153" t="s">
        <v>628</v>
      </c>
      <c r="K13" s="153" t="s">
        <v>628</v>
      </c>
    </row>
    <row r="14" spans="2:11">
      <c r="B14" s="153" t="s">
        <v>547</v>
      </c>
      <c r="C14" s="153">
        <v>600000</v>
      </c>
      <c r="D14" s="153">
        <v>2</v>
      </c>
      <c r="E14" s="153">
        <v>80</v>
      </c>
      <c r="F14" s="153" t="s">
        <v>607</v>
      </c>
      <c r="G14" s="153">
        <v>40</v>
      </c>
      <c r="H14" s="153" t="s">
        <v>628</v>
      </c>
      <c r="I14" s="153" t="s">
        <v>628</v>
      </c>
      <c r="J14" s="153" t="s">
        <v>628</v>
      </c>
      <c r="K14" s="153" t="s">
        <v>628</v>
      </c>
    </row>
    <row r="15" spans="2:11">
      <c r="B15" s="153" t="s">
        <v>548</v>
      </c>
      <c r="C15" s="153">
        <v>600000</v>
      </c>
      <c r="D15" s="153">
        <v>2</v>
      </c>
      <c r="E15" s="153">
        <v>80</v>
      </c>
      <c r="F15" s="153" t="s">
        <v>608</v>
      </c>
      <c r="G15" s="153">
        <v>40</v>
      </c>
      <c r="H15" s="153" t="s">
        <v>628</v>
      </c>
      <c r="I15" s="153" t="s">
        <v>628</v>
      </c>
      <c r="J15" s="153" t="s">
        <v>628</v>
      </c>
      <c r="K15" s="153" t="s">
        <v>628</v>
      </c>
    </row>
    <row r="16" spans="2:11">
      <c r="B16" s="153" t="s">
        <v>549</v>
      </c>
      <c r="C16" s="153">
        <v>600000</v>
      </c>
      <c r="D16" s="153">
        <v>2</v>
      </c>
      <c r="E16" s="153">
        <v>80</v>
      </c>
      <c r="F16" s="153" t="s">
        <v>608</v>
      </c>
      <c r="G16" s="153">
        <v>40</v>
      </c>
      <c r="H16" s="153" t="s">
        <v>628</v>
      </c>
      <c r="I16" s="153" t="s">
        <v>628</v>
      </c>
      <c r="J16" s="153" t="s">
        <v>628</v>
      </c>
      <c r="K16" s="153" t="s">
        <v>628</v>
      </c>
    </row>
    <row r="17" spans="2:11">
      <c r="B17" s="153" t="s">
        <v>550</v>
      </c>
      <c r="C17" s="153">
        <v>600000</v>
      </c>
      <c r="D17" s="153">
        <v>2</v>
      </c>
      <c r="E17" s="153">
        <v>80</v>
      </c>
      <c r="F17" s="153" t="s">
        <v>608</v>
      </c>
      <c r="G17" s="153">
        <v>40</v>
      </c>
      <c r="H17" s="153" t="s">
        <v>628</v>
      </c>
      <c r="I17" s="153" t="s">
        <v>628</v>
      </c>
      <c r="J17" s="153" t="s">
        <v>628</v>
      </c>
      <c r="K17" s="153" t="s">
        <v>628</v>
      </c>
    </row>
    <row r="18" spans="2:11">
      <c r="B18" s="153" t="s">
        <v>551</v>
      </c>
      <c r="C18" s="153">
        <v>600000</v>
      </c>
      <c r="D18" s="153">
        <v>2</v>
      </c>
      <c r="E18" s="153">
        <v>80</v>
      </c>
      <c r="F18" s="153" t="s">
        <v>608</v>
      </c>
      <c r="G18" s="153">
        <v>40</v>
      </c>
      <c r="H18" s="153" t="s">
        <v>628</v>
      </c>
      <c r="I18" s="153" t="s">
        <v>628</v>
      </c>
      <c r="J18" s="153" t="s">
        <v>628</v>
      </c>
      <c r="K18" s="153" t="s">
        <v>628</v>
      </c>
    </row>
    <row r="19" spans="2:11">
      <c r="B19" s="153" t="s">
        <v>552</v>
      </c>
      <c r="C19" s="153">
        <v>600000</v>
      </c>
      <c r="D19" s="153">
        <v>2</v>
      </c>
      <c r="E19" s="153">
        <v>80</v>
      </c>
      <c r="F19" s="153" t="s">
        <v>608</v>
      </c>
      <c r="G19" s="153">
        <v>40</v>
      </c>
      <c r="H19" s="153" t="s">
        <v>628</v>
      </c>
      <c r="I19" s="153" t="s">
        <v>628</v>
      </c>
      <c r="J19" s="153" t="s">
        <v>628</v>
      </c>
      <c r="K19" s="153" t="s">
        <v>628</v>
      </c>
    </row>
    <row r="20" spans="2:11">
      <c r="B20" s="153" t="s">
        <v>553</v>
      </c>
      <c r="C20" s="153">
        <v>600000</v>
      </c>
      <c r="D20" s="153">
        <v>2</v>
      </c>
      <c r="E20" s="153">
        <v>80</v>
      </c>
      <c r="F20" s="153" t="s">
        <v>609</v>
      </c>
      <c r="G20" s="153">
        <v>40</v>
      </c>
      <c r="H20" s="153" t="s">
        <v>628</v>
      </c>
      <c r="I20" s="153" t="s">
        <v>628</v>
      </c>
      <c r="J20" s="153" t="s">
        <v>628</v>
      </c>
      <c r="K20" s="153" t="s">
        <v>628</v>
      </c>
    </row>
    <row r="21" spans="2:11">
      <c r="B21" s="153" t="s">
        <v>554</v>
      </c>
      <c r="C21" s="153">
        <v>600000</v>
      </c>
      <c r="D21" s="153">
        <v>2</v>
      </c>
      <c r="E21" s="153">
        <v>80</v>
      </c>
      <c r="F21" s="153" t="s">
        <v>609</v>
      </c>
      <c r="G21" s="153">
        <v>40</v>
      </c>
      <c r="H21" s="153" t="s">
        <v>628</v>
      </c>
      <c r="I21" s="153" t="s">
        <v>628</v>
      </c>
      <c r="J21" s="153" t="s">
        <v>628</v>
      </c>
      <c r="K21" s="153" t="s">
        <v>628</v>
      </c>
    </row>
    <row r="22" spans="2:11">
      <c r="B22" s="153" t="s">
        <v>555</v>
      </c>
      <c r="C22" s="153">
        <v>600000</v>
      </c>
      <c r="D22" s="153">
        <v>2</v>
      </c>
      <c r="E22" s="153">
        <v>80</v>
      </c>
      <c r="F22" s="153" t="s">
        <v>609</v>
      </c>
      <c r="G22" s="153">
        <v>40</v>
      </c>
      <c r="H22" s="153" t="s">
        <v>628</v>
      </c>
      <c r="I22" s="153" t="s">
        <v>628</v>
      </c>
      <c r="J22" s="153" t="s">
        <v>628</v>
      </c>
      <c r="K22" s="153" t="s">
        <v>628</v>
      </c>
    </row>
    <row r="23" spans="2:11">
      <c r="B23" s="153" t="s">
        <v>556</v>
      </c>
      <c r="C23" s="153">
        <v>600000</v>
      </c>
      <c r="D23" s="153">
        <v>2</v>
      </c>
      <c r="E23" s="153">
        <v>80</v>
      </c>
      <c r="F23" s="153" t="s">
        <v>609</v>
      </c>
      <c r="G23" s="153">
        <v>40</v>
      </c>
      <c r="H23" s="153" t="s">
        <v>628</v>
      </c>
      <c r="I23" s="153" t="s">
        <v>628</v>
      </c>
      <c r="J23" s="153" t="s">
        <v>628</v>
      </c>
      <c r="K23" s="153" t="s">
        <v>628</v>
      </c>
    </row>
    <row r="24" spans="2:11">
      <c r="B24" s="153" t="s">
        <v>557</v>
      </c>
      <c r="C24" s="153">
        <v>600000</v>
      </c>
      <c r="D24" s="153">
        <v>2</v>
      </c>
      <c r="E24" s="153">
        <v>80</v>
      </c>
      <c r="F24" s="153" t="s">
        <v>609</v>
      </c>
      <c r="G24" s="153">
        <v>40</v>
      </c>
      <c r="H24" s="153" t="s">
        <v>628</v>
      </c>
      <c r="I24" s="153" t="s">
        <v>628</v>
      </c>
      <c r="J24" s="153" t="s">
        <v>628</v>
      </c>
      <c r="K24" s="153" t="s">
        <v>628</v>
      </c>
    </row>
    <row r="25" spans="2:11">
      <c r="B25" s="153" t="s">
        <v>558</v>
      </c>
      <c r="C25" s="153">
        <v>600000</v>
      </c>
      <c r="D25" s="153">
        <v>2</v>
      </c>
      <c r="E25" s="153">
        <v>80</v>
      </c>
      <c r="F25" s="153" t="s">
        <v>610</v>
      </c>
      <c r="G25" s="153">
        <v>40</v>
      </c>
      <c r="H25" s="153" t="s">
        <v>628</v>
      </c>
      <c r="I25" s="153" t="s">
        <v>628</v>
      </c>
      <c r="J25" s="153" t="s">
        <v>628</v>
      </c>
      <c r="K25" s="153" t="s">
        <v>628</v>
      </c>
    </row>
    <row r="26" spans="2:11">
      <c r="B26" s="153" t="s">
        <v>559</v>
      </c>
      <c r="C26" s="153">
        <v>600000</v>
      </c>
      <c r="D26" s="153">
        <v>2</v>
      </c>
      <c r="E26" s="153">
        <v>80</v>
      </c>
      <c r="F26" s="153" t="s">
        <v>610</v>
      </c>
      <c r="G26" s="153">
        <v>40</v>
      </c>
      <c r="H26" s="153" t="s">
        <v>628</v>
      </c>
      <c r="I26" s="153" t="s">
        <v>628</v>
      </c>
      <c r="J26" s="153" t="s">
        <v>628</v>
      </c>
      <c r="K26" s="153" t="s">
        <v>628</v>
      </c>
    </row>
    <row r="27" spans="2:11">
      <c r="B27" s="153" t="s">
        <v>560</v>
      </c>
      <c r="C27" s="153">
        <v>600000</v>
      </c>
      <c r="D27" s="153">
        <v>2</v>
      </c>
      <c r="E27" s="153">
        <v>80</v>
      </c>
      <c r="F27" s="153" t="s">
        <v>610</v>
      </c>
      <c r="G27" s="153">
        <v>40</v>
      </c>
      <c r="H27" s="153" t="s">
        <v>628</v>
      </c>
      <c r="I27" s="153" t="s">
        <v>628</v>
      </c>
      <c r="J27" s="153" t="s">
        <v>628</v>
      </c>
      <c r="K27" s="153" t="s">
        <v>628</v>
      </c>
    </row>
    <row r="28" spans="2:11">
      <c r="B28" s="153" t="s">
        <v>561</v>
      </c>
      <c r="C28" s="153">
        <v>600000</v>
      </c>
      <c r="D28" s="153">
        <v>2</v>
      </c>
      <c r="E28" s="153">
        <v>80</v>
      </c>
      <c r="F28" s="153" t="s">
        <v>610</v>
      </c>
      <c r="G28" s="153">
        <v>40</v>
      </c>
      <c r="H28" s="153" t="s">
        <v>628</v>
      </c>
      <c r="I28" s="153" t="s">
        <v>628</v>
      </c>
      <c r="J28" s="153" t="s">
        <v>628</v>
      </c>
      <c r="K28" s="153" t="s">
        <v>628</v>
      </c>
    </row>
    <row r="29" spans="2:11">
      <c r="B29" s="153" t="s">
        <v>562</v>
      </c>
      <c r="C29" s="153">
        <v>600000</v>
      </c>
      <c r="D29" s="153">
        <v>2</v>
      </c>
      <c r="E29" s="153">
        <v>80</v>
      </c>
      <c r="F29" s="153" t="s">
        <v>610</v>
      </c>
      <c r="G29" s="153">
        <v>40</v>
      </c>
      <c r="H29" s="153" t="s">
        <v>628</v>
      </c>
      <c r="I29" s="153" t="s">
        <v>628</v>
      </c>
      <c r="J29" s="153" t="s">
        <v>628</v>
      </c>
      <c r="K29" s="153" t="s">
        <v>628</v>
      </c>
    </row>
    <row r="30" spans="2:11">
      <c r="B30" s="153" t="s">
        <v>563</v>
      </c>
      <c r="C30" s="153">
        <v>600000</v>
      </c>
      <c r="D30" s="153">
        <v>2</v>
      </c>
      <c r="E30" s="153">
        <v>80</v>
      </c>
      <c r="F30" s="153" t="s">
        <v>611</v>
      </c>
      <c r="G30" s="153">
        <v>40</v>
      </c>
      <c r="H30" s="153" t="s">
        <v>628</v>
      </c>
      <c r="I30" s="153" t="s">
        <v>628</v>
      </c>
      <c r="J30" s="153" t="s">
        <v>628</v>
      </c>
      <c r="K30" s="153" t="s">
        <v>628</v>
      </c>
    </row>
    <row r="31" spans="2:11">
      <c r="B31" s="153" t="s">
        <v>564</v>
      </c>
      <c r="C31" s="153">
        <v>600000</v>
      </c>
      <c r="D31" s="153">
        <v>2</v>
      </c>
      <c r="E31" s="153">
        <v>80</v>
      </c>
      <c r="F31" s="153" t="s">
        <v>611</v>
      </c>
      <c r="G31" s="153">
        <v>40</v>
      </c>
      <c r="H31" s="153" t="s">
        <v>628</v>
      </c>
      <c r="I31" s="153" t="s">
        <v>628</v>
      </c>
      <c r="J31" s="153" t="s">
        <v>628</v>
      </c>
      <c r="K31" s="153" t="s">
        <v>628</v>
      </c>
    </row>
    <row r="32" spans="2:11">
      <c r="B32" s="153" t="s">
        <v>565</v>
      </c>
      <c r="C32" s="153">
        <v>600000</v>
      </c>
      <c r="D32" s="153">
        <v>2</v>
      </c>
      <c r="E32" s="153">
        <v>80</v>
      </c>
      <c r="F32" s="153" t="s">
        <v>611</v>
      </c>
      <c r="G32" s="153">
        <v>40</v>
      </c>
      <c r="H32" s="153" t="s">
        <v>628</v>
      </c>
      <c r="I32" s="153" t="s">
        <v>628</v>
      </c>
      <c r="J32" s="153" t="s">
        <v>628</v>
      </c>
      <c r="K32" s="153" t="s">
        <v>628</v>
      </c>
    </row>
    <row r="33" spans="2:11">
      <c r="B33" s="153" t="s">
        <v>566</v>
      </c>
      <c r="C33" s="153">
        <v>600000</v>
      </c>
      <c r="D33" s="153">
        <v>2</v>
      </c>
      <c r="E33" s="153">
        <v>80</v>
      </c>
      <c r="F33" s="153" t="s">
        <v>611</v>
      </c>
      <c r="G33" s="153">
        <v>40</v>
      </c>
      <c r="H33" s="153" t="s">
        <v>628</v>
      </c>
      <c r="I33" s="153" t="s">
        <v>628</v>
      </c>
      <c r="J33" s="153" t="s">
        <v>628</v>
      </c>
      <c r="K33" s="153" t="s">
        <v>628</v>
      </c>
    </row>
    <row r="34" spans="2:11">
      <c r="B34" s="153" t="s">
        <v>567</v>
      </c>
      <c r="C34" s="153">
        <v>600000</v>
      </c>
      <c r="D34" s="153">
        <v>2</v>
      </c>
      <c r="E34" s="153">
        <v>80</v>
      </c>
      <c r="F34" s="153" t="s">
        <v>611</v>
      </c>
      <c r="G34" s="153">
        <v>40</v>
      </c>
      <c r="H34" s="153" t="s">
        <v>628</v>
      </c>
      <c r="I34" s="153" t="s">
        <v>628</v>
      </c>
      <c r="J34" s="153" t="s">
        <v>628</v>
      </c>
      <c r="K34" s="153" t="s">
        <v>628</v>
      </c>
    </row>
    <row r="35" spans="2:11">
      <c r="B35" s="154" t="s">
        <v>568</v>
      </c>
      <c r="C35" s="154">
        <v>800000</v>
      </c>
      <c r="D35" s="154">
        <v>2</v>
      </c>
      <c r="E35" s="154">
        <v>80</v>
      </c>
      <c r="F35" s="155" t="s">
        <v>612</v>
      </c>
      <c r="G35" s="155">
        <v>60</v>
      </c>
      <c r="H35" s="155" t="s">
        <v>628</v>
      </c>
      <c r="I35" s="155" t="s">
        <v>628</v>
      </c>
      <c r="J35" s="155" t="s">
        <v>628</v>
      </c>
      <c r="K35" s="155" t="s">
        <v>628</v>
      </c>
    </row>
    <row r="36" spans="2:11">
      <c r="B36" s="154" t="s">
        <v>569</v>
      </c>
      <c r="C36" s="154">
        <v>800000</v>
      </c>
      <c r="D36" s="154">
        <v>2</v>
      </c>
      <c r="E36" s="154">
        <v>80</v>
      </c>
      <c r="F36" s="155" t="s">
        <v>612</v>
      </c>
      <c r="G36" s="155">
        <v>60</v>
      </c>
      <c r="H36" s="155" t="s">
        <v>628</v>
      </c>
      <c r="I36" s="155" t="s">
        <v>628</v>
      </c>
      <c r="J36" s="155" t="s">
        <v>628</v>
      </c>
      <c r="K36" s="155" t="s">
        <v>628</v>
      </c>
    </row>
    <row r="37" spans="2:11">
      <c r="B37" s="154" t="s">
        <v>570</v>
      </c>
      <c r="C37" s="154">
        <v>800000</v>
      </c>
      <c r="D37" s="154">
        <v>2</v>
      </c>
      <c r="E37" s="154">
        <v>80</v>
      </c>
      <c r="F37" s="155" t="s">
        <v>612</v>
      </c>
      <c r="G37" s="155">
        <v>60</v>
      </c>
      <c r="H37" s="155" t="s">
        <v>628</v>
      </c>
      <c r="I37" s="155" t="s">
        <v>628</v>
      </c>
      <c r="J37" s="155" t="s">
        <v>628</v>
      </c>
      <c r="K37" s="155" t="s">
        <v>628</v>
      </c>
    </row>
    <row r="38" spans="2:11">
      <c r="B38" s="154" t="s">
        <v>571</v>
      </c>
      <c r="C38" s="154">
        <v>800000</v>
      </c>
      <c r="D38" s="154">
        <v>2</v>
      </c>
      <c r="E38" s="154">
        <v>80</v>
      </c>
      <c r="F38" s="155" t="s">
        <v>613</v>
      </c>
      <c r="G38" s="155">
        <v>60</v>
      </c>
      <c r="H38" s="155" t="s">
        <v>628</v>
      </c>
      <c r="I38" s="155" t="s">
        <v>628</v>
      </c>
      <c r="J38" s="155" t="s">
        <v>628</v>
      </c>
      <c r="K38" s="155" t="s">
        <v>628</v>
      </c>
    </row>
    <row r="39" spans="2:11">
      <c r="B39" s="154" t="s">
        <v>572</v>
      </c>
      <c r="C39" s="154">
        <v>800000</v>
      </c>
      <c r="D39" s="154">
        <v>2</v>
      </c>
      <c r="E39" s="154">
        <v>80</v>
      </c>
      <c r="F39" s="155" t="s">
        <v>613</v>
      </c>
      <c r="G39" s="155">
        <v>60</v>
      </c>
      <c r="H39" s="155" t="s">
        <v>628</v>
      </c>
      <c r="I39" s="155" t="s">
        <v>628</v>
      </c>
      <c r="J39" s="155" t="s">
        <v>628</v>
      </c>
      <c r="K39" s="155" t="s">
        <v>628</v>
      </c>
    </row>
    <row r="40" spans="2:11">
      <c r="B40" s="154" t="s">
        <v>573</v>
      </c>
      <c r="C40" s="154">
        <v>800000</v>
      </c>
      <c r="D40" s="154">
        <v>2</v>
      </c>
      <c r="E40" s="154">
        <v>80</v>
      </c>
      <c r="F40" s="155" t="s">
        <v>613</v>
      </c>
      <c r="G40" s="155">
        <v>60</v>
      </c>
      <c r="H40" s="155" t="s">
        <v>628</v>
      </c>
      <c r="I40" s="155" t="s">
        <v>628</v>
      </c>
      <c r="J40" s="155" t="s">
        <v>628</v>
      </c>
      <c r="K40" s="155" t="s">
        <v>628</v>
      </c>
    </row>
    <row r="41" spans="2:11">
      <c r="B41" s="152" t="s">
        <v>574</v>
      </c>
      <c r="C41" s="152">
        <v>500</v>
      </c>
      <c r="D41" s="152">
        <v>0</v>
      </c>
      <c r="E41" s="152">
        <v>0</v>
      </c>
      <c r="F41" s="152" t="s">
        <v>614</v>
      </c>
      <c r="G41" s="152">
        <v>50</v>
      </c>
      <c r="H41" s="152" t="s">
        <v>615</v>
      </c>
      <c r="I41" s="152">
        <v>1</v>
      </c>
      <c r="J41" s="152" t="s">
        <v>628</v>
      </c>
      <c r="K41" s="152" t="s">
        <v>628</v>
      </c>
    </row>
    <row r="42" spans="2:11">
      <c r="B42" s="152" t="s">
        <v>575</v>
      </c>
      <c r="C42" s="152">
        <v>2500</v>
      </c>
      <c r="D42" s="152">
        <v>0</v>
      </c>
      <c r="E42" s="152">
        <v>0</v>
      </c>
      <c r="F42" s="152" t="s">
        <v>616</v>
      </c>
      <c r="G42" s="152">
        <v>250</v>
      </c>
      <c r="H42" s="152" t="s">
        <v>617</v>
      </c>
      <c r="I42" s="152">
        <v>2</v>
      </c>
      <c r="J42" s="152" t="s">
        <v>628</v>
      </c>
      <c r="K42" s="152" t="s">
        <v>628</v>
      </c>
    </row>
    <row r="43" spans="2:11">
      <c r="B43" s="152" t="s">
        <v>576</v>
      </c>
      <c r="C43" s="152">
        <v>12500</v>
      </c>
      <c r="D43" s="152">
        <v>0</v>
      </c>
      <c r="E43" s="152">
        <v>0</v>
      </c>
      <c r="F43" s="152" t="s">
        <v>618</v>
      </c>
      <c r="G43" s="152">
        <v>1250</v>
      </c>
      <c r="H43" s="152" t="s">
        <v>619</v>
      </c>
      <c r="I43" s="152">
        <v>5</v>
      </c>
      <c r="J43" s="152" t="s">
        <v>628</v>
      </c>
      <c r="K43" s="152" t="s">
        <v>628</v>
      </c>
    </row>
    <row r="44" spans="2:11">
      <c r="B44" s="152" t="s">
        <v>577</v>
      </c>
      <c r="C44" s="152">
        <v>37500</v>
      </c>
      <c r="D44" s="152">
        <v>0</v>
      </c>
      <c r="E44" s="152">
        <v>0</v>
      </c>
      <c r="F44" s="152" t="s">
        <v>620</v>
      </c>
      <c r="G44" s="152">
        <v>3750</v>
      </c>
      <c r="H44" s="152" t="s">
        <v>621</v>
      </c>
      <c r="I44" s="152">
        <v>10</v>
      </c>
      <c r="J44" s="152" t="s">
        <v>628</v>
      </c>
      <c r="K44" s="152" t="s">
        <v>628</v>
      </c>
    </row>
    <row r="45" spans="2:11">
      <c r="B45" s="152" t="s">
        <v>578</v>
      </c>
      <c r="C45" s="152">
        <v>112500</v>
      </c>
      <c r="D45" s="152">
        <v>0</v>
      </c>
      <c r="E45" s="152">
        <v>0</v>
      </c>
      <c r="F45" s="152" t="s">
        <v>622</v>
      </c>
      <c r="G45" s="152">
        <v>11250</v>
      </c>
      <c r="H45" s="152" t="s">
        <v>623</v>
      </c>
      <c r="I45" s="152">
        <v>25</v>
      </c>
      <c r="J45" s="152" t="s">
        <v>628</v>
      </c>
      <c r="K45" s="152" t="s">
        <v>628</v>
      </c>
    </row>
    <row r="46" spans="2:11">
      <c r="B46" s="152" t="s">
        <v>579</v>
      </c>
      <c r="C46" s="152">
        <v>337500</v>
      </c>
      <c r="D46" s="152">
        <v>0</v>
      </c>
      <c r="E46" s="152">
        <v>0</v>
      </c>
      <c r="F46" s="152" t="s">
        <v>624</v>
      </c>
      <c r="G46" s="152">
        <v>33750</v>
      </c>
      <c r="H46" s="152" t="s">
        <v>625</v>
      </c>
      <c r="I46" s="152">
        <v>50</v>
      </c>
      <c r="J46" s="152" t="s">
        <v>628</v>
      </c>
      <c r="K46" s="152" t="s">
        <v>628</v>
      </c>
    </row>
    <row r="47" spans="2:11">
      <c r="B47" s="152" t="s">
        <v>580</v>
      </c>
      <c r="C47" s="152">
        <v>1012500</v>
      </c>
      <c r="D47" s="152">
        <v>0</v>
      </c>
      <c r="E47" s="152">
        <v>0</v>
      </c>
      <c r="F47" s="152" t="s">
        <v>626</v>
      </c>
      <c r="G47" s="152">
        <v>101250</v>
      </c>
      <c r="H47" s="152" t="s">
        <v>627</v>
      </c>
      <c r="I47" s="152">
        <v>100</v>
      </c>
      <c r="J47" s="152" t="s">
        <v>628</v>
      </c>
      <c r="K47" s="152" t="s">
        <v>628</v>
      </c>
    </row>
    <row r="48" spans="2:11">
      <c r="B48" s="153" t="s">
        <v>581</v>
      </c>
      <c r="C48" s="153">
        <v>500</v>
      </c>
      <c r="D48" s="153">
        <v>0</v>
      </c>
      <c r="E48" s="153">
        <v>0</v>
      </c>
      <c r="F48" s="153" t="s">
        <v>614</v>
      </c>
      <c r="G48" s="153">
        <v>50</v>
      </c>
      <c r="H48" s="153" t="s">
        <v>615</v>
      </c>
      <c r="I48" s="153">
        <v>1</v>
      </c>
      <c r="J48" s="153" t="s">
        <v>628</v>
      </c>
      <c r="K48" s="153" t="s">
        <v>628</v>
      </c>
    </row>
    <row r="49" spans="2:11">
      <c r="B49" s="153" t="s">
        <v>582</v>
      </c>
      <c r="C49" s="153">
        <v>2500</v>
      </c>
      <c r="D49" s="153">
        <v>0</v>
      </c>
      <c r="E49" s="153">
        <v>0</v>
      </c>
      <c r="F49" s="153" t="s">
        <v>616</v>
      </c>
      <c r="G49" s="153">
        <v>250</v>
      </c>
      <c r="H49" s="153" t="s">
        <v>617</v>
      </c>
      <c r="I49" s="153">
        <v>2</v>
      </c>
      <c r="J49" s="153" t="s">
        <v>628</v>
      </c>
      <c r="K49" s="153" t="s">
        <v>628</v>
      </c>
    </row>
    <row r="50" spans="2:11">
      <c r="B50" s="153" t="s">
        <v>583</v>
      </c>
      <c r="C50" s="153">
        <v>12500</v>
      </c>
      <c r="D50" s="153">
        <v>0</v>
      </c>
      <c r="E50" s="153">
        <v>0</v>
      </c>
      <c r="F50" s="153" t="s">
        <v>618</v>
      </c>
      <c r="G50" s="153">
        <v>1250</v>
      </c>
      <c r="H50" s="153" t="s">
        <v>619</v>
      </c>
      <c r="I50" s="153">
        <v>5</v>
      </c>
      <c r="J50" s="153" t="s">
        <v>628</v>
      </c>
      <c r="K50" s="153" t="s">
        <v>628</v>
      </c>
    </row>
    <row r="51" spans="2:11">
      <c r="B51" s="153" t="s">
        <v>584</v>
      </c>
      <c r="C51" s="153">
        <v>37500</v>
      </c>
      <c r="D51" s="153">
        <v>0</v>
      </c>
      <c r="E51" s="153">
        <v>0</v>
      </c>
      <c r="F51" s="153" t="s">
        <v>620</v>
      </c>
      <c r="G51" s="153">
        <v>3750</v>
      </c>
      <c r="H51" s="153" t="s">
        <v>621</v>
      </c>
      <c r="I51" s="153">
        <v>10</v>
      </c>
      <c r="J51" s="153" t="s">
        <v>628</v>
      </c>
      <c r="K51" s="153" t="s">
        <v>628</v>
      </c>
    </row>
    <row r="52" spans="2:11">
      <c r="B52" s="153" t="s">
        <v>585</v>
      </c>
      <c r="C52" s="153">
        <v>112500</v>
      </c>
      <c r="D52" s="153">
        <v>0</v>
      </c>
      <c r="E52" s="153">
        <v>0</v>
      </c>
      <c r="F52" s="153" t="s">
        <v>622</v>
      </c>
      <c r="G52" s="153">
        <v>11250</v>
      </c>
      <c r="H52" s="153" t="s">
        <v>623</v>
      </c>
      <c r="I52" s="153">
        <v>25</v>
      </c>
      <c r="J52" s="153" t="s">
        <v>628</v>
      </c>
      <c r="K52" s="153" t="s">
        <v>628</v>
      </c>
    </row>
    <row r="53" spans="2:11">
      <c r="B53" s="153" t="s">
        <v>586</v>
      </c>
      <c r="C53" s="153">
        <v>337500</v>
      </c>
      <c r="D53" s="153">
        <v>0</v>
      </c>
      <c r="E53" s="153">
        <v>0</v>
      </c>
      <c r="F53" s="153" t="s">
        <v>624</v>
      </c>
      <c r="G53" s="153">
        <v>33750</v>
      </c>
      <c r="H53" s="153" t="s">
        <v>625</v>
      </c>
      <c r="I53" s="153">
        <v>50</v>
      </c>
      <c r="J53" s="153" t="s">
        <v>628</v>
      </c>
      <c r="K53" s="153" t="s">
        <v>628</v>
      </c>
    </row>
    <row r="54" spans="2:11">
      <c r="B54" s="153" t="s">
        <v>587</v>
      </c>
      <c r="C54" s="153">
        <v>1012500</v>
      </c>
      <c r="D54" s="153">
        <v>0</v>
      </c>
      <c r="E54" s="153">
        <v>0</v>
      </c>
      <c r="F54" s="153" t="s">
        <v>626</v>
      </c>
      <c r="G54" s="153">
        <v>101250</v>
      </c>
      <c r="H54" s="153" t="s">
        <v>627</v>
      </c>
      <c r="I54" s="153">
        <v>100</v>
      </c>
      <c r="J54" s="153" t="s">
        <v>628</v>
      </c>
      <c r="K54" s="153" t="s">
        <v>628</v>
      </c>
    </row>
    <row r="55" spans="2:11">
      <c r="B55" s="152" t="s">
        <v>588</v>
      </c>
      <c r="C55" s="152">
        <v>500</v>
      </c>
      <c r="D55" s="152">
        <v>0</v>
      </c>
      <c r="E55" s="152">
        <v>0</v>
      </c>
      <c r="F55" s="152" t="s">
        <v>614</v>
      </c>
      <c r="G55" s="152">
        <v>50</v>
      </c>
      <c r="H55" s="152" t="s">
        <v>615</v>
      </c>
      <c r="I55" s="152">
        <v>1</v>
      </c>
      <c r="J55" s="152" t="s">
        <v>628</v>
      </c>
      <c r="K55" s="152" t="s">
        <v>628</v>
      </c>
    </row>
    <row r="56" spans="2:11">
      <c r="B56" s="152" t="s">
        <v>589</v>
      </c>
      <c r="C56" s="152">
        <v>2500</v>
      </c>
      <c r="D56" s="152">
        <v>0</v>
      </c>
      <c r="E56" s="152">
        <v>0</v>
      </c>
      <c r="F56" s="152" t="s">
        <v>616</v>
      </c>
      <c r="G56" s="152">
        <v>250</v>
      </c>
      <c r="H56" s="152" t="s">
        <v>617</v>
      </c>
      <c r="I56" s="152">
        <v>2</v>
      </c>
      <c r="J56" s="152" t="s">
        <v>628</v>
      </c>
      <c r="K56" s="152" t="s">
        <v>628</v>
      </c>
    </row>
    <row r="57" spans="2:11">
      <c r="B57" s="152" t="s">
        <v>590</v>
      </c>
      <c r="C57" s="152">
        <v>12500</v>
      </c>
      <c r="D57" s="152">
        <v>0</v>
      </c>
      <c r="E57" s="152">
        <v>0</v>
      </c>
      <c r="F57" s="152" t="s">
        <v>618</v>
      </c>
      <c r="G57" s="152">
        <v>1250</v>
      </c>
      <c r="H57" s="152" t="s">
        <v>619</v>
      </c>
      <c r="I57" s="152">
        <v>5</v>
      </c>
      <c r="J57" s="152" t="s">
        <v>628</v>
      </c>
      <c r="K57" s="152" t="s">
        <v>628</v>
      </c>
    </row>
    <row r="58" spans="2:11">
      <c r="B58" s="152" t="s">
        <v>591</v>
      </c>
      <c r="C58" s="152">
        <v>37500</v>
      </c>
      <c r="D58" s="152">
        <v>0</v>
      </c>
      <c r="E58" s="152">
        <v>0</v>
      </c>
      <c r="F58" s="152" t="s">
        <v>620</v>
      </c>
      <c r="G58" s="152">
        <v>3750</v>
      </c>
      <c r="H58" s="152" t="s">
        <v>621</v>
      </c>
      <c r="I58" s="152">
        <v>10</v>
      </c>
      <c r="J58" s="152" t="s">
        <v>628</v>
      </c>
      <c r="K58" s="152" t="s">
        <v>628</v>
      </c>
    </row>
    <row r="59" spans="2:11">
      <c r="B59" s="152" t="s">
        <v>592</v>
      </c>
      <c r="C59" s="152">
        <v>112500</v>
      </c>
      <c r="D59" s="152">
        <v>0</v>
      </c>
      <c r="E59" s="152">
        <v>0</v>
      </c>
      <c r="F59" s="152" t="s">
        <v>622</v>
      </c>
      <c r="G59" s="152">
        <v>11250</v>
      </c>
      <c r="H59" s="152" t="s">
        <v>623</v>
      </c>
      <c r="I59" s="152">
        <v>25</v>
      </c>
      <c r="J59" s="152" t="s">
        <v>628</v>
      </c>
      <c r="K59" s="152" t="s">
        <v>628</v>
      </c>
    </row>
    <row r="60" spans="2:11">
      <c r="B60" s="152" t="s">
        <v>593</v>
      </c>
      <c r="C60" s="152">
        <v>337500</v>
      </c>
      <c r="D60" s="152">
        <v>0</v>
      </c>
      <c r="E60" s="152">
        <v>0</v>
      </c>
      <c r="F60" s="152" t="s">
        <v>624</v>
      </c>
      <c r="G60" s="152">
        <v>33750</v>
      </c>
      <c r="H60" s="152" t="s">
        <v>625</v>
      </c>
      <c r="I60" s="152">
        <v>50</v>
      </c>
      <c r="J60" s="152" t="s">
        <v>628</v>
      </c>
      <c r="K60" s="152" t="s">
        <v>628</v>
      </c>
    </row>
    <row r="61" spans="2:11">
      <c r="B61" s="152" t="s">
        <v>594</v>
      </c>
      <c r="C61" s="152">
        <v>1012500</v>
      </c>
      <c r="D61" s="152">
        <v>0</v>
      </c>
      <c r="E61" s="152">
        <v>0</v>
      </c>
      <c r="F61" s="152" t="s">
        <v>626</v>
      </c>
      <c r="G61" s="152">
        <v>101250</v>
      </c>
      <c r="H61" s="152" t="s">
        <v>627</v>
      </c>
      <c r="I61" s="152">
        <v>100</v>
      </c>
      <c r="J61" s="152" t="s">
        <v>628</v>
      </c>
      <c r="K61" s="152" t="s">
        <v>628</v>
      </c>
    </row>
    <row r="62" spans="2:11">
      <c r="B62" s="153" t="s">
        <v>595</v>
      </c>
      <c r="C62" s="153">
        <v>500</v>
      </c>
      <c r="D62" s="153">
        <v>0</v>
      </c>
      <c r="E62" s="153">
        <v>0</v>
      </c>
      <c r="F62" s="153" t="s">
        <v>614</v>
      </c>
      <c r="G62" s="153">
        <v>50</v>
      </c>
      <c r="H62" s="153" t="s">
        <v>615</v>
      </c>
      <c r="I62" s="153">
        <v>1</v>
      </c>
      <c r="J62" s="153" t="s">
        <v>628</v>
      </c>
      <c r="K62" s="153" t="s">
        <v>628</v>
      </c>
    </row>
    <row r="63" spans="2:11">
      <c r="B63" s="153" t="s">
        <v>596</v>
      </c>
      <c r="C63" s="153">
        <v>2500</v>
      </c>
      <c r="D63" s="153">
        <v>0</v>
      </c>
      <c r="E63" s="153">
        <v>0</v>
      </c>
      <c r="F63" s="153" t="s">
        <v>616</v>
      </c>
      <c r="G63" s="153">
        <v>250</v>
      </c>
      <c r="H63" s="153" t="s">
        <v>617</v>
      </c>
      <c r="I63" s="153">
        <v>2</v>
      </c>
      <c r="J63" s="153" t="s">
        <v>628</v>
      </c>
      <c r="K63" s="153" t="s">
        <v>628</v>
      </c>
    </row>
    <row r="64" spans="2:11">
      <c r="B64" s="153" t="s">
        <v>597</v>
      </c>
      <c r="C64" s="153">
        <v>12500</v>
      </c>
      <c r="D64" s="153">
        <v>0</v>
      </c>
      <c r="E64" s="153">
        <v>0</v>
      </c>
      <c r="F64" s="153" t="s">
        <v>618</v>
      </c>
      <c r="G64" s="153">
        <v>1250</v>
      </c>
      <c r="H64" s="153" t="s">
        <v>619</v>
      </c>
      <c r="I64" s="153">
        <v>5</v>
      </c>
      <c r="J64" s="153" t="s">
        <v>628</v>
      </c>
      <c r="K64" s="153" t="s">
        <v>628</v>
      </c>
    </row>
    <row r="65" spans="2:11">
      <c r="B65" s="153" t="s">
        <v>598</v>
      </c>
      <c r="C65" s="153">
        <v>37500</v>
      </c>
      <c r="D65" s="153">
        <v>0</v>
      </c>
      <c r="E65" s="153">
        <v>0</v>
      </c>
      <c r="F65" s="153" t="s">
        <v>620</v>
      </c>
      <c r="G65" s="153">
        <v>3750</v>
      </c>
      <c r="H65" s="153" t="s">
        <v>621</v>
      </c>
      <c r="I65" s="153">
        <v>10</v>
      </c>
      <c r="J65" s="153" t="s">
        <v>628</v>
      </c>
      <c r="K65" s="153" t="s">
        <v>628</v>
      </c>
    </row>
    <row r="66" spans="2:11">
      <c r="B66" s="153" t="s">
        <v>599</v>
      </c>
      <c r="C66" s="153">
        <v>112500</v>
      </c>
      <c r="D66" s="153">
        <v>0</v>
      </c>
      <c r="E66" s="153">
        <v>0</v>
      </c>
      <c r="F66" s="153" t="s">
        <v>622</v>
      </c>
      <c r="G66" s="153">
        <v>11250</v>
      </c>
      <c r="H66" s="153" t="s">
        <v>623</v>
      </c>
      <c r="I66" s="153">
        <v>25</v>
      </c>
      <c r="J66" s="153" t="s">
        <v>628</v>
      </c>
      <c r="K66" s="153" t="s">
        <v>628</v>
      </c>
    </row>
    <row r="67" spans="2:11">
      <c r="B67" s="153" t="s">
        <v>600</v>
      </c>
      <c r="C67" s="153">
        <v>337500</v>
      </c>
      <c r="D67" s="153">
        <v>0</v>
      </c>
      <c r="E67" s="153">
        <v>0</v>
      </c>
      <c r="F67" s="153" t="s">
        <v>624</v>
      </c>
      <c r="G67" s="153">
        <v>33750</v>
      </c>
      <c r="H67" s="153" t="s">
        <v>625</v>
      </c>
      <c r="I67" s="153">
        <v>50</v>
      </c>
      <c r="J67" s="153" t="s">
        <v>628</v>
      </c>
      <c r="K67" s="153" t="s">
        <v>628</v>
      </c>
    </row>
    <row r="68" spans="2:11">
      <c r="B68" s="153" t="s">
        <v>601</v>
      </c>
      <c r="C68" s="153">
        <v>1012500</v>
      </c>
      <c r="D68" s="153">
        <v>0</v>
      </c>
      <c r="E68" s="153">
        <v>0</v>
      </c>
      <c r="F68" s="153" t="s">
        <v>626</v>
      </c>
      <c r="G68" s="153">
        <v>101250</v>
      </c>
      <c r="H68" s="153" t="s">
        <v>627</v>
      </c>
      <c r="I68" s="153">
        <v>100</v>
      </c>
      <c r="J68" s="153" t="s">
        <v>628</v>
      </c>
      <c r="K68" s="153" t="s">
        <v>628</v>
      </c>
    </row>
  </sheetData>
  <phoneticPr fontId="6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136"/>
  <sheetViews>
    <sheetView workbookViewId="0">
      <selection activeCell="E6" sqref="E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51" t="s">
        <v>807</v>
      </c>
    </row>
    <row r="3" spans="2:3">
      <c r="B3" s="62" t="s">
        <v>761</v>
      </c>
    </row>
    <row r="4" spans="2:3">
      <c r="B4" s="58" t="s">
        <v>763</v>
      </c>
    </row>
    <row r="5" spans="2:3">
      <c r="B5" s="58" t="s">
        <v>762</v>
      </c>
    </row>
    <row r="6" spans="2:3" ht="40.5">
      <c r="B6" s="25" t="s">
        <v>224</v>
      </c>
      <c r="C6" s="44" t="s">
        <v>630</v>
      </c>
    </row>
    <row r="7" spans="2:3">
      <c r="B7" s="158" t="s">
        <v>631</v>
      </c>
      <c r="C7" s="189">
        <v>0.2</v>
      </c>
    </row>
    <row r="8" spans="2:3">
      <c r="B8" s="158" t="s">
        <v>632</v>
      </c>
      <c r="C8" s="189">
        <v>0.2</v>
      </c>
    </row>
    <row r="9" spans="2:3">
      <c r="B9" s="158" t="s">
        <v>633</v>
      </c>
      <c r="C9" s="189">
        <v>0.2</v>
      </c>
    </row>
    <row r="10" spans="2:3">
      <c r="B10" s="158" t="s">
        <v>634</v>
      </c>
      <c r="C10" s="189">
        <v>0.2</v>
      </c>
    </row>
    <row r="11" spans="2:3">
      <c r="B11" s="158" t="s">
        <v>635</v>
      </c>
      <c r="C11" s="189">
        <v>0.2</v>
      </c>
    </row>
    <row r="12" spans="2:3">
      <c r="B12" s="158" t="s">
        <v>636</v>
      </c>
      <c r="C12" s="189">
        <v>0</v>
      </c>
    </row>
    <row r="13" spans="2:3">
      <c r="B13" s="157" t="s">
        <v>637</v>
      </c>
      <c r="C13" s="188">
        <v>0.2</v>
      </c>
    </row>
    <row r="14" spans="2:3">
      <c r="B14" s="157" t="s">
        <v>638</v>
      </c>
      <c r="C14" s="188">
        <v>0.2</v>
      </c>
    </row>
    <row r="15" spans="2:3">
      <c r="B15" s="157" t="s">
        <v>639</v>
      </c>
      <c r="C15" s="188">
        <v>0.2</v>
      </c>
    </row>
    <row r="16" spans="2:3">
      <c r="B16" s="157" t="s">
        <v>640</v>
      </c>
      <c r="C16" s="188">
        <v>0.2</v>
      </c>
    </row>
    <row r="17" spans="2:3">
      <c r="B17" s="157" t="s">
        <v>641</v>
      </c>
      <c r="C17" s="188">
        <v>0.2</v>
      </c>
    </row>
    <row r="18" spans="2:3">
      <c r="B18" s="157" t="s">
        <v>642</v>
      </c>
      <c r="C18" s="188">
        <v>0</v>
      </c>
    </row>
    <row r="19" spans="2:3">
      <c r="B19" s="158" t="s">
        <v>643</v>
      </c>
      <c r="C19" s="189">
        <v>0.2</v>
      </c>
    </row>
    <row r="20" spans="2:3">
      <c r="B20" s="158" t="s">
        <v>644</v>
      </c>
      <c r="C20" s="189">
        <v>0.2</v>
      </c>
    </row>
    <row r="21" spans="2:3">
      <c r="B21" s="158" t="s">
        <v>645</v>
      </c>
      <c r="C21" s="189">
        <v>0.2</v>
      </c>
    </row>
    <row r="22" spans="2:3">
      <c r="B22" s="158" t="s">
        <v>646</v>
      </c>
      <c r="C22" s="189">
        <v>0.2</v>
      </c>
    </row>
    <row r="23" spans="2:3">
      <c r="B23" s="158" t="s">
        <v>647</v>
      </c>
      <c r="C23" s="189">
        <v>0.2</v>
      </c>
    </row>
    <row r="24" spans="2:3">
      <c r="B24" s="158" t="s">
        <v>648</v>
      </c>
      <c r="C24" s="189">
        <v>0</v>
      </c>
    </row>
    <row r="25" spans="2:3">
      <c r="B25" s="157" t="s">
        <v>649</v>
      </c>
      <c r="C25" s="188">
        <v>0.2</v>
      </c>
    </row>
    <row r="26" spans="2:3">
      <c r="B26" s="157" t="s">
        <v>650</v>
      </c>
      <c r="C26" s="188">
        <v>0.2</v>
      </c>
    </row>
    <row r="27" spans="2:3">
      <c r="B27" s="157" t="s">
        <v>651</v>
      </c>
      <c r="C27" s="188">
        <v>0.2</v>
      </c>
    </row>
    <row r="28" spans="2:3">
      <c r="B28" s="157" t="s">
        <v>652</v>
      </c>
      <c r="C28" s="188">
        <v>0.2</v>
      </c>
    </row>
    <row r="29" spans="2:3">
      <c r="B29" s="157" t="s">
        <v>653</v>
      </c>
      <c r="C29" s="188">
        <v>0.2</v>
      </c>
    </row>
    <row r="30" spans="2:3">
      <c r="B30" s="157" t="s">
        <v>654</v>
      </c>
      <c r="C30" s="188">
        <v>0</v>
      </c>
    </row>
    <row r="31" spans="2:3">
      <c r="B31" s="158" t="s">
        <v>655</v>
      </c>
      <c r="C31" s="189">
        <v>0.04</v>
      </c>
    </row>
    <row r="32" spans="2:3">
      <c r="B32" s="158" t="s">
        <v>656</v>
      </c>
      <c r="C32" s="189">
        <v>0.04</v>
      </c>
    </row>
    <row r="33" spans="2:3">
      <c r="B33" s="158" t="s">
        <v>657</v>
      </c>
      <c r="C33" s="189">
        <v>0.04</v>
      </c>
    </row>
    <row r="34" spans="2:3">
      <c r="B34" s="158" t="s">
        <v>658</v>
      </c>
      <c r="C34" s="189">
        <v>0.04</v>
      </c>
    </row>
    <row r="35" spans="2:3">
      <c r="B35" s="158" t="s">
        <v>659</v>
      </c>
      <c r="C35" s="189">
        <v>0.04</v>
      </c>
    </row>
    <row r="36" spans="2:3">
      <c r="B36" s="158" t="s">
        <v>660</v>
      </c>
      <c r="C36" s="189">
        <v>0.04</v>
      </c>
    </row>
    <row r="37" spans="2:3">
      <c r="B37" s="158" t="s">
        <v>661</v>
      </c>
      <c r="C37" s="189">
        <v>0.04</v>
      </c>
    </row>
    <row r="38" spans="2:3">
      <c r="B38" s="158" t="s">
        <v>662</v>
      </c>
      <c r="C38" s="189">
        <v>0.04</v>
      </c>
    </row>
    <row r="39" spans="2:3">
      <c r="B39" s="158" t="s">
        <v>663</v>
      </c>
      <c r="C39" s="189">
        <v>0.04</v>
      </c>
    </row>
    <row r="40" spans="2:3">
      <c r="B40" s="158" t="s">
        <v>664</v>
      </c>
      <c r="C40" s="189">
        <v>0.04</v>
      </c>
    </row>
    <row r="41" spans="2:3">
      <c r="B41" s="158" t="s">
        <v>665</v>
      </c>
      <c r="C41" s="189">
        <v>0.04</v>
      </c>
    </row>
    <row r="42" spans="2:3">
      <c r="B42" s="158" t="s">
        <v>666</v>
      </c>
      <c r="C42" s="189">
        <v>0.04</v>
      </c>
    </row>
    <row r="43" spans="2:3">
      <c r="B43" s="158" t="s">
        <v>667</v>
      </c>
      <c r="C43" s="189">
        <v>0.04</v>
      </c>
    </row>
    <row r="44" spans="2:3">
      <c r="B44" s="158" t="s">
        <v>668</v>
      </c>
      <c r="C44" s="189">
        <v>0.04</v>
      </c>
    </row>
    <row r="45" spans="2:3">
      <c r="B45" s="158" t="s">
        <v>669</v>
      </c>
      <c r="C45" s="189">
        <v>0.04</v>
      </c>
    </row>
    <row r="46" spans="2:3">
      <c r="B46" s="158" t="s">
        <v>670</v>
      </c>
      <c r="C46" s="189">
        <v>0.04</v>
      </c>
    </row>
    <row r="47" spans="2:3">
      <c r="B47" s="158" t="s">
        <v>671</v>
      </c>
      <c r="C47" s="189">
        <v>0.04</v>
      </c>
    </row>
    <row r="48" spans="2:3">
      <c r="B48" s="158" t="s">
        <v>672</v>
      </c>
      <c r="C48" s="189">
        <v>0.04</v>
      </c>
    </row>
    <row r="49" spans="2:3">
      <c r="B49" s="158" t="s">
        <v>673</v>
      </c>
      <c r="C49" s="189">
        <v>0.04</v>
      </c>
    </row>
    <row r="50" spans="2:3">
      <c r="B50" s="158" t="s">
        <v>674</v>
      </c>
      <c r="C50" s="189">
        <v>0.04</v>
      </c>
    </row>
    <row r="51" spans="2:3">
      <c r="B51" s="158" t="s">
        <v>675</v>
      </c>
      <c r="C51" s="189">
        <v>0.04</v>
      </c>
    </row>
    <row r="52" spans="2:3">
      <c r="B52" s="158" t="s">
        <v>676</v>
      </c>
      <c r="C52" s="189">
        <v>0.04</v>
      </c>
    </row>
    <row r="53" spans="2:3">
      <c r="B53" s="158" t="s">
        <v>677</v>
      </c>
      <c r="C53" s="189">
        <v>0.04</v>
      </c>
    </row>
    <row r="54" spans="2:3">
      <c r="B54" s="158" t="s">
        <v>678</v>
      </c>
      <c r="C54" s="189">
        <v>0.04</v>
      </c>
    </row>
    <row r="55" spans="2:3">
      <c r="B55" s="158" t="s">
        <v>679</v>
      </c>
      <c r="C55" s="189">
        <v>0.04</v>
      </c>
    </row>
    <row r="56" spans="2:3">
      <c r="B56" s="157" t="s">
        <v>680</v>
      </c>
      <c r="C56" s="188">
        <v>0.04</v>
      </c>
    </row>
    <row r="57" spans="2:3">
      <c r="B57" s="157" t="s">
        <v>681</v>
      </c>
      <c r="C57" s="188">
        <v>0.04</v>
      </c>
    </row>
    <row r="58" spans="2:3">
      <c r="B58" s="157" t="s">
        <v>682</v>
      </c>
      <c r="C58" s="188">
        <v>0.04</v>
      </c>
    </row>
    <row r="59" spans="2:3">
      <c r="B59" s="157" t="s">
        <v>683</v>
      </c>
      <c r="C59" s="188">
        <v>0.04</v>
      </c>
    </row>
    <row r="60" spans="2:3">
      <c r="B60" s="157" t="s">
        <v>684</v>
      </c>
      <c r="C60" s="188">
        <v>0.04</v>
      </c>
    </row>
    <row r="61" spans="2:3">
      <c r="B61" s="157" t="s">
        <v>685</v>
      </c>
      <c r="C61" s="188">
        <v>0.04</v>
      </c>
    </row>
    <row r="62" spans="2:3">
      <c r="B62" s="157" t="s">
        <v>686</v>
      </c>
      <c r="C62" s="188">
        <v>0.04</v>
      </c>
    </row>
    <row r="63" spans="2:3">
      <c r="B63" s="157" t="s">
        <v>687</v>
      </c>
      <c r="C63" s="188">
        <v>0.04</v>
      </c>
    </row>
    <row r="64" spans="2:3">
      <c r="B64" s="157" t="s">
        <v>688</v>
      </c>
      <c r="C64" s="188">
        <v>0.04</v>
      </c>
    </row>
    <row r="65" spans="2:3">
      <c r="B65" s="157" t="s">
        <v>689</v>
      </c>
      <c r="C65" s="188">
        <v>0.04</v>
      </c>
    </row>
    <row r="66" spans="2:3">
      <c r="B66" s="157" t="s">
        <v>690</v>
      </c>
      <c r="C66" s="188">
        <v>0.04</v>
      </c>
    </row>
    <row r="67" spans="2:3">
      <c r="B67" s="157" t="s">
        <v>691</v>
      </c>
      <c r="C67" s="188">
        <v>0.04</v>
      </c>
    </row>
    <row r="68" spans="2:3">
      <c r="B68" s="157" t="s">
        <v>692</v>
      </c>
      <c r="C68" s="188">
        <v>0.04</v>
      </c>
    </row>
    <row r="69" spans="2:3">
      <c r="B69" s="157" t="s">
        <v>693</v>
      </c>
      <c r="C69" s="188">
        <v>0.04</v>
      </c>
    </row>
    <row r="70" spans="2:3">
      <c r="B70" s="157" t="s">
        <v>694</v>
      </c>
      <c r="C70" s="188">
        <v>0.04</v>
      </c>
    </row>
    <row r="71" spans="2:3">
      <c r="B71" s="157" t="s">
        <v>695</v>
      </c>
      <c r="C71" s="188">
        <v>0.04</v>
      </c>
    </row>
    <row r="72" spans="2:3">
      <c r="B72" s="157" t="s">
        <v>696</v>
      </c>
      <c r="C72" s="188">
        <v>0.04</v>
      </c>
    </row>
    <row r="73" spans="2:3">
      <c r="B73" s="157" t="s">
        <v>697</v>
      </c>
      <c r="C73" s="188">
        <v>0.04</v>
      </c>
    </row>
    <row r="74" spans="2:3">
      <c r="B74" s="157" t="s">
        <v>698</v>
      </c>
      <c r="C74" s="188">
        <v>0.04</v>
      </c>
    </row>
    <row r="75" spans="2:3">
      <c r="B75" s="157" t="s">
        <v>699</v>
      </c>
      <c r="C75" s="188">
        <v>0.04</v>
      </c>
    </row>
    <row r="76" spans="2:3">
      <c r="B76" s="157" t="s">
        <v>700</v>
      </c>
      <c r="C76" s="188">
        <v>0.04</v>
      </c>
    </row>
    <row r="77" spans="2:3">
      <c r="B77" s="157" t="s">
        <v>701</v>
      </c>
      <c r="C77" s="188">
        <v>0.04</v>
      </c>
    </row>
    <row r="78" spans="2:3">
      <c r="B78" s="157" t="s">
        <v>702</v>
      </c>
      <c r="C78" s="188">
        <v>0.04</v>
      </c>
    </row>
    <row r="79" spans="2:3">
      <c r="B79" s="157" t="s">
        <v>703</v>
      </c>
      <c r="C79" s="188">
        <v>0.04</v>
      </c>
    </row>
    <row r="80" spans="2:3">
      <c r="B80" s="157" t="s">
        <v>704</v>
      </c>
      <c r="C80" s="188">
        <v>0.04</v>
      </c>
    </row>
    <row r="81" spans="2:3">
      <c r="B81" s="158" t="s">
        <v>705</v>
      </c>
      <c r="C81" s="189">
        <v>0.04</v>
      </c>
    </row>
    <row r="82" spans="2:3">
      <c r="B82" s="158" t="s">
        <v>706</v>
      </c>
      <c r="C82" s="189">
        <v>0.04</v>
      </c>
    </row>
    <row r="83" spans="2:3">
      <c r="B83" s="158" t="s">
        <v>707</v>
      </c>
      <c r="C83" s="189">
        <v>0.04</v>
      </c>
    </row>
    <row r="84" spans="2:3">
      <c r="B84" s="158" t="s">
        <v>708</v>
      </c>
      <c r="C84" s="189">
        <v>0.04</v>
      </c>
    </row>
    <row r="85" spans="2:3">
      <c r="B85" s="158" t="s">
        <v>709</v>
      </c>
      <c r="C85" s="189">
        <v>0.04</v>
      </c>
    </row>
    <row r="86" spans="2:3">
      <c r="B86" s="158" t="s">
        <v>710</v>
      </c>
      <c r="C86" s="189">
        <v>0.04</v>
      </c>
    </row>
    <row r="87" spans="2:3">
      <c r="B87" s="158" t="s">
        <v>711</v>
      </c>
      <c r="C87" s="189">
        <v>0.04</v>
      </c>
    </row>
    <row r="88" spans="2:3">
      <c r="B88" s="158" t="s">
        <v>712</v>
      </c>
      <c r="C88" s="189">
        <v>0.04</v>
      </c>
    </row>
    <row r="89" spans="2:3">
      <c r="B89" s="158" t="s">
        <v>713</v>
      </c>
      <c r="C89" s="189">
        <v>0.04</v>
      </c>
    </row>
    <row r="90" spans="2:3">
      <c r="B90" s="158" t="s">
        <v>714</v>
      </c>
      <c r="C90" s="189">
        <v>0.04</v>
      </c>
    </row>
    <row r="91" spans="2:3">
      <c r="B91" s="158" t="s">
        <v>715</v>
      </c>
      <c r="C91" s="189">
        <v>0.04</v>
      </c>
    </row>
    <row r="92" spans="2:3">
      <c r="B92" s="158" t="s">
        <v>716</v>
      </c>
      <c r="C92" s="189">
        <v>0.04</v>
      </c>
    </row>
    <row r="93" spans="2:3">
      <c r="B93" s="158" t="s">
        <v>717</v>
      </c>
      <c r="C93" s="189">
        <v>0.04</v>
      </c>
    </row>
    <row r="94" spans="2:3">
      <c r="B94" s="158" t="s">
        <v>718</v>
      </c>
      <c r="C94" s="189">
        <v>0.04</v>
      </c>
    </row>
    <row r="95" spans="2:3">
      <c r="B95" s="158" t="s">
        <v>719</v>
      </c>
      <c r="C95" s="189">
        <v>0.04</v>
      </c>
    </row>
    <row r="96" spans="2:3">
      <c r="B96" s="158" t="s">
        <v>720</v>
      </c>
      <c r="C96" s="189">
        <v>0.04</v>
      </c>
    </row>
    <row r="97" spans="2:3">
      <c r="B97" s="158" t="s">
        <v>721</v>
      </c>
      <c r="C97" s="189">
        <v>0.04</v>
      </c>
    </row>
    <row r="98" spans="2:3">
      <c r="B98" s="158" t="s">
        <v>722</v>
      </c>
      <c r="C98" s="189">
        <v>0.04</v>
      </c>
    </row>
    <row r="99" spans="2:3">
      <c r="B99" s="158" t="s">
        <v>723</v>
      </c>
      <c r="C99" s="189">
        <v>0.04</v>
      </c>
    </row>
    <row r="100" spans="2:3">
      <c r="B100" s="158" t="s">
        <v>724</v>
      </c>
      <c r="C100" s="189">
        <v>0.04</v>
      </c>
    </row>
    <row r="101" spans="2:3">
      <c r="B101" s="158" t="s">
        <v>725</v>
      </c>
      <c r="C101" s="189">
        <v>0.04</v>
      </c>
    </row>
    <row r="102" spans="2:3">
      <c r="B102" s="158" t="s">
        <v>726</v>
      </c>
      <c r="C102" s="189">
        <v>0.04</v>
      </c>
    </row>
    <row r="103" spans="2:3">
      <c r="B103" s="158" t="s">
        <v>727</v>
      </c>
      <c r="C103" s="189">
        <v>0.04</v>
      </c>
    </row>
    <row r="104" spans="2:3">
      <c r="B104" s="158" t="s">
        <v>728</v>
      </c>
      <c r="C104" s="189">
        <v>0.04</v>
      </c>
    </row>
    <row r="105" spans="2:3">
      <c r="B105" s="158" t="s">
        <v>729</v>
      </c>
      <c r="C105" s="189">
        <v>0.04</v>
      </c>
    </row>
    <row r="106" spans="2:3">
      <c r="B106" s="157" t="s">
        <v>730</v>
      </c>
      <c r="C106" s="188">
        <v>0.04</v>
      </c>
    </row>
    <row r="107" spans="2:3">
      <c r="B107" s="157" t="s">
        <v>731</v>
      </c>
      <c r="C107" s="188">
        <v>0.04</v>
      </c>
    </row>
    <row r="108" spans="2:3">
      <c r="B108" s="157" t="s">
        <v>732</v>
      </c>
      <c r="C108" s="188">
        <v>0.04</v>
      </c>
    </row>
    <row r="109" spans="2:3">
      <c r="B109" s="157" t="s">
        <v>733</v>
      </c>
      <c r="C109" s="188">
        <v>0.04</v>
      </c>
    </row>
    <row r="110" spans="2:3">
      <c r="B110" s="157" t="s">
        <v>734</v>
      </c>
      <c r="C110" s="188">
        <v>0.04</v>
      </c>
    </row>
    <row r="111" spans="2:3">
      <c r="B111" s="157" t="s">
        <v>735</v>
      </c>
      <c r="C111" s="188">
        <v>0.04</v>
      </c>
    </row>
    <row r="112" spans="2:3">
      <c r="B112" s="157" t="s">
        <v>736</v>
      </c>
      <c r="C112" s="188">
        <v>0.04</v>
      </c>
    </row>
    <row r="113" spans="2:3">
      <c r="B113" s="157" t="s">
        <v>737</v>
      </c>
      <c r="C113" s="188">
        <v>0.04</v>
      </c>
    </row>
    <row r="114" spans="2:3">
      <c r="B114" s="157" t="s">
        <v>738</v>
      </c>
      <c r="C114" s="188">
        <v>0.04</v>
      </c>
    </row>
    <row r="115" spans="2:3">
      <c r="B115" s="157" t="s">
        <v>739</v>
      </c>
      <c r="C115" s="188">
        <v>0.04</v>
      </c>
    </row>
    <row r="116" spans="2:3">
      <c r="B116" s="157" t="s">
        <v>740</v>
      </c>
      <c r="C116" s="188">
        <v>0.04</v>
      </c>
    </row>
    <row r="117" spans="2:3">
      <c r="B117" s="157" t="s">
        <v>741</v>
      </c>
      <c r="C117" s="188">
        <v>0.04</v>
      </c>
    </row>
    <row r="118" spans="2:3">
      <c r="B118" s="157" t="s">
        <v>742</v>
      </c>
      <c r="C118" s="188">
        <v>0.04</v>
      </c>
    </row>
    <row r="119" spans="2:3">
      <c r="B119" s="157" t="s">
        <v>743</v>
      </c>
      <c r="C119" s="188">
        <v>0.04</v>
      </c>
    </row>
    <row r="120" spans="2:3">
      <c r="B120" s="157" t="s">
        <v>744</v>
      </c>
      <c r="C120" s="188">
        <v>0.04</v>
      </c>
    </row>
    <row r="121" spans="2:3">
      <c r="B121" s="157" t="s">
        <v>745</v>
      </c>
      <c r="C121" s="188">
        <v>0.04</v>
      </c>
    </row>
    <row r="122" spans="2:3">
      <c r="B122" s="157" t="s">
        <v>746</v>
      </c>
      <c r="C122" s="188">
        <v>0.04</v>
      </c>
    </row>
    <row r="123" spans="2:3">
      <c r="B123" s="157" t="s">
        <v>747</v>
      </c>
      <c r="C123" s="188">
        <v>0.04</v>
      </c>
    </row>
    <row r="124" spans="2:3">
      <c r="B124" s="157" t="s">
        <v>748</v>
      </c>
      <c r="C124" s="188">
        <v>0.04</v>
      </c>
    </row>
    <row r="125" spans="2:3">
      <c r="B125" s="157" t="s">
        <v>749</v>
      </c>
      <c r="C125" s="188">
        <v>0.04</v>
      </c>
    </row>
    <row r="126" spans="2:3">
      <c r="B126" s="157" t="s">
        <v>750</v>
      </c>
      <c r="C126" s="188">
        <v>0.04</v>
      </c>
    </row>
    <row r="127" spans="2:3">
      <c r="B127" s="157" t="s">
        <v>751</v>
      </c>
      <c r="C127" s="188">
        <v>0.04</v>
      </c>
    </row>
    <row r="128" spans="2:3">
      <c r="B128" s="157" t="s">
        <v>752</v>
      </c>
      <c r="C128" s="188">
        <v>0.04</v>
      </c>
    </row>
    <row r="129" spans="2:3">
      <c r="B129" s="157" t="s">
        <v>753</v>
      </c>
      <c r="C129" s="188">
        <v>0.04</v>
      </c>
    </row>
    <row r="130" spans="2:3">
      <c r="B130" s="157" t="s">
        <v>754</v>
      </c>
      <c r="C130" s="188">
        <v>0.04</v>
      </c>
    </row>
    <row r="131" spans="2:3">
      <c r="B131" s="158" t="s">
        <v>755</v>
      </c>
      <c r="C131" s="189">
        <v>0.2</v>
      </c>
    </row>
    <row r="132" spans="2:3">
      <c r="B132" s="158" t="s">
        <v>756</v>
      </c>
      <c r="C132" s="189">
        <v>0.1</v>
      </c>
    </row>
    <row r="133" spans="2:3">
      <c r="B133" s="158" t="s">
        <v>757</v>
      </c>
      <c r="C133" s="189">
        <v>0.2</v>
      </c>
    </row>
    <row r="134" spans="2:3">
      <c r="B134" s="158" t="s">
        <v>758</v>
      </c>
      <c r="C134" s="189">
        <v>0.2</v>
      </c>
    </row>
    <row r="135" spans="2:3">
      <c r="B135" s="158" t="s">
        <v>759</v>
      </c>
      <c r="C135" s="189">
        <v>0.1</v>
      </c>
    </row>
    <row r="136" spans="2:3">
      <c r="B136" s="158" t="s">
        <v>760</v>
      </c>
      <c r="C136" s="189">
        <v>0.2</v>
      </c>
    </row>
  </sheetData>
  <phoneticPr fontId="6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28"/>
  <sheetViews>
    <sheetView topLeftCell="A10" workbookViewId="0">
      <selection activeCell="B25" sqref="B25"/>
    </sheetView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8">
      <c r="B2" s="51" t="s">
        <v>802</v>
      </c>
    </row>
    <row r="3" spans="2:8">
      <c r="B3" s="58" t="s">
        <v>803</v>
      </c>
    </row>
    <row r="4" spans="2:8">
      <c r="B4" s="58" t="s">
        <v>806</v>
      </c>
    </row>
    <row r="5" spans="2:8">
      <c r="B5" s="58" t="s">
        <v>804</v>
      </c>
    </row>
    <row r="6" spans="2:8">
      <c r="B6" s="58" t="s">
        <v>805</v>
      </c>
    </row>
    <row r="7" spans="2:8">
      <c r="B7" s="25" t="s">
        <v>4</v>
      </c>
      <c r="C7" s="25" t="s">
        <v>209</v>
      </c>
      <c r="D7" s="25" t="s">
        <v>210</v>
      </c>
      <c r="E7" s="25" t="s">
        <v>318</v>
      </c>
    </row>
    <row r="8" spans="2:8">
      <c r="B8" s="186" t="s">
        <v>800</v>
      </c>
      <c r="C8" s="187" t="s">
        <v>319</v>
      </c>
      <c r="D8" s="186">
        <v>1000</v>
      </c>
      <c r="E8" s="186">
        <v>5</v>
      </c>
    </row>
    <row r="9" spans="2:8">
      <c r="B9" s="186" t="s">
        <v>801</v>
      </c>
      <c r="C9" s="187" t="s">
        <v>319</v>
      </c>
      <c r="D9" s="186">
        <v>1000</v>
      </c>
      <c r="E9" s="186">
        <v>5</v>
      </c>
    </row>
    <row r="10" spans="2:8">
      <c r="B10" s="186" t="s">
        <v>812</v>
      </c>
      <c r="C10" s="187" t="s">
        <v>319</v>
      </c>
      <c r="D10" s="186">
        <v>1000</v>
      </c>
      <c r="E10" s="186">
        <v>10</v>
      </c>
    </row>
    <row r="11" spans="2:8">
      <c r="B11" s="186" t="s">
        <v>321</v>
      </c>
      <c r="C11" s="187" t="s">
        <v>319</v>
      </c>
      <c r="D11" s="186">
        <v>500</v>
      </c>
      <c r="E11" s="186">
        <v>20</v>
      </c>
    </row>
    <row r="13" spans="2:8">
      <c r="B13" s="51" t="s">
        <v>816</v>
      </c>
    </row>
    <row r="14" spans="2:8">
      <c r="B14" s="190" t="s">
        <v>817</v>
      </c>
      <c r="C14" s="36"/>
      <c r="F14" s="190" t="s">
        <v>824</v>
      </c>
      <c r="G14" s="36"/>
      <c r="H14" s="36"/>
    </row>
    <row r="15" spans="2:8">
      <c r="B15" s="191" t="s">
        <v>818</v>
      </c>
      <c r="C15" s="192" t="s">
        <v>819</v>
      </c>
      <c r="F15" s="191" t="s">
        <v>818</v>
      </c>
      <c r="G15" s="191" t="s">
        <v>825</v>
      </c>
      <c r="H15" s="191" t="s">
        <v>826</v>
      </c>
    </row>
    <row r="16" spans="2:8">
      <c r="B16" s="193" t="s">
        <v>820</v>
      </c>
      <c r="C16" s="194" t="s">
        <v>821</v>
      </c>
      <c r="F16" s="193" t="s">
        <v>827</v>
      </c>
      <c r="G16" s="195">
        <v>0.33333000000000002</v>
      </c>
      <c r="H16" s="193">
        <v>1</v>
      </c>
    </row>
    <row r="17" spans="2:8">
      <c r="B17" s="193" t="s">
        <v>822</v>
      </c>
      <c r="C17" s="194" t="s">
        <v>823</v>
      </c>
      <c r="F17" s="193" t="s">
        <v>828</v>
      </c>
      <c r="G17" s="195">
        <v>0.33333000000000002</v>
      </c>
      <c r="H17" s="193">
        <v>1</v>
      </c>
    </row>
    <row r="18" spans="2:8">
      <c r="F18" s="193" t="s">
        <v>829</v>
      </c>
      <c r="G18" s="195">
        <v>0.33333000000000002</v>
      </c>
      <c r="H18" s="193">
        <v>1</v>
      </c>
    </row>
    <row r="19" spans="2:8">
      <c r="F19" s="196" t="s">
        <v>830</v>
      </c>
      <c r="G19" s="52"/>
      <c r="H19" s="36"/>
    </row>
    <row r="21" spans="2:8">
      <c r="B21" s="62" t="s">
        <v>831</v>
      </c>
    </row>
    <row r="22" spans="2:8">
      <c r="B22" s="62" t="s">
        <v>832</v>
      </c>
    </row>
    <row r="23" spans="2:8">
      <c r="B23" s="62" t="s">
        <v>835</v>
      </c>
    </row>
    <row r="24" spans="2:8">
      <c r="B24" s="62" t="s">
        <v>836</v>
      </c>
    </row>
    <row r="25" spans="2:8">
      <c r="B25" s="62" t="s">
        <v>833</v>
      </c>
    </row>
    <row r="26" spans="2:8">
      <c r="B26" s="62" t="s">
        <v>834</v>
      </c>
    </row>
    <row r="27" spans="2:8">
      <c r="B27" s="62" t="s">
        <v>837</v>
      </c>
    </row>
    <row r="28" spans="2:8">
      <c r="B28" s="58" t="s">
        <v>839</v>
      </c>
    </row>
  </sheetData>
  <phoneticPr fontId="6" type="noConversion"/>
  <conditionalFormatting sqref="C8:C10">
    <cfRule type="cellIs" dxfId="1" priority="2" operator="lessThan">
      <formula>1</formula>
    </cfRule>
  </conditionalFormatting>
  <conditionalFormatting sqref="C11">
    <cfRule type="cellIs" dxfId="0" priority="1" operator="lessThan">
      <formula>1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4"/>
  <sheetViews>
    <sheetView workbookViewId="0"/>
  </sheetViews>
  <sheetFormatPr defaultColWidth="9" defaultRowHeight="16.5" customHeight="1"/>
  <cols>
    <col min="1" max="1" width="15" style="59" customWidth="1"/>
    <col min="2" max="2" width="22" style="59" customWidth="1"/>
    <col min="3" max="3" width="24.5" style="59" customWidth="1"/>
    <col min="4" max="4" width="19.375" style="59" customWidth="1"/>
    <col min="5" max="5" width="21.375" style="59" customWidth="1"/>
    <col min="6" max="6" width="40.875" style="59" customWidth="1"/>
    <col min="7" max="7" width="26.75" style="59" customWidth="1"/>
    <col min="8" max="8" width="28.125" style="59" customWidth="1"/>
    <col min="9" max="9" width="26.75" style="59" customWidth="1"/>
    <col min="10" max="10" width="33.375" style="59" customWidth="1"/>
    <col min="11" max="12" width="9" style="59"/>
    <col min="13" max="13" width="37.125" style="59" bestFit="1" customWidth="1"/>
    <col min="14" max="16384" width="9" style="59"/>
  </cols>
  <sheetData>
    <row r="1" spans="1:10" ht="67.5" customHeight="1">
      <c r="A1" s="28" t="s">
        <v>324</v>
      </c>
      <c r="B1" s="25" t="s">
        <v>325</v>
      </c>
      <c r="C1" s="28" t="s">
        <v>326</v>
      </c>
      <c r="D1" s="42" t="s">
        <v>327</v>
      </c>
      <c r="E1" s="42" t="s">
        <v>328</v>
      </c>
      <c r="F1" s="63" t="s">
        <v>528</v>
      </c>
      <c r="G1" s="63" t="s">
        <v>329</v>
      </c>
      <c r="H1" s="64" t="s">
        <v>529</v>
      </c>
      <c r="I1" s="64" t="s">
        <v>530</v>
      </c>
      <c r="J1" s="64" t="s">
        <v>330</v>
      </c>
    </row>
    <row r="2" spans="1:10" ht="16.5" customHeight="1">
      <c r="A2" s="143" t="b">
        <v>1</v>
      </c>
      <c r="B2" s="143" t="s">
        <v>331</v>
      </c>
      <c r="C2" s="143">
        <v>1001</v>
      </c>
      <c r="D2" s="143" t="s">
        <v>332</v>
      </c>
      <c r="E2" s="143">
        <v>1</v>
      </c>
      <c r="F2" s="144" t="s">
        <v>239</v>
      </c>
      <c r="G2" s="144">
        <v>50000</v>
      </c>
      <c r="H2" s="144">
        <v>-1</v>
      </c>
      <c r="I2" s="144">
        <v>-1</v>
      </c>
      <c r="J2" s="144" t="s">
        <v>334</v>
      </c>
    </row>
    <row r="3" spans="1:10" ht="16.5" customHeight="1">
      <c r="A3" s="143" t="b">
        <v>1</v>
      </c>
      <c r="B3" s="143" t="s">
        <v>331</v>
      </c>
      <c r="C3" s="143">
        <v>1001</v>
      </c>
      <c r="D3" s="143" t="s">
        <v>332</v>
      </c>
      <c r="E3" s="143">
        <v>2</v>
      </c>
      <c r="F3" s="144">
        <v>160002003</v>
      </c>
      <c r="G3" s="144">
        <v>300</v>
      </c>
      <c r="H3" s="144">
        <v>-1</v>
      </c>
      <c r="I3" s="144">
        <v>-1</v>
      </c>
      <c r="J3" s="144" t="s">
        <v>337</v>
      </c>
    </row>
    <row r="4" spans="1:10" ht="16.5" customHeight="1">
      <c r="A4" s="143" t="b">
        <v>1</v>
      </c>
      <c r="B4" s="143" t="s">
        <v>331</v>
      </c>
      <c r="C4" s="143">
        <v>1001</v>
      </c>
      <c r="D4" s="143" t="s">
        <v>332</v>
      </c>
      <c r="E4" s="143">
        <v>3</v>
      </c>
      <c r="F4" s="144">
        <v>156104010</v>
      </c>
      <c r="G4" s="144">
        <v>1</v>
      </c>
      <c r="H4" s="144">
        <v>-1</v>
      </c>
      <c r="I4" s="144">
        <v>-1</v>
      </c>
      <c r="J4" s="144" t="s">
        <v>338</v>
      </c>
    </row>
    <row r="5" spans="1:10" ht="16.5" customHeight="1">
      <c r="A5" s="143" t="b">
        <v>1</v>
      </c>
      <c r="B5" s="143" t="s">
        <v>331</v>
      </c>
      <c r="C5" s="143">
        <v>1001</v>
      </c>
      <c r="D5" s="143" t="s">
        <v>332</v>
      </c>
      <c r="E5" s="143">
        <v>4</v>
      </c>
      <c r="F5" s="144">
        <v>156102018</v>
      </c>
      <c r="G5" s="144">
        <v>1</v>
      </c>
      <c r="H5" s="144">
        <v>-1</v>
      </c>
      <c r="I5" s="144">
        <v>-1</v>
      </c>
      <c r="J5" s="144" t="s">
        <v>333</v>
      </c>
    </row>
    <row r="6" spans="1:10" ht="16.5" customHeight="1">
      <c r="A6" s="143" t="b">
        <v>1</v>
      </c>
      <c r="B6" s="143" t="s">
        <v>331</v>
      </c>
      <c r="C6" s="143">
        <v>1001</v>
      </c>
      <c r="D6" s="143" t="s">
        <v>332</v>
      </c>
      <c r="E6" s="143">
        <v>5</v>
      </c>
      <c r="F6" s="144">
        <v>160002005</v>
      </c>
      <c r="G6" s="144">
        <v>30</v>
      </c>
      <c r="H6" s="144">
        <v>-1</v>
      </c>
      <c r="I6" s="144">
        <v>-1</v>
      </c>
      <c r="J6" s="144" t="s">
        <v>339</v>
      </c>
    </row>
    <row r="7" spans="1:10" ht="16.5" customHeight="1">
      <c r="A7" s="143" t="b">
        <v>1</v>
      </c>
      <c r="B7" s="143" t="s">
        <v>331</v>
      </c>
      <c r="C7" s="143">
        <v>1001</v>
      </c>
      <c r="D7" s="143" t="s">
        <v>332</v>
      </c>
      <c r="E7" s="143">
        <v>6</v>
      </c>
      <c r="F7" s="144">
        <v>156103009</v>
      </c>
      <c r="G7" s="144">
        <v>1</v>
      </c>
      <c r="H7" s="144">
        <v>-1</v>
      </c>
      <c r="I7" s="144">
        <v>-1</v>
      </c>
      <c r="J7" s="144" t="s">
        <v>335</v>
      </c>
    </row>
    <row r="8" spans="1:10" ht="16.5" customHeight="1">
      <c r="A8" s="143" t="b">
        <v>1</v>
      </c>
      <c r="B8" s="143" t="s">
        <v>331</v>
      </c>
      <c r="C8" s="143">
        <v>1001</v>
      </c>
      <c r="D8" s="143" t="s">
        <v>332</v>
      </c>
      <c r="E8" s="143">
        <v>7</v>
      </c>
      <c r="F8" s="144">
        <v>160001002</v>
      </c>
      <c r="G8" s="144">
        <v>700</v>
      </c>
      <c r="H8" s="144">
        <v>156101011</v>
      </c>
      <c r="I8" s="144">
        <v>1</v>
      </c>
      <c r="J8" s="144" t="s">
        <v>340</v>
      </c>
    </row>
    <row r="9" spans="1:10" ht="16.5" customHeight="1">
      <c r="A9" s="145" t="b">
        <v>1</v>
      </c>
      <c r="B9" s="145" t="s">
        <v>519</v>
      </c>
      <c r="C9" s="149">
        <v>1002</v>
      </c>
      <c r="D9" s="145" t="s">
        <v>332</v>
      </c>
      <c r="E9" s="145">
        <v>1</v>
      </c>
      <c r="F9" s="146" t="s">
        <v>239</v>
      </c>
      <c r="G9" s="146">
        <v>100000</v>
      </c>
      <c r="H9" s="145">
        <v>-1</v>
      </c>
      <c r="I9" s="145">
        <v>-1</v>
      </c>
      <c r="J9" s="148" t="s">
        <v>520</v>
      </c>
    </row>
    <row r="10" spans="1:10" ht="16.5" customHeight="1">
      <c r="A10" s="145" t="b">
        <v>1</v>
      </c>
      <c r="B10" s="145" t="s">
        <v>519</v>
      </c>
      <c r="C10" s="149">
        <v>1002</v>
      </c>
      <c r="D10" s="145" t="s">
        <v>332</v>
      </c>
      <c r="E10" s="145">
        <v>2</v>
      </c>
      <c r="F10" s="146">
        <v>160002003</v>
      </c>
      <c r="G10" s="146">
        <v>500</v>
      </c>
      <c r="H10" s="145">
        <v>-1</v>
      </c>
      <c r="I10" s="145">
        <v>-1</v>
      </c>
      <c r="J10" s="148" t="s">
        <v>521</v>
      </c>
    </row>
    <row r="11" spans="1:10" ht="16.5" customHeight="1">
      <c r="A11" s="145" t="b">
        <v>1</v>
      </c>
      <c r="B11" s="145" t="s">
        <v>519</v>
      </c>
      <c r="C11" s="149">
        <v>1002</v>
      </c>
      <c r="D11" s="145" t="s">
        <v>332</v>
      </c>
      <c r="E11" s="145">
        <v>3</v>
      </c>
      <c r="F11" s="146">
        <v>156103010</v>
      </c>
      <c r="G11" s="146">
        <v>1</v>
      </c>
      <c r="H11" s="145">
        <v>-1</v>
      </c>
      <c r="I11" s="145">
        <v>-1</v>
      </c>
      <c r="J11" s="148" t="s">
        <v>522</v>
      </c>
    </row>
    <row r="12" spans="1:10" ht="16.5" customHeight="1">
      <c r="A12" s="145" t="b">
        <v>1</v>
      </c>
      <c r="B12" s="145" t="s">
        <v>519</v>
      </c>
      <c r="C12" s="149">
        <v>1002</v>
      </c>
      <c r="D12" s="145" t="s">
        <v>332</v>
      </c>
      <c r="E12" s="145">
        <v>4</v>
      </c>
      <c r="F12" s="147">
        <v>160004004</v>
      </c>
      <c r="G12" s="147">
        <v>50</v>
      </c>
      <c r="H12" s="145">
        <v>-1</v>
      </c>
      <c r="I12" s="145">
        <v>-1</v>
      </c>
      <c r="J12" s="149" t="s">
        <v>523</v>
      </c>
    </row>
    <row r="13" spans="1:10" ht="16.5" customHeight="1">
      <c r="A13" s="145" t="b">
        <v>1</v>
      </c>
      <c r="B13" s="145" t="s">
        <v>519</v>
      </c>
      <c r="C13" s="149">
        <v>1002</v>
      </c>
      <c r="D13" s="145" t="s">
        <v>332</v>
      </c>
      <c r="E13" s="145">
        <v>5</v>
      </c>
      <c r="F13" s="146">
        <v>156102011</v>
      </c>
      <c r="G13" s="146">
        <v>1</v>
      </c>
      <c r="H13" s="145">
        <v>-1</v>
      </c>
      <c r="I13" s="145">
        <v>-1</v>
      </c>
      <c r="J13" s="148" t="s">
        <v>524</v>
      </c>
    </row>
    <row r="14" spans="1:10" ht="16.5" customHeight="1">
      <c r="A14" s="145" t="b">
        <v>1</v>
      </c>
      <c r="B14" s="145" t="s">
        <v>519</v>
      </c>
      <c r="C14" s="149">
        <v>1002</v>
      </c>
      <c r="D14" s="145" t="s">
        <v>332</v>
      </c>
      <c r="E14" s="145">
        <v>6</v>
      </c>
      <c r="F14" s="147">
        <v>160000602</v>
      </c>
      <c r="G14" s="147">
        <v>10</v>
      </c>
      <c r="H14" s="145">
        <v>-1</v>
      </c>
      <c r="I14" s="145">
        <v>-1</v>
      </c>
      <c r="J14" s="149" t="s">
        <v>525</v>
      </c>
    </row>
    <row r="15" spans="1:10" ht="16.5" customHeight="1">
      <c r="A15" s="145" t="b">
        <v>1</v>
      </c>
      <c r="B15" s="145" t="s">
        <v>519</v>
      </c>
      <c r="C15" s="149">
        <v>1002</v>
      </c>
      <c r="D15" s="145" t="s">
        <v>332</v>
      </c>
      <c r="E15" s="145">
        <v>7</v>
      </c>
      <c r="F15" s="146">
        <v>160000601</v>
      </c>
      <c r="G15" s="146">
        <v>10</v>
      </c>
      <c r="H15" s="146">
        <v>156101011</v>
      </c>
      <c r="I15" s="146">
        <v>1</v>
      </c>
      <c r="J15" s="148" t="s">
        <v>526</v>
      </c>
    </row>
    <row r="17" spans="1:6" ht="75" customHeight="1">
      <c r="A17" s="28" t="s">
        <v>324</v>
      </c>
      <c r="B17" s="25" t="s">
        <v>325</v>
      </c>
      <c r="C17" s="28" t="s">
        <v>326</v>
      </c>
      <c r="D17" s="42" t="s">
        <v>327</v>
      </c>
      <c r="E17" s="42" t="s">
        <v>328</v>
      </c>
      <c r="F17" s="64" t="s">
        <v>330</v>
      </c>
    </row>
    <row r="18" spans="1:6" ht="16.5" customHeight="1">
      <c r="A18" s="140" t="b">
        <v>1</v>
      </c>
      <c r="B18" s="141" t="s">
        <v>331</v>
      </c>
      <c r="C18" s="150">
        <v>1002</v>
      </c>
      <c r="D18" s="141" t="s">
        <v>332</v>
      </c>
      <c r="E18" s="141">
        <v>1</v>
      </c>
      <c r="F18" s="141" t="s">
        <v>512</v>
      </c>
    </row>
    <row r="19" spans="1:6" ht="16.5" customHeight="1">
      <c r="A19" s="140" t="b">
        <v>1</v>
      </c>
      <c r="B19" s="141" t="s">
        <v>331</v>
      </c>
      <c r="C19" s="150">
        <v>1002</v>
      </c>
      <c r="D19" s="141" t="s">
        <v>332</v>
      </c>
      <c r="E19" s="141">
        <v>2</v>
      </c>
      <c r="F19" s="141" t="s">
        <v>513</v>
      </c>
    </row>
    <row r="20" spans="1:6" ht="16.5" customHeight="1">
      <c r="A20" s="140" t="b">
        <v>1</v>
      </c>
      <c r="B20" s="141" t="s">
        <v>331</v>
      </c>
      <c r="C20" s="150">
        <v>1002</v>
      </c>
      <c r="D20" s="141" t="s">
        <v>332</v>
      </c>
      <c r="E20" s="141">
        <v>3</v>
      </c>
      <c r="F20" s="142" t="s">
        <v>514</v>
      </c>
    </row>
    <row r="21" spans="1:6" ht="16.5" customHeight="1">
      <c r="A21" s="140" t="b">
        <v>1</v>
      </c>
      <c r="B21" s="141" t="s">
        <v>331</v>
      </c>
      <c r="C21" s="150">
        <v>1002</v>
      </c>
      <c r="D21" s="141" t="s">
        <v>332</v>
      </c>
      <c r="E21" s="141">
        <v>4</v>
      </c>
      <c r="F21" s="141" t="s">
        <v>515</v>
      </c>
    </row>
    <row r="22" spans="1:6" ht="16.5" customHeight="1">
      <c r="A22" s="140" t="b">
        <v>1</v>
      </c>
      <c r="B22" s="141" t="s">
        <v>331</v>
      </c>
      <c r="C22" s="150">
        <v>1002</v>
      </c>
      <c r="D22" s="141" t="s">
        <v>332</v>
      </c>
      <c r="E22" s="141">
        <v>5</v>
      </c>
      <c r="F22" s="142" t="s">
        <v>516</v>
      </c>
    </row>
    <row r="23" spans="1:6" ht="16.5" customHeight="1">
      <c r="A23" s="140" t="b">
        <v>1</v>
      </c>
      <c r="B23" s="141" t="s">
        <v>331</v>
      </c>
      <c r="C23" s="150">
        <v>1002</v>
      </c>
      <c r="D23" s="141" t="s">
        <v>332</v>
      </c>
      <c r="E23" s="141">
        <v>6</v>
      </c>
      <c r="F23" s="141" t="s">
        <v>517</v>
      </c>
    </row>
    <row r="24" spans="1:6" ht="16.5" customHeight="1">
      <c r="A24" s="140" t="b">
        <v>1</v>
      </c>
      <c r="B24" s="141" t="s">
        <v>331</v>
      </c>
      <c r="C24" s="150">
        <v>1002</v>
      </c>
      <c r="D24" s="141" t="s">
        <v>332</v>
      </c>
      <c r="E24" s="141">
        <v>7</v>
      </c>
      <c r="F24" s="142" t="s">
        <v>518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2"/>
  <sheetViews>
    <sheetView topLeftCell="A19" zoomScaleNormal="100" workbookViewId="0">
      <selection activeCell="E27" sqref="E27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509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45"/>
      <c r="F6" s="19"/>
    </row>
    <row r="7" spans="2:8">
      <c r="B7" s="15"/>
      <c r="C7" s="16"/>
      <c r="D7" s="24"/>
      <c r="E7" s="41"/>
      <c r="F7" s="19"/>
    </row>
    <row r="8" spans="2:8">
      <c r="B8" s="15"/>
      <c r="C8" s="16"/>
      <c r="E8" s="41"/>
      <c r="F8" s="19"/>
    </row>
    <row r="9" spans="2:8">
      <c r="B9" s="50"/>
      <c r="C9" s="61"/>
      <c r="E9" s="41"/>
      <c r="F9" s="19"/>
    </row>
    <row r="10" spans="2:8">
      <c r="B10" s="50"/>
      <c r="C10" s="16"/>
      <c r="E10" s="47"/>
      <c r="F10" s="19"/>
    </row>
    <row r="11" spans="2:8">
      <c r="B11" s="15"/>
      <c r="C11" s="16"/>
      <c r="D11" s="21" t="s">
        <v>322</v>
      </c>
      <c r="F11" s="19"/>
    </row>
    <row r="12" spans="2:8">
      <c r="B12" s="50"/>
      <c r="C12" s="61"/>
      <c r="D12" s="21" t="s">
        <v>344</v>
      </c>
      <c r="F12" s="19"/>
    </row>
    <row r="13" spans="2:8">
      <c r="B13" s="50"/>
      <c r="C13" s="61"/>
      <c r="D13" s="21"/>
      <c r="E13" s="7" t="s">
        <v>345</v>
      </c>
      <c r="F13" s="19"/>
    </row>
    <row r="14" spans="2:8">
      <c r="B14" s="50"/>
      <c r="C14" s="61"/>
      <c r="D14" s="21"/>
      <c r="F14" s="19"/>
    </row>
    <row r="15" spans="2:8">
      <c r="B15" s="50"/>
      <c r="C15" s="61"/>
      <c r="D15" s="21" t="s">
        <v>348</v>
      </c>
      <c r="F15" s="19"/>
    </row>
    <row r="16" spans="2:8">
      <c r="B16" s="50"/>
      <c r="C16" s="61"/>
      <c r="D16" s="21"/>
      <c r="E16" s="7" t="s">
        <v>358</v>
      </c>
      <c r="F16" s="19"/>
    </row>
    <row r="17" spans="2:6">
      <c r="B17" s="50"/>
      <c r="C17" s="61"/>
      <c r="F17" s="19"/>
    </row>
    <row r="18" spans="2:6">
      <c r="B18" s="50"/>
      <c r="C18" s="16"/>
      <c r="D18" s="21" t="s">
        <v>317</v>
      </c>
      <c r="F18" s="19"/>
    </row>
    <row r="19" spans="2:6">
      <c r="B19" s="50"/>
      <c r="C19" s="61"/>
      <c r="D19" s="21" t="s">
        <v>341</v>
      </c>
      <c r="F19" s="19"/>
    </row>
    <row r="20" spans="2:6">
      <c r="B20" s="50"/>
      <c r="C20" s="61"/>
      <c r="D20" s="21"/>
      <c r="E20" s="7" t="s">
        <v>357</v>
      </c>
      <c r="F20" s="19"/>
    </row>
    <row r="21" spans="2:6">
      <c r="B21" s="50"/>
      <c r="C21" s="61"/>
      <c r="D21" s="21"/>
      <c r="F21" s="19"/>
    </row>
    <row r="22" spans="2:6">
      <c r="B22" s="50"/>
      <c r="C22" s="61"/>
      <c r="D22" s="21" t="s">
        <v>342</v>
      </c>
      <c r="F22" s="19"/>
    </row>
    <row r="23" spans="2:6">
      <c r="B23" s="50"/>
      <c r="C23" s="61"/>
      <c r="D23" s="21"/>
      <c r="E23" s="7" t="s">
        <v>343</v>
      </c>
      <c r="F23" s="19"/>
    </row>
    <row r="24" spans="2:6">
      <c r="B24" s="50"/>
      <c r="C24" s="61"/>
      <c r="D24" s="21"/>
      <c r="F24" s="19"/>
    </row>
    <row r="25" spans="2:6">
      <c r="B25" s="50"/>
      <c r="C25" s="16"/>
      <c r="D25" s="21" t="s">
        <v>346</v>
      </c>
      <c r="E25" s="43"/>
      <c r="F25" s="19"/>
    </row>
    <row r="26" spans="2:6">
      <c r="B26" s="50"/>
      <c r="C26" s="61"/>
      <c r="E26" s="7" t="s">
        <v>347</v>
      </c>
      <c r="F26" s="19"/>
    </row>
    <row r="27" spans="2:6">
      <c r="B27" s="50"/>
      <c r="C27" s="61"/>
      <c r="F27" s="19"/>
    </row>
    <row r="28" spans="2:6">
      <c r="B28" s="50"/>
      <c r="C28" s="61"/>
      <c r="D28" s="21" t="s">
        <v>336</v>
      </c>
      <c r="F28" s="19"/>
    </row>
    <row r="29" spans="2:6">
      <c r="B29" s="50"/>
      <c r="C29" s="61"/>
      <c r="D29" s="21"/>
      <c r="E29" s="7" t="s">
        <v>359</v>
      </c>
      <c r="F29" s="19"/>
    </row>
    <row r="30" spans="2:6">
      <c r="B30" s="50"/>
      <c r="C30" s="61"/>
      <c r="D30" s="21"/>
      <c r="E30" s="7" t="s">
        <v>360</v>
      </c>
      <c r="F30" s="19"/>
    </row>
    <row r="31" spans="2:6">
      <c r="B31" s="50"/>
      <c r="C31" s="61"/>
      <c r="E31" s="7" t="s">
        <v>361</v>
      </c>
      <c r="F31" s="19"/>
    </row>
    <row r="32" spans="2:6">
      <c r="B32" s="50"/>
      <c r="C32" s="61"/>
      <c r="F32" s="19"/>
    </row>
    <row r="33" spans="2:8">
      <c r="B33" s="50"/>
      <c r="C33" s="61"/>
      <c r="D33" s="21" t="s">
        <v>503</v>
      </c>
      <c r="F33" s="19"/>
    </row>
    <row r="34" spans="2:8">
      <c r="B34" s="50"/>
      <c r="C34" s="61"/>
      <c r="E34" s="7" t="s">
        <v>507</v>
      </c>
      <c r="F34" s="19"/>
    </row>
    <row r="35" spans="2:8">
      <c r="B35" s="50"/>
      <c r="C35" s="61"/>
      <c r="F35" s="19"/>
    </row>
    <row r="36" spans="2:8">
      <c r="B36" s="15"/>
      <c r="C36" s="16"/>
      <c r="F36" s="19"/>
      <c r="H36" s="14"/>
    </row>
    <row r="37" spans="2:8">
      <c r="B37" s="15"/>
      <c r="C37" s="16"/>
      <c r="D37" s="21" t="s">
        <v>207</v>
      </c>
      <c r="F37" s="19"/>
    </row>
    <row r="38" spans="2:8">
      <c r="B38" s="15"/>
      <c r="C38" s="16"/>
      <c r="D38" s="21"/>
      <c r="F38" s="19"/>
    </row>
    <row r="39" spans="2:8">
      <c r="B39" s="34"/>
      <c r="C39" s="32"/>
      <c r="D39" s="18"/>
      <c r="E39" s="5"/>
      <c r="F39" s="19"/>
    </row>
    <row r="40" spans="2:8">
      <c r="B40" s="34"/>
      <c r="C40" s="32"/>
      <c r="D40" s="18"/>
      <c r="F40" s="19"/>
    </row>
    <row r="41" spans="2:8">
      <c r="B41" s="34"/>
      <c r="C41" s="32"/>
      <c r="D41" s="18"/>
      <c r="F41" s="19"/>
    </row>
    <row r="42" spans="2:8">
      <c r="B42" s="35"/>
      <c r="C42" s="33"/>
      <c r="D42" s="22"/>
      <c r="E42" s="6"/>
      <c r="F42" s="23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133"/>
  <sheetViews>
    <sheetView topLeftCell="A31" zoomScaleNormal="100" workbookViewId="0">
      <selection activeCell="C51" sqref="C51"/>
    </sheetView>
  </sheetViews>
  <sheetFormatPr defaultRowHeight="13.5"/>
  <cols>
    <col min="1" max="1" width="19.125" style="36" customWidth="1"/>
    <col min="2" max="3" width="20.625" style="36" customWidth="1"/>
    <col min="4" max="4" width="15.625" style="52" customWidth="1"/>
    <col min="5" max="6" width="15.625" style="36" customWidth="1"/>
    <col min="7" max="8" width="10.625" style="36" customWidth="1"/>
    <col min="9" max="10" width="20.625" style="36" customWidth="1"/>
    <col min="11" max="12" width="30.625" style="36" customWidth="1"/>
    <col min="13" max="14" width="15.625" style="52" customWidth="1"/>
    <col min="15" max="15" width="9" style="36"/>
    <col min="16" max="16" width="13.625" style="36" customWidth="1"/>
    <col min="17" max="17" width="9.625" style="36" customWidth="1"/>
    <col min="18" max="16384" width="9" style="36"/>
  </cols>
  <sheetData>
    <row r="1" spans="1:22">
      <c r="A1" s="51" t="s">
        <v>362</v>
      </c>
      <c r="L1" s="92"/>
    </row>
    <row r="2" spans="1:22">
      <c r="A2" s="93" t="s">
        <v>277</v>
      </c>
      <c r="B2" s="93" t="s">
        <v>278</v>
      </c>
      <c r="C2" s="94" t="s">
        <v>311</v>
      </c>
      <c r="D2" s="95" t="s">
        <v>363</v>
      </c>
      <c r="E2" s="96" t="s">
        <v>280</v>
      </c>
      <c r="F2" s="96" t="s">
        <v>281</v>
      </c>
      <c r="G2" s="96" t="s">
        <v>282</v>
      </c>
      <c r="H2" s="97" t="s">
        <v>283</v>
      </c>
      <c r="I2" s="93" t="s">
        <v>284</v>
      </c>
      <c r="J2" s="93" t="s">
        <v>364</v>
      </c>
      <c r="K2" s="93" t="s">
        <v>285</v>
      </c>
      <c r="L2" s="98"/>
      <c r="M2" s="99" t="s">
        <v>241</v>
      </c>
      <c r="N2" s="99" t="s">
        <v>286</v>
      </c>
      <c r="P2" s="99" t="s">
        <v>287</v>
      </c>
      <c r="Q2" s="99" t="s">
        <v>288</v>
      </c>
      <c r="R2" s="99" t="s">
        <v>289</v>
      </c>
    </row>
    <row r="3" spans="1:22">
      <c r="A3" s="944" t="s">
        <v>365</v>
      </c>
      <c r="B3" s="944" t="s">
        <v>366</v>
      </c>
      <c r="C3" s="100"/>
      <c r="D3" s="101"/>
      <c r="E3" s="102"/>
      <c r="F3" s="945">
        <f>SUM(E3:E7)</f>
        <v>7196.2056370277496</v>
      </c>
      <c r="G3" s="945">
        <v>5500</v>
      </c>
      <c r="H3" s="944">
        <f>1-G3/F3</f>
        <v>0.23570833333333341</v>
      </c>
      <c r="I3" s="942" t="s">
        <v>367</v>
      </c>
      <c r="J3" s="942" t="s">
        <v>368</v>
      </c>
      <c r="K3" s="943" t="s">
        <v>369</v>
      </c>
      <c r="L3" s="103"/>
      <c r="M3" s="104" t="s">
        <v>253</v>
      </c>
      <c r="N3" s="105">
        <v>11</v>
      </c>
      <c r="P3" s="106" t="s">
        <v>370</v>
      </c>
      <c r="Q3" s="107">
        <v>300</v>
      </c>
      <c r="R3" s="108">
        <v>3300</v>
      </c>
    </row>
    <row r="4" spans="1:22">
      <c r="A4" s="944"/>
      <c r="B4" s="944"/>
      <c r="C4" s="100" t="s">
        <v>371</v>
      </c>
      <c r="D4" s="101">
        <v>2</v>
      </c>
      <c r="E4" s="108"/>
      <c r="F4" s="945"/>
      <c r="G4" s="945"/>
      <c r="H4" s="944"/>
      <c r="I4" s="942"/>
      <c r="J4" s="942"/>
      <c r="K4" s="943"/>
      <c r="L4" s="103"/>
      <c r="M4" s="104" t="s">
        <v>372</v>
      </c>
      <c r="N4" s="105">
        <f>R4/Q4</f>
        <v>27.5</v>
      </c>
      <c r="P4" s="106" t="s">
        <v>373</v>
      </c>
      <c r="Q4" s="107">
        <v>20</v>
      </c>
      <c r="R4" s="108">
        <v>550</v>
      </c>
      <c r="S4" s="53"/>
    </row>
    <row r="5" spans="1:22">
      <c r="A5" s="944"/>
      <c r="B5" s="944"/>
      <c r="C5" s="100" t="s">
        <v>374</v>
      </c>
      <c r="D5" s="101">
        <v>500</v>
      </c>
      <c r="E5" s="102">
        <f>D5*$N$22</f>
        <v>7196.2056370277496</v>
      </c>
      <c r="F5" s="945"/>
      <c r="G5" s="945"/>
      <c r="H5" s="944"/>
      <c r="I5" s="942"/>
      <c r="J5" s="942"/>
      <c r="K5" s="943"/>
      <c r="L5" s="103"/>
      <c r="M5" s="109" t="s">
        <v>316</v>
      </c>
      <c r="N5" s="110">
        <f>R5/Q5</f>
        <v>1.8333333333333333E-2</v>
      </c>
      <c r="P5" s="106" t="s">
        <v>375</v>
      </c>
      <c r="Q5" s="107">
        <v>30000</v>
      </c>
      <c r="R5" s="108">
        <v>550</v>
      </c>
    </row>
    <row r="6" spans="1:22">
      <c r="A6" s="944"/>
      <c r="B6" s="944"/>
      <c r="C6" s="100"/>
      <c r="D6" s="101"/>
      <c r="E6" s="102"/>
      <c r="F6" s="945"/>
      <c r="G6" s="945"/>
      <c r="H6" s="944"/>
      <c r="I6" s="942"/>
      <c r="J6" s="942"/>
      <c r="K6" s="943"/>
      <c r="L6" s="103"/>
      <c r="M6" s="109" t="s">
        <v>290</v>
      </c>
      <c r="N6" s="105">
        <v>399325.59436305572</v>
      </c>
      <c r="P6" s="106" t="s">
        <v>291</v>
      </c>
      <c r="Q6" s="107">
        <v>100</v>
      </c>
      <c r="R6" s="108">
        <v>32371.24304639372</v>
      </c>
      <c r="S6" s="36" t="s">
        <v>292</v>
      </c>
    </row>
    <row r="7" spans="1:22">
      <c r="A7" s="944"/>
      <c r="B7" s="944"/>
      <c r="C7" s="100"/>
      <c r="D7" s="111"/>
      <c r="E7" s="102"/>
      <c r="F7" s="945"/>
      <c r="G7" s="945"/>
      <c r="H7" s="944"/>
      <c r="I7" s="942"/>
      <c r="J7" s="942"/>
      <c r="K7" s="943"/>
      <c r="L7" s="103"/>
      <c r="M7" s="109" t="s">
        <v>293</v>
      </c>
      <c r="N7" s="105">
        <v>141071.64470229481</v>
      </c>
      <c r="P7" s="106" t="s">
        <v>294</v>
      </c>
      <c r="Q7" s="107">
        <v>100</v>
      </c>
      <c r="R7" s="108">
        <v>11000</v>
      </c>
      <c r="S7" s="36" t="s">
        <v>376</v>
      </c>
    </row>
    <row r="8" spans="1:22">
      <c r="A8" s="944"/>
      <c r="B8" s="944" t="s">
        <v>377</v>
      </c>
      <c r="C8" s="100"/>
      <c r="D8" s="101"/>
      <c r="E8" s="102"/>
      <c r="F8" s="945">
        <f>SUM(E8:E12)</f>
        <v>7196.2056370277496</v>
      </c>
      <c r="G8" s="945">
        <v>5500</v>
      </c>
      <c r="H8" s="944">
        <f>1-G8/F8</f>
        <v>0.23570833333333341</v>
      </c>
      <c r="I8" s="942" t="s">
        <v>367</v>
      </c>
      <c r="J8" s="942" t="s">
        <v>368</v>
      </c>
      <c r="K8" s="943"/>
      <c r="L8" s="103"/>
      <c r="M8" s="109" t="s">
        <v>295</v>
      </c>
      <c r="N8" s="105">
        <v>73358.876990567675</v>
      </c>
      <c r="P8" s="106" t="s">
        <v>246</v>
      </c>
      <c r="Q8" s="107">
        <v>90</v>
      </c>
      <c r="R8" s="108">
        <f>1500*N3+(60*6*N4)</f>
        <v>26400</v>
      </c>
      <c r="S8" s="36" t="s">
        <v>378</v>
      </c>
    </row>
    <row r="9" spans="1:22">
      <c r="A9" s="944"/>
      <c r="B9" s="944"/>
      <c r="C9" s="100" t="s">
        <v>371</v>
      </c>
      <c r="D9" s="101">
        <v>2</v>
      </c>
      <c r="E9" s="108"/>
      <c r="F9" s="945"/>
      <c r="G9" s="945"/>
      <c r="H9" s="944"/>
      <c r="I9" s="942"/>
      <c r="J9" s="942"/>
      <c r="K9" s="943"/>
      <c r="L9" s="103"/>
      <c r="M9" s="109" t="s">
        <v>296</v>
      </c>
      <c r="N9" s="105">
        <v>18135.720562123603</v>
      </c>
      <c r="P9" s="106" t="s">
        <v>297</v>
      </c>
      <c r="Q9" s="107">
        <v>5000</v>
      </c>
      <c r="R9" s="108">
        <v>71962.056370277496</v>
      </c>
      <c r="S9" s="54" t="s">
        <v>379</v>
      </c>
    </row>
    <row r="10" spans="1:22">
      <c r="A10" s="944"/>
      <c r="B10" s="944"/>
      <c r="C10" s="100" t="s">
        <v>380</v>
      </c>
      <c r="D10" s="101">
        <v>500</v>
      </c>
      <c r="E10" s="102">
        <f>D10*$N$22</f>
        <v>7196.2056370277496</v>
      </c>
      <c r="F10" s="945"/>
      <c r="G10" s="945"/>
      <c r="H10" s="944"/>
      <c r="I10" s="942"/>
      <c r="J10" s="942"/>
      <c r="K10" s="943"/>
      <c r="L10" s="103"/>
      <c r="M10" s="109" t="s">
        <v>298</v>
      </c>
      <c r="N10" s="105">
        <v>3000</v>
      </c>
      <c r="P10" s="106" t="s">
        <v>299</v>
      </c>
      <c r="Q10" s="107">
        <v>50</v>
      </c>
      <c r="R10" s="108">
        <v>77961.624939025845</v>
      </c>
      <c r="S10" s="54" t="s">
        <v>381</v>
      </c>
    </row>
    <row r="11" spans="1:22">
      <c r="A11" s="944"/>
      <c r="B11" s="944"/>
      <c r="C11" s="100"/>
      <c r="D11" s="101"/>
      <c r="E11" s="102"/>
      <c r="F11" s="945"/>
      <c r="G11" s="945"/>
      <c r="H11" s="944"/>
      <c r="I11" s="942"/>
      <c r="J11" s="942"/>
      <c r="K11" s="943"/>
      <c r="L11" s="103"/>
      <c r="M11" s="109" t="s">
        <v>300</v>
      </c>
      <c r="N11" s="105">
        <v>29180.351847812417</v>
      </c>
      <c r="P11" s="106" t="s">
        <v>254</v>
      </c>
      <c r="Q11" s="107">
        <v>50</v>
      </c>
      <c r="R11" s="108">
        <v>77961.624939025845</v>
      </c>
      <c r="S11" s="54" t="s">
        <v>381</v>
      </c>
    </row>
    <row r="12" spans="1:22">
      <c r="A12" s="944"/>
      <c r="B12" s="944"/>
      <c r="C12" s="100"/>
      <c r="D12" s="101"/>
      <c r="E12" s="102"/>
      <c r="F12" s="945"/>
      <c r="G12" s="945"/>
      <c r="H12" s="944"/>
      <c r="I12" s="942"/>
      <c r="J12" s="942"/>
      <c r="K12" s="943"/>
      <c r="L12" s="103"/>
      <c r="M12" s="109" t="s">
        <v>301</v>
      </c>
      <c r="N12" s="105">
        <v>97782.744984599325</v>
      </c>
      <c r="P12" s="106" t="s">
        <v>302</v>
      </c>
      <c r="Q12" s="107">
        <v>50</v>
      </c>
      <c r="R12" s="108">
        <v>77961.624939025845</v>
      </c>
      <c r="S12" s="54" t="s">
        <v>381</v>
      </c>
    </row>
    <row r="13" spans="1:22">
      <c r="A13" s="944"/>
      <c r="B13" s="944" t="s">
        <v>382</v>
      </c>
      <c r="C13" s="100"/>
      <c r="D13" s="101"/>
      <c r="E13" s="102"/>
      <c r="F13" s="945">
        <f>SUM(E13:E17)</f>
        <v>7196.2056370277496</v>
      </c>
      <c r="G13" s="945">
        <v>5500</v>
      </c>
      <c r="H13" s="944">
        <f>1-G13/F13</f>
        <v>0.23570833333333341</v>
      </c>
      <c r="I13" s="942" t="s">
        <v>367</v>
      </c>
      <c r="J13" s="942" t="s">
        <v>368</v>
      </c>
      <c r="K13" s="943"/>
      <c r="L13" s="103"/>
      <c r="M13" s="109" t="s">
        <v>303</v>
      </c>
      <c r="N13" s="105">
        <v>143654.18419890243</v>
      </c>
      <c r="P13" s="106" t="s">
        <v>304</v>
      </c>
      <c r="Q13" s="107">
        <v>100</v>
      </c>
      <c r="R13" s="108">
        <v>148500</v>
      </c>
      <c r="S13" s="36" t="s">
        <v>305</v>
      </c>
    </row>
    <row r="14" spans="1:22">
      <c r="A14" s="944"/>
      <c r="B14" s="944"/>
      <c r="C14" s="100" t="s">
        <v>371</v>
      </c>
      <c r="D14" s="101">
        <v>2</v>
      </c>
      <c r="E14" s="108"/>
      <c r="F14" s="945"/>
      <c r="G14" s="945"/>
      <c r="H14" s="944"/>
      <c r="I14" s="942"/>
      <c r="J14" s="942"/>
      <c r="K14" s="943"/>
      <c r="L14" s="103"/>
      <c r="M14" s="112" t="s">
        <v>383</v>
      </c>
      <c r="N14" s="113">
        <f>R7/Q7</f>
        <v>110</v>
      </c>
      <c r="P14" s="114" t="s">
        <v>248</v>
      </c>
      <c r="Q14" s="114">
        <v>50</v>
      </c>
      <c r="R14" s="115">
        <v>165000.00000000003</v>
      </c>
      <c r="S14" s="36" t="s">
        <v>307</v>
      </c>
      <c r="V14" s="53"/>
    </row>
    <row r="15" spans="1:22">
      <c r="A15" s="944"/>
      <c r="B15" s="944"/>
      <c r="C15" s="100" t="s">
        <v>384</v>
      </c>
      <c r="D15" s="101">
        <v>500</v>
      </c>
      <c r="E15" s="102">
        <f>D15*$N$22</f>
        <v>7196.2056370277496</v>
      </c>
      <c r="F15" s="945"/>
      <c r="G15" s="945"/>
      <c r="H15" s="944"/>
      <c r="I15" s="942"/>
      <c r="J15" s="942"/>
      <c r="K15" s="943"/>
      <c r="L15" s="103"/>
      <c r="M15" s="112" t="s">
        <v>385</v>
      </c>
      <c r="N15" s="113">
        <f>R6/Q6</f>
        <v>323.71243046393721</v>
      </c>
      <c r="P15" s="114" t="s">
        <v>308</v>
      </c>
      <c r="Q15" s="114">
        <v>5</v>
      </c>
      <c r="R15" s="115">
        <v>15000</v>
      </c>
    </row>
    <row r="16" spans="1:22">
      <c r="A16" s="944"/>
      <c r="B16" s="944"/>
      <c r="C16" s="100"/>
      <c r="D16" s="101"/>
      <c r="E16" s="102"/>
      <c r="F16" s="945"/>
      <c r="G16" s="945"/>
      <c r="H16" s="944"/>
      <c r="I16" s="942"/>
      <c r="J16" s="942"/>
      <c r="K16" s="943"/>
      <c r="L16" s="103"/>
      <c r="M16" s="112" t="s">
        <v>309</v>
      </c>
      <c r="N16" s="113">
        <v>110</v>
      </c>
    </row>
    <row r="17" spans="1:14">
      <c r="A17" s="944"/>
      <c r="B17" s="944"/>
      <c r="C17" s="100"/>
      <c r="D17" s="101"/>
      <c r="E17" s="102"/>
      <c r="F17" s="945"/>
      <c r="G17" s="945"/>
      <c r="H17" s="944"/>
      <c r="I17" s="942"/>
      <c r="J17" s="942"/>
      <c r="K17" s="943"/>
      <c r="L17" s="103"/>
      <c r="M17" s="112" t="s">
        <v>310</v>
      </c>
      <c r="N17" s="113">
        <v>110</v>
      </c>
    </row>
    <row r="18" spans="1:14">
      <c r="E18" s="55"/>
      <c r="L18" s="92"/>
      <c r="M18" s="116" t="s">
        <v>306</v>
      </c>
      <c r="N18" s="113">
        <f>R8/Q8</f>
        <v>293.33333333333331</v>
      </c>
    </row>
    <row r="19" spans="1:14">
      <c r="A19" s="51" t="s">
        <v>386</v>
      </c>
      <c r="E19" s="55"/>
      <c r="L19" s="92"/>
      <c r="M19" s="116" t="s">
        <v>299</v>
      </c>
      <c r="N19" s="113">
        <f>R10/Q10</f>
        <v>1559.2324987805168</v>
      </c>
    </row>
    <row r="20" spans="1:14">
      <c r="A20" s="93" t="s">
        <v>277</v>
      </c>
      <c r="B20" s="93" t="s">
        <v>278</v>
      </c>
      <c r="C20" s="94" t="s">
        <v>387</v>
      </c>
      <c r="D20" s="95" t="s">
        <v>279</v>
      </c>
      <c r="E20" s="117" t="s">
        <v>280</v>
      </c>
      <c r="F20" s="96" t="s">
        <v>281</v>
      </c>
      <c r="G20" s="96" t="s">
        <v>282</v>
      </c>
      <c r="H20" s="97" t="s">
        <v>283</v>
      </c>
      <c r="I20" s="93" t="s">
        <v>284</v>
      </c>
      <c r="J20" s="93" t="s">
        <v>388</v>
      </c>
      <c r="K20" s="93" t="s">
        <v>285</v>
      </c>
      <c r="L20" s="98"/>
      <c r="M20" s="116" t="s">
        <v>254</v>
      </c>
      <c r="N20" s="113">
        <f>R11/Q11</f>
        <v>1559.2324987805168</v>
      </c>
    </row>
    <row r="21" spans="1:14">
      <c r="A21" s="944" t="s">
        <v>389</v>
      </c>
      <c r="B21" s="944" t="s">
        <v>390</v>
      </c>
      <c r="C21" s="112" t="s">
        <v>253</v>
      </c>
      <c r="D21" s="101">
        <v>1000</v>
      </c>
      <c r="E21" s="105">
        <f>D21*11</f>
        <v>11000</v>
      </c>
      <c r="F21" s="945">
        <f>SUM(E21:E25)</f>
        <v>47684.649975610337</v>
      </c>
      <c r="G21" s="945">
        <v>5500</v>
      </c>
      <c r="H21" s="944">
        <f>1-G21/F21</f>
        <v>0.88465889960787947</v>
      </c>
      <c r="I21" s="942" t="s">
        <v>312</v>
      </c>
      <c r="J21" s="942" t="s">
        <v>391</v>
      </c>
      <c r="K21" s="943" t="s">
        <v>392</v>
      </c>
      <c r="L21" s="103"/>
      <c r="M21" s="116" t="s">
        <v>302</v>
      </c>
      <c r="N21" s="113">
        <f>R12/Q12</f>
        <v>1559.2324987805168</v>
      </c>
    </row>
    <row r="22" spans="1:14">
      <c r="A22" s="944"/>
      <c r="B22" s="944"/>
      <c r="C22" s="112" t="s">
        <v>393</v>
      </c>
      <c r="D22" s="118">
        <v>300000</v>
      </c>
      <c r="E22" s="105">
        <f>D22*N5</f>
        <v>5500</v>
      </c>
      <c r="F22" s="945"/>
      <c r="G22" s="945"/>
      <c r="H22" s="944"/>
      <c r="I22" s="942"/>
      <c r="J22" s="942"/>
      <c r="K22" s="943"/>
      <c r="L22" s="103"/>
      <c r="M22" s="116" t="s">
        <v>394</v>
      </c>
      <c r="N22" s="119">
        <f>R9/Q9</f>
        <v>14.392411274055499</v>
      </c>
    </row>
    <row r="23" spans="1:14">
      <c r="A23" s="944"/>
      <c r="B23" s="944"/>
      <c r="C23" s="112" t="s">
        <v>395</v>
      </c>
      <c r="D23" s="101">
        <v>20</v>
      </c>
      <c r="E23" s="105">
        <f>D23*N19</f>
        <v>31184.649975610337</v>
      </c>
      <c r="F23" s="945"/>
      <c r="G23" s="945"/>
      <c r="H23" s="944"/>
      <c r="I23" s="942"/>
      <c r="J23" s="942"/>
      <c r="K23" s="943"/>
      <c r="L23" s="103"/>
      <c r="N23" s="56"/>
    </row>
    <row r="24" spans="1:14">
      <c r="A24" s="944"/>
      <c r="B24" s="944"/>
      <c r="C24" s="112"/>
      <c r="D24" s="101"/>
      <c r="E24" s="105"/>
      <c r="F24" s="945"/>
      <c r="G24" s="945"/>
      <c r="H24" s="944"/>
      <c r="I24" s="942"/>
      <c r="J24" s="942"/>
      <c r="K24" s="943"/>
      <c r="L24" s="103"/>
      <c r="M24" s="52" t="s">
        <v>396</v>
      </c>
    </row>
    <row r="25" spans="1:14">
      <c r="A25" s="944"/>
      <c r="B25" s="944"/>
      <c r="C25" s="112"/>
      <c r="D25" s="111"/>
      <c r="E25" s="105"/>
      <c r="F25" s="945"/>
      <c r="G25" s="945"/>
      <c r="H25" s="944"/>
      <c r="I25" s="942"/>
      <c r="J25" s="942"/>
      <c r="K25" s="943"/>
      <c r="L25" s="103"/>
      <c r="M25" s="120" t="s">
        <v>241</v>
      </c>
      <c r="N25" s="120" t="s">
        <v>286</v>
      </c>
    </row>
    <row r="26" spans="1:14">
      <c r="A26" s="944"/>
      <c r="B26" s="944" t="s">
        <v>397</v>
      </c>
      <c r="C26" s="112" t="s">
        <v>253</v>
      </c>
      <c r="D26" s="101">
        <v>2000</v>
      </c>
      <c r="E26" s="105">
        <f>D26*11</f>
        <v>22000</v>
      </c>
      <c r="F26" s="945">
        <f>SUM(E26:E30)</f>
        <v>89527.370362291491</v>
      </c>
      <c r="G26" s="945">
        <v>11000</v>
      </c>
      <c r="H26" s="944">
        <f>1-G26/F26</f>
        <v>0.87713254666716822</v>
      </c>
      <c r="I26" s="942" t="s">
        <v>312</v>
      </c>
      <c r="J26" s="942" t="s">
        <v>391</v>
      </c>
      <c r="K26" s="943"/>
      <c r="L26" s="103"/>
      <c r="M26" s="113" t="s">
        <v>398</v>
      </c>
      <c r="N26" s="113">
        <v>249514.79034624758</v>
      </c>
    </row>
    <row r="27" spans="1:14">
      <c r="A27" s="944"/>
      <c r="B27" s="944"/>
      <c r="C27" s="112" t="s">
        <v>393</v>
      </c>
      <c r="D27" s="101">
        <v>500000</v>
      </c>
      <c r="E27" s="105">
        <f>D27*N5</f>
        <v>9166.6666666666661</v>
      </c>
      <c r="F27" s="945"/>
      <c r="G27" s="945"/>
      <c r="H27" s="944"/>
      <c r="I27" s="942"/>
      <c r="J27" s="942"/>
      <c r="K27" s="943"/>
      <c r="L27" s="103"/>
      <c r="M27" s="113" t="s">
        <v>399</v>
      </c>
      <c r="N27" s="113">
        <v>49902.958069249515</v>
      </c>
    </row>
    <row r="28" spans="1:14">
      <c r="A28" s="944"/>
      <c r="B28" s="944"/>
      <c r="C28" s="112" t="s">
        <v>400</v>
      </c>
      <c r="D28" s="101">
        <v>2</v>
      </c>
      <c r="E28" s="105">
        <f>N11*D28</f>
        <v>58360.703695624834</v>
      </c>
      <c r="F28" s="945"/>
      <c r="G28" s="945"/>
      <c r="H28" s="944"/>
      <c r="I28" s="942"/>
      <c r="J28" s="942"/>
      <c r="K28" s="943"/>
      <c r="L28" s="103"/>
      <c r="M28" s="113" t="s">
        <v>401</v>
      </c>
      <c r="N28" s="113">
        <v>9980.5916138499033</v>
      </c>
    </row>
    <row r="29" spans="1:14">
      <c r="A29" s="944"/>
      <c r="B29" s="944"/>
      <c r="C29" s="112"/>
      <c r="D29" s="101"/>
      <c r="E29" s="105"/>
      <c r="F29" s="945"/>
      <c r="G29" s="945"/>
      <c r="H29" s="944"/>
      <c r="I29" s="942"/>
      <c r="J29" s="942"/>
      <c r="K29" s="943"/>
      <c r="L29" s="103"/>
      <c r="M29" s="113" t="s">
        <v>402</v>
      </c>
      <c r="N29" s="113">
        <v>3029.1656637442529</v>
      </c>
    </row>
    <row r="30" spans="1:14">
      <c r="A30" s="944"/>
      <c r="B30" s="944"/>
      <c r="C30" s="112"/>
      <c r="D30" s="111"/>
      <c r="E30" s="105"/>
      <c r="F30" s="945"/>
      <c r="G30" s="945"/>
      <c r="H30" s="944"/>
      <c r="I30" s="942"/>
      <c r="J30" s="942"/>
      <c r="K30" s="943"/>
      <c r="L30" s="103"/>
      <c r="M30" s="113" t="s">
        <v>403</v>
      </c>
      <c r="N30" s="113">
        <v>2700</v>
      </c>
    </row>
    <row r="31" spans="1:14">
      <c r="A31" s="944"/>
      <c r="B31" s="944" t="s">
        <v>404</v>
      </c>
      <c r="C31" s="112" t="s">
        <v>253</v>
      </c>
      <c r="D31" s="101">
        <v>6000</v>
      </c>
      <c r="E31" s="105">
        <f>D31*11</f>
        <v>66000</v>
      </c>
      <c r="F31" s="945">
        <f>SUM(E31:E35)</f>
        <v>304742.72379136516</v>
      </c>
      <c r="G31" s="945">
        <v>33000</v>
      </c>
      <c r="H31" s="944">
        <f>1-G31/F31</f>
        <v>0.89171193461343257</v>
      </c>
      <c r="I31" s="942" t="s">
        <v>312</v>
      </c>
      <c r="J31" s="942" t="s">
        <v>405</v>
      </c>
      <c r="K31" s="943"/>
      <c r="L31" s="103"/>
      <c r="M31" s="113" t="s">
        <v>406</v>
      </c>
      <c r="N31" s="113">
        <v>55004</v>
      </c>
    </row>
    <row r="32" spans="1:14">
      <c r="A32" s="944"/>
      <c r="B32" s="944"/>
      <c r="C32" s="112" t="s">
        <v>407</v>
      </c>
      <c r="D32" s="101">
        <v>3000</v>
      </c>
      <c r="E32" s="105">
        <f>D32*N22</f>
        <v>43177.233822166498</v>
      </c>
      <c r="F32" s="945"/>
      <c r="G32" s="945"/>
      <c r="H32" s="944"/>
      <c r="I32" s="942"/>
      <c r="J32" s="942"/>
      <c r="K32" s="943"/>
      <c r="L32" s="103"/>
      <c r="M32" s="36"/>
      <c r="N32" s="36"/>
    </row>
    <row r="33" spans="1:13">
      <c r="A33" s="944"/>
      <c r="B33" s="944"/>
      <c r="C33" s="112" t="s">
        <v>408</v>
      </c>
      <c r="D33" s="111">
        <v>2</v>
      </c>
      <c r="E33" s="105">
        <f>D33*N12</f>
        <v>195565.48996919865</v>
      </c>
      <c r="F33" s="945"/>
      <c r="G33" s="945"/>
      <c r="H33" s="944"/>
      <c r="I33" s="942"/>
      <c r="J33" s="942"/>
      <c r="K33" s="943"/>
      <c r="L33" s="103"/>
    </row>
    <row r="34" spans="1:13">
      <c r="A34" s="944"/>
      <c r="B34" s="944"/>
      <c r="C34" s="112"/>
      <c r="D34" s="101"/>
      <c r="E34" s="105"/>
      <c r="F34" s="945"/>
      <c r="G34" s="945"/>
      <c r="H34" s="944"/>
      <c r="I34" s="942"/>
      <c r="J34" s="942"/>
      <c r="K34" s="943"/>
      <c r="L34" s="103"/>
    </row>
    <row r="35" spans="1:13">
      <c r="A35" s="944"/>
      <c r="B35" s="944"/>
      <c r="C35" s="112"/>
      <c r="D35" s="111"/>
      <c r="E35" s="105"/>
      <c r="F35" s="945"/>
      <c r="G35" s="945"/>
      <c r="H35" s="944"/>
      <c r="I35" s="942"/>
      <c r="J35" s="942"/>
      <c r="K35" s="943"/>
      <c r="L35" s="103"/>
    </row>
    <row r="36" spans="1:13">
      <c r="A36" s="944"/>
      <c r="B36" s="944" t="s">
        <v>409</v>
      </c>
      <c r="C36" s="112" t="s">
        <v>253</v>
      </c>
      <c r="D36" s="101">
        <v>10000</v>
      </c>
      <c r="E36" s="105">
        <f>D36*11</f>
        <v>110000</v>
      </c>
      <c r="F36" s="945">
        <f>SUM(E36:E40)</f>
        <v>470645.70173113816</v>
      </c>
      <c r="G36" s="945">
        <v>55000</v>
      </c>
      <c r="H36" s="944">
        <f>1-G36/F36</f>
        <v>0.88313927058571251</v>
      </c>
      <c r="I36" s="942" t="s">
        <v>312</v>
      </c>
      <c r="J36" s="942" t="s">
        <v>405</v>
      </c>
      <c r="K36" s="943"/>
      <c r="L36" s="103"/>
    </row>
    <row r="37" spans="1:13">
      <c r="A37" s="944"/>
      <c r="B37" s="944"/>
      <c r="C37" s="112" t="s">
        <v>410</v>
      </c>
      <c r="D37" s="101">
        <v>1000000</v>
      </c>
      <c r="E37" s="105">
        <f>D37*N5</f>
        <v>18333.333333333332</v>
      </c>
      <c r="F37" s="945"/>
      <c r="G37" s="945"/>
      <c r="H37" s="944"/>
      <c r="I37" s="942"/>
      <c r="J37" s="942"/>
      <c r="K37" s="943"/>
      <c r="L37" s="103"/>
    </row>
    <row r="38" spans="1:13">
      <c r="A38" s="944"/>
      <c r="B38" s="944"/>
      <c r="C38" s="112" t="s">
        <v>411</v>
      </c>
      <c r="D38" s="101">
        <v>1</v>
      </c>
      <c r="E38" s="105">
        <f>D38*N31</f>
        <v>55004</v>
      </c>
      <c r="F38" s="945"/>
      <c r="G38" s="945"/>
      <c r="H38" s="944"/>
      <c r="I38" s="942"/>
      <c r="J38" s="942"/>
      <c r="K38" s="943"/>
      <c r="L38" s="103"/>
      <c r="M38" s="57"/>
    </row>
    <row r="39" spans="1:13">
      <c r="A39" s="944"/>
      <c r="B39" s="944"/>
      <c r="C39" s="112" t="s">
        <v>412</v>
      </c>
      <c r="D39" s="101">
        <v>2</v>
      </c>
      <c r="E39" s="105">
        <f>D39*N13</f>
        <v>287308.36839780485</v>
      </c>
      <c r="F39" s="945"/>
      <c r="G39" s="945"/>
      <c r="H39" s="944"/>
      <c r="I39" s="942"/>
      <c r="J39" s="942"/>
      <c r="K39" s="943"/>
      <c r="L39" s="103"/>
    </row>
    <row r="40" spans="1:13">
      <c r="A40" s="944"/>
      <c r="B40" s="944"/>
      <c r="C40" s="112"/>
      <c r="D40" s="101"/>
      <c r="E40" s="105"/>
      <c r="F40" s="945"/>
      <c r="G40" s="945"/>
      <c r="H40" s="944"/>
      <c r="I40" s="942"/>
      <c r="J40" s="942"/>
      <c r="K40" s="943"/>
      <c r="L40" s="103"/>
    </row>
    <row r="41" spans="1:13">
      <c r="A41" s="944"/>
      <c r="B41" s="944" t="s">
        <v>413</v>
      </c>
      <c r="C41" s="112" t="s">
        <v>253</v>
      </c>
      <c r="D41" s="101">
        <v>20000</v>
      </c>
      <c r="E41" s="105">
        <f>D41*11</f>
        <v>220000</v>
      </c>
      <c r="F41" s="945">
        <f>SUM(E41:E45)</f>
        <v>707969.62493902585</v>
      </c>
      <c r="G41" s="945">
        <v>110000</v>
      </c>
      <c r="H41" s="944">
        <f>1-G41/F41</f>
        <v>0.84462610241297598</v>
      </c>
      <c r="I41" s="942" t="s">
        <v>312</v>
      </c>
      <c r="J41" s="942" t="s">
        <v>405</v>
      </c>
      <c r="K41" s="943"/>
      <c r="L41" s="103"/>
    </row>
    <row r="42" spans="1:13">
      <c r="A42" s="944"/>
      <c r="B42" s="944"/>
      <c r="C42" s="112" t="s">
        <v>414</v>
      </c>
      <c r="D42" s="111">
        <v>50</v>
      </c>
      <c r="E42" s="105">
        <f>D42*N19</f>
        <v>77961.624939025845</v>
      </c>
      <c r="F42" s="945"/>
      <c r="G42" s="945"/>
      <c r="H42" s="944"/>
      <c r="I42" s="942"/>
      <c r="J42" s="942"/>
      <c r="K42" s="943"/>
      <c r="L42" s="103"/>
    </row>
    <row r="43" spans="1:13">
      <c r="A43" s="944"/>
      <c r="B43" s="944"/>
      <c r="C43" s="112" t="s">
        <v>411</v>
      </c>
      <c r="D43" s="101">
        <v>2</v>
      </c>
      <c r="E43" s="105">
        <f>D43*N31</f>
        <v>110008</v>
      </c>
      <c r="F43" s="945"/>
      <c r="G43" s="945"/>
      <c r="H43" s="944"/>
      <c r="I43" s="942"/>
      <c r="J43" s="942"/>
      <c r="K43" s="943"/>
      <c r="L43" s="103"/>
    </row>
    <row r="44" spans="1:13">
      <c r="A44" s="944"/>
      <c r="B44" s="944"/>
      <c r="C44" s="112" t="s">
        <v>415</v>
      </c>
      <c r="D44" s="101">
        <v>1</v>
      </c>
      <c r="E44" s="105">
        <v>300000</v>
      </c>
      <c r="F44" s="945"/>
      <c r="G44" s="945"/>
      <c r="H44" s="944"/>
      <c r="I44" s="942"/>
      <c r="J44" s="942"/>
      <c r="K44" s="943"/>
      <c r="L44" s="103"/>
    </row>
    <row r="45" spans="1:13">
      <c r="A45" s="944"/>
      <c r="B45" s="944"/>
      <c r="C45" s="100"/>
      <c r="D45" s="101"/>
      <c r="E45" s="102"/>
      <c r="F45" s="945"/>
      <c r="G45" s="945"/>
      <c r="H45" s="944"/>
      <c r="I45" s="942"/>
      <c r="J45" s="942"/>
      <c r="K45" s="943"/>
      <c r="L45" s="103"/>
    </row>
    <row r="46" spans="1:13">
      <c r="L46" s="92"/>
      <c r="M46" s="57"/>
    </row>
    <row r="47" spans="1:13">
      <c r="A47" s="51" t="s">
        <v>416</v>
      </c>
      <c r="E47" s="55"/>
      <c r="L47" s="92"/>
    </row>
    <row r="48" spans="1:13">
      <c r="A48" s="93" t="s">
        <v>277</v>
      </c>
      <c r="B48" s="93" t="s">
        <v>278</v>
      </c>
      <c r="C48" s="94" t="s">
        <v>417</v>
      </c>
      <c r="D48" s="95" t="s">
        <v>279</v>
      </c>
      <c r="E48" s="117" t="s">
        <v>280</v>
      </c>
      <c r="F48" s="96" t="s">
        <v>281</v>
      </c>
      <c r="G48" s="96" t="s">
        <v>282</v>
      </c>
      <c r="H48" s="97" t="s">
        <v>283</v>
      </c>
      <c r="I48" s="93" t="s">
        <v>284</v>
      </c>
      <c r="J48" s="93" t="s">
        <v>418</v>
      </c>
      <c r="K48" s="93" t="s">
        <v>285</v>
      </c>
      <c r="L48" s="98"/>
    </row>
    <row r="49" spans="1:12">
      <c r="A49" s="946" t="s">
        <v>419</v>
      </c>
      <c r="B49" s="947" t="s">
        <v>504</v>
      </c>
      <c r="C49" s="121" t="s">
        <v>253</v>
      </c>
      <c r="D49" s="122">
        <v>10000</v>
      </c>
      <c r="E49" s="123">
        <f>D49*N3</f>
        <v>110000</v>
      </c>
      <c r="F49" s="950">
        <f>SUM(E49:E54)</f>
        <v>717960.14415362047</v>
      </c>
      <c r="G49" s="950">
        <v>110000</v>
      </c>
      <c r="H49" s="953">
        <f>1-(G49/F49)</f>
        <v>0.84678815266316021</v>
      </c>
      <c r="I49" s="950" t="s">
        <v>420</v>
      </c>
      <c r="J49" s="950" t="s">
        <v>421</v>
      </c>
      <c r="K49" s="956"/>
      <c r="L49" s="132" t="s">
        <v>506</v>
      </c>
    </row>
    <row r="50" spans="1:12">
      <c r="A50" s="946"/>
      <c r="B50" s="948"/>
      <c r="C50" s="121" t="s">
        <v>240</v>
      </c>
      <c r="D50" s="122">
        <v>2000000</v>
      </c>
      <c r="E50" s="123">
        <f>D50*N5</f>
        <v>36666.666666666664</v>
      </c>
      <c r="F50" s="951"/>
      <c r="G50" s="951"/>
      <c r="H50" s="954"/>
      <c r="I50" s="951"/>
      <c r="J50" s="951"/>
      <c r="K50" s="956"/>
      <c r="L50" s="124"/>
    </row>
    <row r="51" spans="1:12">
      <c r="A51" s="946"/>
      <c r="B51" s="948"/>
      <c r="C51" s="125" t="s">
        <v>422</v>
      </c>
      <c r="D51" s="122">
        <v>3</v>
      </c>
      <c r="E51" s="123">
        <f>D51*N13</f>
        <v>430962.55259670725</v>
      </c>
      <c r="F51" s="951"/>
      <c r="G51" s="951"/>
      <c r="H51" s="954"/>
      <c r="I51" s="951"/>
      <c r="J51" s="951"/>
      <c r="K51" s="956"/>
      <c r="L51" s="124"/>
    </row>
    <row r="52" spans="1:12">
      <c r="A52" s="946"/>
      <c r="B52" s="948"/>
      <c r="C52" s="121" t="s">
        <v>299</v>
      </c>
      <c r="D52" s="122">
        <v>30</v>
      </c>
      <c r="E52" s="123">
        <f>D52*N19</f>
        <v>46776.974963415501</v>
      </c>
      <c r="F52" s="951"/>
      <c r="G52" s="951"/>
      <c r="H52" s="954"/>
      <c r="I52" s="951"/>
      <c r="J52" s="951"/>
      <c r="K52" s="956"/>
      <c r="L52" s="124"/>
    </row>
    <row r="53" spans="1:12">
      <c r="A53" s="946"/>
      <c r="B53" s="948"/>
      <c r="C53" s="121" t="s">
        <v>423</v>
      </c>
      <c r="D53" s="122">
        <v>30</v>
      </c>
      <c r="E53" s="123">
        <f>D53*N20</f>
        <v>46776.974963415501</v>
      </c>
      <c r="F53" s="951"/>
      <c r="G53" s="951"/>
      <c r="H53" s="954"/>
      <c r="I53" s="951"/>
      <c r="J53" s="951"/>
      <c r="K53" s="956"/>
      <c r="L53" s="124"/>
    </row>
    <row r="54" spans="1:12">
      <c r="A54" s="946"/>
      <c r="B54" s="949"/>
      <c r="C54" s="121" t="s">
        <v>424</v>
      </c>
      <c r="D54" s="122">
        <v>30</v>
      </c>
      <c r="E54" s="123">
        <f>D54*N21</f>
        <v>46776.974963415501</v>
      </c>
      <c r="F54" s="952"/>
      <c r="G54" s="952"/>
      <c r="H54" s="955"/>
      <c r="I54" s="952"/>
      <c r="J54" s="952"/>
      <c r="K54" s="956"/>
      <c r="L54" s="124"/>
    </row>
    <row r="55" spans="1:12">
      <c r="A55" s="946"/>
      <c r="B55" s="944" t="s">
        <v>425</v>
      </c>
      <c r="C55" s="100" t="s">
        <v>426</v>
      </c>
      <c r="D55" s="101">
        <v>500</v>
      </c>
      <c r="E55" s="102">
        <f>D55*N3</f>
        <v>5500</v>
      </c>
      <c r="F55" s="945">
        <f>SUM(E55:E56)</f>
        <v>14300</v>
      </c>
      <c r="G55" s="945">
        <v>5500</v>
      </c>
      <c r="H55" s="944">
        <f>1-G55/F55</f>
        <v>0.61538461538461542</v>
      </c>
      <c r="I55" s="942" t="s">
        <v>427</v>
      </c>
      <c r="J55" s="942" t="s">
        <v>428</v>
      </c>
      <c r="K55" s="957" t="s">
        <v>429</v>
      </c>
      <c r="L55" s="126"/>
    </row>
    <row r="56" spans="1:12">
      <c r="A56" s="946"/>
      <c r="B56" s="944"/>
      <c r="C56" s="100" t="s">
        <v>430</v>
      </c>
      <c r="D56" s="101">
        <v>30</v>
      </c>
      <c r="E56" s="102">
        <f>D56*N18</f>
        <v>8800</v>
      </c>
      <c r="F56" s="945"/>
      <c r="G56" s="945"/>
      <c r="H56" s="944"/>
      <c r="I56" s="942"/>
      <c r="J56" s="942"/>
      <c r="K56" s="957"/>
      <c r="L56" s="126"/>
    </row>
    <row r="57" spans="1:12">
      <c r="A57" s="946"/>
      <c r="B57" s="944" t="s">
        <v>431</v>
      </c>
      <c r="C57" s="100" t="s">
        <v>426</v>
      </c>
      <c r="D57" s="101">
        <v>500</v>
      </c>
      <c r="E57" s="102">
        <f>D57*N3</f>
        <v>5500</v>
      </c>
      <c r="F57" s="945">
        <f>SUM(E57:E58)</f>
        <v>11000</v>
      </c>
      <c r="G57" s="945">
        <v>5500</v>
      </c>
      <c r="H57" s="944">
        <f>1-G57/F57</f>
        <v>0.5</v>
      </c>
      <c r="I57" s="942" t="s">
        <v>427</v>
      </c>
      <c r="J57" s="942" t="s">
        <v>428</v>
      </c>
      <c r="K57" s="957" t="s">
        <v>429</v>
      </c>
      <c r="L57" s="126"/>
    </row>
    <row r="58" spans="1:12">
      <c r="A58" s="946"/>
      <c r="B58" s="944"/>
      <c r="C58" s="100" t="s">
        <v>432</v>
      </c>
      <c r="D58" s="101">
        <v>50</v>
      </c>
      <c r="E58" s="102">
        <f>D58*N14</f>
        <v>5500</v>
      </c>
      <c r="F58" s="945"/>
      <c r="G58" s="945"/>
      <c r="H58" s="944"/>
      <c r="I58" s="942"/>
      <c r="J58" s="942"/>
      <c r="K58" s="957"/>
      <c r="L58" s="126"/>
    </row>
    <row r="59" spans="1:12">
      <c r="A59" s="946"/>
      <c r="B59" s="944" t="s">
        <v>433</v>
      </c>
      <c r="C59" s="100" t="s">
        <v>426</v>
      </c>
      <c r="D59" s="101">
        <v>500</v>
      </c>
      <c r="E59" s="102">
        <f>D59*N3</f>
        <v>5500</v>
      </c>
      <c r="F59" s="945">
        <f>SUM(E59:E60)</f>
        <v>19250</v>
      </c>
      <c r="G59" s="945">
        <v>5500</v>
      </c>
      <c r="H59" s="944">
        <f>1-G59/F59</f>
        <v>0.7142857142857143</v>
      </c>
      <c r="I59" s="942" t="s">
        <v>427</v>
      </c>
      <c r="J59" s="942" t="s">
        <v>428</v>
      </c>
      <c r="K59" s="957" t="s">
        <v>429</v>
      </c>
      <c r="L59" s="126"/>
    </row>
    <row r="60" spans="1:12">
      <c r="A60" s="946"/>
      <c r="B60" s="944"/>
      <c r="C60" s="100" t="s">
        <v>434</v>
      </c>
      <c r="D60" s="101">
        <v>500</v>
      </c>
      <c r="E60" s="102">
        <f>D60*N4</f>
        <v>13750</v>
      </c>
      <c r="F60" s="945"/>
      <c r="G60" s="945"/>
      <c r="H60" s="944"/>
      <c r="I60" s="942"/>
      <c r="J60" s="942"/>
      <c r="K60" s="957"/>
      <c r="L60" s="126"/>
    </row>
    <row r="61" spans="1:12">
      <c r="A61" s="946"/>
      <c r="B61" s="944" t="s">
        <v>435</v>
      </c>
      <c r="C61" s="100" t="s">
        <v>313</v>
      </c>
      <c r="D61" s="101">
        <v>5000</v>
      </c>
      <c r="E61" s="102">
        <f>D61*N22</f>
        <v>71962.056370277496</v>
      </c>
      <c r="F61" s="945">
        <f>SUM(E61:E62)</f>
        <v>77462.056370277496</v>
      </c>
      <c r="G61" s="945">
        <v>22000</v>
      </c>
      <c r="H61" s="944">
        <f>1-G61/F61</f>
        <v>0.71598998231033939</v>
      </c>
      <c r="I61" s="945" t="s">
        <v>427</v>
      </c>
      <c r="J61" s="945" t="s">
        <v>405</v>
      </c>
      <c r="K61" s="945" t="s">
        <v>429</v>
      </c>
      <c r="L61" s="127"/>
    </row>
    <row r="62" spans="1:12">
      <c r="A62" s="946"/>
      <c r="B62" s="944"/>
      <c r="C62" s="100" t="s">
        <v>240</v>
      </c>
      <c r="D62" s="101">
        <v>300000</v>
      </c>
      <c r="E62" s="102">
        <f>D62*N5</f>
        <v>5500</v>
      </c>
      <c r="F62" s="945"/>
      <c r="G62" s="945"/>
      <c r="H62" s="944"/>
      <c r="I62" s="945"/>
      <c r="J62" s="945"/>
      <c r="K62" s="945"/>
      <c r="L62" s="127"/>
    </row>
    <row r="63" spans="1:12">
      <c r="A63" s="946"/>
      <c r="B63" s="944" t="s">
        <v>436</v>
      </c>
      <c r="C63" s="100" t="s">
        <v>299</v>
      </c>
      <c r="D63" s="101">
        <v>30</v>
      </c>
      <c r="E63" s="102">
        <f>D63*$N$19</f>
        <v>46776.974963415501</v>
      </c>
      <c r="F63" s="945">
        <f>SUM(E63:E64)</f>
        <v>52276.974963415501</v>
      </c>
      <c r="G63" s="945">
        <v>22000</v>
      </c>
      <c r="H63" s="944">
        <f>1-G63/F63</f>
        <v>0.57916463193602818</v>
      </c>
      <c r="I63" s="945" t="s">
        <v>427</v>
      </c>
      <c r="J63" s="945" t="s">
        <v>405</v>
      </c>
      <c r="K63" s="945" t="s">
        <v>429</v>
      </c>
      <c r="L63" s="127"/>
    </row>
    <row r="64" spans="1:12">
      <c r="A64" s="946"/>
      <c r="B64" s="944"/>
      <c r="C64" s="100" t="s">
        <v>240</v>
      </c>
      <c r="D64" s="101">
        <v>300000</v>
      </c>
      <c r="E64" s="102">
        <f>D64*$N$5</f>
        <v>5500</v>
      </c>
      <c r="F64" s="945"/>
      <c r="G64" s="945"/>
      <c r="H64" s="944"/>
      <c r="I64" s="945"/>
      <c r="J64" s="945"/>
      <c r="K64" s="945"/>
      <c r="L64" s="127"/>
    </row>
    <row r="65" spans="1:12">
      <c r="A65" s="946"/>
      <c r="B65" s="944" t="s">
        <v>437</v>
      </c>
      <c r="C65" s="100" t="s">
        <v>254</v>
      </c>
      <c r="D65" s="101">
        <v>30</v>
      </c>
      <c r="E65" s="102">
        <f>D65*$N$20</f>
        <v>46776.974963415501</v>
      </c>
      <c r="F65" s="945">
        <f>SUM(E65:E66)</f>
        <v>52276.974963415501</v>
      </c>
      <c r="G65" s="945">
        <v>22000</v>
      </c>
      <c r="H65" s="944">
        <f>1-G65/F65</f>
        <v>0.57916463193602818</v>
      </c>
      <c r="I65" s="945" t="s">
        <v>427</v>
      </c>
      <c r="J65" s="945" t="s">
        <v>405</v>
      </c>
      <c r="K65" s="945" t="s">
        <v>429</v>
      </c>
      <c r="L65" s="127"/>
    </row>
    <row r="66" spans="1:12">
      <c r="A66" s="946"/>
      <c r="B66" s="944"/>
      <c r="C66" s="100" t="s">
        <v>240</v>
      </c>
      <c r="D66" s="101">
        <v>300000</v>
      </c>
      <c r="E66" s="102">
        <f>D66*$N$5</f>
        <v>5500</v>
      </c>
      <c r="F66" s="945"/>
      <c r="G66" s="945"/>
      <c r="H66" s="944"/>
      <c r="I66" s="945"/>
      <c r="J66" s="945"/>
      <c r="K66" s="945"/>
      <c r="L66" s="127"/>
    </row>
    <row r="67" spans="1:12">
      <c r="A67" s="946"/>
      <c r="B67" s="944" t="s">
        <v>438</v>
      </c>
      <c r="C67" s="100" t="s">
        <v>302</v>
      </c>
      <c r="D67" s="101">
        <v>30</v>
      </c>
      <c r="E67" s="102">
        <f>D67*$N$21</f>
        <v>46776.974963415501</v>
      </c>
      <c r="F67" s="945">
        <f>SUM(E67:E68)</f>
        <v>52276.974963415501</v>
      </c>
      <c r="G67" s="945">
        <v>22000</v>
      </c>
      <c r="H67" s="944">
        <f>1-G67/F67</f>
        <v>0.57916463193602818</v>
      </c>
      <c r="I67" s="945" t="s">
        <v>427</v>
      </c>
      <c r="J67" s="945" t="s">
        <v>405</v>
      </c>
      <c r="K67" s="945" t="s">
        <v>429</v>
      </c>
      <c r="L67" s="127"/>
    </row>
    <row r="68" spans="1:12">
      <c r="A68" s="946"/>
      <c r="B68" s="944"/>
      <c r="C68" s="100" t="s">
        <v>240</v>
      </c>
      <c r="D68" s="101">
        <v>300000</v>
      </c>
      <c r="E68" s="102">
        <f>D68*$N$5</f>
        <v>5500</v>
      </c>
      <c r="F68" s="945"/>
      <c r="G68" s="945"/>
      <c r="H68" s="944"/>
      <c r="I68" s="945"/>
      <c r="J68" s="945"/>
      <c r="K68" s="945"/>
      <c r="L68" s="127"/>
    </row>
    <row r="69" spans="1:12">
      <c r="A69" s="946"/>
      <c r="B69" s="942" t="s">
        <v>439</v>
      </c>
      <c r="C69" s="128" t="s">
        <v>414</v>
      </c>
      <c r="D69" s="129">
        <v>50</v>
      </c>
      <c r="E69" s="102">
        <f>D69*$N$19</f>
        <v>77961.624939025845</v>
      </c>
      <c r="F69" s="945">
        <f>SUM(E69:E71)</f>
        <v>233884.87481707754</v>
      </c>
      <c r="G69" s="945">
        <v>44000</v>
      </c>
      <c r="H69" s="944">
        <f>1-G69/F69</f>
        <v>0.81187325587252013</v>
      </c>
      <c r="I69" s="942" t="s">
        <v>427</v>
      </c>
      <c r="J69" s="942" t="s">
        <v>405</v>
      </c>
      <c r="K69" s="942" t="s">
        <v>429</v>
      </c>
      <c r="L69" s="130"/>
    </row>
    <row r="70" spans="1:12">
      <c r="A70" s="946"/>
      <c r="B70" s="942"/>
      <c r="C70" s="128" t="s">
        <v>424</v>
      </c>
      <c r="D70" s="129">
        <v>50</v>
      </c>
      <c r="E70" s="102">
        <f>D70*$N$20</f>
        <v>77961.624939025845</v>
      </c>
      <c r="F70" s="945"/>
      <c r="G70" s="945"/>
      <c r="H70" s="944"/>
      <c r="I70" s="942"/>
      <c r="J70" s="942"/>
      <c r="K70" s="942"/>
      <c r="L70" s="130"/>
    </row>
    <row r="71" spans="1:12">
      <c r="A71" s="946"/>
      <c r="B71" s="942"/>
      <c r="C71" s="128" t="s">
        <v>423</v>
      </c>
      <c r="D71" s="129">
        <v>50</v>
      </c>
      <c r="E71" s="102">
        <f>D71*$N$21</f>
        <v>77961.624939025845</v>
      </c>
      <c r="F71" s="945"/>
      <c r="G71" s="945"/>
      <c r="H71" s="944"/>
      <c r="I71" s="942"/>
      <c r="J71" s="942"/>
      <c r="K71" s="942"/>
      <c r="L71" s="130"/>
    </row>
    <row r="72" spans="1:12">
      <c r="A72" s="946"/>
      <c r="B72" s="944" t="s">
        <v>440</v>
      </c>
      <c r="C72" s="100" t="s">
        <v>314</v>
      </c>
      <c r="D72" s="101">
        <v>100</v>
      </c>
      <c r="E72" s="102">
        <f>R13</f>
        <v>148500</v>
      </c>
      <c r="F72" s="945">
        <f>SUM(E72:E74)</f>
        <v>319000</v>
      </c>
      <c r="G72" s="945">
        <v>33000</v>
      </c>
      <c r="H72" s="945">
        <f>1-G72/F72</f>
        <v>0.89655172413793105</v>
      </c>
      <c r="I72" s="945" t="s">
        <v>427</v>
      </c>
      <c r="J72" s="945" t="s">
        <v>405</v>
      </c>
      <c r="K72" s="945" t="s">
        <v>429</v>
      </c>
      <c r="L72" s="127"/>
    </row>
    <row r="73" spans="1:12">
      <c r="A73" s="946"/>
      <c r="B73" s="944"/>
      <c r="C73" s="100" t="s">
        <v>248</v>
      </c>
      <c r="D73" s="111">
        <v>50</v>
      </c>
      <c r="E73" s="102">
        <f>R14</f>
        <v>165000.00000000003</v>
      </c>
      <c r="F73" s="945"/>
      <c r="G73" s="945"/>
      <c r="H73" s="945"/>
      <c r="I73" s="945"/>
      <c r="J73" s="945"/>
      <c r="K73" s="945"/>
      <c r="L73" s="127"/>
    </row>
    <row r="74" spans="1:12">
      <c r="A74" s="946"/>
      <c r="B74" s="944"/>
      <c r="C74" s="100" t="s">
        <v>315</v>
      </c>
      <c r="D74" s="101">
        <v>50</v>
      </c>
      <c r="E74" s="102">
        <f>D74*N14</f>
        <v>5500</v>
      </c>
      <c r="F74" s="945"/>
      <c r="G74" s="945"/>
      <c r="H74" s="945"/>
      <c r="I74" s="945"/>
      <c r="J74" s="945"/>
      <c r="K74" s="945"/>
      <c r="L74" s="127"/>
    </row>
    <row r="75" spans="1:12">
      <c r="L75" s="92"/>
    </row>
    <row r="76" spans="1:12">
      <c r="L76" s="92"/>
    </row>
    <row r="77" spans="1:12">
      <c r="A77" s="51" t="s">
        <v>441</v>
      </c>
      <c r="L77" s="92"/>
    </row>
    <row r="78" spans="1:12">
      <c r="A78" s="93" t="s">
        <v>277</v>
      </c>
      <c r="B78" s="93" t="s">
        <v>278</v>
      </c>
      <c r="C78" s="94" t="s">
        <v>417</v>
      </c>
      <c r="D78" s="95" t="s">
        <v>279</v>
      </c>
      <c r="E78" s="117" t="s">
        <v>280</v>
      </c>
      <c r="F78" s="96" t="s">
        <v>281</v>
      </c>
      <c r="G78" s="96" t="s">
        <v>282</v>
      </c>
      <c r="H78" s="97" t="s">
        <v>283</v>
      </c>
      <c r="I78" s="93" t="s">
        <v>284</v>
      </c>
      <c r="J78" s="93" t="s">
        <v>418</v>
      </c>
      <c r="K78" s="93" t="s">
        <v>285</v>
      </c>
      <c r="L78" s="98"/>
    </row>
    <row r="79" spans="1:12">
      <c r="A79" s="958" t="s">
        <v>442</v>
      </c>
      <c r="B79" s="131" t="s">
        <v>443</v>
      </c>
      <c r="C79" s="131" t="s">
        <v>253</v>
      </c>
      <c r="D79" s="131">
        <v>400</v>
      </c>
      <c r="E79" s="131">
        <f>D79*$N$3</f>
        <v>4400</v>
      </c>
      <c r="F79" s="966">
        <f>SUM(E79:E83)</f>
        <v>47300</v>
      </c>
      <c r="G79" s="966">
        <v>11000</v>
      </c>
      <c r="H79" s="967">
        <f>1-(G79/F79)</f>
        <v>0.76744186046511631</v>
      </c>
      <c r="I79" s="958" t="s">
        <v>444</v>
      </c>
      <c r="J79" s="958" t="s">
        <v>405</v>
      </c>
      <c r="K79" s="958" t="s">
        <v>445</v>
      </c>
      <c r="L79" s="132"/>
    </row>
    <row r="80" spans="1:12">
      <c r="A80" s="958"/>
      <c r="B80" s="131" t="s">
        <v>446</v>
      </c>
      <c r="C80" s="131" t="s">
        <v>253</v>
      </c>
      <c r="D80" s="131">
        <v>600</v>
      </c>
      <c r="E80" s="131">
        <f>D80*$N$3</f>
        <v>6600</v>
      </c>
      <c r="F80" s="966"/>
      <c r="G80" s="966"/>
      <c r="H80" s="967"/>
      <c r="I80" s="958"/>
      <c r="J80" s="958"/>
      <c r="K80" s="958"/>
      <c r="L80" s="132"/>
    </row>
    <row r="81" spans="1:12">
      <c r="A81" s="958"/>
      <c r="B81" s="131" t="s">
        <v>447</v>
      </c>
      <c r="C81" s="131" t="s">
        <v>253</v>
      </c>
      <c r="D81" s="131">
        <v>800</v>
      </c>
      <c r="E81" s="131">
        <f>D81*$N$3</f>
        <v>8800</v>
      </c>
      <c r="F81" s="966"/>
      <c r="G81" s="966"/>
      <c r="H81" s="967"/>
      <c r="I81" s="958"/>
      <c r="J81" s="958"/>
      <c r="K81" s="958"/>
      <c r="L81" s="132"/>
    </row>
    <row r="82" spans="1:12">
      <c r="A82" s="958"/>
      <c r="B82" s="131" t="s">
        <v>448</v>
      </c>
      <c r="C82" s="131" t="s">
        <v>253</v>
      </c>
      <c r="D82" s="131">
        <v>1000</v>
      </c>
      <c r="E82" s="131">
        <f>D82*$N$3</f>
        <v>11000</v>
      </c>
      <c r="F82" s="966"/>
      <c r="G82" s="966"/>
      <c r="H82" s="967"/>
      <c r="I82" s="958"/>
      <c r="J82" s="958"/>
      <c r="K82" s="958"/>
      <c r="L82" s="132"/>
    </row>
    <row r="83" spans="1:12">
      <c r="A83" s="958"/>
      <c r="B83" s="131" t="s">
        <v>449</v>
      </c>
      <c r="C83" s="131" t="s">
        <v>253</v>
      </c>
      <c r="D83" s="131">
        <v>1500</v>
      </c>
      <c r="E83" s="131">
        <f>D83*$N$3</f>
        <v>16500</v>
      </c>
      <c r="F83" s="966"/>
      <c r="G83" s="966"/>
      <c r="H83" s="967"/>
      <c r="I83" s="958"/>
      <c r="J83" s="958"/>
      <c r="K83" s="958"/>
      <c r="L83" s="132"/>
    </row>
    <row r="84" spans="1:12">
      <c r="A84" s="133"/>
      <c r="B84" s="134"/>
      <c r="C84" s="134"/>
      <c r="D84" s="134">
        <f>SUM(D79:D83)</f>
        <v>4300</v>
      </c>
      <c r="E84" s="134"/>
      <c r="F84" s="134"/>
      <c r="G84" s="134"/>
      <c r="H84" s="135"/>
      <c r="I84" s="133"/>
      <c r="J84" s="133"/>
      <c r="K84" s="133"/>
      <c r="L84" s="132"/>
    </row>
    <row r="85" spans="1:12">
      <c r="A85" s="51" t="s">
        <v>450</v>
      </c>
      <c r="B85" s="134"/>
      <c r="C85" s="134"/>
      <c r="D85" s="134"/>
      <c r="E85" s="134"/>
      <c r="F85" s="134"/>
      <c r="G85" s="134"/>
      <c r="H85" s="134"/>
      <c r="I85" s="135"/>
      <c r="J85" s="133"/>
      <c r="K85" s="133"/>
      <c r="L85" s="132"/>
    </row>
    <row r="86" spans="1:12">
      <c r="A86" s="93" t="s">
        <v>277</v>
      </c>
      <c r="B86" s="93" t="s">
        <v>278</v>
      </c>
      <c r="C86" s="94" t="s">
        <v>417</v>
      </c>
      <c r="D86" s="95" t="s">
        <v>279</v>
      </c>
      <c r="E86" s="117" t="s">
        <v>280</v>
      </c>
      <c r="F86" s="96" t="s">
        <v>281</v>
      </c>
      <c r="G86" s="96" t="s">
        <v>282</v>
      </c>
      <c r="H86" s="97" t="s">
        <v>283</v>
      </c>
      <c r="I86" s="93" t="s">
        <v>284</v>
      </c>
      <c r="J86" s="93" t="s">
        <v>418</v>
      </c>
      <c r="K86" s="93" t="s">
        <v>285</v>
      </c>
      <c r="L86" s="98"/>
    </row>
    <row r="87" spans="1:12">
      <c r="A87" s="959" t="s">
        <v>451</v>
      </c>
      <c r="B87" s="136" t="s">
        <v>452</v>
      </c>
      <c r="C87" s="136" t="s">
        <v>253</v>
      </c>
      <c r="D87" s="136">
        <v>2000</v>
      </c>
      <c r="E87" s="136">
        <v>22000</v>
      </c>
      <c r="F87" s="960">
        <f>SUM(E87:E90)</f>
        <v>382500</v>
      </c>
      <c r="G87" s="963">
        <v>22000</v>
      </c>
      <c r="H87" s="964">
        <f>1-(G87/F87)</f>
        <v>0.94248366013071894</v>
      </c>
      <c r="I87" s="965" t="s">
        <v>444</v>
      </c>
      <c r="J87" s="959" t="s">
        <v>421</v>
      </c>
      <c r="K87" s="959" t="s">
        <v>445</v>
      </c>
      <c r="L87" s="132" t="s">
        <v>505</v>
      </c>
    </row>
    <row r="88" spans="1:12">
      <c r="A88" s="959"/>
      <c r="B88" s="136" t="s">
        <v>453</v>
      </c>
      <c r="C88" s="136" t="s">
        <v>253</v>
      </c>
      <c r="D88" s="136">
        <v>2500</v>
      </c>
      <c r="E88" s="136">
        <v>27500</v>
      </c>
      <c r="F88" s="961"/>
      <c r="G88" s="963"/>
      <c r="H88" s="964"/>
      <c r="I88" s="965"/>
      <c r="J88" s="959"/>
      <c r="K88" s="959"/>
      <c r="L88" s="132"/>
    </row>
    <row r="89" spans="1:12">
      <c r="A89" s="959"/>
      <c r="B89" s="136" t="s">
        <v>454</v>
      </c>
      <c r="C89" s="136" t="s">
        <v>253</v>
      </c>
      <c r="D89" s="136">
        <v>3000</v>
      </c>
      <c r="E89" s="136">
        <v>33000</v>
      </c>
      <c r="F89" s="961"/>
      <c r="G89" s="963"/>
      <c r="H89" s="964"/>
      <c r="I89" s="965"/>
      <c r="J89" s="959"/>
      <c r="K89" s="959"/>
      <c r="L89" s="132"/>
    </row>
    <row r="90" spans="1:12">
      <c r="A90" s="959"/>
      <c r="B90" s="136" t="s">
        <v>455</v>
      </c>
      <c r="C90" s="136" t="s">
        <v>456</v>
      </c>
      <c r="D90" s="136">
        <v>1</v>
      </c>
      <c r="E90" s="136">
        <v>300000</v>
      </c>
      <c r="F90" s="962"/>
      <c r="G90" s="963"/>
      <c r="H90" s="964"/>
      <c r="I90" s="965"/>
      <c r="J90" s="959"/>
      <c r="K90" s="959"/>
      <c r="L90" s="132"/>
    </row>
    <row r="91" spans="1:12">
      <c r="A91" s="133"/>
      <c r="B91" s="134"/>
      <c r="C91" s="134"/>
      <c r="D91" s="134"/>
      <c r="E91" s="134"/>
      <c r="F91" s="134"/>
      <c r="G91" s="134"/>
      <c r="H91" s="135"/>
      <c r="I91" s="133"/>
      <c r="J91" s="133"/>
      <c r="K91" s="133"/>
      <c r="L91" s="132"/>
    </row>
    <row r="92" spans="1:12">
      <c r="A92" s="51" t="s">
        <v>457</v>
      </c>
      <c r="B92" s="134"/>
      <c r="C92" s="134"/>
      <c r="D92" s="134"/>
      <c r="E92" s="134"/>
      <c r="F92" s="134"/>
      <c r="G92" s="134"/>
      <c r="H92" s="134"/>
      <c r="I92" s="135"/>
      <c r="J92" s="133"/>
      <c r="K92" s="133"/>
      <c r="L92" s="132"/>
    </row>
    <row r="93" spans="1:12">
      <c r="A93" s="93" t="s">
        <v>277</v>
      </c>
      <c r="B93" s="93" t="s">
        <v>278</v>
      </c>
      <c r="C93" s="94" t="s">
        <v>417</v>
      </c>
      <c r="D93" s="95" t="s">
        <v>279</v>
      </c>
      <c r="E93" s="117" t="s">
        <v>280</v>
      </c>
      <c r="F93" s="96" t="s">
        <v>281</v>
      </c>
      <c r="G93" s="96" t="s">
        <v>282</v>
      </c>
      <c r="H93" s="97" t="s">
        <v>283</v>
      </c>
      <c r="I93" s="93" t="s">
        <v>284</v>
      </c>
      <c r="J93" s="93" t="s">
        <v>418</v>
      </c>
      <c r="K93" s="93" t="s">
        <v>285</v>
      </c>
      <c r="L93" s="98"/>
    </row>
    <row r="94" spans="1:12">
      <c r="A94" s="959" t="s">
        <v>458</v>
      </c>
      <c r="B94" s="136" t="s">
        <v>459</v>
      </c>
      <c r="C94" s="136" t="s">
        <v>253</v>
      </c>
      <c r="D94" s="136">
        <v>3500</v>
      </c>
      <c r="E94" s="136">
        <v>38500</v>
      </c>
      <c r="F94" s="960">
        <f>SUM(E94:E98)</f>
        <v>687000</v>
      </c>
      <c r="G94" s="963">
        <v>33000</v>
      </c>
      <c r="H94" s="964">
        <f>1-(G94/F94)</f>
        <v>0.95196506550218341</v>
      </c>
      <c r="I94" s="965" t="s">
        <v>444</v>
      </c>
      <c r="J94" s="959" t="s">
        <v>421</v>
      </c>
      <c r="K94" s="959" t="s">
        <v>445</v>
      </c>
      <c r="L94" s="132" t="s">
        <v>505</v>
      </c>
    </row>
    <row r="95" spans="1:12">
      <c r="A95" s="959"/>
      <c r="B95" s="136" t="s">
        <v>460</v>
      </c>
      <c r="C95" s="136" t="s">
        <v>253</v>
      </c>
      <c r="D95" s="136">
        <v>4000</v>
      </c>
      <c r="E95" s="136">
        <v>44000</v>
      </c>
      <c r="F95" s="961"/>
      <c r="G95" s="963"/>
      <c r="H95" s="964"/>
      <c r="I95" s="965"/>
      <c r="J95" s="959"/>
      <c r="K95" s="959"/>
      <c r="L95" s="132"/>
    </row>
    <row r="96" spans="1:12">
      <c r="A96" s="959"/>
      <c r="B96" s="136" t="s">
        <v>461</v>
      </c>
      <c r="C96" s="136" t="s">
        <v>253</v>
      </c>
      <c r="D96" s="136">
        <v>4500</v>
      </c>
      <c r="E96" s="136">
        <v>49500</v>
      </c>
      <c r="F96" s="961"/>
      <c r="G96" s="963"/>
      <c r="H96" s="964"/>
      <c r="I96" s="965"/>
      <c r="J96" s="959"/>
      <c r="K96" s="959"/>
      <c r="L96" s="132"/>
    </row>
    <row r="97" spans="1:12">
      <c r="A97" s="959"/>
      <c r="B97" s="136" t="s">
        <v>462</v>
      </c>
      <c r="C97" s="136" t="s">
        <v>253</v>
      </c>
      <c r="D97" s="136">
        <v>5000</v>
      </c>
      <c r="E97" s="136">
        <v>55000</v>
      </c>
      <c r="F97" s="961"/>
      <c r="G97" s="963"/>
      <c r="H97" s="964"/>
      <c r="I97" s="965"/>
      <c r="J97" s="959"/>
      <c r="K97" s="959"/>
      <c r="L97" s="132"/>
    </row>
    <row r="98" spans="1:12">
      <c r="A98" s="959"/>
      <c r="B98" s="136" t="s">
        <v>463</v>
      </c>
      <c r="C98" s="136" t="s">
        <v>415</v>
      </c>
      <c r="D98" s="136">
        <v>1</v>
      </c>
      <c r="E98" s="136">
        <v>500000</v>
      </c>
      <c r="F98" s="962"/>
      <c r="G98" s="963"/>
      <c r="H98" s="964"/>
      <c r="I98" s="965"/>
      <c r="J98" s="959"/>
      <c r="K98" s="959"/>
      <c r="L98" s="132"/>
    </row>
    <row r="99" spans="1:12">
      <c r="A99" s="133"/>
      <c r="B99" s="134"/>
      <c r="C99" s="134"/>
      <c r="D99" s="134"/>
      <c r="E99" s="134"/>
      <c r="F99" s="134"/>
      <c r="G99" s="134"/>
      <c r="H99" s="135"/>
      <c r="I99" s="133"/>
      <c r="J99" s="133"/>
      <c r="K99" s="133"/>
      <c r="L99" s="132"/>
    </row>
    <row r="100" spans="1:12">
      <c r="A100" s="51" t="s">
        <v>464</v>
      </c>
      <c r="B100" s="134"/>
      <c r="C100" s="134"/>
      <c r="D100" s="134"/>
      <c r="E100" s="134"/>
      <c r="F100" s="134"/>
      <c r="G100" s="134"/>
      <c r="H100" s="135"/>
      <c r="I100" s="133"/>
      <c r="J100" s="133"/>
      <c r="K100" s="133"/>
      <c r="L100" s="132"/>
    </row>
    <row r="101" spans="1:12">
      <c r="A101" s="93" t="s">
        <v>277</v>
      </c>
      <c r="B101" s="93" t="s">
        <v>278</v>
      </c>
      <c r="C101" s="94" t="s">
        <v>417</v>
      </c>
      <c r="D101" s="95" t="s">
        <v>279</v>
      </c>
      <c r="E101" s="117" t="s">
        <v>280</v>
      </c>
      <c r="F101" s="96" t="s">
        <v>281</v>
      </c>
      <c r="G101" s="96" t="s">
        <v>282</v>
      </c>
      <c r="H101" s="97" t="s">
        <v>283</v>
      </c>
      <c r="I101" s="93" t="s">
        <v>284</v>
      </c>
      <c r="J101" s="93" t="s">
        <v>418</v>
      </c>
      <c r="K101" s="93" t="s">
        <v>285</v>
      </c>
      <c r="L101" s="98"/>
    </row>
    <row r="102" spans="1:12">
      <c r="A102" s="958" t="s">
        <v>465</v>
      </c>
      <c r="B102" s="966" t="s">
        <v>466</v>
      </c>
      <c r="C102" s="131" t="s">
        <v>253</v>
      </c>
      <c r="D102" s="131">
        <v>6500</v>
      </c>
      <c r="E102" s="131">
        <v>71500</v>
      </c>
      <c r="F102" s="966">
        <f>SUM(E102:E103)</f>
        <v>86500</v>
      </c>
      <c r="G102" s="966">
        <v>11000</v>
      </c>
      <c r="H102" s="967">
        <f>1-(G102/F102)</f>
        <v>0.87283236994219648</v>
      </c>
      <c r="I102" s="958" t="s">
        <v>444</v>
      </c>
      <c r="J102" s="958" t="s">
        <v>405</v>
      </c>
      <c r="K102" s="958" t="s">
        <v>445</v>
      </c>
      <c r="L102" s="132"/>
    </row>
    <row r="103" spans="1:12">
      <c r="A103" s="958"/>
      <c r="B103" s="966"/>
      <c r="C103" s="131" t="s">
        <v>467</v>
      </c>
      <c r="D103" s="131">
        <v>5</v>
      </c>
      <c r="E103" s="131">
        <f>D103*N10</f>
        <v>15000</v>
      </c>
      <c r="F103" s="966"/>
      <c r="G103" s="966"/>
      <c r="H103" s="967"/>
      <c r="I103" s="958"/>
      <c r="J103" s="958"/>
      <c r="K103" s="958"/>
      <c r="L103" s="132"/>
    </row>
    <row r="104" spans="1:12">
      <c r="A104" s="133"/>
      <c r="B104" s="134"/>
      <c r="C104" s="134"/>
      <c r="D104" s="134"/>
      <c r="E104" s="134"/>
      <c r="F104" s="134"/>
      <c r="G104" s="134"/>
      <c r="H104" s="135"/>
      <c r="I104" s="133"/>
      <c r="J104" s="133"/>
      <c r="K104" s="133"/>
      <c r="L104" s="132"/>
    </row>
    <row r="105" spans="1:12">
      <c r="A105" s="51" t="s">
        <v>468</v>
      </c>
      <c r="B105" s="134"/>
      <c r="C105" s="134"/>
      <c r="D105" s="134"/>
      <c r="E105" s="134"/>
      <c r="F105" s="134"/>
      <c r="G105" s="134"/>
      <c r="H105" s="134"/>
      <c r="I105" s="135"/>
      <c r="J105" s="133"/>
      <c r="K105" s="133"/>
      <c r="L105" s="132"/>
    </row>
    <row r="106" spans="1:12">
      <c r="A106" s="93" t="s">
        <v>277</v>
      </c>
      <c r="B106" s="93" t="s">
        <v>278</v>
      </c>
      <c r="C106" s="94" t="s">
        <v>417</v>
      </c>
      <c r="D106" s="95" t="s">
        <v>279</v>
      </c>
      <c r="E106" s="117" t="s">
        <v>280</v>
      </c>
      <c r="F106" s="96" t="s">
        <v>281</v>
      </c>
      <c r="G106" s="96" t="s">
        <v>282</v>
      </c>
      <c r="H106" s="97" t="s">
        <v>283</v>
      </c>
      <c r="I106" s="93" t="s">
        <v>284</v>
      </c>
      <c r="J106" s="93" t="s">
        <v>418</v>
      </c>
      <c r="K106" s="93" t="s">
        <v>285</v>
      </c>
      <c r="L106" s="98"/>
    </row>
    <row r="107" spans="1:12">
      <c r="A107" s="959" t="s">
        <v>469</v>
      </c>
      <c r="B107" s="963" t="s">
        <v>469</v>
      </c>
      <c r="C107" s="136" t="s">
        <v>470</v>
      </c>
      <c r="D107" s="136">
        <v>50</v>
      </c>
      <c r="E107" s="136">
        <v>293.33333333333331</v>
      </c>
      <c r="F107" s="136">
        <v>14666.666666666666</v>
      </c>
      <c r="G107" s="963">
        <v>11000</v>
      </c>
      <c r="H107" s="964">
        <f>1-(G107/SUM(F107:F108))</f>
        <v>0.8928571428571429</v>
      </c>
      <c r="I107" s="965" t="s">
        <v>471</v>
      </c>
      <c r="J107" s="959" t="s">
        <v>472</v>
      </c>
      <c r="K107" s="959" t="s">
        <v>473</v>
      </c>
      <c r="L107" s="132" t="s">
        <v>505</v>
      </c>
    </row>
    <row r="108" spans="1:12">
      <c r="A108" s="959"/>
      <c r="B108" s="963"/>
      <c r="C108" s="136" t="s">
        <v>474</v>
      </c>
      <c r="D108" s="136">
        <v>300</v>
      </c>
      <c r="E108" s="136">
        <v>293.33333333333331</v>
      </c>
      <c r="F108" s="136">
        <v>88000</v>
      </c>
      <c r="G108" s="963"/>
      <c r="H108" s="964"/>
      <c r="I108" s="965"/>
      <c r="J108" s="959"/>
      <c r="K108" s="959"/>
      <c r="L108" s="132"/>
    </row>
    <row r="109" spans="1:12">
      <c r="A109" s="133"/>
      <c r="B109" s="134"/>
      <c r="C109" s="134"/>
      <c r="D109" s="134"/>
      <c r="E109" s="134"/>
      <c r="F109" s="134"/>
      <c r="G109" s="134"/>
      <c r="H109" s="135"/>
      <c r="I109" s="133"/>
      <c r="J109" s="133"/>
      <c r="K109" s="133"/>
      <c r="L109" s="132"/>
    </row>
    <row r="110" spans="1:12">
      <c r="B110" s="56"/>
      <c r="C110" s="56"/>
      <c r="D110" s="56"/>
      <c r="E110" s="56"/>
      <c r="F110" s="56"/>
      <c r="G110" s="56"/>
      <c r="L110" s="92"/>
    </row>
    <row r="111" spans="1:12">
      <c r="A111" s="51" t="s">
        <v>475</v>
      </c>
      <c r="B111" s="56"/>
      <c r="C111" s="56"/>
      <c r="D111" s="56"/>
      <c r="E111" s="56"/>
      <c r="F111" s="56"/>
      <c r="G111" s="56"/>
      <c r="L111" s="92"/>
    </row>
    <row r="112" spans="1:12">
      <c r="A112" s="137" t="s">
        <v>277</v>
      </c>
      <c r="B112" s="138" t="s">
        <v>476</v>
      </c>
      <c r="C112" s="138" t="s">
        <v>477</v>
      </c>
      <c r="D112" s="138" t="s">
        <v>478</v>
      </c>
      <c r="E112" s="138" t="s">
        <v>479</v>
      </c>
      <c r="F112" s="138" t="s">
        <v>282</v>
      </c>
      <c r="G112" s="56"/>
      <c r="L112" s="92"/>
    </row>
    <row r="113" spans="1:12">
      <c r="A113" s="958" t="s">
        <v>480</v>
      </c>
      <c r="B113" s="131" t="s">
        <v>481</v>
      </c>
      <c r="C113" s="131">
        <v>300</v>
      </c>
      <c r="D113" s="131">
        <v>30</v>
      </c>
      <c r="E113" s="131">
        <v>330</v>
      </c>
      <c r="F113" s="131">
        <v>3300</v>
      </c>
      <c r="G113" s="56"/>
      <c r="L113" s="92"/>
    </row>
    <row r="114" spans="1:12">
      <c r="A114" s="958"/>
      <c r="B114" s="131" t="s">
        <v>482</v>
      </c>
      <c r="C114" s="131">
        <v>500</v>
      </c>
      <c r="D114" s="131">
        <v>60</v>
      </c>
      <c r="E114" s="131">
        <v>560</v>
      </c>
      <c r="F114" s="131">
        <v>5500</v>
      </c>
      <c r="G114" s="56"/>
      <c r="L114" s="92"/>
    </row>
    <row r="115" spans="1:12">
      <c r="A115" s="958"/>
      <c r="B115" s="131" t="s">
        <v>483</v>
      </c>
      <c r="C115" s="131">
        <v>1000</v>
      </c>
      <c r="D115" s="131">
        <v>150</v>
      </c>
      <c r="E115" s="131">
        <v>1150</v>
      </c>
      <c r="F115" s="131">
        <v>11000</v>
      </c>
      <c r="G115" s="56"/>
      <c r="L115" s="92"/>
    </row>
    <row r="116" spans="1:12">
      <c r="A116" s="958"/>
      <c r="B116" s="131" t="s">
        <v>484</v>
      </c>
      <c r="C116" s="131">
        <v>3000</v>
      </c>
      <c r="D116" s="131">
        <v>500</v>
      </c>
      <c r="E116" s="131">
        <v>3500</v>
      </c>
      <c r="F116" s="131">
        <v>33000</v>
      </c>
      <c r="G116" s="56"/>
      <c r="L116" s="92"/>
    </row>
    <row r="117" spans="1:12">
      <c r="A117" s="958"/>
      <c r="B117" s="131" t="s">
        <v>485</v>
      </c>
      <c r="C117" s="131">
        <v>5000</v>
      </c>
      <c r="D117" s="131">
        <v>1000</v>
      </c>
      <c r="E117" s="131">
        <v>6000</v>
      </c>
      <c r="F117" s="131">
        <v>55000</v>
      </c>
      <c r="G117" s="56"/>
      <c r="L117" s="92"/>
    </row>
    <row r="118" spans="1:12">
      <c r="A118" s="958"/>
      <c r="B118" s="131" t="s">
        <v>486</v>
      </c>
      <c r="C118" s="131">
        <v>10000</v>
      </c>
      <c r="D118" s="131">
        <v>1250</v>
      </c>
      <c r="E118" s="131">
        <v>11250</v>
      </c>
      <c r="F118" s="131">
        <v>110000</v>
      </c>
      <c r="G118" s="56"/>
      <c r="L118" s="92"/>
    </row>
    <row r="119" spans="1:12">
      <c r="L119" s="92"/>
    </row>
    <row r="120" spans="1:12">
      <c r="L120" s="92"/>
    </row>
    <row r="121" spans="1:12">
      <c r="L121" s="92"/>
    </row>
    <row r="122" spans="1:12">
      <c r="A122" s="51" t="s">
        <v>487</v>
      </c>
      <c r="L122" s="92"/>
    </row>
    <row r="123" spans="1:12">
      <c r="A123" s="99" t="s">
        <v>488</v>
      </c>
      <c r="B123" s="99" t="s">
        <v>489</v>
      </c>
      <c r="C123" s="99" t="s">
        <v>490</v>
      </c>
      <c r="L123" s="92"/>
    </row>
    <row r="124" spans="1:12">
      <c r="A124" s="958" t="s">
        <v>491</v>
      </c>
      <c r="B124" s="116" t="s">
        <v>492</v>
      </c>
      <c r="C124" s="139">
        <v>0.15</v>
      </c>
      <c r="D124" s="968">
        <f>SUM(C124:C126)</f>
        <v>0.95</v>
      </c>
      <c r="L124" s="92"/>
    </row>
    <row r="125" spans="1:12">
      <c r="A125" s="958"/>
      <c r="B125" s="116" t="s">
        <v>493</v>
      </c>
      <c r="C125" s="139">
        <v>0.45</v>
      </c>
      <c r="D125" s="968"/>
      <c r="L125" s="92"/>
    </row>
    <row r="126" spans="1:12">
      <c r="A126" s="958"/>
      <c r="B126" s="116" t="s">
        <v>494</v>
      </c>
      <c r="C126" s="139">
        <v>0.35</v>
      </c>
      <c r="D126" s="968"/>
    </row>
    <row r="127" spans="1:12">
      <c r="A127" s="958" t="s">
        <v>495</v>
      </c>
      <c r="B127" s="116" t="s">
        <v>496</v>
      </c>
      <c r="C127" s="139">
        <v>2.9999999999999997E-4</v>
      </c>
      <c r="D127" s="968">
        <f>SUM(C127:C129)</f>
        <v>8.9999999999999998E-4</v>
      </c>
    </row>
    <row r="128" spans="1:12">
      <c r="A128" s="958"/>
      <c r="B128" s="116" t="s">
        <v>497</v>
      </c>
      <c r="C128" s="139">
        <v>2.9999999999999997E-4</v>
      </c>
      <c r="D128" s="968"/>
    </row>
    <row r="129" spans="1:4">
      <c r="A129" s="958"/>
      <c r="B129" s="116" t="s">
        <v>498</v>
      </c>
      <c r="C129" s="139">
        <v>2.9999999999999997E-4</v>
      </c>
      <c r="D129" s="968"/>
    </row>
    <row r="130" spans="1:4">
      <c r="A130" s="958" t="s">
        <v>499</v>
      </c>
      <c r="B130" s="116" t="s">
        <v>500</v>
      </c>
      <c r="C130" s="139">
        <v>0.01</v>
      </c>
      <c r="D130" s="968">
        <f>SUM(C130:C132)</f>
        <v>4.9099999999999998E-2</v>
      </c>
    </row>
    <row r="131" spans="1:4">
      <c r="A131" s="958"/>
      <c r="B131" s="116" t="s">
        <v>501</v>
      </c>
      <c r="C131" s="139">
        <v>2.41E-2</v>
      </c>
      <c r="D131" s="968"/>
    </row>
    <row r="132" spans="1:4">
      <c r="A132" s="958"/>
      <c r="B132" s="116" t="s">
        <v>502</v>
      </c>
      <c r="C132" s="139">
        <v>1.4999999999999999E-2</v>
      </c>
      <c r="D132" s="968"/>
    </row>
    <row r="133" spans="1:4">
      <c r="C133" s="57">
        <f>SUM(C124:C132)</f>
        <v>0.99999999999999989</v>
      </c>
      <c r="D133" s="57">
        <f>SUM(D124:D132)</f>
        <v>1</v>
      </c>
    </row>
  </sheetData>
  <mergeCells count="166">
    <mergeCell ref="A130:A132"/>
    <mergeCell ref="D130:D132"/>
    <mergeCell ref="K107:K108"/>
    <mergeCell ref="A113:A118"/>
    <mergeCell ref="A124:A126"/>
    <mergeCell ref="D124:D126"/>
    <mergeCell ref="A127:A129"/>
    <mergeCell ref="D127:D129"/>
    <mergeCell ref="A107:A108"/>
    <mergeCell ref="B107:B108"/>
    <mergeCell ref="G107:G108"/>
    <mergeCell ref="H107:H108"/>
    <mergeCell ref="I107:I108"/>
    <mergeCell ref="J107:J108"/>
    <mergeCell ref="K94:K98"/>
    <mergeCell ref="A102:A103"/>
    <mergeCell ref="B102:B103"/>
    <mergeCell ref="F102:F103"/>
    <mergeCell ref="G102:G103"/>
    <mergeCell ref="H102:H103"/>
    <mergeCell ref="I102:I103"/>
    <mergeCell ref="J102:J103"/>
    <mergeCell ref="K102:K103"/>
    <mergeCell ref="A94:A98"/>
    <mergeCell ref="F94:F98"/>
    <mergeCell ref="G94:G98"/>
    <mergeCell ref="H94:H98"/>
    <mergeCell ref="I94:I98"/>
    <mergeCell ref="J94:J98"/>
    <mergeCell ref="K79:K83"/>
    <mergeCell ref="A87:A90"/>
    <mergeCell ref="F87:F90"/>
    <mergeCell ref="G87:G90"/>
    <mergeCell ref="H87:H90"/>
    <mergeCell ref="I87:I90"/>
    <mergeCell ref="J87:J90"/>
    <mergeCell ref="K87:K90"/>
    <mergeCell ref="A79:A83"/>
    <mergeCell ref="F79:F83"/>
    <mergeCell ref="G79:G83"/>
    <mergeCell ref="H79:H83"/>
    <mergeCell ref="I79:I83"/>
    <mergeCell ref="J79:J83"/>
    <mergeCell ref="K69:K71"/>
    <mergeCell ref="B72:B74"/>
    <mergeCell ref="F72:F74"/>
    <mergeCell ref="G72:G74"/>
    <mergeCell ref="H72:H74"/>
    <mergeCell ref="I72:I74"/>
    <mergeCell ref="J72:J74"/>
    <mergeCell ref="K72:K74"/>
    <mergeCell ref="B69:B71"/>
    <mergeCell ref="F69:F71"/>
    <mergeCell ref="G69:G71"/>
    <mergeCell ref="H69:H71"/>
    <mergeCell ref="I69:I71"/>
    <mergeCell ref="J69:J71"/>
    <mergeCell ref="K65:K66"/>
    <mergeCell ref="B67:B68"/>
    <mergeCell ref="F67:F68"/>
    <mergeCell ref="G67:G68"/>
    <mergeCell ref="H67:H68"/>
    <mergeCell ref="I67:I68"/>
    <mergeCell ref="J67:J68"/>
    <mergeCell ref="K67:K68"/>
    <mergeCell ref="B65:B66"/>
    <mergeCell ref="F65:F66"/>
    <mergeCell ref="G65:G66"/>
    <mergeCell ref="H65:H66"/>
    <mergeCell ref="I65:I66"/>
    <mergeCell ref="J65:J66"/>
    <mergeCell ref="K61:K62"/>
    <mergeCell ref="B63:B64"/>
    <mergeCell ref="F63:F64"/>
    <mergeCell ref="G63:G64"/>
    <mergeCell ref="H63:H64"/>
    <mergeCell ref="I63:I64"/>
    <mergeCell ref="J63:J64"/>
    <mergeCell ref="K63:K64"/>
    <mergeCell ref="B61:B62"/>
    <mergeCell ref="F61:F62"/>
    <mergeCell ref="G61:G62"/>
    <mergeCell ref="H61:H62"/>
    <mergeCell ref="I61:I62"/>
    <mergeCell ref="J61:J62"/>
    <mergeCell ref="J57:J58"/>
    <mergeCell ref="K57:K58"/>
    <mergeCell ref="B59:B60"/>
    <mergeCell ref="F59:F60"/>
    <mergeCell ref="G59:G60"/>
    <mergeCell ref="H59:H60"/>
    <mergeCell ref="I59:I60"/>
    <mergeCell ref="J59:J60"/>
    <mergeCell ref="K59:K60"/>
    <mergeCell ref="J49:J54"/>
    <mergeCell ref="K49:K54"/>
    <mergeCell ref="B55:B56"/>
    <mergeCell ref="F55:F56"/>
    <mergeCell ref="G55:G56"/>
    <mergeCell ref="H55:H56"/>
    <mergeCell ref="I55:I56"/>
    <mergeCell ref="J55:J56"/>
    <mergeCell ref="K55:K56"/>
    <mergeCell ref="A49:A74"/>
    <mergeCell ref="B49:B54"/>
    <mergeCell ref="F49:F54"/>
    <mergeCell ref="G49:G54"/>
    <mergeCell ref="H49:H54"/>
    <mergeCell ref="I49:I54"/>
    <mergeCell ref="B57:B58"/>
    <mergeCell ref="F57:F58"/>
    <mergeCell ref="G57:G58"/>
    <mergeCell ref="H57:H58"/>
    <mergeCell ref="I57:I58"/>
    <mergeCell ref="A3:A1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B41:B45"/>
    <mergeCell ref="F41:F45"/>
    <mergeCell ref="G41:G45"/>
    <mergeCell ref="H41:H45"/>
    <mergeCell ref="I41:I45"/>
    <mergeCell ref="J41:J45"/>
    <mergeCell ref="J31:J35"/>
    <mergeCell ref="B36:B40"/>
    <mergeCell ref="F36:F40"/>
    <mergeCell ref="G36:G40"/>
    <mergeCell ref="H36:H40"/>
    <mergeCell ref="I36:I40"/>
    <mergeCell ref="J36:J40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H13:H17"/>
    <mergeCell ref="I13:I17"/>
    <mergeCell ref="J13:J17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54"/>
  <sheetViews>
    <sheetView workbookViewId="0">
      <selection activeCell="M3" sqref="M3"/>
    </sheetView>
  </sheetViews>
  <sheetFormatPr defaultRowHeight="16.5"/>
  <cols>
    <col min="1" max="1" width="12.25" style="8" bestFit="1" customWidth="1"/>
    <col min="2" max="2" width="14.5" style="8" customWidth="1"/>
    <col min="3" max="3" width="14.25" style="8" bestFit="1" customWidth="1"/>
    <col min="4" max="4" width="14" bestFit="1" customWidth="1"/>
    <col min="5" max="5" width="15.5" bestFit="1" customWidth="1"/>
    <col min="6" max="6" width="14.25" bestFit="1" customWidth="1"/>
    <col min="7" max="7" width="11.125" bestFit="1" customWidth="1"/>
    <col min="8" max="8" width="15.5" bestFit="1" customWidth="1"/>
    <col min="9" max="9" width="14.25" bestFit="1" customWidth="1"/>
    <col min="10" max="10" width="12.25" bestFit="1" customWidth="1"/>
    <col min="11" max="11" width="15.5" bestFit="1" customWidth="1"/>
    <col min="12" max="12" width="14.25" bestFit="1" customWidth="1"/>
  </cols>
  <sheetData>
    <row r="1" spans="1:12">
      <c r="A1" s="76" t="s">
        <v>350</v>
      </c>
      <c r="B1" s="77" t="s">
        <v>352</v>
      </c>
      <c r="C1" s="78" t="s">
        <v>349</v>
      </c>
      <c r="D1" s="79" t="s">
        <v>350</v>
      </c>
      <c r="E1" s="77" t="s">
        <v>219</v>
      </c>
      <c r="F1" s="78" t="s">
        <v>349</v>
      </c>
      <c r="G1" s="79" t="s">
        <v>350</v>
      </c>
      <c r="H1" s="77" t="s">
        <v>219</v>
      </c>
      <c r="I1" s="78" t="s">
        <v>349</v>
      </c>
      <c r="J1" s="79" t="s">
        <v>350</v>
      </c>
      <c r="K1" s="77" t="s">
        <v>219</v>
      </c>
      <c r="L1" s="78" t="s">
        <v>349</v>
      </c>
    </row>
    <row r="2" spans="1:12">
      <c r="A2" s="80" t="s">
        <v>2</v>
      </c>
      <c r="B2" s="65" t="s">
        <v>221</v>
      </c>
      <c r="C2" s="67" t="s">
        <v>222</v>
      </c>
      <c r="D2" s="66" t="s">
        <v>2</v>
      </c>
      <c r="E2" s="65" t="s">
        <v>221</v>
      </c>
      <c r="F2" s="67" t="s">
        <v>222</v>
      </c>
      <c r="G2" s="66" t="s">
        <v>2</v>
      </c>
      <c r="H2" s="65" t="s">
        <v>221</v>
      </c>
      <c r="I2" s="67" t="s">
        <v>222</v>
      </c>
      <c r="J2" s="66" t="s">
        <v>2</v>
      </c>
      <c r="K2" s="65" t="s">
        <v>221</v>
      </c>
      <c r="L2" s="67" t="s">
        <v>356</v>
      </c>
    </row>
    <row r="3" spans="1:12">
      <c r="A3" s="81" t="s">
        <v>5</v>
      </c>
      <c r="B3" s="69">
        <v>10000</v>
      </c>
      <c r="C3" s="70">
        <v>121.125</v>
      </c>
      <c r="D3" s="73" t="s">
        <v>55</v>
      </c>
      <c r="E3" s="69">
        <v>10000</v>
      </c>
      <c r="F3" s="71">
        <v>121.125</v>
      </c>
      <c r="G3" s="75" t="s">
        <v>105</v>
      </c>
      <c r="H3" s="68">
        <v>10000</v>
      </c>
      <c r="I3" s="72">
        <v>216.64000000000001</v>
      </c>
      <c r="J3" s="74" t="s">
        <v>155</v>
      </c>
      <c r="K3" s="68">
        <v>10000</v>
      </c>
      <c r="L3" s="82">
        <v>102.95625</v>
      </c>
    </row>
    <row r="4" spans="1:12">
      <c r="A4" s="81" t="s">
        <v>6</v>
      </c>
      <c r="B4" s="69">
        <v>10070</v>
      </c>
      <c r="C4" s="70">
        <v>122</v>
      </c>
      <c r="D4" s="73" t="s">
        <v>56</v>
      </c>
      <c r="E4" s="69">
        <v>10070</v>
      </c>
      <c r="F4" s="71">
        <v>124.5</v>
      </c>
      <c r="G4" s="75" t="s">
        <v>106</v>
      </c>
      <c r="H4" s="68">
        <v>10070</v>
      </c>
      <c r="I4" s="72">
        <v>234.56000000000003</v>
      </c>
      <c r="J4" s="74" t="s">
        <v>156</v>
      </c>
      <c r="K4" s="68">
        <v>10070</v>
      </c>
      <c r="L4" s="82">
        <v>103.7</v>
      </c>
    </row>
    <row r="5" spans="1:12">
      <c r="A5" s="81" t="s">
        <v>7</v>
      </c>
      <c r="B5" s="69">
        <v>10160.817769699584</v>
      </c>
      <c r="C5" s="70">
        <v>125</v>
      </c>
      <c r="D5" s="73" t="s">
        <v>57</v>
      </c>
      <c r="E5" s="69">
        <v>10160.817769699584</v>
      </c>
      <c r="F5" s="71">
        <v>128.125</v>
      </c>
      <c r="G5" s="75" t="s">
        <v>107</v>
      </c>
      <c r="H5" s="68">
        <v>10160.817769699584</v>
      </c>
      <c r="I5" s="72">
        <v>253.76000000000005</v>
      </c>
      <c r="J5" s="74" t="s">
        <v>157</v>
      </c>
      <c r="K5" s="68">
        <v>10160.817769699584</v>
      </c>
      <c r="L5" s="82">
        <v>106.25</v>
      </c>
    </row>
    <row r="6" spans="1:12">
      <c r="A6" s="81" t="s">
        <v>8</v>
      </c>
      <c r="B6" s="69">
        <v>10261.603497319258</v>
      </c>
      <c r="C6" s="70">
        <v>129</v>
      </c>
      <c r="D6" s="73" t="s">
        <v>58</v>
      </c>
      <c r="E6" s="69">
        <v>10261.603497319258</v>
      </c>
      <c r="F6" s="71">
        <v>132</v>
      </c>
      <c r="G6" s="75" t="s">
        <v>108</v>
      </c>
      <c r="H6" s="68">
        <v>10261.603497319258</v>
      </c>
      <c r="I6" s="72">
        <v>274.24000000000007</v>
      </c>
      <c r="J6" s="74" t="s">
        <v>158</v>
      </c>
      <c r="K6" s="68">
        <v>10261.603497319258</v>
      </c>
      <c r="L6" s="82">
        <v>109.64999999999999</v>
      </c>
    </row>
    <row r="7" spans="1:12">
      <c r="A7" s="81" t="s">
        <v>9</v>
      </c>
      <c r="B7" s="69">
        <v>10369.46221501641</v>
      </c>
      <c r="C7" s="70">
        <v>133</v>
      </c>
      <c r="D7" s="73" t="s">
        <v>59</v>
      </c>
      <c r="E7" s="69">
        <v>10369.46221501641</v>
      </c>
      <c r="F7" s="71">
        <v>136.125</v>
      </c>
      <c r="G7" s="75" t="s">
        <v>109</v>
      </c>
      <c r="H7" s="68">
        <v>10369.46221501641</v>
      </c>
      <c r="I7" s="72">
        <v>296.00000000000011</v>
      </c>
      <c r="J7" s="74" t="s">
        <v>159</v>
      </c>
      <c r="K7" s="68">
        <v>10369.46221501641</v>
      </c>
      <c r="L7" s="82">
        <v>113.05</v>
      </c>
    </row>
    <row r="8" spans="1:12">
      <c r="A8" s="81" t="s">
        <v>10</v>
      </c>
      <c r="B8" s="69">
        <v>10482.905381511426</v>
      </c>
      <c r="C8" s="70">
        <v>137</v>
      </c>
      <c r="D8" s="73" t="s">
        <v>60</v>
      </c>
      <c r="E8" s="69">
        <v>10482.905381511426</v>
      </c>
      <c r="F8" s="71">
        <v>140.5</v>
      </c>
      <c r="G8" s="75" t="s">
        <v>110</v>
      </c>
      <c r="H8" s="68">
        <v>10482.905381511426</v>
      </c>
      <c r="I8" s="72">
        <v>319.04000000000013</v>
      </c>
      <c r="J8" s="74" t="s">
        <v>160</v>
      </c>
      <c r="K8" s="68">
        <v>10482.905381511426</v>
      </c>
      <c r="L8" s="82">
        <v>116.45</v>
      </c>
    </row>
    <row r="9" spans="1:12">
      <c r="A9" s="81" t="s">
        <v>11</v>
      </c>
      <c r="B9" s="69">
        <v>10601.007014064207</v>
      </c>
      <c r="C9" s="70">
        <v>142</v>
      </c>
      <c r="D9" s="73" t="s">
        <v>61</v>
      </c>
      <c r="E9" s="69">
        <v>10601.007014064207</v>
      </c>
      <c r="F9" s="71">
        <v>145.125</v>
      </c>
      <c r="G9" s="75" t="s">
        <v>111</v>
      </c>
      <c r="H9" s="68">
        <v>10601.007014064207</v>
      </c>
      <c r="I9" s="72">
        <v>343.36000000000013</v>
      </c>
      <c r="J9" s="74" t="s">
        <v>161</v>
      </c>
      <c r="K9" s="68">
        <v>10601.007014064207</v>
      </c>
      <c r="L9" s="82">
        <v>120.7</v>
      </c>
    </row>
    <row r="10" spans="1:12">
      <c r="A10" s="81" t="s">
        <v>12</v>
      </c>
      <c r="B10" s="69">
        <v>10723.12884918133</v>
      </c>
      <c r="C10" s="70">
        <v>146</v>
      </c>
      <c r="D10" s="73" t="s">
        <v>62</v>
      </c>
      <c r="E10" s="69">
        <v>10723.12884918133</v>
      </c>
      <c r="F10" s="71">
        <v>150</v>
      </c>
      <c r="G10" s="75" t="s">
        <v>112</v>
      </c>
      <c r="H10" s="68">
        <v>10723.12884918133</v>
      </c>
      <c r="I10" s="72">
        <v>368.96000000000021</v>
      </c>
      <c r="J10" s="74" t="s">
        <v>162</v>
      </c>
      <c r="K10" s="68">
        <v>10723.12884918133</v>
      </c>
      <c r="L10" s="82">
        <v>124.1</v>
      </c>
    </row>
    <row r="11" spans="1:12">
      <c r="A11" s="81" t="s">
        <v>13</v>
      </c>
      <c r="B11" s="69">
        <v>10848.801277245822</v>
      </c>
      <c r="C11" s="70">
        <v>151</v>
      </c>
      <c r="D11" s="73" t="s">
        <v>63</v>
      </c>
      <c r="E11" s="69">
        <v>10848.801277245822</v>
      </c>
      <c r="F11" s="71">
        <v>155.125</v>
      </c>
      <c r="G11" s="75" t="s">
        <v>113</v>
      </c>
      <c r="H11" s="68">
        <v>10848.801277245822</v>
      </c>
      <c r="I11" s="72">
        <v>395.8400000000002</v>
      </c>
      <c r="J11" s="74" t="s">
        <v>163</v>
      </c>
      <c r="K11" s="68">
        <v>10848.801277245822</v>
      </c>
      <c r="L11" s="82">
        <v>128.35</v>
      </c>
    </row>
    <row r="12" spans="1:12">
      <c r="A12" s="81" t="s">
        <v>14</v>
      </c>
      <c r="B12" s="69">
        <v>10977.662711566676</v>
      </c>
      <c r="C12" s="70">
        <v>156</v>
      </c>
      <c r="D12" s="73" t="s">
        <v>64</v>
      </c>
      <c r="E12" s="69">
        <v>10977.662711566676</v>
      </c>
      <c r="F12" s="71">
        <v>160.5</v>
      </c>
      <c r="G12" s="75" t="s">
        <v>114</v>
      </c>
      <c r="H12" s="68">
        <v>10977.662711566676</v>
      </c>
      <c r="I12" s="72">
        <v>424.00000000000023</v>
      </c>
      <c r="J12" s="74" t="s">
        <v>164</v>
      </c>
      <c r="K12" s="68">
        <v>10977.662711566676</v>
      </c>
      <c r="L12" s="82">
        <v>132.6</v>
      </c>
    </row>
    <row r="13" spans="1:12">
      <c r="A13" s="81" t="s">
        <v>15</v>
      </c>
      <c r="B13" s="69">
        <v>11109.425234722779</v>
      </c>
      <c r="C13" s="70">
        <v>162</v>
      </c>
      <c r="D13" s="73" t="s">
        <v>65</v>
      </c>
      <c r="E13" s="69">
        <v>11109.425234722779</v>
      </c>
      <c r="F13" s="71">
        <v>166.125</v>
      </c>
      <c r="G13" s="75" t="s">
        <v>115</v>
      </c>
      <c r="H13" s="68">
        <v>11109.425234722779</v>
      </c>
      <c r="I13" s="72">
        <v>453.44000000000028</v>
      </c>
      <c r="J13" s="74" t="s">
        <v>165</v>
      </c>
      <c r="K13" s="68">
        <v>11109.425234722779</v>
      </c>
      <c r="L13" s="82">
        <v>137.69999999999999</v>
      </c>
    </row>
    <row r="14" spans="1:12">
      <c r="A14" s="81" t="s">
        <v>16</v>
      </c>
      <c r="B14" s="69">
        <v>11243.853584975677</v>
      </c>
      <c r="C14" s="70">
        <v>168</v>
      </c>
      <c r="D14" s="73" t="s">
        <v>66</v>
      </c>
      <c r="E14" s="69">
        <v>11243.853584975677</v>
      </c>
      <c r="F14" s="71">
        <v>172</v>
      </c>
      <c r="G14" s="75" t="s">
        <v>116</v>
      </c>
      <c r="H14" s="68">
        <v>11243.853584975677</v>
      </c>
      <c r="I14" s="72">
        <v>484.16000000000031</v>
      </c>
      <c r="J14" s="74" t="s">
        <v>166</v>
      </c>
      <c r="K14" s="68">
        <v>11243.853584975677</v>
      </c>
      <c r="L14" s="82">
        <v>142.79999999999998</v>
      </c>
    </row>
    <row r="15" spans="1:12">
      <c r="A15" s="81" t="s">
        <v>17</v>
      </c>
      <c r="B15" s="69">
        <v>11380.751536794469</v>
      </c>
      <c r="C15" s="70">
        <v>174</v>
      </c>
      <c r="D15" s="73" t="s">
        <v>67</v>
      </c>
      <c r="E15" s="69">
        <v>11380.751536794469</v>
      </c>
      <c r="F15" s="71">
        <v>178.125</v>
      </c>
      <c r="G15" s="75" t="s">
        <v>117</v>
      </c>
      <c r="H15" s="68">
        <v>11380.751536794469</v>
      </c>
      <c r="I15" s="72">
        <v>516.16000000000031</v>
      </c>
      <c r="J15" s="74" t="s">
        <v>167</v>
      </c>
      <c r="K15" s="68">
        <v>11380.751536794469</v>
      </c>
      <c r="L15" s="82">
        <v>147.9</v>
      </c>
    </row>
    <row r="16" spans="1:12">
      <c r="A16" s="81" t="s">
        <v>18</v>
      </c>
      <c r="B16" s="69">
        <v>11519.952663624677</v>
      </c>
      <c r="C16" s="70">
        <v>180</v>
      </c>
      <c r="D16" s="73" t="s">
        <v>68</v>
      </c>
      <c r="E16" s="69">
        <v>11519.952663624677</v>
      </c>
      <c r="F16" s="71">
        <v>184.5</v>
      </c>
      <c r="G16" s="75" t="s">
        <v>118</v>
      </c>
      <c r="H16" s="68">
        <v>11519.952663624677</v>
      </c>
      <c r="I16" s="72">
        <v>549.4400000000004</v>
      </c>
      <c r="J16" s="74" t="s">
        <v>168</v>
      </c>
      <c r="K16" s="68">
        <v>11519.952663624677</v>
      </c>
      <c r="L16" s="82">
        <v>153</v>
      </c>
    </row>
    <row r="17" spans="1:12">
      <c r="A17" s="81" t="s">
        <v>19</v>
      </c>
      <c r="B17" s="69">
        <v>11661.313839010985</v>
      </c>
      <c r="C17" s="70">
        <v>186</v>
      </c>
      <c r="D17" s="73" t="s">
        <v>69</v>
      </c>
      <c r="E17" s="69">
        <v>11661.313839010985</v>
      </c>
      <c r="F17" s="71">
        <v>191.125</v>
      </c>
      <c r="G17" s="75" t="s">
        <v>119</v>
      </c>
      <c r="H17" s="68">
        <v>11661.313839010985</v>
      </c>
      <c r="I17" s="72">
        <v>584.00000000000045</v>
      </c>
      <c r="J17" s="74" t="s">
        <v>169</v>
      </c>
      <c r="K17" s="68">
        <v>11661.313839010985</v>
      </c>
      <c r="L17" s="82">
        <v>158.1</v>
      </c>
    </row>
    <row r="18" spans="1:12">
      <c r="A18" s="81" t="s">
        <v>20</v>
      </c>
      <c r="B18" s="69">
        <v>11804.710523966853</v>
      </c>
      <c r="C18" s="70">
        <v>193</v>
      </c>
      <c r="D18" s="73" t="s">
        <v>70</v>
      </c>
      <c r="E18" s="69">
        <v>11804.710523966853</v>
      </c>
      <c r="F18" s="71">
        <v>198</v>
      </c>
      <c r="G18" s="75" t="s">
        <v>120</v>
      </c>
      <c r="H18" s="68">
        <v>11804.710523966853</v>
      </c>
      <c r="I18" s="72">
        <v>619.84000000000049</v>
      </c>
      <c r="J18" s="74" t="s">
        <v>170</v>
      </c>
      <c r="K18" s="68">
        <v>11804.710523966853</v>
      </c>
      <c r="L18" s="82">
        <v>164.04999999999998</v>
      </c>
    </row>
    <row r="19" spans="1:12">
      <c r="A19" s="81" t="s">
        <v>21</v>
      </c>
      <c r="B19" s="69">
        <v>11950.033261783317</v>
      </c>
      <c r="C19" s="70">
        <v>200</v>
      </c>
      <c r="D19" s="73" t="s">
        <v>71</v>
      </c>
      <c r="E19" s="69">
        <v>11950.033261783317</v>
      </c>
      <c r="F19" s="71">
        <v>205.125</v>
      </c>
      <c r="G19" s="75" t="s">
        <v>121</v>
      </c>
      <c r="H19" s="68">
        <v>11950.033261783317</v>
      </c>
      <c r="I19" s="72">
        <v>656.9600000000006</v>
      </c>
      <c r="J19" s="74" t="s">
        <v>171</v>
      </c>
      <c r="K19" s="68">
        <v>11950.033261783317</v>
      </c>
      <c r="L19" s="82">
        <v>170</v>
      </c>
    </row>
    <row r="20" spans="1:12">
      <c r="A20" s="81" t="s">
        <v>22</v>
      </c>
      <c r="B20" s="69">
        <v>12097.185013920458</v>
      </c>
      <c r="C20" s="70">
        <v>207</v>
      </c>
      <c r="D20" s="73" t="s">
        <v>72</v>
      </c>
      <c r="E20" s="69">
        <v>12097.185013920458</v>
      </c>
      <c r="F20" s="71">
        <v>212.5</v>
      </c>
      <c r="G20" s="75" t="s">
        <v>122</v>
      </c>
      <c r="H20" s="68">
        <v>12097.185013920458</v>
      </c>
      <c r="I20" s="72">
        <v>695.36000000000058</v>
      </c>
      <c r="J20" s="74" t="s">
        <v>172</v>
      </c>
      <c r="K20" s="68">
        <v>12097.185013920458</v>
      </c>
      <c r="L20" s="82">
        <v>175.95</v>
      </c>
    </row>
    <row r="21" spans="1:12">
      <c r="A21" s="81" t="s">
        <v>23</v>
      </c>
      <c r="B21" s="69">
        <v>12246.079097037164</v>
      </c>
      <c r="C21" s="70">
        <v>215</v>
      </c>
      <c r="D21" s="73" t="s">
        <v>73</v>
      </c>
      <c r="E21" s="69">
        <v>12246.079097037164</v>
      </c>
      <c r="F21" s="71">
        <v>220.125</v>
      </c>
      <c r="G21" s="75" t="s">
        <v>123</v>
      </c>
      <c r="H21" s="68">
        <v>12246.079097037164</v>
      </c>
      <c r="I21" s="72">
        <v>735.04000000000065</v>
      </c>
      <c r="J21" s="74" t="s">
        <v>173</v>
      </c>
      <c r="K21" s="68">
        <v>12246.079097037164</v>
      </c>
      <c r="L21" s="82">
        <v>182.75</v>
      </c>
    </row>
    <row r="22" spans="1:12">
      <c r="A22" s="81" t="s">
        <v>24</v>
      </c>
      <c r="B22" s="69">
        <v>12396.637559331797</v>
      </c>
      <c r="C22" s="70">
        <v>222</v>
      </c>
      <c r="D22" s="73" t="s">
        <v>74</v>
      </c>
      <c r="E22" s="69">
        <v>12396.637559331797</v>
      </c>
      <c r="F22" s="71">
        <v>228</v>
      </c>
      <c r="G22" s="75" t="s">
        <v>124</v>
      </c>
      <c r="H22" s="68">
        <v>12396.637559331797</v>
      </c>
      <c r="I22" s="72">
        <v>776.00000000000068</v>
      </c>
      <c r="J22" s="74" t="s">
        <v>174</v>
      </c>
      <c r="K22" s="68">
        <v>12396.637559331797</v>
      </c>
      <c r="L22" s="82">
        <v>188.7</v>
      </c>
    </row>
    <row r="23" spans="1:12">
      <c r="A23" s="81" t="s">
        <v>25</v>
      </c>
      <c r="B23" s="69">
        <v>12548.789884236512</v>
      </c>
      <c r="C23" s="70">
        <v>230</v>
      </c>
      <c r="D23" s="73" t="s">
        <v>75</v>
      </c>
      <c r="E23" s="69">
        <v>12548.789884236512</v>
      </c>
      <c r="F23" s="71">
        <v>265.33600000000001</v>
      </c>
      <c r="G23" s="75" t="s">
        <v>125</v>
      </c>
      <c r="H23" s="68">
        <v>12548.789884236512</v>
      </c>
      <c r="I23" s="72">
        <v>974.80000000000075</v>
      </c>
      <c r="J23" s="74" t="s">
        <v>175</v>
      </c>
      <c r="K23" s="68">
        <v>12548.789884236512</v>
      </c>
      <c r="L23" s="82">
        <v>195.5</v>
      </c>
    </row>
    <row r="24" spans="1:12">
      <c r="A24" s="81" t="s">
        <v>26</v>
      </c>
      <c r="B24" s="69">
        <v>12702.47194226124</v>
      </c>
      <c r="C24" s="70">
        <v>268</v>
      </c>
      <c r="D24" s="73" t="s">
        <v>76</v>
      </c>
      <c r="E24" s="69">
        <v>12702.47194226124</v>
      </c>
      <c r="F24" s="71">
        <v>277.50400000000008</v>
      </c>
      <c r="G24" s="75" t="s">
        <v>126</v>
      </c>
      <c r="H24" s="68">
        <v>12702.47194226124</v>
      </c>
      <c r="I24" s="72">
        <v>1040.8000000000009</v>
      </c>
      <c r="J24" s="74" t="s">
        <v>176</v>
      </c>
      <c r="K24" s="68">
        <v>12702.47194226124</v>
      </c>
      <c r="L24" s="82">
        <v>227.79999999999998</v>
      </c>
    </row>
    <row r="25" spans="1:12">
      <c r="A25" s="81" t="s">
        <v>27</v>
      </c>
      <c r="B25" s="69">
        <v>12857.62513383745</v>
      </c>
      <c r="C25" s="70">
        <v>280</v>
      </c>
      <c r="D25" s="73" t="s">
        <v>77</v>
      </c>
      <c r="E25" s="69">
        <v>12857.62513383745</v>
      </c>
      <c r="F25" s="71">
        <v>290.10400000000004</v>
      </c>
      <c r="G25" s="75" t="s">
        <v>127</v>
      </c>
      <c r="H25" s="68">
        <v>12857.62513383745</v>
      </c>
      <c r="I25" s="72">
        <v>1109.2000000000012</v>
      </c>
      <c r="J25" s="74" t="s">
        <v>177</v>
      </c>
      <c r="K25" s="68">
        <v>12857.62513383745</v>
      </c>
      <c r="L25" s="82">
        <v>238</v>
      </c>
    </row>
    <row r="26" spans="1:12">
      <c r="A26" s="81" t="s">
        <v>28</v>
      </c>
      <c r="B26" s="69">
        <v>13014.19568119332</v>
      </c>
      <c r="C26" s="70">
        <v>293</v>
      </c>
      <c r="D26" s="73" t="s">
        <v>78</v>
      </c>
      <c r="E26" s="69">
        <v>13014.19568119332</v>
      </c>
      <c r="F26" s="71">
        <v>303.13600000000008</v>
      </c>
      <c r="G26" s="75" t="s">
        <v>128</v>
      </c>
      <c r="H26" s="68">
        <v>13014.19568119332</v>
      </c>
      <c r="I26" s="72">
        <v>1180.0000000000009</v>
      </c>
      <c r="J26" s="74" t="s">
        <v>178</v>
      </c>
      <c r="K26" s="68">
        <v>13014.19568119332</v>
      </c>
      <c r="L26" s="82">
        <v>249.04999999999998</v>
      </c>
    </row>
    <row r="27" spans="1:12">
      <c r="A27" s="81" t="s">
        <v>29</v>
      </c>
      <c r="B27" s="69">
        <v>13172.134037950871</v>
      </c>
      <c r="C27" s="70">
        <v>306</v>
      </c>
      <c r="D27" s="73" t="s">
        <v>79</v>
      </c>
      <c r="E27" s="69">
        <v>13172.134037950871</v>
      </c>
      <c r="F27" s="71">
        <v>316.60000000000014</v>
      </c>
      <c r="G27" s="75" t="s">
        <v>129</v>
      </c>
      <c r="H27" s="68">
        <v>13172.134037950871</v>
      </c>
      <c r="I27" s="72">
        <v>1253.200000000001</v>
      </c>
      <c r="J27" s="74" t="s">
        <v>179</v>
      </c>
      <c r="K27" s="68">
        <v>13172.134037950871</v>
      </c>
      <c r="L27" s="82">
        <v>260.09999999999997</v>
      </c>
    </row>
    <row r="28" spans="1:12">
      <c r="A28" s="81" t="s">
        <v>30</v>
      </c>
      <c r="B28" s="69">
        <v>13331.394392752787</v>
      </c>
      <c r="C28" s="70">
        <v>320</v>
      </c>
      <c r="D28" s="73" t="s">
        <v>80</v>
      </c>
      <c r="E28" s="69">
        <v>13331.394392752787</v>
      </c>
      <c r="F28" s="71">
        <v>330.49600000000021</v>
      </c>
      <c r="G28" s="75" t="s">
        <v>130</v>
      </c>
      <c r="H28" s="68">
        <v>13331.394392752787</v>
      </c>
      <c r="I28" s="72">
        <v>1328.8000000000009</v>
      </c>
      <c r="J28" s="74" t="s">
        <v>180</v>
      </c>
      <c r="K28" s="68">
        <v>13331.394392752787</v>
      </c>
      <c r="L28" s="82">
        <v>272</v>
      </c>
    </row>
    <row r="29" spans="1:12">
      <c r="A29" s="81" t="s">
        <v>31</v>
      </c>
      <c r="B29" s="69">
        <v>13491.934248758058</v>
      </c>
      <c r="C29" s="70">
        <v>334</v>
      </c>
      <c r="D29" s="73" t="s">
        <v>81</v>
      </c>
      <c r="E29" s="69">
        <v>13491.934248758058</v>
      </c>
      <c r="F29" s="71">
        <v>344.82400000000024</v>
      </c>
      <c r="G29" s="75" t="s">
        <v>131</v>
      </c>
      <c r="H29" s="68">
        <v>13491.934248758058</v>
      </c>
      <c r="I29" s="72">
        <v>1406.8000000000011</v>
      </c>
      <c r="J29" s="74" t="s">
        <v>181</v>
      </c>
      <c r="K29" s="68">
        <v>13491.934248758058</v>
      </c>
      <c r="L29" s="82">
        <v>283.89999999999998</v>
      </c>
    </row>
    <row r="30" spans="1:12">
      <c r="A30" s="81" t="s">
        <v>32</v>
      </c>
      <c r="B30" s="69">
        <v>13653.714064921032</v>
      </c>
      <c r="C30" s="70">
        <v>348</v>
      </c>
      <c r="D30" s="73" t="s">
        <v>82</v>
      </c>
      <c r="E30" s="69">
        <v>13653.714064921032</v>
      </c>
      <c r="F30" s="71">
        <v>359.58400000000029</v>
      </c>
      <c r="G30" s="75" t="s">
        <v>132</v>
      </c>
      <c r="H30" s="68">
        <v>13653.714064921032</v>
      </c>
      <c r="I30" s="72">
        <v>1487.2000000000012</v>
      </c>
      <c r="J30" s="74" t="s">
        <v>182</v>
      </c>
      <c r="K30" s="68">
        <v>13653.714064921032</v>
      </c>
      <c r="L30" s="82">
        <v>295.8</v>
      </c>
    </row>
    <row r="31" spans="1:12">
      <c r="A31" s="81" t="s">
        <v>33</v>
      </c>
      <c r="B31" s="69">
        <v>13816.696948011459</v>
      </c>
      <c r="C31" s="70">
        <v>363</v>
      </c>
      <c r="D31" s="73" t="s">
        <v>83</v>
      </c>
      <c r="E31" s="69">
        <v>13816.696948011459</v>
      </c>
      <c r="F31" s="71">
        <v>374.77600000000029</v>
      </c>
      <c r="G31" s="75" t="s">
        <v>133</v>
      </c>
      <c r="H31" s="68">
        <v>13816.696948011459</v>
      </c>
      <c r="I31" s="72">
        <v>1570.0000000000011</v>
      </c>
      <c r="J31" s="74" t="s">
        <v>183</v>
      </c>
      <c r="K31" s="68">
        <v>13816.696948011459</v>
      </c>
      <c r="L31" s="82">
        <v>308.55</v>
      </c>
    </row>
    <row r="32" spans="1:12">
      <c r="A32" s="81" t="s">
        <v>34</v>
      </c>
      <c r="B32" s="69">
        <v>13980.848386632733</v>
      </c>
      <c r="C32" s="70">
        <v>379</v>
      </c>
      <c r="D32" s="73" t="s">
        <v>84</v>
      </c>
      <c r="E32" s="69">
        <v>13980.848386632733</v>
      </c>
      <c r="F32" s="71">
        <v>390.40000000000038</v>
      </c>
      <c r="G32" s="75" t="s">
        <v>134</v>
      </c>
      <c r="H32" s="68">
        <v>13980.848386632733</v>
      </c>
      <c r="I32" s="72">
        <v>1655.2000000000012</v>
      </c>
      <c r="J32" s="74" t="s">
        <v>184</v>
      </c>
      <c r="K32" s="68">
        <v>13980.848386632733</v>
      </c>
      <c r="L32" s="82">
        <v>322.14999999999998</v>
      </c>
    </row>
    <row r="33" spans="1:12">
      <c r="A33" s="81" t="s">
        <v>35</v>
      </c>
      <c r="B33" s="69">
        <v>14146.136020253121</v>
      </c>
      <c r="C33" s="70">
        <v>395</v>
      </c>
      <c r="D33" s="73" t="s">
        <v>85</v>
      </c>
      <c r="E33" s="69">
        <v>14146.136020253121</v>
      </c>
      <c r="F33" s="71">
        <v>406.45600000000042</v>
      </c>
      <c r="G33" s="75" t="s">
        <v>135</v>
      </c>
      <c r="H33" s="68">
        <v>14146.136020253121</v>
      </c>
      <c r="I33" s="72">
        <v>1742.8000000000011</v>
      </c>
      <c r="J33" s="74" t="s">
        <v>185</v>
      </c>
      <c r="K33" s="68">
        <v>14146.136020253121</v>
      </c>
      <c r="L33" s="82">
        <v>335.75</v>
      </c>
    </row>
    <row r="34" spans="1:12">
      <c r="A34" s="81" t="s">
        <v>36</v>
      </c>
      <c r="B34" s="69">
        <v>14312.529437621874</v>
      </c>
      <c r="C34" s="70">
        <v>411</v>
      </c>
      <c r="D34" s="73" t="s">
        <v>86</v>
      </c>
      <c r="E34" s="69">
        <v>14312.529437621874</v>
      </c>
      <c r="F34" s="71">
        <v>422.94400000000047</v>
      </c>
      <c r="G34" s="75" t="s">
        <v>136</v>
      </c>
      <c r="H34" s="68">
        <v>14312.529437621874</v>
      </c>
      <c r="I34" s="72">
        <v>1832.8000000000013</v>
      </c>
      <c r="J34" s="74" t="s">
        <v>186</v>
      </c>
      <c r="K34" s="68">
        <v>14312.529437621874</v>
      </c>
      <c r="L34" s="82">
        <v>349.34999999999997</v>
      </c>
    </row>
    <row r="35" spans="1:12">
      <c r="A35" s="81" t="s">
        <v>37</v>
      </c>
      <c r="B35" s="69">
        <v>14479.999999999998</v>
      </c>
      <c r="C35" s="70">
        <v>428</v>
      </c>
      <c r="D35" s="73" t="s">
        <v>87</v>
      </c>
      <c r="E35" s="69">
        <v>14479.999999999998</v>
      </c>
      <c r="F35" s="71">
        <v>439.86400000000049</v>
      </c>
      <c r="G35" s="75" t="s">
        <v>137</v>
      </c>
      <c r="H35" s="68">
        <v>14479.999999999998</v>
      </c>
      <c r="I35" s="72">
        <v>1925.2000000000014</v>
      </c>
      <c r="J35" s="74" t="s">
        <v>187</v>
      </c>
      <c r="K35" s="68">
        <v>14479.999999999998</v>
      </c>
      <c r="L35" s="82">
        <v>363.8</v>
      </c>
    </row>
    <row r="36" spans="1:12">
      <c r="A36" s="81" t="s">
        <v>38</v>
      </c>
      <c r="B36" s="69">
        <v>14648.520685467636</v>
      </c>
      <c r="C36" s="70">
        <v>445</v>
      </c>
      <c r="D36" s="73" t="s">
        <v>88</v>
      </c>
      <c r="E36" s="69">
        <v>14648.520685467636</v>
      </c>
      <c r="F36" s="71">
        <v>457.21600000000058</v>
      </c>
      <c r="G36" s="75" t="s">
        <v>138</v>
      </c>
      <c r="H36" s="68">
        <v>14648.520685467636</v>
      </c>
      <c r="I36" s="72">
        <v>2020.0000000000014</v>
      </c>
      <c r="J36" s="74" t="s">
        <v>188</v>
      </c>
      <c r="K36" s="68">
        <v>14648.520685467636</v>
      </c>
      <c r="L36" s="82">
        <v>378.25</v>
      </c>
    </row>
    <row r="37" spans="1:12">
      <c r="A37" s="81" t="s">
        <v>39</v>
      </c>
      <c r="B37" s="69">
        <v>14818.065951229724</v>
      </c>
      <c r="C37" s="70">
        <v>462</v>
      </c>
      <c r="D37" s="73" t="s">
        <v>89</v>
      </c>
      <c r="E37" s="69">
        <v>14818.065951229724</v>
      </c>
      <c r="F37" s="71">
        <v>475.00000000000063</v>
      </c>
      <c r="G37" s="75" t="s">
        <v>139</v>
      </c>
      <c r="H37" s="68">
        <v>14818.065951229724</v>
      </c>
      <c r="I37" s="72">
        <v>2117.2000000000016</v>
      </c>
      <c r="J37" s="74" t="s">
        <v>189</v>
      </c>
      <c r="K37" s="68">
        <v>14818.065951229724</v>
      </c>
      <c r="L37" s="82">
        <v>392.7</v>
      </c>
    </row>
    <row r="38" spans="1:12">
      <c r="A38" s="81" t="s">
        <v>40</v>
      </c>
      <c r="B38" s="69">
        <v>14988.611611368971</v>
      </c>
      <c r="C38" s="70">
        <v>480</v>
      </c>
      <c r="D38" s="73" t="s">
        <v>90</v>
      </c>
      <c r="E38" s="69">
        <v>14988.611611368971</v>
      </c>
      <c r="F38" s="71">
        <v>493.21600000000069</v>
      </c>
      <c r="G38" s="75" t="s">
        <v>140</v>
      </c>
      <c r="H38" s="68">
        <v>14988.611611368971</v>
      </c>
      <c r="I38" s="72">
        <v>2216.8000000000011</v>
      </c>
      <c r="J38" s="74" t="s">
        <v>190</v>
      </c>
      <c r="K38" s="68">
        <v>14988.611611368971</v>
      </c>
      <c r="L38" s="82">
        <v>408</v>
      </c>
    </row>
    <row r="39" spans="1:12">
      <c r="A39" s="81" t="s">
        <v>41</v>
      </c>
      <c r="B39" s="69">
        <v>15160.134727919629</v>
      </c>
      <c r="C39" s="70">
        <v>499</v>
      </c>
      <c r="D39" s="73" t="s">
        <v>91</v>
      </c>
      <c r="E39" s="69">
        <v>15160.134727919629</v>
      </c>
      <c r="F39" s="71">
        <v>511.86400000000071</v>
      </c>
      <c r="G39" s="75" t="s">
        <v>141</v>
      </c>
      <c r="H39" s="68">
        <v>15160.134727919629</v>
      </c>
      <c r="I39" s="72">
        <v>2318.8000000000015</v>
      </c>
      <c r="J39" s="74" t="s">
        <v>191</v>
      </c>
      <c r="K39" s="68">
        <v>15160.134727919629</v>
      </c>
      <c r="L39" s="82">
        <v>424.15</v>
      </c>
    </row>
    <row r="40" spans="1:12">
      <c r="A40" s="81" t="s">
        <v>42</v>
      </c>
      <c r="B40" s="69">
        <v>15332.613513479357</v>
      </c>
      <c r="C40" s="70">
        <v>518</v>
      </c>
      <c r="D40" s="73" t="s">
        <v>92</v>
      </c>
      <c r="E40" s="69">
        <v>15332.613513479357</v>
      </c>
      <c r="F40" s="71">
        <v>530.94400000000087</v>
      </c>
      <c r="G40" s="75" t="s">
        <v>142</v>
      </c>
      <c r="H40" s="68">
        <v>15332.613513479357</v>
      </c>
      <c r="I40" s="72">
        <v>2423.2000000000016</v>
      </c>
      <c r="J40" s="74" t="s">
        <v>192</v>
      </c>
      <c r="K40" s="68">
        <v>15332.613513479357</v>
      </c>
      <c r="L40" s="82">
        <v>440.3</v>
      </c>
    </row>
    <row r="41" spans="1:12">
      <c r="A41" s="81" t="s">
        <v>43</v>
      </c>
      <c r="B41" s="69">
        <v>15506.027243857092</v>
      </c>
      <c r="C41" s="70">
        <v>537</v>
      </c>
      <c r="D41" s="73" t="s">
        <v>93</v>
      </c>
      <c r="E41" s="69">
        <v>15506.027243857092</v>
      </c>
      <c r="F41" s="71">
        <v>550.45600000000081</v>
      </c>
      <c r="G41" s="75" t="s">
        <v>143</v>
      </c>
      <c r="H41" s="68">
        <v>15506.027243857092</v>
      </c>
      <c r="I41" s="72">
        <v>2530.0000000000014</v>
      </c>
      <c r="J41" s="74" t="s">
        <v>193</v>
      </c>
      <c r="K41" s="68">
        <v>15506.027243857092</v>
      </c>
      <c r="L41" s="82">
        <v>456.45</v>
      </c>
    </row>
    <row r="42" spans="1:12">
      <c r="A42" s="81" t="s">
        <v>44</v>
      </c>
      <c r="B42" s="69">
        <v>15680.356179484832</v>
      </c>
      <c r="C42" s="70">
        <v>557</v>
      </c>
      <c r="D42" s="73" t="s">
        <v>94</v>
      </c>
      <c r="E42" s="69">
        <v>15680.356179484832</v>
      </c>
      <c r="F42" s="71">
        <v>570.40000000000089</v>
      </c>
      <c r="G42" s="75" t="s">
        <v>144</v>
      </c>
      <c r="H42" s="68">
        <v>15680.356179484832</v>
      </c>
      <c r="I42" s="72">
        <v>2639.2000000000016</v>
      </c>
      <c r="J42" s="74" t="s">
        <v>194</v>
      </c>
      <c r="K42" s="68">
        <v>15680.356179484832</v>
      </c>
      <c r="L42" s="82">
        <v>473.45</v>
      </c>
    </row>
    <row r="43" spans="1:12">
      <c r="A43" s="81" t="s">
        <v>45</v>
      </c>
      <c r="B43" s="69">
        <v>15855.581494511127</v>
      </c>
      <c r="C43" s="70">
        <v>577</v>
      </c>
      <c r="D43" s="73" t="s">
        <v>95</v>
      </c>
      <c r="E43" s="69">
        <v>15855.581494511127</v>
      </c>
      <c r="F43" s="71">
        <v>590.77600000000098</v>
      </c>
      <c r="G43" s="75" t="s">
        <v>145</v>
      </c>
      <c r="H43" s="68">
        <v>15855.581494511127</v>
      </c>
      <c r="I43" s="72">
        <v>2750.8000000000015</v>
      </c>
      <c r="J43" s="74" t="s">
        <v>195</v>
      </c>
      <c r="K43" s="68">
        <v>15855.581494511127</v>
      </c>
      <c r="L43" s="82">
        <v>490.45</v>
      </c>
    </row>
    <row r="44" spans="1:12">
      <c r="A44" s="81" t="s">
        <v>46</v>
      </c>
      <c r="B44" s="69">
        <v>16031.685212651502</v>
      </c>
      <c r="C44" s="70">
        <v>597</v>
      </c>
      <c r="D44" s="73" t="s">
        <v>96</v>
      </c>
      <c r="E44" s="69">
        <v>16031.685212651502</v>
      </c>
      <c r="F44" s="71">
        <v>611.58400000000097</v>
      </c>
      <c r="G44" s="75" t="s">
        <v>146</v>
      </c>
      <c r="H44" s="68">
        <v>16031.685212651502</v>
      </c>
      <c r="I44" s="72">
        <v>2864.8000000000015</v>
      </c>
      <c r="J44" s="74" t="s">
        <v>196</v>
      </c>
      <c r="K44" s="68">
        <v>16031.685212651502</v>
      </c>
      <c r="L44" s="82">
        <v>507.45</v>
      </c>
    </row>
    <row r="45" spans="1:12">
      <c r="A45" s="81" t="s">
        <v>47</v>
      </c>
      <c r="B45" s="69">
        <v>16208.650149002255</v>
      </c>
      <c r="C45" s="70">
        <v>618</v>
      </c>
      <c r="D45" s="73" t="s">
        <v>97</v>
      </c>
      <c r="E45" s="69">
        <v>16208.650149002255</v>
      </c>
      <c r="F45" s="71">
        <v>632.82400000000121</v>
      </c>
      <c r="G45" s="75" t="s">
        <v>147</v>
      </c>
      <c r="H45" s="68">
        <v>16208.650149002255</v>
      </c>
      <c r="I45" s="72">
        <v>2981.2000000000012</v>
      </c>
      <c r="J45" s="74" t="s">
        <v>197</v>
      </c>
      <c r="K45" s="68">
        <v>16208.650149002255</v>
      </c>
      <c r="L45" s="82">
        <v>525.29999999999995</v>
      </c>
    </row>
    <row r="46" spans="1:12">
      <c r="A46" s="81" t="s">
        <v>48</v>
      </c>
      <c r="B46" s="69">
        <v>16386.459857134112</v>
      </c>
      <c r="C46" s="70">
        <v>640</v>
      </c>
      <c r="D46" s="73" t="s">
        <v>98</v>
      </c>
      <c r="E46" s="69">
        <v>16386.459857134112</v>
      </c>
      <c r="F46" s="71">
        <v>654.49600000000123</v>
      </c>
      <c r="G46" s="75" t="s">
        <v>148</v>
      </c>
      <c r="H46" s="68">
        <v>16386.459857134112</v>
      </c>
      <c r="I46" s="72">
        <v>3100.0000000000014</v>
      </c>
      <c r="J46" s="74" t="s">
        <v>198</v>
      </c>
      <c r="K46" s="68">
        <v>16386.459857134112</v>
      </c>
      <c r="L46" s="82">
        <v>544</v>
      </c>
    </row>
    <row r="47" spans="1:12">
      <c r="A47" s="81" t="s">
        <v>49</v>
      </c>
      <c r="B47" s="69">
        <v>16565.098580874517</v>
      </c>
      <c r="C47" s="70">
        <v>662</v>
      </c>
      <c r="D47" s="73" t="s">
        <v>99</v>
      </c>
      <c r="E47" s="69">
        <v>16565.098580874517</v>
      </c>
      <c r="F47" s="71">
        <v>676.60000000000127</v>
      </c>
      <c r="G47" s="75" t="s">
        <v>149</v>
      </c>
      <c r="H47" s="68">
        <v>16565.098580874517</v>
      </c>
      <c r="I47" s="72">
        <v>3221.2000000000016</v>
      </c>
      <c r="J47" s="74" t="s">
        <v>199</v>
      </c>
      <c r="K47" s="68">
        <v>16565.098580874517</v>
      </c>
      <c r="L47" s="82">
        <v>562.69999999999993</v>
      </c>
    </row>
    <row r="48" spans="1:12">
      <c r="A48" s="81" t="s">
        <v>50</v>
      </c>
      <c r="B48" s="69">
        <v>16744.551210265719</v>
      </c>
      <c r="C48" s="70">
        <v>684</v>
      </c>
      <c r="D48" s="73" t="s">
        <v>100</v>
      </c>
      <c r="E48" s="69">
        <v>16744.551210265719</v>
      </c>
      <c r="F48" s="71">
        <v>699.13600000000145</v>
      </c>
      <c r="G48" s="75" t="s">
        <v>150</v>
      </c>
      <c r="H48" s="68">
        <v>16744.551210265719</v>
      </c>
      <c r="I48" s="72">
        <v>3344.8000000000015</v>
      </c>
      <c r="J48" s="74" t="s">
        <v>200</v>
      </c>
      <c r="K48" s="68">
        <v>16744.551210265719</v>
      </c>
      <c r="L48" s="82">
        <v>581.4</v>
      </c>
    </row>
    <row r="49" spans="1:12">
      <c r="A49" s="81" t="s">
        <v>51</v>
      </c>
      <c r="B49" s="69">
        <v>16924.803241251866</v>
      </c>
      <c r="C49" s="70">
        <v>707</v>
      </c>
      <c r="D49" s="73" t="s">
        <v>101</v>
      </c>
      <c r="E49" s="69">
        <v>16924.803241251866</v>
      </c>
      <c r="F49" s="71">
        <v>722.10400000000141</v>
      </c>
      <c r="G49" s="75" t="s">
        <v>151</v>
      </c>
      <c r="H49" s="68">
        <v>16924.803241251866</v>
      </c>
      <c r="I49" s="72">
        <v>3470.8000000000015</v>
      </c>
      <c r="J49" s="74" t="s">
        <v>201</v>
      </c>
      <c r="K49" s="68">
        <v>16924.803241251866</v>
      </c>
      <c r="L49" s="82">
        <v>600.94999999999993</v>
      </c>
    </row>
    <row r="50" spans="1:12">
      <c r="A50" s="81" t="s">
        <v>52</v>
      </c>
      <c r="B50" s="69">
        <v>17105.84073870509</v>
      </c>
      <c r="C50" s="70">
        <v>730</v>
      </c>
      <c r="D50" s="73" t="s">
        <v>102</v>
      </c>
      <c r="E50" s="69">
        <v>17105.84073870509</v>
      </c>
      <c r="F50" s="71">
        <v>745.50400000000161</v>
      </c>
      <c r="G50" s="75" t="s">
        <v>152</v>
      </c>
      <c r="H50" s="68">
        <v>17105.84073870509</v>
      </c>
      <c r="I50" s="72">
        <v>3599.2000000000016</v>
      </c>
      <c r="J50" s="74" t="s">
        <v>202</v>
      </c>
      <c r="K50" s="68">
        <v>17105.84073870509</v>
      </c>
      <c r="L50" s="82">
        <v>620.5</v>
      </c>
    </row>
    <row r="51" spans="1:12">
      <c r="A51" s="81" t="s">
        <v>53</v>
      </c>
      <c r="B51" s="69">
        <v>17287.650302448536</v>
      </c>
      <c r="C51" s="70">
        <v>754</v>
      </c>
      <c r="D51" s="73" t="s">
        <v>103</v>
      </c>
      <c r="E51" s="69">
        <v>17287.650302448536</v>
      </c>
      <c r="F51" s="71">
        <v>769.3360000000016</v>
      </c>
      <c r="G51" s="75" t="s">
        <v>153</v>
      </c>
      <c r="H51" s="68">
        <v>17287.650302448536</v>
      </c>
      <c r="I51" s="72">
        <v>3730.0000000000018</v>
      </c>
      <c r="J51" s="74" t="s">
        <v>203</v>
      </c>
      <c r="K51" s="68">
        <v>17287.650302448536</v>
      </c>
      <c r="L51" s="82">
        <v>640.9</v>
      </c>
    </row>
    <row r="52" spans="1:12" ht="17.25" thickBot="1">
      <c r="A52" s="83" t="s">
        <v>54</v>
      </c>
      <c r="B52" s="84">
        <v>17470.219035975933</v>
      </c>
      <c r="C52" s="85">
        <v>778</v>
      </c>
      <c r="D52" s="86" t="s">
        <v>104</v>
      </c>
      <c r="E52" s="84">
        <v>17470.219035975933</v>
      </c>
      <c r="F52" s="85">
        <v>793.60000000000161</v>
      </c>
      <c r="G52" s="87" t="s">
        <v>154</v>
      </c>
      <c r="H52" s="88">
        <v>17470.219035975933</v>
      </c>
      <c r="I52" s="89">
        <v>3863.2000000000021</v>
      </c>
      <c r="J52" s="90" t="s">
        <v>204</v>
      </c>
      <c r="K52" s="88">
        <v>17470.219035975933</v>
      </c>
      <c r="L52" s="91">
        <v>661.3</v>
      </c>
    </row>
    <row r="54" spans="1:12">
      <c r="C54" s="8" t="s">
        <v>351</v>
      </c>
      <c r="F54" t="s">
        <v>353</v>
      </c>
      <c r="I54" t="s">
        <v>354</v>
      </c>
      <c r="L54" t="s">
        <v>355</v>
      </c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75"/>
  <sheetViews>
    <sheetView topLeftCell="A25" workbookViewId="0">
      <selection activeCell="B46" sqref="B46"/>
    </sheetView>
  </sheetViews>
  <sheetFormatPr defaultRowHeight="13.5"/>
  <cols>
    <col min="1" max="1" width="0.875" style="324" customWidth="1"/>
    <col min="2" max="2" width="21.5" style="324" customWidth="1"/>
    <col min="3" max="8" width="20.625" style="324" customWidth="1"/>
    <col min="9" max="9" width="10.5" style="324" bestFit="1" customWidth="1"/>
    <col min="10" max="16384" width="9" style="324"/>
  </cols>
  <sheetData>
    <row r="1" spans="2:9">
      <c r="B1" s="190" t="s">
        <v>5115</v>
      </c>
    </row>
    <row r="2" spans="2:9">
      <c r="B2" s="756" t="s">
        <v>241</v>
      </c>
      <c r="C2" s="756" t="s">
        <v>5116</v>
      </c>
      <c r="D2" s="756" t="s">
        <v>5117</v>
      </c>
      <c r="E2" s="756" t="s">
        <v>5118</v>
      </c>
      <c r="G2" s="756" t="s">
        <v>5119</v>
      </c>
      <c r="H2" s="757" t="s">
        <v>5120</v>
      </c>
    </row>
    <row r="3" spans="2:9">
      <c r="B3" s="758" t="s">
        <v>5121</v>
      </c>
      <c r="C3" s="759">
        <v>0.81999700000000009</v>
      </c>
      <c r="D3" s="760">
        <f>C3*10</f>
        <v>8.1999700000000004</v>
      </c>
      <c r="E3" s="761">
        <f>D3</f>
        <v>8.1999700000000004</v>
      </c>
      <c r="G3" s="762" t="s">
        <v>5122</v>
      </c>
      <c r="H3" s="763">
        <v>5</v>
      </c>
    </row>
    <row r="4" spans="2:9">
      <c r="B4" s="764" t="s">
        <v>5123</v>
      </c>
      <c r="C4" s="765">
        <v>0.12</v>
      </c>
      <c r="D4" s="760">
        <f t="shared" ref="D4:D7" si="0">C4*10</f>
        <v>1.2</v>
      </c>
      <c r="E4" s="761">
        <f>D4*H3</f>
        <v>6</v>
      </c>
      <c r="G4" s="762" t="s">
        <v>5124</v>
      </c>
      <c r="H4" s="763">
        <f>H3*5</f>
        <v>25</v>
      </c>
    </row>
    <row r="5" spans="2:9">
      <c r="B5" s="766" t="s">
        <v>5125</v>
      </c>
      <c r="C5" s="767">
        <v>0.05</v>
      </c>
      <c r="D5" s="760">
        <f>C5*10+(1)</f>
        <v>1.5</v>
      </c>
      <c r="E5" s="761">
        <f>D5*H4</f>
        <v>37.5</v>
      </c>
      <c r="G5" s="762" t="s">
        <v>5126</v>
      </c>
      <c r="H5" s="763">
        <f>H4*5</f>
        <v>125</v>
      </c>
      <c r="I5" s="768"/>
    </row>
    <row r="6" spans="2:9">
      <c r="B6" s="769" t="s">
        <v>5127</v>
      </c>
      <c r="C6" s="770">
        <v>0.01</v>
      </c>
      <c r="D6" s="760">
        <f t="shared" si="0"/>
        <v>0.1</v>
      </c>
      <c r="E6" s="761">
        <f>D6*H5</f>
        <v>12.5</v>
      </c>
      <c r="G6" s="762" t="s">
        <v>5128</v>
      </c>
      <c r="H6" s="763">
        <f>H5*5</f>
        <v>625</v>
      </c>
      <c r="I6" s="768"/>
    </row>
    <row r="7" spans="2:9">
      <c r="B7" s="771" t="s">
        <v>5129</v>
      </c>
      <c r="C7" s="772">
        <v>2.9999999999999997E-6</v>
      </c>
      <c r="D7" s="760">
        <f t="shared" si="0"/>
        <v>2.9999999999999997E-5</v>
      </c>
      <c r="E7" s="761">
        <f>D7*H6</f>
        <v>1.8749999999999999E-2</v>
      </c>
    </row>
    <row r="8" spans="2:9">
      <c r="B8" s="760" t="s">
        <v>5130</v>
      </c>
      <c r="C8" s="773">
        <f>SUM(C3:C7)</f>
        <v>1.0000000000000002</v>
      </c>
      <c r="D8" s="760">
        <f>SUM(D3:D7)</f>
        <v>11</v>
      </c>
      <c r="E8" s="774">
        <f>SUM(E3:E7)</f>
        <v>64.218720000000005</v>
      </c>
    </row>
    <row r="10" spans="2:9">
      <c r="B10" s="9" t="s">
        <v>5131</v>
      </c>
      <c r="C10" s="775">
        <v>2700</v>
      </c>
    </row>
    <row r="11" spans="2:9">
      <c r="B11" s="9" t="s">
        <v>5132</v>
      </c>
      <c r="C11" s="776">
        <f>C10/E8</f>
        <v>42.043815261344349</v>
      </c>
    </row>
    <row r="14" spans="2:9">
      <c r="B14" s="190" t="s">
        <v>5133</v>
      </c>
    </row>
    <row r="15" spans="2:9">
      <c r="B15" s="756" t="s">
        <v>5119</v>
      </c>
      <c r="C15" s="756" t="s">
        <v>5134</v>
      </c>
      <c r="D15" s="756" t="s">
        <v>5135</v>
      </c>
      <c r="E15" s="756" t="s">
        <v>5136</v>
      </c>
      <c r="F15" s="756" t="s">
        <v>5118</v>
      </c>
    </row>
    <row r="16" spans="2:9">
      <c r="B16" s="760">
        <v>3</v>
      </c>
      <c r="C16" s="760">
        <v>4</v>
      </c>
      <c r="D16" s="777">
        <v>0.16</v>
      </c>
      <c r="E16" s="778">
        <f>C16*D16</f>
        <v>0.64</v>
      </c>
      <c r="F16" s="779">
        <f>E16</f>
        <v>0.64</v>
      </c>
    </row>
    <row r="17" spans="2:7">
      <c r="B17" s="760">
        <v>4</v>
      </c>
      <c r="C17" s="760">
        <v>4</v>
      </c>
      <c r="D17" s="777">
        <v>0.52</v>
      </c>
      <c r="E17" s="778">
        <f>C17*D17</f>
        <v>2.08</v>
      </c>
      <c r="F17" s="779">
        <f>E17*H3</f>
        <v>10.4</v>
      </c>
    </row>
    <row r="18" spans="2:7">
      <c r="B18" s="760">
        <v>5</v>
      </c>
      <c r="C18" s="760">
        <v>3</v>
      </c>
      <c r="D18" s="777">
        <v>0.32</v>
      </c>
      <c r="E18" s="778">
        <f>C18*D18</f>
        <v>0.96</v>
      </c>
      <c r="F18" s="779">
        <f>E18*H4</f>
        <v>24</v>
      </c>
    </row>
    <row r="19" spans="2:7">
      <c r="D19" s="780"/>
      <c r="E19" s="781" t="s">
        <v>5130</v>
      </c>
      <c r="F19" s="782">
        <f>SUM(F16:F18)</f>
        <v>35.04</v>
      </c>
    </row>
    <row r="20" spans="2:7">
      <c r="B20" s="9" t="s">
        <v>5137</v>
      </c>
      <c r="C20" s="324">
        <v>2</v>
      </c>
    </row>
    <row r="21" spans="2:7">
      <c r="B21" s="9" t="s">
        <v>5138</v>
      </c>
      <c r="C21" s="324">
        <v>3</v>
      </c>
    </row>
    <row r="22" spans="2:7">
      <c r="B22" s="9" t="s">
        <v>5139</v>
      </c>
      <c r="C22" s="781">
        <f>F19*C20*C21</f>
        <v>210.24</v>
      </c>
      <c r="E22" s="9" t="s">
        <v>5140</v>
      </c>
      <c r="F22" s="783">
        <v>1500</v>
      </c>
    </row>
    <row r="23" spans="2:7">
      <c r="B23" s="9" t="s">
        <v>5141</v>
      </c>
      <c r="C23" s="324">
        <v>5</v>
      </c>
      <c r="E23" s="9" t="s">
        <v>5142</v>
      </c>
      <c r="F23" s="784">
        <f>C24/H6</f>
        <v>1.6819200000000001</v>
      </c>
    </row>
    <row r="24" spans="2:7">
      <c r="B24" s="9" t="s">
        <v>5143</v>
      </c>
      <c r="C24" s="785">
        <f>C22*C23</f>
        <v>1051.2</v>
      </c>
      <c r="E24" s="9"/>
    </row>
    <row r="25" spans="2:7">
      <c r="B25" s="9" t="s">
        <v>5132</v>
      </c>
      <c r="C25" s="786">
        <f>F22/C24</f>
        <v>1.4269406392694064</v>
      </c>
      <c r="E25" s="9"/>
    </row>
    <row r="26" spans="2:7">
      <c r="B26" s="9"/>
    </row>
    <row r="27" spans="2:7">
      <c r="B27" s="9"/>
    </row>
    <row r="28" spans="2:7">
      <c r="B28" s="787" t="s">
        <v>5144</v>
      </c>
    </row>
    <row r="29" spans="2:7">
      <c r="B29" s="756" t="s">
        <v>5119</v>
      </c>
      <c r="C29" s="756" t="s">
        <v>5136</v>
      </c>
      <c r="D29" s="756" t="s">
        <v>5135</v>
      </c>
      <c r="E29" s="756" t="s">
        <v>5117</v>
      </c>
      <c r="F29" s="756" t="s">
        <v>5145</v>
      </c>
      <c r="G29" s="756" t="s">
        <v>5118</v>
      </c>
    </row>
    <row r="30" spans="2:7">
      <c r="B30" s="881" t="s">
        <v>5121</v>
      </c>
      <c r="C30" s="760">
        <v>1</v>
      </c>
      <c r="D30" s="777">
        <v>0.2</v>
      </c>
      <c r="E30" s="760">
        <f>D30*10</f>
        <v>2</v>
      </c>
      <c r="F30" s="882">
        <f>SUM(D30:D32)</f>
        <v>0.39999999999999997</v>
      </c>
      <c r="G30" s="761">
        <f>C30*E30</f>
        <v>2</v>
      </c>
    </row>
    <row r="31" spans="2:7">
      <c r="B31" s="881"/>
      <c r="C31" s="760">
        <v>15</v>
      </c>
      <c r="D31" s="777">
        <v>0.15</v>
      </c>
      <c r="E31" s="760">
        <f t="shared" ref="E31:E40" si="1">D31*10</f>
        <v>1.5</v>
      </c>
      <c r="F31" s="881"/>
      <c r="G31" s="761">
        <f t="shared" ref="G31:G32" si="2">C31*E31</f>
        <v>22.5</v>
      </c>
    </row>
    <row r="32" spans="2:7">
      <c r="B32" s="881"/>
      <c r="C32" s="760">
        <v>30</v>
      </c>
      <c r="D32" s="777">
        <v>0.05</v>
      </c>
      <c r="E32" s="760">
        <f t="shared" si="1"/>
        <v>0.5</v>
      </c>
      <c r="F32" s="881"/>
      <c r="G32" s="761">
        <f t="shared" si="2"/>
        <v>15</v>
      </c>
    </row>
    <row r="33" spans="1:7">
      <c r="B33" s="883" t="s">
        <v>5123</v>
      </c>
      <c r="C33" s="760">
        <v>1</v>
      </c>
      <c r="D33" s="777">
        <v>0.2</v>
      </c>
      <c r="E33" s="760">
        <f t="shared" si="1"/>
        <v>2</v>
      </c>
      <c r="F33" s="884">
        <f>SUM(D33:D35)</f>
        <v>0.39999999999999997</v>
      </c>
      <c r="G33" s="761">
        <f>C33*E33*$H$3</f>
        <v>10</v>
      </c>
    </row>
    <row r="34" spans="1:7">
      <c r="B34" s="883"/>
      <c r="C34" s="760">
        <v>10</v>
      </c>
      <c r="D34" s="777">
        <v>0.15</v>
      </c>
      <c r="E34" s="760">
        <f t="shared" si="1"/>
        <v>1.5</v>
      </c>
      <c r="F34" s="883"/>
      <c r="G34" s="761">
        <f t="shared" ref="G34:G35" si="3">C34*E34*$H$3</f>
        <v>75</v>
      </c>
    </row>
    <row r="35" spans="1:7">
      <c r="B35" s="883"/>
      <c r="C35" s="760">
        <v>20</v>
      </c>
      <c r="D35" s="777">
        <v>0.05</v>
      </c>
      <c r="E35" s="760">
        <f t="shared" si="1"/>
        <v>0.5</v>
      </c>
      <c r="F35" s="883"/>
      <c r="G35" s="761">
        <f t="shared" si="3"/>
        <v>50</v>
      </c>
    </row>
    <row r="36" spans="1:7">
      <c r="B36" s="885" t="s">
        <v>5125</v>
      </c>
      <c r="C36" s="760">
        <v>1</v>
      </c>
      <c r="D36" s="777">
        <v>0.1</v>
      </c>
      <c r="E36" s="760">
        <f>(D36*10)+1</f>
        <v>2</v>
      </c>
      <c r="F36" s="886">
        <f>SUM(D36:D38)</f>
        <v>0.18000000000000002</v>
      </c>
      <c r="G36" s="761">
        <f>C36*E36*$H$4</f>
        <v>50</v>
      </c>
    </row>
    <row r="37" spans="1:7">
      <c r="B37" s="885"/>
      <c r="C37" s="760">
        <v>3</v>
      </c>
      <c r="D37" s="777">
        <v>0.05</v>
      </c>
      <c r="E37" s="760">
        <f t="shared" si="1"/>
        <v>0.5</v>
      </c>
      <c r="F37" s="886"/>
      <c r="G37" s="761">
        <f>C37*E37*$H$4</f>
        <v>37.5</v>
      </c>
    </row>
    <row r="38" spans="1:7">
      <c r="B38" s="885"/>
      <c r="C38" s="760">
        <v>5</v>
      </c>
      <c r="D38" s="777">
        <v>0.03</v>
      </c>
      <c r="E38" s="760">
        <f t="shared" si="1"/>
        <v>0.3</v>
      </c>
      <c r="F38" s="885"/>
      <c r="G38" s="761">
        <f>C38*E38*$H$4</f>
        <v>37.5</v>
      </c>
    </row>
    <row r="39" spans="1:7">
      <c r="B39" s="887" t="s">
        <v>5127</v>
      </c>
      <c r="C39" s="760">
        <v>1</v>
      </c>
      <c r="D39" s="777">
        <v>1.4999999999999999E-2</v>
      </c>
      <c r="E39" s="760">
        <f t="shared" si="1"/>
        <v>0.15</v>
      </c>
      <c r="F39" s="888">
        <f>SUM(D39:D40)</f>
        <v>1.9E-2</v>
      </c>
      <c r="G39" s="761">
        <f>C39*E39*$H$5</f>
        <v>18.75</v>
      </c>
    </row>
    <row r="40" spans="1:7">
      <c r="B40" s="887"/>
      <c r="C40" s="760">
        <v>3</v>
      </c>
      <c r="D40" s="777">
        <v>4.0000000000000001E-3</v>
      </c>
      <c r="E40" s="760">
        <f t="shared" si="1"/>
        <v>0.04</v>
      </c>
      <c r="F40" s="887"/>
      <c r="G40" s="761">
        <f>C40*E40*$H$5</f>
        <v>15</v>
      </c>
    </row>
    <row r="41" spans="1:7">
      <c r="B41" s="771" t="s">
        <v>5129</v>
      </c>
      <c r="C41" s="760">
        <v>1</v>
      </c>
      <c r="D41" s="777">
        <v>1E-3</v>
      </c>
      <c r="E41" s="760">
        <f>D41*10</f>
        <v>0.01</v>
      </c>
      <c r="F41" s="788">
        <f>D41</f>
        <v>1E-3</v>
      </c>
      <c r="G41" s="761">
        <f>C41*E41*$H$6</f>
        <v>6.25</v>
      </c>
    </row>
    <row r="42" spans="1:7">
      <c r="D42" s="780">
        <f>SUM(D30:D41)</f>
        <v>1</v>
      </c>
      <c r="E42" s="324">
        <f>SUM(E30:E41)</f>
        <v>11</v>
      </c>
      <c r="F42" s="780">
        <f>SUM(F30:F41)</f>
        <v>1</v>
      </c>
      <c r="G42" s="789">
        <f>SUM(G30:G41)</f>
        <v>339.5</v>
      </c>
    </row>
    <row r="43" spans="1:7">
      <c r="B43" s="9" t="s">
        <v>5146</v>
      </c>
      <c r="C43" s="775">
        <v>2700</v>
      </c>
    </row>
    <row r="44" spans="1:7">
      <c r="B44" s="9" t="s">
        <v>5147</v>
      </c>
      <c r="C44" s="775">
        <f>C43/G42</f>
        <v>7.9528718703976438</v>
      </c>
    </row>
    <row r="46" spans="1:7" ht="14.25" thickBot="1"/>
    <row r="47" spans="1:7">
      <c r="A47" s="790"/>
      <c r="B47" s="791" t="s">
        <v>5148</v>
      </c>
      <c r="C47" s="792"/>
      <c r="D47" s="792"/>
      <c r="E47" s="793"/>
    </row>
    <row r="48" spans="1:7">
      <c r="A48" s="790"/>
      <c r="B48" s="794" t="s">
        <v>5149</v>
      </c>
      <c r="C48" s="795" t="s">
        <v>5150</v>
      </c>
      <c r="D48" s="795" t="s">
        <v>5151</v>
      </c>
      <c r="E48" s="790"/>
    </row>
    <row r="49" spans="1:11">
      <c r="A49" s="790"/>
      <c r="B49" s="796" t="s">
        <v>5152</v>
      </c>
      <c r="C49" s="797">
        <v>1037</v>
      </c>
      <c r="D49" s="878">
        <f>SUM(C49:C52)</f>
        <v>3915</v>
      </c>
      <c r="E49" s="790"/>
    </row>
    <row r="50" spans="1:11">
      <c r="A50" s="790"/>
      <c r="B50" s="796" t="s">
        <v>5153</v>
      </c>
      <c r="C50" s="797">
        <v>962</v>
      </c>
      <c r="D50" s="879"/>
      <c r="E50" s="790"/>
    </row>
    <row r="51" spans="1:11">
      <c r="A51" s="790"/>
      <c r="B51" s="796" t="s">
        <v>5154</v>
      </c>
      <c r="C51" s="797">
        <v>966</v>
      </c>
      <c r="D51" s="879"/>
      <c r="E51" s="790"/>
    </row>
    <row r="52" spans="1:11">
      <c r="A52" s="790"/>
      <c r="B52" s="796" t="s">
        <v>5155</v>
      </c>
      <c r="C52" s="797">
        <v>950</v>
      </c>
      <c r="D52" s="880"/>
      <c r="E52" s="790"/>
    </row>
    <row r="53" spans="1:11">
      <c r="A53" s="790"/>
      <c r="B53" s="798" t="s">
        <v>5156</v>
      </c>
      <c r="C53" s="799">
        <v>832</v>
      </c>
      <c r="D53" s="878">
        <f>SUM(C53:C56)</f>
        <v>2759</v>
      </c>
      <c r="E53" s="790"/>
      <c r="K53" s="324" t="s">
        <v>5157</v>
      </c>
    </row>
    <row r="54" spans="1:11">
      <c r="A54" s="790"/>
      <c r="B54" s="798" t="s">
        <v>5158</v>
      </c>
      <c r="C54" s="799">
        <v>642</v>
      </c>
      <c r="D54" s="879"/>
      <c r="E54" s="790"/>
    </row>
    <row r="55" spans="1:11">
      <c r="A55" s="790"/>
      <c r="B55" s="798" t="s">
        <v>5159</v>
      </c>
      <c r="C55" s="799">
        <v>781</v>
      </c>
      <c r="D55" s="879"/>
      <c r="E55" s="790"/>
    </row>
    <row r="56" spans="1:11">
      <c r="A56" s="790"/>
      <c r="B56" s="798" t="s">
        <v>5160</v>
      </c>
      <c r="C56" s="799">
        <v>504</v>
      </c>
      <c r="D56" s="880"/>
      <c r="E56" s="790"/>
    </row>
    <row r="57" spans="1:11">
      <c r="A57" s="790"/>
      <c r="B57" s="796" t="s">
        <v>5161</v>
      </c>
      <c r="C57" s="797">
        <v>151</v>
      </c>
      <c r="D57" s="878">
        <f>SUM(C57:C60)</f>
        <v>606</v>
      </c>
      <c r="E57" s="790"/>
    </row>
    <row r="58" spans="1:11">
      <c r="A58" s="790"/>
      <c r="B58" s="796" t="s">
        <v>5162</v>
      </c>
      <c r="C58" s="797">
        <v>132</v>
      </c>
      <c r="D58" s="879"/>
      <c r="E58" s="790"/>
    </row>
    <row r="59" spans="1:11">
      <c r="A59" s="790"/>
      <c r="B59" s="796" t="s">
        <v>5163</v>
      </c>
      <c r="C59" s="797">
        <v>193</v>
      </c>
      <c r="D59" s="879"/>
      <c r="E59" s="790"/>
    </row>
    <row r="60" spans="1:11">
      <c r="A60" s="790"/>
      <c r="B60" s="796" t="s">
        <v>5164</v>
      </c>
      <c r="C60" s="797">
        <v>130</v>
      </c>
      <c r="D60" s="880"/>
      <c r="E60" s="790"/>
    </row>
    <row r="61" spans="1:11">
      <c r="A61" s="790"/>
      <c r="B61" s="798" t="s">
        <v>5165</v>
      </c>
      <c r="C61" s="799">
        <v>7</v>
      </c>
      <c r="D61" s="878">
        <f>SUM(C61:C64)</f>
        <v>30</v>
      </c>
      <c r="E61" s="790"/>
    </row>
    <row r="62" spans="1:11">
      <c r="A62" s="790"/>
      <c r="B62" s="798" t="s">
        <v>5166</v>
      </c>
      <c r="C62" s="799">
        <v>9</v>
      </c>
      <c r="D62" s="879"/>
      <c r="E62" s="790"/>
    </row>
    <row r="63" spans="1:11">
      <c r="A63" s="790"/>
      <c r="B63" s="798" t="s">
        <v>5167</v>
      </c>
      <c r="C63" s="799">
        <v>3</v>
      </c>
      <c r="D63" s="879"/>
      <c r="E63" s="790"/>
    </row>
    <row r="64" spans="1:11">
      <c r="A64" s="790"/>
      <c r="B64" s="798" t="s">
        <v>5168</v>
      </c>
      <c r="C64" s="799">
        <v>11</v>
      </c>
      <c r="D64" s="880"/>
      <c r="E64" s="790"/>
    </row>
    <row r="65" spans="1:5">
      <c r="A65" s="790"/>
      <c r="B65" s="800"/>
      <c r="C65" s="643" t="s">
        <v>5169</v>
      </c>
      <c r="D65" s="643">
        <f>D49*1+D53*5+D57*25+D61*125</f>
        <v>36610</v>
      </c>
      <c r="E65" s="790"/>
    </row>
    <row r="66" spans="1:5">
      <c r="A66" s="790"/>
      <c r="B66" s="800"/>
      <c r="E66" s="790"/>
    </row>
    <row r="67" spans="1:5">
      <c r="A67" s="790"/>
      <c r="B67" s="801" t="s">
        <v>5170</v>
      </c>
      <c r="C67" s="802" t="s">
        <v>5171</v>
      </c>
      <c r="D67" s="643">
        <f>D65/100</f>
        <v>366.1</v>
      </c>
      <c r="E67" s="790"/>
    </row>
    <row r="68" spans="1:5">
      <c r="A68" s="790"/>
      <c r="B68" s="801" t="s">
        <v>5170</v>
      </c>
      <c r="C68" s="643" t="s">
        <v>5172</v>
      </c>
      <c r="D68" s="803">
        <f>(D67/340-1)*100</f>
        <v>7.6764705882353068</v>
      </c>
      <c r="E68" s="790"/>
    </row>
    <row r="69" spans="1:5">
      <c r="A69" s="790"/>
      <c r="B69" s="801" t="s">
        <v>5173</v>
      </c>
      <c r="C69" s="802" t="s">
        <v>5174</v>
      </c>
      <c r="D69" s="643">
        <v>625</v>
      </c>
      <c r="E69" s="790"/>
    </row>
    <row r="70" spans="1:5">
      <c r="A70" s="790"/>
      <c r="B70" s="801" t="s">
        <v>5173</v>
      </c>
      <c r="C70" s="802" t="s">
        <v>5175</v>
      </c>
      <c r="D70" s="643"/>
      <c r="E70" s="790"/>
    </row>
    <row r="71" spans="1:5">
      <c r="A71" s="790"/>
      <c r="B71" s="801"/>
      <c r="C71" s="643"/>
      <c r="D71" s="643">
        <f>625/G42</f>
        <v>1.840942562592047</v>
      </c>
      <c r="E71" s="790"/>
    </row>
    <row r="72" spans="1:5">
      <c r="A72" s="790"/>
      <c r="B72" s="801" t="s">
        <v>5173</v>
      </c>
      <c r="C72" s="802" t="s">
        <v>5176</v>
      </c>
      <c r="D72" s="643"/>
      <c r="E72" s="790"/>
    </row>
    <row r="73" spans="1:5" ht="14.25" thickBot="1">
      <c r="A73" s="790"/>
      <c r="B73" s="804"/>
      <c r="C73" s="805"/>
      <c r="D73" s="805"/>
      <c r="E73" s="806"/>
    </row>
    <row r="75" spans="1:5">
      <c r="B75" s="190" t="s">
        <v>5246</v>
      </c>
    </row>
  </sheetData>
  <mergeCells count="12">
    <mergeCell ref="D61:D64"/>
    <mergeCell ref="B30:B32"/>
    <mergeCell ref="F30:F32"/>
    <mergeCell ref="B33:B35"/>
    <mergeCell ref="F33:F35"/>
    <mergeCell ref="B36:B38"/>
    <mergeCell ref="F36:F38"/>
    <mergeCell ref="B39:B40"/>
    <mergeCell ref="F39:F40"/>
    <mergeCell ref="D49:D52"/>
    <mergeCell ref="D53:D56"/>
    <mergeCell ref="D57:D60"/>
  </mergeCells>
  <phoneticPr fontId="6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28"/>
  <sheetViews>
    <sheetView workbookViewId="0"/>
  </sheetViews>
  <sheetFormatPr defaultRowHeight="13.5"/>
  <cols>
    <col min="1" max="1" width="0.5" style="829" customWidth="1"/>
    <col min="2" max="2" width="20.5" style="829" bestFit="1" customWidth="1"/>
    <col min="3" max="4" width="16.5" style="829" bestFit="1" customWidth="1"/>
    <col min="5" max="16384" width="9" style="829"/>
  </cols>
  <sheetData>
    <row r="1" spans="2:4">
      <c r="B1" s="828" t="s">
        <v>5196</v>
      </c>
    </row>
    <row r="2" spans="2:4">
      <c r="B2" s="832" t="s">
        <v>5197</v>
      </c>
      <c r="C2" s="743" t="s">
        <v>5198</v>
      </c>
    </row>
    <row r="3" spans="2:4">
      <c r="B3" s="743" t="s">
        <v>5199</v>
      </c>
      <c r="C3" s="743">
        <v>500</v>
      </c>
    </row>
    <row r="4" spans="2:4">
      <c r="B4" s="743" t="s">
        <v>5200</v>
      </c>
      <c r="C4" s="743">
        <v>200</v>
      </c>
    </row>
    <row r="5" spans="2:4">
      <c r="B5" s="743" t="s">
        <v>5201</v>
      </c>
      <c r="C5" s="743">
        <f>C3+C4*29</f>
        <v>6300</v>
      </c>
    </row>
    <row r="6" spans="2:4">
      <c r="B6" s="829" t="s">
        <v>5202</v>
      </c>
    </row>
    <row r="7" spans="2:4">
      <c r="B7" s="830" t="s">
        <v>5203</v>
      </c>
    </row>
    <row r="8" spans="2:4">
      <c r="B8" s="829" t="s">
        <v>5204</v>
      </c>
    </row>
    <row r="10" spans="2:4">
      <c r="B10" s="828" t="s">
        <v>5205</v>
      </c>
      <c r="D10" s="831"/>
    </row>
    <row r="11" spans="2:4">
      <c r="B11" s="799" t="s">
        <v>5206</v>
      </c>
      <c r="C11" s="744" t="s">
        <v>5207</v>
      </c>
      <c r="D11" s="744" t="s">
        <v>5208</v>
      </c>
    </row>
    <row r="12" spans="2:4">
      <c r="B12" s="744" t="s">
        <v>5209</v>
      </c>
      <c r="C12" s="744">
        <v>1000</v>
      </c>
      <c r="D12" s="744">
        <v>50</v>
      </c>
    </row>
    <row r="13" spans="2:4">
      <c r="B13" s="744" t="s">
        <v>5210</v>
      </c>
      <c r="C13" s="744">
        <v>400</v>
      </c>
      <c r="D13" s="744">
        <v>10</v>
      </c>
    </row>
    <row r="14" spans="2:4">
      <c r="B14" s="744" t="s">
        <v>5211</v>
      </c>
      <c r="C14" s="744">
        <f>C12+C13*29</f>
        <v>12600</v>
      </c>
      <c r="D14" s="744">
        <f>D12+D13*29</f>
        <v>340</v>
      </c>
    </row>
    <row r="15" spans="2:4">
      <c r="B15" s="829" t="s">
        <v>5202</v>
      </c>
    </row>
    <row r="16" spans="2:4">
      <c r="B16" s="830" t="s">
        <v>5212</v>
      </c>
    </row>
    <row r="17" spans="1:2">
      <c r="B17" s="830"/>
    </row>
    <row r="18" spans="1:2">
      <c r="B18" s="830" t="s">
        <v>5243</v>
      </c>
    </row>
    <row r="19" spans="1:2">
      <c r="B19" s="830" t="s">
        <v>5245</v>
      </c>
    </row>
    <row r="20" spans="1:2">
      <c r="B20" s="830"/>
    </row>
    <row r="21" spans="1:2">
      <c r="A21" s="829" t="s">
        <v>5242</v>
      </c>
      <c r="B21" s="829" t="s">
        <v>5214</v>
      </c>
    </row>
    <row r="22" spans="1:2">
      <c r="B22" s="829" t="s">
        <v>5215</v>
      </c>
    </row>
    <row r="23" spans="1:2">
      <c r="A23" s="829" t="s">
        <v>5213</v>
      </c>
      <c r="B23" s="829" t="s">
        <v>5216</v>
      </c>
    </row>
    <row r="24" spans="1:2">
      <c r="B24" s="829" t="s">
        <v>5217</v>
      </c>
    </row>
    <row r="25" spans="1:2">
      <c r="B25" s="829" t="s">
        <v>5218</v>
      </c>
    </row>
    <row r="26" spans="1:2">
      <c r="B26" s="829" t="s">
        <v>5219</v>
      </c>
    </row>
    <row r="27" spans="1:2">
      <c r="B27" s="829" t="s">
        <v>5220</v>
      </c>
    </row>
    <row r="28" spans="1:2">
      <c r="B28" s="829" t="s">
        <v>5221</v>
      </c>
    </row>
  </sheetData>
  <phoneticPr fontId="6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76</vt:i4>
      </vt:variant>
      <vt:variant>
        <vt:lpstr>이름이 지정된 범위</vt:lpstr>
      </vt:variant>
      <vt:variant>
        <vt:i4>35</vt:i4>
      </vt:variant>
    </vt:vector>
  </HeadingPairs>
  <TitlesOfParts>
    <vt:vector size="111" baseType="lpstr">
      <vt:lpstr>07월 21일 빌드노트(26일 예정)</vt:lpstr>
      <vt:lpstr>20170721_SkillInfo</vt:lpstr>
      <vt:lpstr>20170721_GachaReward</vt:lpstr>
      <vt:lpstr>20170721_GuardianStone</vt:lpstr>
      <vt:lpstr>20170721_Achievement</vt:lpstr>
      <vt:lpstr>20170721_Achievement_02</vt:lpstr>
      <vt:lpstr>20170721_NOXEnchant</vt:lpstr>
      <vt:lpstr>170721_룬스톤 상품 개선</vt:lpstr>
      <vt:lpstr>170721_한계돌파 월정액</vt:lpstr>
      <vt:lpstr>170721_수호자 성장 패키지</vt:lpstr>
      <vt:lpstr>170721_전승 재료 상품 4종</vt:lpstr>
      <vt:lpstr>170721_열쇠 구매 보너스 변경</vt:lpstr>
      <vt:lpstr>170721_TranscendentStageReward</vt:lpstr>
      <vt:lpstr>07월 12일 빌드노트(13일예정)</vt:lpstr>
      <vt:lpstr>20170712_GuildSystem</vt:lpstr>
      <vt:lpstr>20170712_AttendanceEvent</vt:lpstr>
      <vt:lpstr>20170712_WestArea</vt:lpstr>
      <vt:lpstr>20170712_WestAreaStage</vt:lpstr>
      <vt:lpstr>20170712_WestAreaStageReward</vt:lpstr>
      <vt:lpstr>20170712_WestAreaAddReward</vt:lpstr>
      <vt:lpstr>20170712_MonsterAtk</vt:lpstr>
      <vt:lpstr>20170712_Achievement</vt:lpstr>
      <vt:lpstr>20170712_CharacterGuardianLevel</vt:lpstr>
      <vt:lpstr>20170712_AvatarAppearanceChange</vt:lpstr>
      <vt:lpstr>20170712_GuardianStone</vt:lpstr>
      <vt:lpstr>20170712_SuccessionSkill</vt:lpstr>
      <vt:lpstr>20170712_ProductPrice</vt:lpstr>
      <vt:lpstr>20170712_ShopInfo</vt:lpstr>
      <vt:lpstr>07월 10일 빌드노트(12일예정)</vt:lpstr>
      <vt:lpstr>20170710_GuildSystem</vt:lpstr>
      <vt:lpstr>20170710_AttendanceEvent</vt:lpstr>
      <vt:lpstr>20170710_WestArea</vt:lpstr>
      <vt:lpstr>20170710_WestAreaStage</vt:lpstr>
      <vt:lpstr>20170710_WestAreaStageReward</vt:lpstr>
      <vt:lpstr>20170710_WestAreaAddReward</vt:lpstr>
      <vt:lpstr>20170710_MonsterAtk</vt:lpstr>
      <vt:lpstr>20170710_Achievement</vt:lpstr>
      <vt:lpstr>20170710_AvatarAppearanceChange</vt:lpstr>
      <vt:lpstr>20170710_SuccessionSkill</vt:lpstr>
      <vt:lpstr>07월 07일 빌드노트(12일예정)</vt:lpstr>
      <vt:lpstr>20170707_WestAreaStage</vt:lpstr>
      <vt:lpstr>20170707_WestAreaStageReward</vt:lpstr>
      <vt:lpstr>20170707_WestAreaAddReward</vt:lpstr>
      <vt:lpstr>20170707_Achievement</vt:lpstr>
      <vt:lpstr>20170707_AvatarAppearanceChange</vt:lpstr>
      <vt:lpstr>20170707_SuccessionSkill</vt:lpstr>
      <vt:lpstr>06월 29일 빌드노트(30일예정)</vt:lpstr>
      <vt:lpstr>20170629_ShopMileageExchange</vt:lpstr>
      <vt:lpstr>20170629_SkillInfo_나이트</vt:lpstr>
      <vt:lpstr>20170629_SkillInfo_아칸</vt:lpstr>
      <vt:lpstr>20170629_SkillInfo_데몬헌터</vt:lpstr>
      <vt:lpstr>20170629_SkillInfo_버서커</vt:lpstr>
      <vt:lpstr>20170629_SuccessionSkill</vt:lpstr>
      <vt:lpstr>20170629_SuccessionMaterial</vt:lpstr>
      <vt:lpstr>20170629_MaterialCalculate</vt:lpstr>
      <vt:lpstr>20170629_AlchemyInfo</vt:lpstr>
      <vt:lpstr>20170629_AlchemyResultItemGroup</vt:lpstr>
      <vt:lpstr>20170629_CharacterGuardianLevel</vt:lpstr>
      <vt:lpstr>20170629_ItemFixedOption</vt:lpstr>
      <vt:lpstr>20170629_ItemSetOption</vt:lpstr>
      <vt:lpstr>20170629_GuardianStone</vt:lpstr>
      <vt:lpstr>20170629_ItemPow</vt:lpstr>
      <vt:lpstr>20170629_ShopPackage</vt:lpstr>
      <vt:lpstr>20170629_TranscendentStage</vt:lpstr>
      <vt:lpstr>20170629_OccupationtStage</vt:lpstr>
      <vt:lpstr>06월 14일 빌드노트(15일예정)</vt:lpstr>
      <vt:lpstr>20170614_PlayerInfo</vt:lpstr>
      <vt:lpstr>20170612_GlobalMassage</vt:lpstr>
      <vt:lpstr>20170612_AvatarSet</vt:lpstr>
      <vt:lpstr>20170612_AlchemyInfo</vt:lpstr>
      <vt:lpstr>20170612_AlchemyResultItemGroup</vt:lpstr>
      <vt:lpstr>20170612_ShopGuild</vt:lpstr>
      <vt:lpstr>20170612_AttendanceEvent</vt:lpstr>
      <vt:lpstr>06월 05일 빌드노트(08일예정)</vt:lpstr>
      <vt:lpstr>20170605_상품구성</vt:lpstr>
      <vt:lpstr>20170605_PlayerBaseStatus</vt:lpstr>
      <vt:lpstr>'20170629_OccupationtStage'!_Toc469529458</vt:lpstr>
      <vt:lpstr>'20170629_OccupationtStage'!_Toc469529459</vt:lpstr>
      <vt:lpstr>'20170629_OccupationtStage'!_Toc469529460</vt:lpstr>
      <vt:lpstr>'20170629_OccupationtStage'!_Toc469529464</vt:lpstr>
      <vt:lpstr>'20170629_OccupationtStage'!_Toc469529465</vt:lpstr>
      <vt:lpstr>'20170629_OccupationtStage'!_Toc469529467</vt:lpstr>
      <vt:lpstr>'20170629_OccupationtStage'!_Toc469529468</vt:lpstr>
      <vt:lpstr>'20170629_OccupationtStage'!_Toc469529473</vt:lpstr>
      <vt:lpstr>'20170629_OccupationtStage'!_Toc469529475</vt:lpstr>
      <vt:lpstr>'20170629_OccupationtStage'!_Toc469529476</vt:lpstr>
      <vt:lpstr>'20170629_OccupationtStage'!_Toc469529477</vt:lpstr>
      <vt:lpstr>'20170629_OccupationtStage'!_Toc469529478</vt:lpstr>
      <vt:lpstr>'20170629_OccupationtStage'!_Toc469529479</vt:lpstr>
      <vt:lpstr>'20170629_OccupationtStage'!_Toc469529480</vt:lpstr>
      <vt:lpstr>'20170629_OccupationtStage'!_Toc469529482</vt:lpstr>
      <vt:lpstr>'20170707_AvatarAppearanceChange'!_Toc487119834</vt:lpstr>
      <vt:lpstr>'20170710_AvatarAppearanceChange'!_Toc487119834</vt:lpstr>
      <vt:lpstr>'20170712_AvatarAppearanceChange'!_Toc487119834</vt:lpstr>
      <vt:lpstr>'20170707_AvatarAppearanceChange'!_Toc487119835</vt:lpstr>
      <vt:lpstr>'20170710_AvatarAppearanceChange'!_Toc487119835</vt:lpstr>
      <vt:lpstr>'20170712_AvatarAppearanceChange'!_Toc487119835</vt:lpstr>
      <vt:lpstr>'20170707_AvatarAppearanceChange'!_Toc487119836</vt:lpstr>
      <vt:lpstr>'20170710_AvatarAppearanceChange'!_Toc487119836</vt:lpstr>
      <vt:lpstr>'20170712_AvatarAppearanceChange'!_Toc487119836</vt:lpstr>
      <vt:lpstr>'20170707_AvatarAppearanceChange'!_Toc487119837</vt:lpstr>
      <vt:lpstr>'20170710_AvatarAppearanceChange'!_Toc487119837</vt:lpstr>
      <vt:lpstr>'20170712_AvatarAppearanceChange'!_Toc487119837</vt:lpstr>
      <vt:lpstr>'20170707_AvatarAppearanceChange'!_Toc487119841</vt:lpstr>
      <vt:lpstr>'20170710_AvatarAppearanceChange'!_Toc487119841</vt:lpstr>
      <vt:lpstr>'20170712_AvatarAppearanceChange'!_Toc487119841</vt:lpstr>
      <vt:lpstr>'20170629_OccupationtStage'!_강화_대상의_조건</vt:lpstr>
      <vt:lpstr>'20170629_OccupationtStage'!_부활_규칙_및</vt:lpstr>
      <vt:lpstr>'20170707_AvatarAppearanceChange'!_수동_조작과_자동</vt:lpstr>
      <vt:lpstr>'20170710_AvatarAppearanceChange'!_수동_조작과_자동</vt:lpstr>
      <vt:lpstr>'20170712_AvatarAppearanceChange'!_수동_조작과_자동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강지훈</cp:lastModifiedBy>
  <cp:lastPrinted>2017-04-24T06:24:17Z</cp:lastPrinted>
  <dcterms:created xsi:type="dcterms:W3CDTF">2016-05-13T00:51:14Z</dcterms:created>
  <dcterms:modified xsi:type="dcterms:W3CDTF">2017-07-21T10:07:47Z</dcterms:modified>
</cp:coreProperties>
</file>