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6월 20일 빌드노트(28일예정)" sheetId="117" r:id="rId1"/>
    <sheet name="20170620_HPDMG" sheetId="130" r:id="rId2"/>
    <sheet name="20170620_Occupation" sheetId="122" r:id="rId3"/>
    <sheet name="20170619_수호자 레벨별 추가 보너스 스테이터스" sheetId="119" r:id="rId4"/>
    <sheet name="20170619_세트 아이템 고정옵션 개선" sheetId="120" r:id="rId5"/>
    <sheet name="20170619_장신구 세트 옵션 개선" sheetId="129" r:id="rId6"/>
    <sheet name="20170619_수호석 리뉴얼" sheetId="128" r:id="rId7"/>
    <sheet name="20170620_버서커 스킬 개편" sheetId="124" r:id="rId8"/>
    <sheet name="20170620_데몬헌터 스킬 개편" sheetId="125" r:id="rId9"/>
    <sheet name="20170620_아칸 스킬 개편" sheetId="126" r:id="rId10"/>
    <sheet name="20170620_나이트 스킬 개편" sheetId="127" r:id="rId11"/>
    <sheet name="20170619_초월던전 개편" sheetId="121" r:id="rId12"/>
    <sheet name="20170619_룬스톤 상자 확률" sheetId="118" r:id="rId13"/>
    <sheet name="06월 14일 빌드노트(15일예정)" sheetId="107" r:id="rId14"/>
    <sheet name="20170614_PlayerInfo" sheetId="116" r:id="rId15"/>
    <sheet name="20170612_GlobalMassage" sheetId="115" r:id="rId16"/>
    <sheet name="20170612_AvatarSet" sheetId="112" r:id="rId17"/>
    <sheet name="20170612_AlchemyInfo" sheetId="110" r:id="rId18"/>
    <sheet name="20170612_AlchemyResultItemGroup" sheetId="111" r:id="rId19"/>
    <sheet name="20170612_ShopGuild" sheetId="113" r:id="rId20"/>
    <sheet name="20170612_AttendanceEvent" sheetId="109" r:id="rId21"/>
    <sheet name="06월 05일 빌드노트(08일예정)" sheetId="104" r:id="rId22"/>
    <sheet name="20170605_상품구성" sheetId="106" r:id="rId23"/>
    <sheet name="20170605_PlayerBaseStatus" sheetId="105" r:id="rId24"/>
    <sheet name="05월 30일 빌드노트(31일예정)" sheetId="101" r:id="rId25"/>
    <sheet name="20170530_ServerTagNState" sheetId="103" r:id="rId26"/>
    <sheet name="20170530_AttendanceEvent" sheetId="102" r:id="rId27"/>
    <sheet name="05월 25일 빌드노트(26일예정)" sheetId="98" r:id="rId28"/>
    <sheet name="20170525_퀘스트 보상 개선" sheetId="100" r:id="rId29"/>
    <sheet name="20170525_ShopGachaGradeGroup" sheetId="99" r:id="rId30"/>
    <sheet name="05월 21일 빌드노트(23일예정)" sheetId="97" r:id="rId31"/>
    <sheet name="05월 15일 빌드노트(17일예정)" sheetId="88" r:id="rId32"/>
    <sheet name="20170515_내용참고01" sheetId="92" r:id="rId33"/>
    <sheet name="20170515_내용참고02" sheetId="94" r:id="rId34"/>
    <sheet name="20170515_내용참고03" sheetId="89" r:id="rId35"/>
    <sheet name="20170515_내용참고04" sheetId="93" r:id="rId36"/>
    <sheet name="20170515_DefaultValue" sheetId="96" r:id="rId37"/>
    <sheet name="20170515_GuildLevelExperience" sheetId="90" r:id="rId38"/>
    <sheet name="20170516_길드_시즌&amp;공헌도_보상" sheetId="95" r:id="rId39"/>
    <sheet name="05월 08일 빌드노트(10일예정)" sheetId="91" r:id="rId40"/>
    <sheet name="04월 26일 빌드노트(27일예정)" sheetId="77" r:id="rId41"/>
    <sheet name="20170426_내용참고01" sheetId="78" r:id="rId42"/>
    <sheet name="20170426_상점 구성" sheetId="82" r:id="rId43"/>
    <sheet name="20170426_AddReward" sheetId="81" r:id="rId44"/>
    <sheet name="20170426_Achievement" sheetId="79" r:id="rId45"/>
    <sheet name="20170426_ItemNoxEnchant" sheetId="80" r:id="rId46"/>
    <sheet name="04월 25일 빌드노트(27일예정)" sheetId="83" r:id="rId47"/>
    <sheet name="20170424_내용참고01" sheetId="84" r:id="rId48"/>
    <sheet name="20170424_AddReward" sheetId="85" r:id="rId49"/>
    <sheet name="20170424_Achievement" sheetId="86" r:id="rId50"/>
    <sheet name="20170424_ItemNoxEnchant" sheetId="87" r:id="rId51"/>
    <sheet name="04월 17일 빌드노트" sheetId="70" r:id="rId52"/>
    <sheet name="20170417_내용참고01" sheetId="71" r:id="rId53"/>
    <sheet name="20170417_GuardianStone" sheetId="72" r:id="rId54"/>
    <sheet name="20170417_ShopPremiumPackage" sheetId="73" r:id="rId55"/>
    <sheet name="20170417_ShopGachaGradeGroup" sheetId="74" r:id="rId56"/>
    <sheet name="20170417_ShopGachaItemGroup" sheetId="75" r:id="rId57"/>
    <sheet name="20170417_PVPRanking" sheetId="76" r:id="rId58"/>
    <sheet name="04월 13일 빌드노트" sheetId="64" r:id="rId59"/>
    <sheet name="20170413_내용참고01" sheetId="66" r:id="rId60"/>
    <sheet name="20170413_PlayerBaseStatus" sheetId="67" r:id="rId61"/>
    <sheet name="20170413_ShopGachaItemGroup" sheetId="69" r:id="rId62"/>
    <sheet name="04월 11일 빌드노트" sheetId="68" r:id="rId63"/>
    <sheet name="내용참고0411_1" sheetId="65" r:id="rId64"/>
    <sheet name="04월 06일 빌드노트" sheetId="59" r:id="rId65"/>
    <sheet name="내용참고0405_1" sheetId="60" r:id="rId66"/>
    <sheet name="20170405_ShopGacha" sheetId="61" r:id="rId67"/>
    <sheet name="20170405_ShopGachaGradeGroup" sheetId="62" r:id="rId68"/>
    <sheet name="20170405_ShopGachaItemGroup" sheetId="63" r:id="rId69"/>
    <sheet name="20170405_PlayerBaseStatus" sheetId="57" r:id="rId70"/>
    <sheet name="20170405_GuardianRaidReward" sheetId="56" r:id="rId71"/>
    <sheet name="2017405_AddReward" sheetId="55" r:id="rId72"/>
    <sheet name="20170405_수호레이드파티초대보상(변경없음)" sheetId="54" r:id="rId73"/>
    <sheet name="03월 30일 빌드노트" sheetId="53" r:id="rId74"/>
    <sheet name="내용참고0330_1" sheetId="58" r:id="rId75"/>
    <sheet name="03월 27일 빌드노트" sheetId="49" r:id="rId76"/>
    <sheet name="03월 24일 빌드노트" sheetId="52" r:id="rId77"/>
    <sheet name="20170324_ShopAdmissionBuy" sheetId="51" r:id="rId78"/>
    <sheet name="20170324_CraftItem" sheetId="46" r:id="rId79"/>
    <sheet name="20170324_CraftMaterial" sheetId="50" r:id="rId80"/>
    <sheet name="20170324_AddReward" sheetId="48" r:id="rId81"/>
    <sheet name="03월 20일 빌드노트" sheetId="39" r:id="rId82"/>
    <sheet name="내용참고0320_1" sheetId="47" r:id="rId83"/>
    <sheet name="20170320_GuardianStone" sheetId="45" r:id="rId84"/>
    <sheet name="03월 12일 빌드노트" sheetId="43" r:id="rId85"/>
    <sheet name="03월 10일 빌드노트" sheetId="42" r:id="rId86"/>
    <sheet name="내용참고0310_1" sheetId="40" r:id="rId87"/>
    <sheet name="20170310_체력흡수 Simul" sheetId="41" r:id="rId88"/>
    <sheet name="03월 08일 빌드노트" sheetId="35" r:id="rId89"/>
  </sheets>
  <definedNames>
    <definedName name="_xlnm._FilterDatabase" localSheetId="66" hidden="1">'20170405_ShopGacha'!$A$2:$I$8</definedName>
    <definedName name="_xlnm._FilterDatabase" localSheetId="67" hidden="1">'20170405_ShopGachaGradeGroup'!$A$2:$E$8</definedName>
    <definedName name="_xlnm._FilterDatabase" localSheetId="55" hidden="1">'20170417_ShopGachaGradeGroup'!$A$2:$E$2</definedName>
    <definedName name="_xlnm._FilterDatabase" localSheetId="36" hidden="1">'20170515_DefaultValue'!$A$1:$D$1</definedName>
    <definedName name="_xlnm._FilterDatabase" localSheetId="29" hidden="1">'20170525_ShopGachaGradeGroup'!$A$5:$E$946</definedName>
    <definedName name="_xlnm._FilterDatabase" localSheetId="18" hidden="1">'20170612_AlchemyResultItemGroup'!$B$6:$D$294</definedName>
    <definedName name="_xlnm._FilterDatabase" localSheetId="16" hidden="1">'20170612_AvatarSet'!$A$1:$E$41</definedName>
    <definedName name="_xlnm._FilterDatabase" localSheetId="4" hidden="1">'20170619_세트 아이템 고정옵션 개선'!$B$3:$G$178</definedName>
    <definedName name="_xlnm._FilterDatabase" localSheetId="3" hidden="1">'20170619_수호자 레벨별 추가 보너스 스테이터스'!$B$3:$F$2003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22" l="1"/>
  <c r="G23" i="122" s="1"/>
  <c r="E22" i="122"/>
  <c r="E23" i="122" s="1"/>
  <c r="G19" i="122"/>
  <c r="G20" i="122" s="1"/>
  <c r="E19" i="122"/>
  <c r="E20" i="122" s="1"/>
  <c r="G16" i="122"/>
  <c r="G17" i="122" s="1"/>
  <c r="E16" i="122"/>
  <c r="E17" i="122" s="1"/>
  <c r="F5" i="119" l="1"/>
  <c r="F6" i="119"/>
  <c r="F7" i="119"/>
  <c r="F8" i="119"/>
  <c r="F9" i="119"/>
  <c r="F10" i="119"/>
  <c r="F11" i="119"/>
  <c r="F12" i="119"/>
  <c r="F13" i="119"/>
  <c r="F14" i="119"/>
  <c r="F15" i="119"/>
  <c r="F16" i="119"/>
  <c r="F17" i="119"/>
  <c r="F18" i="119"/>
  <c r="F19" i="119"/>
  <c r="F20" i="119"/>
  <c r="F21" i="119"/>
  <c r="F22" i="119"/>
  <c r="F23" i="119"/>
  <c r="F24" i="119"/>
  <c r="F25" i="119"/>
  <c r="F26" i="119"/>
  <c r="F27" i="119"/>
  <c r="F28" i="119"/>
  <c r="F29" i="119"/>
  <c r="F30" i="119"/>
  <c r="F31" i="119"/>
  <c r="F32" i="119"/>
  <c r="F33" i="119"/>
  <c r="F34" i="119"/>
  <c r="F35" i="119"/>
  <c r="F36" i="119"/>
  <c r="F37" i="119"/>
  <c r="F38" i="119"/>
  <c r="F39" i="119"/>
  <c r="F40" i="119"/>
  <c r="F41" i="119"/>
  <c r="F42" i="119"/>
  <c r="F43" i="119"/>
  <c r="F44" i="119"/>
  <c r="F45" i="119"/>
  <c r="F46" i="119"/>
  <c r="F47" i="119"/>
  <c r="F48" i="119"/>
  <c r="F49" i="119"/>
  <c r="F50" i="119"/>
  <c r="F51" i="119"/>
  <c r="F52" i="119"/>
  <c r="F53" i="119"/>
  <c r="F54" i="119"/>
  <c r="F55" i="119"/>
  <c r="F56" i="119"/>
  <c r="F57" i="119"/>
  <c r="F58" i="119"/>
  <c r="F59" i="119"/>
  <c r="F60" i="119"/>
  <c r="F61" i="119"/>
  <c r="F62" i="119"/>
  <c r="F63" i="119"/>
  <c r="F64" i="119"/>
  <c r="F65" i="119"/>
  <c r="F66" i="119"/>
  <c r="F67" i="119"/>
  <c r="F68" i="119"/>
  <c r="F69" i="119"/>
  <c r="F70" i="119"/>
  <c r="F71" i="119"/>
  <c r="F72" i="119"/>
  <c r="F73" i="119"/>
  <c r="F74" i="119"/>
  <c r="F75" i="119"/>
  <c r="F76" i="119"/>
  <c r="F77" i="119"/>
  <c r="F78" i="119"/>
  <c r="F79" i="119"/>
  <c r="F80" i="119"/>
  <c r="F81" i="119"/>
  <c r="F82" i="119"/>
  <c r="F83" i="119"/>
  <c r="F84" i="119"/>
  <c r="F85" i="119"/>
  <c r="F86" i="119"/>
  <c r="F87" i="119"/>
  <c r="F88" i="119"/>
  <c r="F89" i="119"/>
  <c r="F90" i="119"/>
  <c r="F91" i="119"/>
  <c r="F92" i="119"/>
  <c r="F93" i="119"/>
  <c r="F94" i="119"/>
  <c r="F95" i="119"/>
  <c r="F96" i="119"/>
  <c r="F97" i="119"/>
  <c r="F98" i="119"/>
  <c r="F99" i="119"/>
  <c r="F100" i="119"/>
  <c r="F101" i="119"/>
  <c r="F102" i="119"/>
  <c r="F103" i="119"/>
  <c r="F104" i="119"/>
  <c r="F105" i="119"/>
  <c r="F106" i="119"/>
  <c r="F107" i="119"/>
  <c r="F108" i="119"/>
  <c r="F109" i="119"/>
  <c r="F110" i="119"/>
  <c r="F111" i="119"/>
  <c r="F112" i="119"/>
  <c r="F113" i="119"/>
  <c r="F114" i="119"/>
  <c r="F115" i="119"/>
  <c r="F116" i="119"/>
  <c r="F117" i="119"/>
  <c r="F118" i="119"/>
  <c r="F119" i="119"/>
  <c r="F120" i="119"/>
  <c r="F121" i="119"/>
  <c r="F122" i="119"/>
  <c r="F123" i="119"/>
  <c r="F124" i="119"/>
  <c r="F125" i="119"/>
  <c r="F126" i="119"/>
  <c r="F127" i="119"/>
  <c r="F128" i="119"/>
  <c r="F129" i="119"/>
  <c r="F130" i="119"/>
  <c r="F131" i="119"/>
  <c r="F132" i="119"/>
  <c r="F133" i="119"/>
  <c r="F134" i="119"/>
  <c r="F135" i="119"/>
  <c r="F136" i="119"/>
  <c r="F137" i="119"/>
  <c r="F138" i="119"/>
  <c r="F139" i="119"/>
  <c r="F140" i="119"/>
  <c r="F141" i="119"/>
  <c r="F142" i="119"/>
  <c r="F143" i="119"/>
  <c r="F144" i="119"/>
  <c r="F145" i="119"/>
  <c r="F146" i="119"/>
  <c r="F147" i="119"/>
  <c r="F148" i="119"/>
  <c r="F149" i="119"/>
  <c r="F150" i="119"/>
  <c r="F151" i="119"/>
  <c r="F152" i="119"/>
  <c r="F153" i="119"/>
  <c r="F154" i="119"/>
  <c r="F155" i="119"/>
  <c r="F156" i="119"/>
  <c r="F157" i="119"/>
  <c r="F158" i="119"/>
  <c r="F159" i="119"/>
  <c r="F160" i="119"/>
  <c r="F161" i="119"/>
  <c r="F162" i="119"/>
  <c r="F163" i="119"/>
  <c r="F164" i="119"/>
  <c r="F165" i="119"/>
  <c r="F166" i="119"/>
  <c r="F167" i="119"/>
  <c r="F168" i="119"/>
  <c r="F169" i="119"/>
  <c r="F170" i="119"/>
  <c r="F171" i="119"/>
  <c r="F172" i="119"/>
  <c r="F173" i="119"/>
  <c r="F174" i="119"/>
  <c r="F175" i="119"/>
  <c r="F176" i="119"/>
  <c r="F177" i="119"/>
  <c r="F178" i="119"/>
  <c r="F179" i="119"/>
  <c r="F180" i="119"/>
  <c r="F181" i="119"/>
  <c r="F182" i="119"/>
  <c r="F183" i="119"/>
  <c r="F184" i="119"/>
  <c r="F185" i="119"/>
  <c r="F186" i="119"/>
  <c r="F187" i="119"/>
  <c r="F188" i="119"/>
  <c r="F189" i="119"/>
  <c r="F190" i="119"/>
  <c r="F191" i="119"/>
  <c r="F192" i="119"/>
  <c r="F193" i="119"/>
  <c r="F194" i="119"/>
  <c r="F195" i="119"/>
  <c r="F196" i="119"/>
  <c r="F197" i="119"/>
  <c r="F198" i="119"/>
  <c r="F199" i="119"/>
  <c r="F200" i="119"/>
  <c r="F201" i="119"/>
  <c r="F202" i="119"/>
  <c r="F203" i="119"/>
  <c r="F204" i="119"/>
  <c r="F205" i="119"/>
  <c r="F206" i="119"/>
  <c r="F207" i="119"/>
  <c r="F208" i="119"/>
  <c r="F209" i="119"/>
  <c r="F210" i="119"/>
  <c r="F211" i="119"/>
  <c r="F212" i="119"/>
  <c r="F213" i="119"/>
  <c r="F214" i="119"/>
  <c r="F215" i="119"/>
  <c r="F216" i="119"/>
  <c r="F217" i="119"/>
  <c r="F218" i="119"/>
  <c r="F219" i="119"/>
  <c r="F220" i="119"/>
  <c r="F221" i="119"/>
  <c r="F222" i="119"/>
  <c r="F223" i="119"/>
  <c r="F224" i="119"/>
  <c r="F225" i="119"/>
  <c r="F226" i="119"/>
  <c r="F227" i="119"/>
  <c r="F228" i="119"/>
  <c r="F229" i="119"/>
  <c r="F230" i="119"/>
  <c r="F231" i="119"/>
  <c r="F232" i="119"/>
  <c r="F233" i="119"/>
  <c r="F234" i="119"/>
  <c r="F235" i="119"/>
  <c r="F236" i="119"/>
  <c r="F237" i="119"/>
  <c r="F238" i="119"/>
  <c r="F239" i="119"/>
  <c r="F240" i="119"/>
  <c r="F241" i="119"/>
  <c r="F242" i="119"/>
  <c r="F243" i="119"/>
  <c r="F244" i="119"/>
  <c r="F245" i="119"/>
  <c r="F246" i="119"/>
  <c r="F247" i="119"/>
  <c r="F248" i="119"/>
  <c r="F249" i="119"/>
  <c r="F250" i="119"/>
  <c r="F251" i="119"/>
  <c r="F252" i="119"/>
  <c r="F253" i="119"/>
  <c r="F254" i="119"/>
  <c r="F255" i="119"/>
  <c r="F256" i="119"/>
  <c r="F257" i="119"/>
  <c r="F258" i="119"/>
  <c r="F259" i="119"/>
  <c r="F260" i="119"/>
  <c r="F261" i="119"/>
  <c r="F262" i="119"/>
  <c r="F263" i="119"/>
  <c r="F264" i="119"/>
  <c r="F265" i="119"/>
  <c r="F266" i="119"/>
  <c r="F267" i="119"/>
  <c r="F268" i="119"/>
  <c r="F269" i="119"/>
  <c r="F270" i="119"/>
  <c r="F271" i="119"/>
  <c r="F272" i="119"/>
  <c r="F273" i="119"/>
  <c r="F274" i="119"/>
  <c r="F275" i="119"/>
  <c r="F276" i="119"/>
  <c r="F277" i="119"/>
  <c r="F278" i="119"/>
  <c r="F279" i="119"/>
  <c r="F280" i="119"/>
  <c r="F281" i="119"/>
  <c r="F282" i="119"/>
  <c r="F283" i="119"/>
  <c r="F284" i="119"/>
  <c r="F285" i="119"/>
  <c r="F286" i="119"/>
  <c r="F287" i="119"/>
  <c r="F288" i="119"/>
  <c r="F289" i="119"/>
  <c r="F290" i="119"/>
  <c r="F291" i="119"/>
  <c r="F292" i="119"/>
  <c r="F293" i="119"/>
  <c r="F294" i="119"/>
  <c r="F295" i="119"/>
  <c r="F296" i="119"/>
  <c r="F297" i="119"/>
  <c r="F298" i="119"/>
  <c r="F299" i="119"/>
  <c r="F300" i="119"/>
  <c r="F301" i="119"/>
  <c r="F302" i="119"/>
  <c r="F303" i="119"/>
  <c r="F304" i="119"/>
  <c r="F305" i="119"/>
  <c r="F306" i="119"/>
  <c r="F307" i="119"/>
  <c r="F308" i="119"/>
  <c r="F309" i="119"/>
  <c r="F310" i="119"/>
  <c r="F311" i="119"/>
  <c r="F312" i="119"/>
  <c r="F313" i="119"/>
  <c r="F314" i="119"/>
  <c r="F315" i="119"/>
  <c r="F316" i="119"/>
  <c r="F317" i="119"/>
  <c r="F318" i="119"/>
  <c r="F319" i="119"/>
  <c r="F320" i="119"/>
  <c r="F321" i="119"/>
  <c r="F322" i="119"/>
  <c r="F323" i="119"/>
  <c r="F324" i="119"/>
  <c r="F325" i="119"/>
  <c r="F326" i="119"/>
  <c r="F327" i="119"/>
  <c r="F328" i="119"/>
  <c r="F329" i="119"/>
  <c r="F330" i="119"/>
  <c r="F331" i="119"/>
  <c r="F332" i="119"/>
  <c r="F333" i="119"/>
  <c r="F334" i="119"/>
  <c r="F335" i="119"/>
  <c r="F336" i="119"/>
  <c r="F337" i="119"/>
  <c r="F338" i="119"/>
  <c r="F339" i="119"/>
  <c r="F340" i="119"/>
  <c r="F341" i="119"/>
  <c r="F342" i="119"/>
  <c r="F343" i="119"/>
  <c r="F344" i="119"/>
  <c r="F345" i="119"/>
  <c r="F346" i="119"/>
  <c r="F347" i="119"/>
  <c r="F348" i="119"/>
  <c r="F349" i="119"/>
  <c r="F350" i="119"/>
  <c r="F351" i="119"/>
  <c r="F352" i="119"/>
  <c r="F353" i="119"/>
  <c r="F354" i="119"/>
  <c r="F355" i="119"/>
  <c r="F356" i="119"/>
  <c r="F357" i="119"/>
  <c r="F358" i="119"/>
  <c r="F359" i="119"/>
  <c r="F360" i="119"/>
  <c r="F361" i="119"/>
  <c r="F362" i="119"/>
  <c r="F363" i="119"/>
  <c r="F364" i="119"/>
  <c r="F365" i="119"/>
  <c r="F366" i="119"/>
  <c r="F367" i="119"/>
  <c r="F368" i="119"/>
  <c r="F369" i="119"/>
  <c r="F370" i="119"/>
  <c r="F371" i="119"/>
  <c r="F372" i="119"/>
  <c r="F373" i="119"/>
  <c r="F374" i="119"/>
  <c r="F375" i="119"/>
  <c r="F376" i="119"/>
  <c r="F377" i="119"/>
  <c r="F378" i="119"/>
  <c r="F379" i="119"/>
  <c r="F380" i="119"/>
  <c r="F381" i="119"/>
  <c r="F382" i="119"/>
  <c r="F383" i="119"/>
  <c r="F384" i="119"/>
  <c r="F385" i="119"/>
  <c r="F386" i="119"/>
  <c r="F387" i="119"/>
  <c r="F388" i="119"/>
  <c r="F389" i="119"/>
  <c r="F390" i="119"/>
  <c r="F391" i="119"/>
  <c r="F392" i="119"/>
  <c r="F393" i="119"/>
  <c r="F394" i="119"/>
  <c r="F395" i="119"/>
  <c r="F396" i="119"/>
  <c r="F397" i="119"/>
  <c r="F398" i="119"/>
  <c r="F399" i="119"/>
  <c r="F400" i="119"/>
  <c r="F401" i="119"/>
  <c r="F402" i="119"/>
  <c r="F403" i="119"/>
  <c r="F404" i="119"/>
  <c r="F405" i="119"/>
  <c r="F406" i="119"/>
  <c r="F407" i="119"/>
  <c r="F408" i="119"/>
  <c r="F409" i="119"/>
  <c r="F410" i="119"/>
  <c r="F411" i="119"/>
  <c r="F412" i="119"/>
  <c r="F413" i="119"/>
  <c r="F414" i="119"/>
  <c r="F415" i="119"/>
  <c r="F416" i="119"/>
  <c r="F417" i="119"/>
  <c r="F418" i="119"/>
  <c r="F419" i="119"/>
  <c r="F420" i="119"/>
  <c r="F421" i="119"/>
  <c r="F422" i="119"/>
  <c r="F423" i="119"/>
  <c r="F424" i="119"/>
  <c r="F425" i="119"/>
  <c r="F426" i="119"/>
  <c r="F427" i="119"/>
  <c r="F428" i="119"/>
  <c r="F429" i="119"/>
  <c r="F430" i="119"/>
  <c r="F431" i="119"/>
  <c r="F432" i="119"/>
  <c r="F433" i="119"/>
  <c r="F434" i="119"/>
  <c r="F435" i="119"/>
  <c r="F436" i="119"/>
  <c r="F437" i="119"/>
  <c r="F438" i="119"/>
  <c r="F439" i="119"/>
  <c r="F440" i="119"/>
  <c r="F441" i="119"/>
  <c r="F442" i="119"/>
  <c r="F443" i="119"/>
  <c r="F444" i="119"/>
  <c r="F445" i="119"/>
  <c r="F446" i="119"/>
  <c r="F447" i="119"/>
  <c r="F448" i="119"/>
  <c r="F449" i="119"/>
  <c r="F450" i="119"/>
  <c r="F451" i="119"/>
  <c r="F452" i="119"/>
  <c r="F453" i="119"/>
  <c r="F454" i="119"/>
  <c r="F455" i="119"/>
  <c r="F456" i="119"/>
  <c r="F457" i="119"/>
  <c r="F458" i="119"/>
  <c r="F459" i="119"/>
  <c r="F460" i="119"/>
  <c r="F461" i="119"/>
  <c r="F462" i="119"/>
  <c r="F463" i="119"/>
  <c r="F464" i="119"/>
  <c r="F465" i="119"/>
  <c r="F466" i="119"/>
  <c r="F467" i="119"/>
  <c r="F468" i="119"/>
  <c r="F469" i="119"/>
  <c r="F470" i="119"/>
  <c r="F471" i="119"/>
  <c r="F472" i="119"/>
  <c r="F473" i="119"/>
  <c r="F474" i="119"/>
  <c r="F475" i="119"/>
  <c r="F476" i="119"/>
  <c r="F477" i="119"/>
  <c r="F478" i="119"/>
  <c r="F479" i="119"/>
  <c r="F480" i="119"/>
  <c r="F481" i="119"/>
  <c r="F482" i="119"/>
  <c r="F483" i="119"/>
  <c r="F484" i="119"/>
  <c r="F485" i="119"/>
  <c r="F486" i="119"/>
  <c r="F487" i="119"/>
  <c r="F488" i="119"/>
  <c r="F489" i="119"/>
  <c r="F490" i="119"/>
  <c r="F491" i="119"/>
  <c r="F492" i="119"/>
  <c r="F493" i="119"/>
  <c r="F494" i="119"/>
  <c r="F495" i="119"/>
  <c r="F496" i="119"/>
  <c r="F497" i="119"/>
  <c r="F498" i="119"/>
  <c r="F499" i="119"/>
  <c r="F500" i="119"/>
  <c r="F501" i="119"/>
  <c r="F502" i="119"/>
  <c r="F503" i="119"/>
  <c r="F504" i="119"/>
  <c r="F505" i="119"/>
  <c r="F506" i="119"/>
  <c r="F507" i="119"/>
  <c r="F508" i="119"/>
  <c r="F509" i="119"/>
  <c r="F510" i="119"/>
  <c r="F511" i="119"/>
  <c r="F512" i="119"/>
  <c r="F513" i="119"/>
  <c r="F514" i="119"/>
  <c r="F515" i="119"/>
  <c r="F516" i="119"/>
  <c r="F517" i="119"/>
  <c r="F518" i="119"/>
  <c r="F519" i="119"/>
  <c r="F520" i="119"/>
  <c r="F521" i="119"/>
  <c r="F522" i="119"/>
  <c r="F523" i="119"/>
  <c r="F524" i="119"/>
  <c r="F525" i="119"/>
  <c r="F526" i="119"/>
  <c r="F527" i="119"/>
  <c r="F528" i="119"/>
  <c r="F529" i="119"/>
  <c r="F530" i="119"/>
  <c r="F531" i="119"/>
  <c r="F532" i="119"/>
  <c r="F533" i="119"/>
  <c r="F534" i="119"/>
  <c r="F535" i="119"/>
  <c r="F536" i="119"/>
  <c r="F537" i="119"/>
  <c r="F538" i="119"/>
  <c r="F539" i="119"/>
  <c r="F540" i="119"/>
  <c r="F541" i="119"/>
  <c r="F542" i="119"/>
  <c r="F543" i="119"/>
  <c r="F544" i="119"/>
  <c r="F545" i="119"/>
  <c r="F546" i="119"/>
  <c r="F547" i="119"/>
  <c r="F548" i="119"/>
  <c r="F549" i="119"/>
  <c r="F550" i="119"/>
  <c r="F551" i="119"/>
  <c r="F552" i="119"/>
  <c r="F553" i="119"/>
  <c r="F554" i="119"/>
  <c r="F555" i="119"/>
  <c r="F556" i="119"/>
  <c r="F557" i="119"/>
  <c r="F558" i="119"/>
  <c r="F559" i="119"/>
  <c r="F560" i="119"/>
  <c r="F561" i="119"/>
  <c r="F562" i="119"/>
  <c r="F563" i="119"/>
  <c r="F564" i="119"/>
  <c r="F565" i="119"/>
  <c r="F566" i="119"/>
  <c r="F567" i="119"/>
  <c r="F568" i="119"/>
  <c r="F569" i="119"/>
  <c r="F570" i="119"/>
  <c r="F571" i="119"/>
  <c r="F572" i="119"/>
  <c r="F573" i="119"/>
  <c r="F574" i="119"/>
  <c r="F575" i="119"/>
  <c r="F576" i="119"/>
  <c r="F577" i="119"/>
  <c r="F578" i="119"/>
  <c r="F579" i="119"/>
  <c r="F580" i="119"/>
  <c r="F581" i="119"/>
  <c r="F582" i="119"/>
  <c r="F583" i="119"/>
  <c r="F584" i="119"/>
  <c r="F585" i="119"/>
  <c r="F586" i="119"/>
  <c r="F587" i="119"/>
  <c r="F588" i="119"/>
  <c r="F589" i="119"/>
  <c r="F590" i="119"/>
  <c r="F591" i="119"/>
  <c r="F592" i="119"/>
  <c r="F593" i="119"/>
  <c r="F594" i="119"/>
  <c r="F595" i="119"/>
  <c r="F596" i="119"/>
  <c r="F597" i="119"/>
  <c r="F598" i="119"/>
  <c r="F599" i="119"/>
  <c r="F600" i="119"/>
  <c r="F601" i="119"/>
  <c r="F602" i="119"/>
  <c r="F603" i="119"/>
  <c r="F604" i="119"/>
  <c r="F605" i="119"/>
  <c r="F606" i="119"/>
  <c r="F607" i="119"/>
  <c r="F608" i="119"/>
  <c r="F609" i="119"/>
  <c r="F610" i="119"/>
  <c r="F611" i="119"/>
  <c r="F612" i="119"/>
  <c r="F613" i="119"/>
  <c r="F614" i="119"/>
  <c r="F615" i="119"/>
  <c r="F616" i="119"/>
  <c r="F617" i="119"/>
  <c r="F618" i="119"/>
  <c r="F619" i="119"/>
  <c r="F620" i="119"/>
  <c r="F621" i="119"/>
  <c r="F622" i="119"/>
  <c r="F623" i="119"/>
  <c r="F624" i="119"/>
  <c r="F625" i="119"/>
  <c r="F626" i="119"/>
  <c r="F627" i="119"/>
  <c r="F628" i="119"/>
  <c r="F629" i="119"/>
  <c r="F630" i="119"/>
  <c r="F631" i="119"/>
  <c r="F632" i="119"/>
  <c r="F633" i="119"/>
  <c r="F634" i="119"/>
  <c r="F635" i="119"/>
  <c r="F636" i="119"/>
  <c r="F637" i="119"/>
  <c r="F638" i="119"/>
  <c r="F639" i="119"/>
  <c r="F640" i="119"/>
  <c r="F641" i="119"/>
  <c r="F642" i="119"/>
  <c r="F643" i="119"/>
  <c r="F644" i="119"/>
  <c r="F645" i="119"/>
  <c r="F646" i="119"/>
  <c r="F647" i="119"/>
  <c r="F648" i="119"/>
  <c r="F649" i="119"/>
  <c r="F650" i="119"/>
  <c r="F651" i="119"/>
  <c r="F652" i="119"/>
  <c r="F653" i="119"/>
  <c r="F654" i="119"/>
  <c r="F655" i="119"/>
  <c r="F656" i="119"/>
  <c r="F657" i="119"/>
  <c r="F658" i="119"/>
  <c r="F659" i="119"/>
  <c r="F660" i="119"/>
  <c r="F661" i="119"/>
  <c r="F662" i="119"/>
  <c r="F663" i="119"/>
  <c r="F664" i="119"/>
  <c r="F665" i="119"/>
  <c r="F666" i="119"/>
  <c r="F667" i="119"/>
  <c r="F668" i="119"/>
  <c r="F669" i="119"/>
  <c r="F670" i="119"/>
  <c r="F671" i="119"/>
  <c r="F672" i="119"/>
  <c r="F673" i="119"/>
  <c r="F674" i="119"/>
  <c r="F675" i="119"/>
  <c r="F676" i="119"/>
  <c r="F677" i="119"/>
  <c r="F678" i="119"/>
  <c r="F679" i="119"/>
  <c r="F680" i="119"/>
  <c r="F681" i="119"/>
  <c r="F682" i="119"/>
  <c r="F683" i="119"/>
  <c r="F684" i="119"/>
  <c r="F685" i="119"/>
  <c r="F686" i="119"/>
  <c r="F687" i="119"/>
  <c r="F688" i="119"/>
  <c r="F689" i="119"/>
  <c r="F690" i="119"/>
  <c r="F691" i="119"/>
  <c r="F692" i="119"/>
  <c r="F693" i="119"/>
  <c r="F694" i="119"/>
  <c r="F695" i="119"/>
  <c r="F696" i="119"/>
  <c r="F697" i="119"/>
  <c r="F698" i="119"/>
  <c r="F699" i="119"/>
  <c r="F700" i="119"/>
  <c r="F701" i="119"/>
  <c r="F702" i="119"/>
  <c r="F703" i="119"/>
  <c r="F704" i="119"/>
  <c r="F705" i="119"/>
  <c r="F706" i="119"/>
  <c r="F707" i="119"/>
  <c r="F708" i="119"/>
  <c r="F709" i="119"/>
  <c r="F710" i="119"/>
  <c r="F711" i="119"/>
  <c r="F712" i="119"/>
  <c r="F713" i="119"/>
  <c r="F714" i="119"/>
  <c r="F715" i="119"/>
  <c r="F716" i="119"/>
  <c r="F717" i="119"/>
  <c r="F718" i="119"/>
  <c r="F719" i="119"/>
  <c r="F720" i="119"/>
  <c r="F721" i="119"/>
  <c r="F722" i="119"/>
  <c r="F723" i="119"/>
  <c r="F724" i="119"/>
  <c r="F725" i="119"/>
  <c r="F726" i="119"/>
  <c r="F727" i="119"/>
  <c r="F728" i="119"/>
  <c r="F729" i="119"/>
  <c r="F730" i="119"/>
  <c r="F731" i="119"/>
  <c r="F732" i="119"/>
  <c r="F733" i="119"/>
  <c r="F734" i="119"/>
  <c r="F735" i="119"/>
  <c r="F736" i="119"/>
  <c r="F737" i="119"/>
  <c r="F738" i="119"/>
  <c r="F739" i="119"/>
  <c r="F740" i="119"/>
  <c r="F741" i="119"/>
  <c r="F742" i="119"/>
  <c r="F743" i="119"/>
  <c r="F744" i="119"/>
  <c r="F745" i="119"/>
  <c r="F746" i="119"/>
  <c r="F747" i="119"/>
  <c r="F748" i="119"/>
  <c r="F749" i="119"/>
  <c r="F750" i="119"/>
  <c r="F751" i="119"/>
  <c r="F752" i="119"/>
  <c r="F753" i="119"/>
  <c r="F754" i="119"/>
  <c r="F755" i="119"/>
  <c r="F756" i="119"/>
  <c r="F757" i="119"/>
  <c r="F758" i="119"/>
  <c r="F759" i="119"/>
  <c r="F760" i="119"/>
  <c r="F761" i="119"/>
  <c r="F762" i="119"/>
  <c r="F763" i="119"/>
  <c r="F764" i="119"/>
  <c r="F765" i="119"/>
  <c r="F766" i="119"/>
  <c r="F767" i="119"/>
  <c r="F768" i="119"/>
  <c r="F769" i="119"/>
  <c r="F770" i="119"/>
  <c r="F771" i="119"/>
  <c r="F772" i="119"/>
  <c r="F773" i="119"/>
  <c r="F774" i="119"/>
  <c r="F775" i="119"/>
  <c r="F776" i="119"/>
  <c r="F777" i="119"/>
  <c r="F778" i="119"/>
  <c r="F779" i="119"/>
  <c r="F780" i="119"/>
  <c r="F781" i="119"/>
  <c r="F782" i="119"/>
  <c r="F783" i="119"/>
  <c r="F784" i="119"/>
  <c r="F785" i="119"/>
  <c r="F786" i="119"/>
  <c r="F787" i="119"/>
  <c r="F788" i="119"/>
  <c r="F789" i="119"/>
  <c r="F790" i="119"/>
  <c r="F791" i="119"/>
  <c r="F792" i="119"/>
  <c r="F793" i="119"/>
  <c r="F794" i="119"/>
  <c r="F795" i="119"/>
  <c r="F796" i="119"/>
  <c r="F797" i="119"/>
  <c r="F798" i="119"/>
  <c r="F799" i="119"/>
  <c r="F800" i="119"/>
  <c r="F801" i="119"/>
  <c r="F802" i="119"/>
  <c r="F803" i="119"/>
  <c r="F804" i="119"/>
  <c r="F805" i="119"/>
  <c r="F806" i="119"/>
  <c r="F807" i="119"/>
  <c r="F808" i="119"/>
  <c r="F809" i="119"/>
  <c r="F810" i="119"/>
  <c r="F811" i="119"/>
  <c r="F812" i="119"/>
  <c r="F813" i="119"/>
  <c r="F814" i="119"/>
  <c r="F815" i="119"/>
  <c r="F816" i="119"/>
  <c r="F817" i="119"/>
  <c r="F818" i="119"/>
  <c r="F819" i="119"/>
  <c r="F820" i="119"/>
  <c r="F821" i="119"/>
  <c r="F822" i="119"/>
  <c r="F823" i="119"/>
  <c r="F824" i="119"/>
  <c r="F825" i="119"/>
  <c r="F826" i="119"/>
  <c r="F827" i="119"/>
  <c r="F828" i="119"/>
  <c r="F829" i="119"/>
  <c r="F830" i="119"/>
  <c r="F831" i="119"/>
  <c r="F832" i="119"/>
  <c r="F833" i="119"/>
  <c r="F834" i="119"/>
  <c r="F835" i="119"/>
  <c r="F836" i="119"/>
  <c r="F837" i="119"/>
  <c r="F838" i="119"/>
  <c r="F839" i="119"/>
  <c r="F840" i="119"/>
  <c r="F841" i="119"/>
  <c r="F842" i="119"/>
  <c r="F843" i="119"/>
  <c r="F844" i="119"/>
  <c r="F845" i="119"/>
  <c r="F846" i="119"/>
  <c r="F847" i="119"/>
  <c r="F848" i="119"/>
  <c r="F849" i="119"/>
  <c r="F850" i="119"/>
  <c r="F851" i="119"/>
  <c r="F852" i="119"/>
  <c r="F853" i="119"/>
  <c r="F854" i="119"/>
  <c r="F855" i="119"/>
  <c r="F856" i="119"/>
  <c r="F857" i="119"/>
  <c r="F858" i="119"/>
  <c r="F859" i="119"/>
  <c r="F860" i="119"/>
  <c r="F861" i="119"/>
  <c r="F862" i="119"/>
  <c r="F863" i="119"/>
  <c r="F864" i="119"/>
  <c r="F865" i="119"/>
  <c r="F866" i="119"/>
  <c r="F867" i="119"/>
  <c r="F868" i="119"/>
  <c r="F869" i="119"/>
  <c r="F870" i="119"/>
  <c r="F871" i="119"/>
  <c r="F872" i="119"/>
  <c r="F873" i="119"/>
  <c r="F874" i="119"/>
  <c r="F875" i="119"/>
  <c r="F876" i="119"/>
  <c r="F877" i="119"/>
  <c r="F878" i="119"/>
  <c r="F879" i="119"/>
  <c r="F880" i="119"/>
  <c r="F881" i="119"/>
  <c r="F882" i="119"/>
  <c r="F883" i="119"/>
  <c r="F884" i="119"/>
  <c r="F885" i="119"/>
  <c r="F886" i="119"/>
  <c r="F887" i="119"/>
  <c r="F888" i="119"/>
  <c r="F889" i="119"/>
  <c r="F890" i="119"/>
  <c r="F891" i="119"/>
  <c r="F892" i="119"/>
  <c r="F893" i="119"/>
  <c r="F894" i="119"/>
  <c r="F895" i="119"/>
  <c r="F896" i="119"/>
  <c r="F897" i="119"/>
  <c r="F898" i="119"/>
  <c r="F899" i="119"/>
  <c r="F900" i="119"/>
  <c r="F901" i="119"/>
  <c r="F902" i="119"/>
  <c r="F903" i="119"/>
  <c r="F904" i="119"/>
  <c r="F905" i="119"/>
  <c r="F906" i="119"/>
  <c r="F907" i="119"/>
  <c r="F908" i="119"/>
  <c r="F909" i="119"/>
  <c r="F910" i="119"/>
  <c r="F911" i="119"/>
  <c r="F912" i="119"/>
  <c r="F913" i="119"/>
  <c r="F914" i="119"/>
  <c r="F915" i="119"/>
  <c r="F916" i="119"/>
  <c r="F917" i="119"/>
  <c r="F918" i="119"/>
  <c r="F919" i="119"/>
  <c r="F920" i="119"/>
  <c r="F921" i="119"/>
  <c r="F922" i="119"/>
  <c r="F923" i="119"/>
  <c r="F924" i="119"/>
  <c r="F925" i="119"/>
  <c r="F926" i="119"/>
  <c r="F927" i="119"/>
  <c r="F928" i="119"/>
  <c r="F929" i="119"/>
  <c r="F930" i="119"/>
  <c r="F931" i="119"/>
  <c r="F932" i="119"/>
  <c r="F933" i="119"/>
  <c r="F934" i="119"/>
  <c r="F935" i="119"/>
  <c r="F936" i="119"/>
  <c r="F937" i="119"/>
  <c r="F938" i="119"/>
  <c r="F939" i="119"/>
  <c r="F940" i="119"/>
  <c r="F941" i="119"/>
  <c r="F942" i="119"/>
  <c r="F943" i="119"/>
  <c r="F944" i="119"/>
  <c r="F945" i="119"/>
  <c r="F946" i="119"/>
  <c r="F947" i="119"/>
  <c r="F948" i="119"/>
  <c r="F949" i="119"/>
  <c r="F950" i="119"/>
  <c r="F951" i="119"/>
  <c r="F952" i="119"/>
  <c r="F953" i="119"/>
  <c r="F954" i="119"/>
  <c r="F955" i="119"/>
  <c r="F956" i="119"/>
  <c r="F957" i="119"/>
  <c r="F958" i="119"/>
  <c r="F959" i="119"/>
  <c r="F960" i="119"/>
  <c r="F961" i="119"/>
  <c r="F962" i="119"/>
  <c r="F963" i="119"/>
  <c r="F964" i="119"/>
  <c r="F965" i="119"/>
  <c r="F966" i="119"/>
  <c r="F967" i="119"/>
  <c r="F968" i="119"/>
  <c r="F969" i="119"/>
  <c r="F970" i="119"/>
  <c r="F971" i="119"/>
  <c r="F972" i="119"/>
  <c r="F973" i="119"/>
  <c r="F974" i="119"/>
  <c r="F975" i="119"/>
  <c r="F976" i="119"/>
  <c r="F977" i="119"/>
  <c r="F978" i="119"/>
  <c r="F979" i="119"/>
  <c r="F980" i="119"/>
  <c r="F981" i="119"/>
  <c r="F982" i="119"/>
  <c r="F983" i="119"/>
  <c r="F984" i="119"/>
  <c r="F985" i="119"/>
  <c r="F986" i="119"/>
  <c r="F987" i="119"/>
  <c r="F988" i="119"/>
  <c r="F989" i="119"/>
  <c r="F990" i="119"/>
  <c r="F991" i="119"/>
  <c r="F992" i="119"/>
  <c r="F993" i="119"/>
  <c r="F994" i="119"/>
  <c r="F995" i="119"/>
  <c r="F996" i="119"/>
  <c r="F997" i="119"/>
  <c r="F998" i="119"/>
  <c r="F999" i="119"/>
  <c r="F1000" i="119"/>
  <c r="F1001" i="119"/>
  <c r="F1002" i="119"/>
  <c r="F1003" i="119"/>
  <c r="F1004" i="119"/>
  <c r="F1005" i="119"/>
  <c r="F1006" i="119"/>
  <c r="F1007" i="119"/>
  <c r="F1008" i="119"/>
  <c r="F1009" i="119"/>
  <c r="F1010" i="119"/>
  <c r="F1011" i="119"/>
  <c r="F1012" i="119"/>
  <c r="F1013" i="119"/>
  <c r="F1014" i="119"/>
  <c r="F1015" i="119"/>
  <c r="F1016" i="119"/>
  <c r="F1017" i="119"/>
  <c r="F1018" i="119"/>
  <c r="F1019" i="119"/>
  <c r="F1020" i="119"/>
  <c r="F1021" i="119"/>
  <c r="F1022" i="119"/>
  <c r="F1023" i="119"/>
  <c r="F1024" i="119"/>
  <c r="F1025" i="119"/>
  <c r="F1026" i="119"/>
  <c r="F1027" i="119"/>
  <c r="F1028" i="119"/>
  <c r="F1029" i="119"/>
  <c r="F1030" i="119"/>
  <c r="F1031" i="119"/>
  <c r="F1032" i="119"/>
  <c r="F1033" i="119"/>
  <c r="F1034" i="119"/>
  <c r="F1035" i="119"/>
  <c r="F1036" i="119"/>
  <c r="F1037" i="119"/>
  <c r="F1038" i="119"/>
  <c r="F1039" i="119"/>
  <c r="F1040" i="119"/>
  <c r="F1041" i="119"/>
  <c r="F1042" i="119"/>
  <c r="F1043" i="119"/>
  <c r="F1044" i="119"/>
  <c r="F1045" i="119"/>
  <c r="F1046" i="119"/>
  <c r="F1047" i="119"/>
  <c r="F1048" i="119"/>
  <c r="F1049" i="119"/>
  <c r="F1050" i="119"/>
  <c r="F1051" i="119"/>
  <c r="F1052" i="119"/>
  <c r="F1053" i="119"/>
  <c r="F1054" i="119"/>
  <c r="F1055" i="119"/>
  <c r="F1056" i="119"/>
  <c r="F1057" i="119"/>
  <c r="F1058" i="119"/>
  <c r="F1059" i="119"/>
  <c r="F1060" i="119"/>
  <c r="F1061" i="119"/>
  <c r="F1062" i="119"/>
  <c r="F1063" i="119"/>
  <c r="F1064" i="119"/>
  <c r="F1065" i="119"/>
  <c r="F1066" i="119"/>
  <c r="F1067" i="119"/>
  <c r="F1068" i="119"/>
  <c r="F1069" i="119"/>
  <c r="F1070" i="119"/>
  <c r="F1071" i="119"/>
  <c r="F1072" i="119"/>
  <c r="F1073" i="119"/>
  <c r="F1074" i="119"/>
  <c r="F1075" i="119"/>
  <c r="F1076" i="119"/>
  <c r="F1077" i="119"/>
  <c r="F1078" i="119"/>
  <c r="F1079" i="119"/>
  <c r="F1080" i="119"/>
  <c r="F1081" i="119"/>
  <c r="F1082" i="119"/>
  <c r="F1083" i="119"/>
  <c r="F1084" i="119"/>
  <c r="F1085" i="119"/>
  <c r="F1086" i="119"/>
  <c r="F1087" i="119"/>
  <c r="F1088" i="119"/>
  <c r="F1089" i="119"/>
  <c r="F1090" i="119"/>
  <c r="F1091" i="119"/>
  <c r="F1092" i="119"/>
  <c r="F1093" i="119"/>
  <c r="F1094" i="119"/>
  <c r="F1095" i="119"/>
  <c r="F1096" i="119"/>
  <c r="F1097" i="119"/>
  <c r="F1098" i="119"/>
  <c r="F1099" i="119"/>
  <c r="F1100" i="119"/>
  <c r="F1101" i="119"/>
  <c r="F1102" i="119"/>
  <c r="F1103" i="119"/>
  <c r="F1104" i="119"/>
  <c r="F1105" i="119"/>
  <c r="F1106" i="119"/>
  <c r="F1107" i="119"/>
  <c r="F1108" i="119"/>
  <c r="F1109" i="119"/>
  <c r="F1110" i="119"/>
  <c r="F1111" i="119"/>
  <c r="F1112" i="119"/>
  <c r="F1113" i="119"/>
  <c r="F1114" i="119"/>
  <c r="F1115" i="119"/>
  <c r="F1116" i="119"/>
  <c r="F1117" i="119"/>
  <c r="F1118" i="119"/>
  <c r="F1119" i="119"/>
  <c r="F1120" i="119"/>
  <c r="F1121" i="119"/>
  <c r="F1122" i="119"/>
  <c r="F1123" i="119"/>
  <c r="F1124" i="119"/>
  <c r="F1125" i="119"/>
  <c r="F1126" i="119"/>
  <c r="F1127" i="119"/>
  <c r="F1128" i="119"/>
  <c r="F1129" i="119"/>
  <c r="F1130" i="119"/>
  <c r="F1131" i="119"/>
  <c r="F1132" i="119"/>
  <c r="F1133" i="119"/>
  <c r="F1134" i="119"/>
  <c r="F1135" i="119"/>
  <c r="F1136" i="119"/>
  <c r="F1137" i="119"/>
  <c r="F1138" i="119"/>
  <c r="F1139" i="119"/>
  <c r="F1140" i="119"/>
  <c r="F1141" i="119"/>
  <c r="F1142" i="119"/>
  <c r="F1143" i="119"/>
  <c r="F1144" i="119"/>
  <c r="F1145" i="119"/>
  <c r="F1146" i="119"/>
  <c r="F1147" i="119"/>
  <c r="F1148" i="119"/>
  <c r="F1149" i="119"/>
  <c r="F1150" i="119"/>
  <c r="F1151" i="119"/>
  <c r="F1152" i="119"/>
  <c r="F1153" i="119"/>
  <c r="F1154" i="119"/>
  <c r="F1155" i="119"/>
  <c r="F1156" i="119"/>
  <c r="F1157" i="119"/>
  <c r="F1158" i="119"/>
  <c r="F1159" i="119"/>
  <c r="F1160" i="119"/>
  <c r="F1161" i="119"/>
  <c r="F1162" i="119"/>
  <c r="F1163" i="119"/>
  <c r="F1164" i="119"/>
  <c r="F1165" i="119"/>
  <c r="F1166" i="119"/>
  <c r="F1167" i="119"/>
  <c r="F1168" i="119"/>
  <c r="F1169" i="119"/>
  <c r="F1170" i="119"/>
  <c r="F1171" i="119"/>
  <c r="F1172" i="119"/>
  <c r="F1173" i="119"/>
  <c r="F1174" i="119"/>
  <c r="F1175" i="119"/>
  <c r="F1176" i="119"/>
  <c r="F1177" i="119"/>
  <c r="F1178" i="119"/>
  <c r="F1179" i="119"/>
  <c r="F1180" i="119"/>
  <c r="F1181" i="119"/>
  <c r="F1182" i="119"/>
  <c r="F1183" i="119"/>
  <c r="F1184" i="119"/>
  <c r="F1185" i="119"/>
  <c r="F1186" i="119"/>
  <c r="F1187" i="119"/>
  <c r="F1188" i="119"/>
  <c r="F1189" i="119"/>
  <c r="F1190" i="119"/>
  <c r="F1191" i="119"/>
  <c r="F1192" i="119"/>
  <c r="F1193" i="119"/>
  <c r="F1194" i="119"/>
  <c r="F1195" i="119"/>
  <c r="F1196" i="119"/>
  <c r="F1197" i="119"/>
  <c r="F1198" i="119"/>
  <c r="F1199" i="119"/>
  <c r="F1200" i="119"/>
  <c r="F1201" i="119"/>
  <c r="F1202" i="119"/>
  <c r="F1203" i="119"/>
  <c r="F1204" i="119"/>
  <c r="F1205" i="119"/>
  <c r="F1206" i="119"/>
  <c r="F1207" i="119"/>
  <c r="F1208" i="119"/>
  <c r="F1209" i="119"/>
  <c r="F1210" i="119"/>
  <c r="F1211" i="119"/>
  <c r="F1212" i="119"/>
  <c r="F1213" i="119"/>
  <c r="F1214" i="119"/>
  <c r="F1215" i="119"/>
  <c r="F1216" i="119"/>
  <c r="F1217" i="119"/>
  <c r="F1218" i="119"/>
  <c r="F1219" i="119"/>
  <c r="F1220" i="119"/>
  <c r="F1221" i="119"/>
  <c r="F1222" i="119"/>
  <c r="F1223" i="119"/>
  <c r="F1224" i="119"/>
  <c r="F1225" i="119"/>
  <c r="F1226" i="119"/>
  <c r="F1227" i="119"/>
  <c r="F1228" i="119"/>
  <c r="F1229" i="119"/>
  <c r="F1230" i="119"/>
  <c r="F1231" i="119"/>
  <c r="F1232" i="119"/>
  <c r="F1233" i="119"/>
  <c r="F1234" i="119"/>
  <c r="F1235" i="119"/>
  <c r="F1236" i="119"/>
  <c r="F1237" i="119"/>
  <c r="F1238" i="119"/>
  <c r="F1239" i="119"/>
  <c r="F1240" i="119"/>
  <c r="F1241" i="119"/>
  <c r="F1242" i="119"/>
  <c r="F1243" i="119"/>
  <c r="F1244" i="119"/>
  <c r="F1245" i="119"/>
  <c r="F1246" i="119"/>
  <c r="F1247" i="119"/>
  <c r="F1248" i="119"/>
  <c r="F1249" i="119"/>
  <c r="F1250" i="119"/>
  <c r="F1251" i="119"/>
  <c r="F1252" i="119"/>
  <c r="F1253" i="119"/>
  <c r="F1254" i="119"/>
  <c r="F1255" i="119"/>
  <c r="F1256" i="119"/>
  <c r="F1257" i="119"/>
  <c r="F1258" i="119"/>
  <c r="F1259" i="119"/>
  <c r="F1260" i="119"/>
  <c r="F1261" i="119"/>
  <c r="F1262" i="119"/>
  <c r="F1263" i="119"/>
  <c r="F1264" i="119"/>
  <c r="F1265" i="119"/>
  <c r="F1266" i="119"/>
  <c r="F1267" i="119"/>
  <c r="F1268" i="119"/>
  <c r="F1269" i="119"/>
  <c r="F1270" i="119"/>
  <c r="F1271" i="119"/>
  <c r="F1272" i="119"/>
  <c r="F1273" i="119"/>
  <c r="F1274" i="119"/>
  <c r="F1275" i="119"/>
  <c r="F1276" i="119"/>
  <c r="F1277" i="119"/>
  <c r="F1278" i="119"/>
  <c r="F1279" i="119"/>
  <c r="F1280" i="119"/>
  <c r="F1281" i="119"/>
  <c r="F1282" i="119"/>
  <c r="F1283" i="119"/>
  <c r="F1284" i="119"/>
  <c r="F1285" i="119"/>
  <c r="F1286" i="119"/>
  <c r="F1287" i="119"/>
  <c r="F1288" i="119"/>
  <c r="F1289" i="119"/>
  <c r="F1290" i="119"/>
  <c r="F1291" i="119"/>
  <c r="F1292" i="119"/>
  <c r="F1293" i="119"/>
  <c r="F1294" i="119"/>
  <c r="F1295" i="119"/>
  <c r="F1296" i="119"/>
  <c r="F1297" i="119"/>
  <c r="F1298" i="119"/>
  <c r="F1299" i="119"/>
  <c r="F1300" i="119"/>
  <c r="F1301" i="119"/>
  <c r="F1302" i="119"/>
  <c r="F1303" i="119"/>
  <c r="F1304" i="119"/>
  <c r="F1305" i="119"/>
  <c r="F1306" i="119"/>
  <c r="F1307" i="119"/>
  <c r="F1308" i="119"/>
  <c r="F1309" i="119"/>
  <c r="F1310" i="119"/>
  <c r="F1311" i="119"/>
  <c r="F1312" i="119"/>
  <c r="F1313" i="119"/>
  <c r="F1314" i="119"/>
  <c r="F1315" i="119"/>
  <c r="F1316" i="119"/>
  <c r="F1317" i="119"/>
  <c r="F1318" i="119"/>
  <c r="F1319" i="119"/>
  <c r="F1320" i="119"/>
  <c r="F1321" i="119"/>
  <c r="F1322" i="119"/>
  <c r="F1323" i="119"/>
  <c r="F1324" i="119"/>
  <c r="F1325" i="119"/>
  <c r="F1326" i="119"/>
  <c r="F1327" i="119"/>
  <c r="F1328" i="119"/>
  <c r="F1329" i="119"/>
  <c r="F1330" i="119"/>
  <c r="F1331" i="119"/>
  <c r="F1332" i="119"/>
  <c r="F1333" i="119"/>
  <c r="F1334" i="119"/>
  <c r="F1335" i="119"/>
  <c r="F1336" i="119"/>
  <c r="F1337" i="119"/>
  <c r="F1338" i="119"/>
  <c r="F1339" i="119"/>
  <c r="F1340" i="119"/>
  <c r="F1341" i="119"/>
  <c r="F1342" i="119"/>
  <c r="F1343" i="119"/>
  <c r="F1344" i="119"/>
  <c r="F1345" i="119"/>
  <c r="F1346" i="119"/>
  <c r="F1347" i="119"/>
  <c r="F1348" i="119"/>
  <c r="F1349" i="119"/>
  <c r="F1350" i="119"/>
  <c r="F1351" i="119"/>
  <c r="F1352" i="119"/>
  <c r="F1353" i="119"/>
  <c r="F1354" i="119"/>
  <c r="F1355" i="119"/>
  <c r="F1356" i="119"/>
  <c r="F1357" i="119"/>
  <c r="F1358" i="119"/>
  <c r="F1359" i="119"/>
  <c r="F1360" i="119"/>
  <c r="F1361" i="119"/>
  <c r="F1362" i="119"/>
  <c r="F1363" i="119"/>
  <c r="F1364" i="119"/>
  <c r="F1365" i="119"/>
  <c r="F1366" i="119"/>
  <c r="F1367" i="119"/>
  <c r="F1368" i="119"/>
  <c r="F1369" i="119"/>
  <c r="F1370" i="119"/>
  <c r="F1371" i="119"/>
  <c r="F1372" i="119"/>
  <c r="F1373" i="119"/>
  <c r="F1374" i="119"/>
  <c r="F1375" i="119"/>
  <c r="F1376" i="119"/>
  <c r="F1377" i="119"/>
  <c r="F1378" i="119"/>
  <c r="F1379" i="119"/>
  <c r="F1380" i="119"/>
  <c r="F1381" i="119"/>
  <c r="F1382" i="119"/>
  <c r="F1383" i="119"/>
  <c r="F1384" i="119"/>
  <c r="F1385" i="119"/>
  <c r="F1386" i="119"/>
  <c r="F1387" i="119"/>
  <c r="F1388" i="119"/>
  <c r="F1389" i="119"/>
  <c r="F1390" i="119"/>
  <c r="F1391" i="119"/>
  <c r="F1392" i="119"/>
  <c r="F1393" i="119"/>
  <c r="F1394" i="119"/>
  <c r="F1395" i="119"/>
  <c r="F1396" i="119"/>
  <c r="F1397" i="119"/>
  <c r="F1398" i="119"/>
  <c r="F1399" i="119"/>
  <c r="F1400" i="119"/>
  <c r="F1401" i="119"/>
  <c r="F1402" i="119"/>
  <c r="F1403" i="119"/>
  <c r="F1404" i="119"/>
  <c r="F1405" i="119"/>
  <c r="F1406" i="119"/>
  <c r="F1407" i="119"/>
  <c r="F1408" i="119"/>
  <c r="F1409" i="119"/>
  <c r="F1410" i="119"/>
  <c r="F1411" i="119"/>
  <c r="F1412" i="119"/>
  <c r="F1413" i="119"/>
  <c r="F1414" i="119"/>
  <c r="F1415" i="119"/>
  <c r="F1416" i="119"/>
  <c r="F1417" i="119"/>
  <c r="F1418" i="119"/>
  <c r="F1419" i="119"/>
  <c r="F1420" i="119"/>
  <c r="F1421" i="119"/>
  <c r="F1422" i="119"/>
  <c r="F1423" i="119"/>
  <c r="F1424" i="119"/>
  <c r="F1425" i="119"/>
  <c r="F1426" i="119"/>
  <c r="F1427" i="119"/>
  <c r="F1428" i="119"/>
  <c r="F1429" i="119"/>
  <c r="F1430" i="119"/>
  <c r="F1431" i="119"/>
  <c r="F1432" i="119"/>
  <c r="F1433" i="119"/>
  <c r="F1434" i="119"/>
  <c r="F1435" i="119"/>
  <c r="F1436" i="119"/>
  <c r="F1437" i="119"/>
  <c r="F1438" i="119"/>
  <c r="F1439" i="119"/>
  <c r="F1440" i="119"/>
  <c r="F1441" i="119"/>
  <c r="F1442" i="119"/>
  <c r="F1443" i="119"/>
  <c r="F1444" i="119"/>
  <c r="F1445" i="119"/>
  <c r="F1446" i="119"/>
  <c r="F1447" i="119"/>
  <c r="F1448" i="119"/>
  <c r="F1449" i="119"/>
  <c r="F1450" i="119"/>
  <c r="F1451" i="119"/>
  <c r="F1452" i="119"/>
  <c r="F1453" i="119"/>
  <c r="F1454" i="119"/>
  <c r="F1455" i="119"/>
  <c r="F1456" i="119"/>
  <c r="F1457" i="119"/>
  <c r="F1458" i="119"/>
  <c r="F1459" i="119"/>
  <c r="F1460" i="119"/>
  <c r="F1461" i="119"/>
  <c r="F1462" i="119"/>
  <c r="F1463" i="119"/>
  <c r="F1464" i="119"/>
  <c r="F1465" i="119"/>
  <c r="F1466" i="119"/>
  <c r="F1467" i="119"/>
  <c r="F1468" i="119"/>
  <c r="F1469" i="119"/>
  <c r="F1470" i="119"/>
  <c r="F1471" i="119"/>
  <c r="F1472" i="119"/>
  <c r="F1473" i="119"/>
  <c r="F1474" i="119"/>
  <c r="F1475" i="119"/>
  <c r="F1476" i="119"/>
  <c r="F1477" i="119"/>
  <c r="F1478" i="119"/>
  <c r="F1479" i="119"/>
  <c r="F1480" i="119"/>
  <c r="F1481" i="119"/>
  <c r="F1482" i="119"/>
  <c r="F1483" i="119"/>
  <c r="F1484" i="119"/>
  <c r="F1485" i="119"/>
  <c r="F1486" i="119"/>
  <c r="F1487" i="119"/>
  <c r="F1488" i="119"/>
  <c r="F1489" i="119"/>
  <c r="F1490" i="119"/>
  <c r="F1491" i="119"/>
  <c r="F1492" i="119"/>
  <c r="F1493" i="119"/>
  <c r="F1494" i="119"/>
  <c r="F1495" i="119"/>
  <c r="F1496" i="119"/>
  <c r="F1497" i="119"/>
  <c r="F1498" i="119"/>
  <c r="F1499" i="119"/>
  <c r="F1500" i="119"/>
  <c r="F1501" i="119"/>
  <c r="F1502" i="119"/>
  <c r="F1503" i="119"/>
  <c r="F1504" i="119"/>
  <c r="F1505" i="119"/>
  <c r="F1506" i="119"/>
  <c r="F1507" i="119"/>
  <c r="F1508" i="119"/>
  <c r="F1509" i="119"/>
  <c r="F1510" i="119"/>
  <c r="F1511" i="119"/>
  <c r="F1512" i="119"/>
  <c r="F1513" i="119"/>
  <c r="F1514" i="119"/>
  <c r="F1515" i="119"/>
  <c r="F1516" i="119"/>
  <c r="F1517" i="119"/>
  <c r="F1518" i="119"/>
  <c r="F1519" i="119"/>
  <c r="F1520" i="119"/>
  <c r="F1521" i="119"/>
  <c r="F1522" i="119"/>
  <c r="F1523" i="119"/>
  <c r="F1524" i="119"/>
  <c r="F1525" i="119"/>
  <c r="F1526" i="119"/>
  <c r="F1527" i="119"/>
  <c r="F1528" i="119"/>
  <c r="F1529" i="119"/>
  <c r="F1530" i="119"/>
  <c r="F1531" i="119"/>
  <c r="F1532" i="119"/>
  <c r="F1533" i="119"/>
  <c r="F1534" i="119"/>
  <c r="F1535" i="119"/>
  <c r="F1536" i="119"/>
  <c r="F1537" i="119"/>
  <c r="F1538" i="119"/>
  <c r="F1539" i="119"/>
  <c r="F1540" i="119"/>
  <c r="F1541" i="119"/>
  <c r="F1542" i="119"/>
  <c r="F1543" i="119"/>
  <c r="F1544" i="119"/>
  <c r="F1545" i="119"/>
  <c r="F1546" i="119"/>
  <c r="F1547" i="119"/>
  <c r="F1548" i="119"/>
  <c r="F1549" i="119"/>
  <c r="F1550" i="119"/>
  <c r="F1551" i="119"/>
  <c r="F1552" i="119"/>
  <c r="F1553" i="119"/>
  <c r="F1554" i="119"/>
  <c r="F1555" i="119"/>
  <c r="F1556" i="119"/>
  <c r="F1557" i="119"/>
  <c r="F1558" i="119"/>
  <c r="F1559" i="119"/>
  <c r="F1560" i="119"/>
  <c r="F1561" i="119"/>
  <c r="F1562" i="119"/>
  <c r="F1563" i="119"/>
  <c r="F1564" i="119"/>
  <c r="F1565" i="119"/>
  <c r="F1566" i="119"/>
  <c r="F1567" i="119"/>
  <c r="F1568" i="119"/>
  <c r="F1569" i="119"/>
  <c r="F1570" i="119"/>
  <c r="F1571" i="119"/>
  <c r="F1572" i="119"/>
  <c r="F1573" i="119"/>
  <c r="F1574" i="119"/>
  <c r="F1575" i="119"/>
  <c r="F1576" i="119"/>
  <c r="F1577" i="119"/>
  <c r="F1578" i="119"/>
  <c r="F1579" i="119"/>
  <c r="F1580" i="119"/>
  <c r="F1581" i="119"/>
  <c r="F1582" i="119"/>
  <c r="F1583" i="119"/>
  <c r="F1584" i="119"/>
  <c r="F1585" i="119"/>
  <c r="F1586" i="119"/>
  <c r="F1587" i="119"/>
  <c r="F1588" i="119"/>
  <c r="F1589" i="119"/>
  <c r="F1590" i="119"/>
  <c r="F1591" i="119"/>
  <c r="F1592" i="119"/>
  <c r="F1593" i="119"/>
  <c r="F1594" i="119"/>
  <c r="F1595" i="119"/>
  <c r="F1596" i="119"/>
  <c r="F1597" i="119"/>
  <c r="F1598" i="119"/>
  <c r="F1599" i="119"/>
  <c r="F1600" i="119"/>
  <c r="F1601" i="119"/>
  <c r="F1602" i="119"/>
  <c r="F1603" i="119"/>
  <c r="F1604" i="119"/>
  <c r="F1605" i="119"/>
  <c r="F1606" i="119"/>
  <c r="F1607" i="119"/>
  <c r="F1608" i="119"/>
  <c r="F1609" i="119"/>
  <c r="F1610" i="119"/>
  <c r="F1611" i="119"/>
  <c r="F1612" i="119"/>
  <c r="F1613" i="119"/>
  <c r="F1614" i="119"/>
  <c r="F1615" i="119"/>
  <c r="F1616" i="119"/>
  <c r="F1617" i="119"/>
  <c r="F1618" i="119"/>
  <c r="F1619" i="119"/>
  <c r="F1620" i="119"/>
  <c r="F1621" i="119"/>
  <c r="F1622" i="119"/>
  <c r="F1623" i="119"/>
  <c r="F1624" i="119"/>
  <c r="F1625" i="119"/>
  <c r="F1626" i="119"/>
  <c r="F1627" i="119"/>
  <c r="F1628" i="119"/>
  <c r="F1629" i="119"/>
  <c r="F1630" i="119"/>
  <c r="F1631" i="119"/>
  <c r="F1632" i="119"/>
  <c r="F1633" i="119"/>
  <c r="F1634" i="119"/>
  <c r="F1635" i="119"/>
  <c r="F1636" i="119"/>
  <c r="F1637" i="119"/>
  <c r="F1638" i="119"/>
  <c r="F1639" i="119"/>
  <c r="F1640" i="119"/>
  <c r="F1641" i="119"/>
  <c r="F1642" i="119"/>
  <c r="F1643" i="119"/>
  <c r="F1644" i="119"/>
  <c r="F1645" i="119"/>
  <c r="F1646" i="119"/>
  <c r="F1647" i="119"/>
  <c r="F1648" i="119"/>
  <c r="F1649" i="119"/>
  <c r="F1650" i="119"/>
  <c r="F1651" i="119"/>
  <c r="F1652" i="119"/>
  <c r="F1653" i="119"/>
  <c r="F1654" i="119"/>
  <c r="F1655" i="119"/>
  <c r="F1656" i="119"/>
  <c r="F1657" i="119"/>
  <c r="F1658" i="119"/>
  <c r="F1659" i="119"/>
  <c r="F1660" i="119"/>
  <c r="F1661" i="119"/>
  <c r="F1662" i="119"/>
  <c r="F1663" i="119"/>
  <c r="F1664" i="119"/>
  <c r="F1665" i="119"/>
  <c r="F1666" i="119"/>
  <c r="F1667" i="119"/>
  <c r="F1668" i="119"/>
  <c r="F1669" i="119"/>
  <c r="F1670" i="119"/>
  <c r="F1671" i="119"/>
  <c r="F1672" i="119"/>
  <c r="F1673" i="119"/>
  <c r="F1674" i="119"/>
  <c r="F1675" i="119"/>
  <c r="F1676" i="119"/>
  <c r="F1677" i="119"/>
  <c r="F1678" i="119"/>
  <c r="F1679" i="119"/>
  <c r="F1680" i="119"/>
  <c r="F1681" i="119"/>
  <c r="F1682" i="119"/>
  <c r="F1683" i="119"/>
  <c r="F1684" i="119"/>
  <c r="F1685" i="119"/>
  <c r="F1686" i="119"/>
  <c r="F1687" i="119"/>
  <c r="F1688" i="119"/>
  <c r="F1689" i="119"/>
  <c r="F1690" i="119"/>
  <c r="F1691" i="119"/>
  <c r="F1692" i="119"/>
  <c r="F1693" i="119"/>
  <c r="F1694" i="119"/>
  <c r="F1695" i="119"/>
  <c r="F1696" i="119"/>
  <c r="F1697" i="119"/>
  <c r="F1698" i="119"/>
  <c r="F1699" i="119"/>
  <c r="F1700" i="119"/>
  <c r="F1701" i="119"/>
  <c r="F1702" i="119"/>
  <c r="F1703" i="119"/>
  <c r="F1704" i="119"/>
  <c r="F1705" i="119"/>
  <c r="F1706" i="119"/>
  <c r="F1707" i="119"/>
  <c r="F1708" i="119"/>
  <c r="F1709" i="119"/>
  <c r="F1710" i="119"/>
  <c r="F1711" i="119"/>
  <c r="F1712" i="119"/>
  <c r="F1713" i="119"/>
  <c r="F1714" i="119"/>
  <c r="F1715" i="119"/>
  <c r="F1716" i="119"/>
  <c r="F1717" i="119"/>
  <c r="F1718" i="119"/>
  <c r="F1719" i="119"/>
  <c r="F1720" i="119"/>
  <c r="F1721" i="119"/>
  <c r="F1722" i="119"/>
  <c r="F1723" i="119"/>
  <c r="F1724" i="119"/>
  <c r="F1725" i="119"/>
  <c r="F1726" i="119"/>
  <c r="F1727" i="119"/>
  <c r="F1728" i="119"/>
  <c r="F1729" i="119"/>
  <c r="F1730" i="119"/>
  <c r="F1731" i="119"/>
  <c r="F1732" i="119"/>
  <c r="F1733" i="119"/>
  <c r="F1734" i="119"/>
  <c r="F1735" i="119"/>
  <c r="F1736" i="119"/>
  <c r="F1737" i="119"/>
  <c r="F1738" i="119"/>
  <c r="F1739" i="119"/>
  <c r="F1740" i="119"/>
  <c r="F1741" i="119"/>
  <c r="F1742" i="119"/>
  <c r="F1743" i="119"/>
  <c r="F1744" i="119"/>
  <c r="F1745" i="119"/>
  <c r="F1746" i="119"/>
  <c r="F1747" i="119"/>
  <c r="F1748" i="119"/>
  <c r="F1749" i="119"/>
  <c r="F1750" i="119"/>
  <c r="F1751" i="119"/>
  <c r="F1752" i="119"/>
  <c r="F1753" i="119"/>
  <c r="F1754" i="119"/>
  <c r="F1755" i="119"/>
  <c r="F1756" i="119"/>
  <c r="F1757" i="119"/>
  <c r="F1758" i="119"/>
  <c r="F1759" i="119"/>
  <c r="F1760" i="119"/>
  <c r="F1761" i="119"/>
  <c r="F1762" i="119"/>
  <c r="F1763" i="119"/>
  <c r="F1764" i="119"/>
  <c r="F1765" i="119"/>
  <c r="F1766" i="119"/>
  <c r="F1767" i="119"/>
  <c r="F1768" i="119"/>
  <c r="F1769" i="119"/>
  <c r="F1770" i="119"/>
  <c r="F1771" i="119"/>
  <c r="F1772" i="119"/>
  <c r="F1773" i="119"/>
  <c r="F1774" i="119"/>
  <c r="F1775" i="119"/>
  <c r="F1776" i="119"/>
  <c r="F1777" i="119"/>
  <c r="F1778" i="119"/>
  <c r="F1779" i="119"/>
  <c r="F1780" i="119"/>
  <c r="F1781" i="119"/>
  <c r="F1782" i="119"/>
  <c r="F1783" i="119"/>
  <c r="F1784" i="119"/>
  <c r="F1785" i="119"/>
  <c r="F1786" i="119"/>
  <c r="F1787" i="119"/>
  <c r="F1788" i="119"/>
  <c r="F1789" i="119"/>
  <c r="F1790" i="119"/>
  <c r="F1791" i="119"/>
  <c r="F1792" i="119"/>
  <c r="F1793" i="119"/>
  <c r="F1794" i="119"/>
  <c r="F1795" i="119"/>
  <c r="F1796" i="119"/>
  <c r="F1797" i="119"/>
  <c r="F1798" i="119"/>
  <c r="F1799" i="119"/>
  <c r="F1800" i="119"/>
  <c r="F1801" i="119"/>
  <c r="F1802" i="119"/>
  <c r="F1803" i="119"/>
  <c r="F1804" i="119"/>
  <c r="F1805" i="119"/>
  <c r="F1806" i="119"/>
  <c r="F1807" i="119"/>
  <c r="F1808" i="119"/>
  <c r="F1809" i="119"/>
  <c r="F1810" i="119"/>
  <c r="F1811" i="119"/>
  <c r="F1812" i="119"/>
  <c r="F1813" i="119"/>
  <c r="F1814" i="119"/>
  <c r="F1815" i="119"/>
  <c r="F1816" i="119"/>
  <c r="F1817" i="119"/>
  <c r="F1818" i="119"/>
  <c r="F1819" i="119"/>
  <c r="F1820" i="119"/>
  <c r="F1821" i="119"/>
  <c r="F1822" i="119"/>
  <c r="F1823" i="119"/>
  <c r="F1824" i="119"/>
  <c r="F1825" i="119"/>
  <c r="F1826" i="119"/>
  <c r="F1827" i="119"/>
  <c r="F1828" i="119"/>
  <c r="F1829" i="119"/>
  <c r="F1830" i="119"/>
  <c r="F1831" i="119"/>
  <c r="F1832" i="119"/>
  <c r="F1833" i="119"/>
  <c r="F1834" i="119"/>
  <c r="F1835" i="119"/>
  <c r="F1836" i="119"/>
  <c r="F1837" i="119"/>
  <c r="F1838" i="119"/>
  <c r="F1839" i="119"/>
  <c r="F1840" i="119"/>
  <c r="F1841" i="119"/>
  <c r="F1842" i="119"/>
  <c r="F1843" i="119"/>
  <c r="F1844" i="119"/>
  <c r="F1845" i="119"/>
  <c r="F1846" i="119"/>
  <c r="F1847" i="119"/>
  <c r="F1848" i="119"/>
  <c r="F1849" i="119"/>
  <c r="F1850" i="119"/>
  <c r="F1851" i="119"/>
  <c r="F1852" i="119"/>
  <c r="F1853" i="119"/>
  <c r="F1854" i="119"/>
  <c r="F1855" i="119"/>
  <c r="F1856" i="119"/>
  <c r="F1857" i="119"/>
  <c r="F1858" i="119"/>
  <c r="F1859" i="119"/>
  <c r="F1860" i="119"/>
  <c r="F1861" i="119"/>
  <c r="F1862" i="119"/>
  <c r="F1863" i="119"/>
  <c r="F1864" i="119"/>
  <c r="F1865" i="119"/>
  <c r="F1866" i="119"/>
  <c r="F1867" i="119"/>
  <c r="F1868" i="119"/>
  <c r="F1869" i="119"/>
  <c r="F1870" i="119"/>
  <c r="F1871" i="119"/>
  <c r="F1872" i="119"/>
  <c r="F1873" i="119"/>
  <c r="F1874" i="119"/>
  <c r="F1875" i="119"/>
  <c r="F1876" i="119"/>
  <c r="F1877" i="119"/>
  <c r="F1878" i="119"/>
  <c r="F1879" i="119"/>
  <c r="F1880" i="119"/>
  <c r="F1881" i="119"/>
  <c r="F1882" i="119"/>
  <c r="F1883" i="119"/>
  <c r="F1884" i="119"/>
  <c r="F1885" i="119"/>
  <c r="F1886" i="119"/>
  <c r="F1887" i="119"/>
  <c r="F1888" i="119"/>
  <c r="F1889" i="119"/>
  <c r="F1890" i="119"/>
  <c r="F1891" i="119"/>
  <c r="F1892" i="119"/>
  <c r="F1893" i="119"/>
  <c r="F1894" i="119"/>
  <c r="F1895" i="119"/>
  <c r="F1896" i="119"/>
  <c r="F1897" i="119"/>
  <c r="F1898" i="119"/>
  <c r="F1899" i="119"/>
  <c r="F1900" i="119"/>
  <c r="F1901" i="119"/>
  <c r="F1902" i="119"/>
  <c r="F1903" i="119"/>
  <c r="F1904" i="119"/>
  <c r="F1905" i="119"/>
  <c r="F1906" i="119"/>
  <c r="F1907" i="119"/>
  <c r="F1908" i="119"/>
  <c r="F1909" i="119"/>
  <c r="F1910" i="119"/>
  <c r="F1911" i="119"/>
  <c r="F1912" i="119"/>
  <c r="F1913" i="119"/>
  <c r="F1914" i="119"/>
  <c r="F1915" i="119"/>
  <c r="F1916" i="119"/>
  <c r="F1917" i="119"/>
  <c r="F1918" i="119"/>
  <c r="F1919" i="119"/>
  <c r="F1920" i="119"/>
  <c r="F1921" i="119"/>
  <c r="F1922" i="119"/>
  <c r="F1923" i="119"/>
  <c r="F1924" i="119"/>
  <c r="F1925" i="119"/>
  <c r="F1926" i="119"/>
  <c r="F1927" i="119"/>
  <c r="F1928" i="119"/>
  <c r="F1929" i="119"/>
  <c r="F1930" i="119"/>
  <c r="F1931" i="119"/>
  <c r="F1932" i="119"/>
  <c r="F1933" i="119"/>
  <c r="F1934" i="119"/>
  <c r="F1935" i="119"/>
  <c r="F1936" i="119"/>
  <c r="F1937" i="119"/>
  <c r="F1938" i="119"/>
  <c r="F1939" i="119"/>
  <c r="F1940" i="119"/>
  <c r="F1941" i="119"/>
  <c r="F1942" i="119"/>
  <c r="F1943" i="119"/>
  <c r="F1944" i="119"/>
  <c r="F1945" i="119"/>
  <c r="F1946" i="119"/>
  <c r="F1947" i="119"/>
  <c r="F1948" i="119"/>
  <c r="F1949" i="119"/>
  <c r="F1950" i="119"/>
  <c r="F1951" i="119"/>
  <c r="F1952" i="119"/>
  <c r="F1953" i="119"/>
  <c r="F1954" i="119"/>
  <c r="F1955" i="119"/>
  <c r="F1956" i="119"/>
  <c r="F1957" i="119"/>
  <c r="F1958" i="119"/>
  <c r="F1959" i="119"/>
  <c r="F1960" i="119"/>
  <c r="F1961" i="119"/>
  <c r="F1962" i="119"/>
  <c r="F1963" i="119"/>
  <c r="F1964" i="119"/>
  <c r="F1965" i="119"/>
  <c r="F1966" i="119"/>
  <c r="F1967" i="119"/>
  <c r="F1968" i="119"/>
  <c r="F1969" i="119"/>
  <c r="F1970" i="119"/>
  <c r="F1971" i="119"/>
  <c r="F1972" i="119"/>
  <c r="F1973" i="119"/>
  <c r="F1974" i="119"/>
  <c r="F1975" i="119"/>
  <c r="F1976" i="119"/>
  <c r="F1977" i="119"/>
  <c r="F1978" i="119"/>
  <c r="F1979" i="119"/>
  <c r="F1980" i="119"/>
  <c r="F1981" i="119"/>
  <c r="F1982" i="119"/>
  <c r="F1983" i="119"/>
  <c r="F1984" i="119"/>
  <c r="F1985" i="119"/>
  <c r="F1986" i="119"/>
  <c r="F1987" i="119"/>
  <c r="F1988" i="119"/>
  <c r="F1989" i="119"/>
  <c r="F1990" i="119"/>
  <c r="F1991" i="119"/>
  <c r="F1992" i="119"/>
  <c r="F1993" i="119"/>
  <c r="F1994" i="119"/>
  <c r="F1995" i="119"/>
  <c r="F1996" i="119"/>
  <c r="F1997" i="119"/>
  <c r="F1998" i="119"/>
  <c r="F1999" i="119"/>
  <c r="F2000" i="119"/>
  <c r="F2001" i="119"/>
  <c r="F2002" i="119"/>
  <c r="F2003" i="119"/>
  <c r="F4" i="119"/>
  <c r="H131" i="121" l="1"/>
  <c r="C131" i="121"/>
  <c r="H130" i="121"/>
  <c r="C130" i="121"/>
  <c r="H129" i="121"/>
  <c r="C129" i="121"/>
  <c r="H128" i="121"/>
  <c r="C128" i="121"/>
  <c r="H127" i="121"/>
  <c r="C127" i="121"/>
  <c r="H126" i="121"/>
  <c r="C126" i="121"/>
  <c r="H125" i="121"/>
  <c r="C125" i="121"/>
  <c r="H124" i="121"/>
  <c r="C124" i="121"/>
  <c r="H123" i="121"/>
  <c r="C123" i="121"/>
  <c r="H122" i="121"/>
  <c r="C122" i="121"/>
  <c r="H121" i="121"/>
  <c r="C121" i="121"/>
  <c r="H120" i="121"/>
  <c r="C120" i="121"/>
  <c r="H119" i="121"/>
  <c r="C119" i="121"/>
  <c r="H118" i="121"/>
  <c r="C118" i="121"/>
  <c r="H117" i="121"/>
  <c r="C117" i="121"/>
  <c r="H116" i="121"/>
  <c r="C116" i="121"/>
  <c r="H115" i="121"/>
  <c r="C115" i="121"/>
  <c r="H114" i="121"/>
  <c r="C114" i="121"/>
  <c r="H113" i="121"/>
  <c r="C113" i="121"/>
  <c r="H112" i="121"/>
  <c r="C112" i="121"/>
  <c r="H111" i="121"/>
  <c r="C111" i="121"/>
  <c r="H110" i="121"/>
  <c r="C110" i="121"/>
  <c r="H109" i="121"/>
  <c r="C109" i="121"/>
  <c r="H108" i="121"/>
  <c r="C108" i="121"/>
  <c r="H107" i="121"/>
  <c r="C107" i="121"/>
  <c r="H106" i="121"/>
  <c r="C106" i="121"/>
  <c r="H105" i="121"/>
  <c r="C105" i="121"/>
  <c r="H104" i="121"/>
  <c r="C104" i="121"/>
  <c r="H103" i="121"/>
  <c r="C103" i="121"/>
  <c r="H102" i="121"/>
  <c r="C102" i="121"/>
  <c r="H101" i="121"/>
  <c r="C101" i="121"/>
  <c r="H100" i="121"/>
  <c r="C100" i="121"/>
  <c r="H99" i="121"/>
  <c r="C99" i="121"/>
  <c r="H98" i="121"/>
  <c r="C98" i="121"/>
  <c r="H97" i="121"/>
  <c r="C97" i="121"/>
  <c r="H96" i="121"/>
  <c r="C96" i="121"/>
  <c r="H95" i="121"/>
  <c r="C95" i="121"/>
  <c r="H94" i="121"/>
  <c r="C94" i="121"/>
  <c r="H93" i="121"/>
  <c r="C93" i="121"/>
  <c r="H92" i="121"/>
  <c r="C92" i="121"/>
  <c r="H91" i="121"/>
  <c r="C91" i="121"/>
  <c r="H90" i="121"/>
  <c r="C90" i="121"/>
  <c r="H89" i="121"/>
  <c r="C89" i="121"/>
  <c r="H88" i="121"/>
  <c r="C88" i="121"/>
  <c r="H87" i="121"/>
  <c r="C87" i="121"/>
  <c r="H86" i="121"/>
  <c r="C86" i="121"/>
  <c r="H85" i="121"/>
  <c r="C85" i="121"/>
  <c r="H84" i="121"/>
  <c r="C84" i="121"/>
  <c r="H83" i="121"/>
  <c r="C83" i="121"/>
  <c r="H82" i="121"/>
  <c r="C82" i="121"/>
  <c r="H81" i="121"/>
  <c r="C81" i="121"/>
  <c r="H80" i="121"/>
  <c r="C80" i="121"/>
  <c r="H79" i="121"/>
  <c r="C79" i="121"/>
  <c r="H78" i="121"/>
  <c r="C78" i="121"/>
  <c r="H77" i="121"/>
  <c r="C77" i="121"/>
  <c r="H76" i="121"/>
  <c r="C76" i="121"/>
  <c r="H75" i="121"/>
  <c r="C75" i="121"/>
  <c r="H74" i="121"/>
  <c r="C74" i="121"/>
  <c r="H73" i="121"/>
  <c r="C73" i="121"/>
  <c r="H72" i="121"/>
  <c r="C72" i="121"/>
  <c r="H71" i="121"/>
  <c r="C71" i="121"/>
  <c r="H70" i="121"/>
  <c r="C70" i="121"/>
  <c r="H69" i="121"/>
  <c r="C69" i="121"/>
  <c r="H68" i="121"/>
  <c r="C68" i="121"/>
  <c r="H67" i="121"/>
  <c r="C67" i="121"/>
  <c r="H66" i="121"/>
  <c r="C66" i="121"/>
  <c r="H65" i="121"/>
  <c r="C65" i="121"/>
  <c r="H64" i="121"/>
  <c r="C64" i="121"/>
  <c r="H63" i="121"/>
  <c r="C63" i="121"/>
  <c r="H62" i="121"/>
  <c r="C62" i="121"/>
  <c r="H61" i="121"/>
  <c r="C61" i="121"/>
  <c r="H60" i="121"/>
  <c r="C60" i="121"/>
  <c r="H59" i="121"/>
  <c r="C59" i="121"/>
  <c r="H58" i="121"/>
  <c r="C58" i="121"/>
  <c r="H57" i="121"/>
  <c r="C57" i="121"/>
  <c r="H56" i="121"/>
  <c r="C56" i="121"/>
  <c r="H55" i="121"/>
  <c r="C55" i="121"/>
  <c r="H54" i="121"/>
  <c r="C54" i="121"/>
  <c r="H53" i="121"/>
  <c r="C53" i="121"/>
  <c r="H52" i="121"/>
  <c r="C52" i="121"/>
  <c r="H51" i="121"/>
  <c r="C51" i="121"/>
  <c r="H50" i="121"/>
  <c r="C50" i="121"/>
  <c r="H49" i="121"/>
  <c r="C49" i="121"/>
  <c r="H48" i="121"/>
  <c r="C48" i="121"/>
  <c r="H47" i="121"/>
  <c r="C47" i="121"/>
  <c r="H46" i="121"/>
  <c r="C46" i="121"/>
  <c r="H45" i="121"/>
  <c r="C45" i="121"/>
  <c r="H44" i="121"/>
  <c r="C44" i="121"/>
  <c r="H43" i="121"/>
  <c r="C43" i="121"/>
  <c r="H42" i="121"/>
  <c r="C42" i="121"/>
  <c r="H41" i="121"/>
  <c r="C41" i="121"/>
  <c r="H40" i="121"/>
  <c r="C40" i="121"/>
  <c r="H39" i="121"/>
  <c r="C39" i="121"/>
  <c r="H38" i="121"/>
  <c r="C38" i="121"/>
  <c r="H37" i="121"/>
  <c r="C37" i="121"/>
  <c r="H36" i="121"/>
  <c r="C36" i="121"/>
  <c r="H35" i="121"/>
  <c r="C35" i="121"/>
  <c r="H34" i="121"/>
  <c r="C34" i="121"/>
  <c r="H33" i="121"/>
  <c r="C33" i="121"/>
  <c r="H32" i="121"/>
  <c r="C32" i="121"/>
  <c r="H31" i="121"/>
  <c r="C31" i="121"/>
  <c r="H30" i="121"/>
  <c r="C30" i="121"/>
  <c r="H29" i="121"/>
  <c r="C29" i="121"/>
  <c r="H28" i="121"/>
  <c r="C28" i="121"/>
  <c r="H27" i="121"/>
  <c r="C27" i="121"/>
  <c r="H26" i="121"/>
  <c r="C26" i="121"/>
  <c r="H25" i="121"/>
  <c r="C25" i="121"/>
  <c r="H24" i="121"/>
  <c r="C24" i="121"/>
  <c r="H23" i="121"/>
  <c r="C23" i="121"/>
  <c r="H22" i="121"/>
  <c r="C22" i="121"/>
  <c r="H21" i="121"/>
  <c r="C21" i="121"/>
  <c r="H20" i="121"/>
  <c r="C20" i="121"/>
  <c r="H19" i="121"/>
  <c r="C19" i="121"/>
  <c r="H18" i="121"/>
  <c r="C18" i="121"/>
  <c r="H17" i="121"/>
  <c r="C17" i="121"/>
  <c r="H16" i="121"/>
  <c r="C16" i="121"/>
  <c r="H15" i="121"/>
  <c r="C15" i="121"/>
  <c r="H14" i="121"/>
  <c r="C14" i="121"/>
  <c r="H13" i="121"/>
  <c r="C13" i="121"/>
  <c r="H12" i="121"/>
  <c r="C12" i="121"/>
  <c r="H11" i="121"/>
  <c r="C11" i="121"/>
  <c r="H10" i="121"/>
  <c r="C10" i="121"/>
  <c r="H9" i="121"/>
  <c r="C9" i="121"/>
  <c r="H8" i="121"/>
  <c r="C8" i="121"/>
  <c r="H7" i="121"/>
  <c r="C7" i="121"/>
  <c r="H6" i="121"/>
  <c r="C6" i="121"/>
  <c r="H5" i="121"/>
  <c r="C5" i="121"/>
  <c r="H4" i="121"/>
  <c r="C4" i="121"/>
  <c r="H3" i="121"/>
  <c r="D3" i="121"/>
  <c r="D4" i="121" s="1"/>
  <c r="C3" i="121"/>
  <c r="I2" i="121"/>
  <c r="H2" i="121"/>
  <c r="D103" i="119"/>
  <c r="D153" i="119" s="1"/>
  <c r="D203" i="119" s="1"/>
  <c r="D253" i="119" s="1"/>
  <c r="D303" i="119" s="1"/>
  <c r="D353" i="119" s="1"/>
  <c r="D403" i="119" s="1"/>
  <c r="D453" i="119" s="1"/>
  <c r="D503" i="119" s="1"/>
  <c r="D553" i="119" s="1"/>
  <c r="D603" i="119" s="1"/>
  <c r="D653" i="119" s="1"/>
  <c r="D703" i="119" s="1"/>
  <c r="D753" i="119" s="1"/>
  <c r="D803" i="119" s="1"/>
  <c r="D853" i="119" s="1"/>
  <c r="D903" i="119" s="1"/>
  <c r="D953" i="119" s="1"/>
  <c r="D1003" i="119" s="1"/>
  <c r="D1053" i="119" s="1"/>
  <c r="D1103" i="119" s="1"/>
  <c r="D1153" i="119" s="1"/>
  <c r="D1203" i="119" s="1"/>
  <c r="D1253" i="119" s="1"/>
  <c r="D1303" i="119" s="1"/>
  <c r="D1353" i="119" s="1"/>
  <c r="D1403" i="119" s="1"/>
  <c r="D1453" i="119" s="1"/>
  <c r="D1503" i="119" s="1"/>
  <c r="D1553" i="119" s="1"/>
  <c r="D1603" i="119" s="1"/>
  <c r="D1653" i="119" s="1"/>
  <c r="D1703" i="119" s="1"/>
  <c r="D1753" i="119" s="1"/>
  <c r="D1803" i="119" s="1"/>
  <c r="D1853" i="119" s="1"/>
  <c r="D1903" i="119" s="1"/>
  <c r="D1953" i="119" s="1"/>
  <c r="D2003" i="119" s="1"/>
  <c r="E78" i="119"/>
  <c r="E128" i="119" s="1"/>
  <c r="E178" i="119" s="1"/>
  <c r="E228" i="119" s="1"/>
  <c r="E278" i="119" s="1"/>
  <c r="E328" i="119" s="1"/>
  <c r="E378" i="119" s="1"/>
  <c r="E428" i="119" s="1"/>
  <c r="E478" i="119" s="1"/>
  <c r="E528" i="119" s="1"/>
  <c r="E578" i="119" s="1"/>
  <c r="E628" i="119" s="1"/>
  <c r="E678" i="119" s="1"/>
  <c r="E728" i="119" s="1"/>
  <c r="E778" i="119" s="1"/>
  <c r="E828" i="119" s="1"/>
  <c r="E878" i="119" s="1"/>
  <c r="E928" i="119" s="1"/>
  <c r="E978" i="119" s="1"/>
  <c r="E1028" i="119" s="1"/>
  <c r="E1078" i="119" s="1"/>
  <c r="E1128" i="119" s="1"/>
  <c r="E1178" i="119" s="1"/>
  <c r="E1228" i="119" s="1"/>
  <c r="E1278" i="119" s="1"/>
  <c r="E1328" i="119" s="1"/>
  <c r="E1378" i="119" s="1"/>
  <c r="E1428" i="119" s="1"/>
  <c r="E1478" i="119" s="1"/>
  <c r="E1528" i="119" s="1"/>
  <c r="E1578" i="119" s="1"/>
  <c r="E1628" i="119" s="1"/>
  <c r="E1678" i="119" s="1"/>
  <c r="E1728" i="119" s="1"/>
  <c r="E1778" i="119" s="1"/>
  <c r="E1828" i="119" s="1"/>
  <c r="E1878" i="119" s="1"/>
  <c r="E1928" i="119" s="1"/>
  <c r="E1978" i="119" s="1"/>
  <c r="I3" i="121" l="1"/>
  <c r="I4" i="121"/>
  <c r="D5" i="121"/>
  <c r="I5" i="121" l="1"/>
  <c r="D6" i="121"/>
  <c r="I6" i="121" l="1"/>
  <c r="D7" i="121"/>
  <c r="I7" i="121" l="1"/>
  <c r="D8" i="121"/>
  <c r="I8" i="121" l="1"/>
  <c r="D9" i="121"/>
  <c r="I9" i="121" l="1"/>
  <c r="D10" i="121"/>
  <c r="I10" i="121" l="1"/>
  <c r="D11" i="121"/>
  <c r="I11" i="121" l="1"/>
  <c r="D12" i="121"/>
  <c r="I12" i="121" l="1"/>
  <c r="D13" i="121"/>
  <c r="I13" i="121" l="1"/>
  <c r="D14" i="121"/>
  <c r="I14" i="121" l="1"/>
  <c r="D15" i="121"/>
  <c r="I15" i="121" l="1"/>
  <c r="D16" i="121"/>
  <c r="I16" i="121" l="1"/>
  <c r="D17" i="121"/>
  <c r="I17" i="121" l="1"/>
  <c r="D18" i="121"/>
  <c r="I18" i="121" l="1"/>
  <c r="D19" i="121"/>
  <c r="I19" i="121" l="1"/>
  <c r="D20" i="121"/>
  <c r="I20" i="121" l="1"/>
  <c r="D21" i="121"/>
  <c r="I21" i="121" l="1"/>
  <c r="D22" i="121"/>
  <c r="I22" i="121" l="1"/>
  <c r="D23" i="121"/>
  <c r="I23" i="121" l="1"/>
  <c r="D24" i="121"/>
  <c r="I24" i="121" l="1"/>
  <c r="D25" i="121"/>
  <c r="I25" i="121" l="1"/>
  <c r="D26" i="121"/>
  <c r="I26" i="121" l="1"/>
  <c r="D27" i="121"/>
  <c r="I27" i="121" l="1"/>
  <c r="D28" i="121"/>
  <c r="I28" i="121" l="1"/>
  <c r="D29" i="121"/>
  <c r="I29" i="121" l="1"/>
  <c r="D30" i="121"/>
  <c r="I30" i="121" l="1"/>
  <c r="D31" i="121"/>
  <c r="I31" i="121" l="1"/>
  <c r="D32" i="121"/>
  <c r="I32" i="121" l="1"/>
  <c r="D33" i="121"/>
  <c r="I33" i="121" l="1"/>
  <c r="D34" i="121"/>
  <c r="I34" i="121" l="1"/>
  <c r="D35" i="121"/>
  <c r="D36" i="121" l="1"/>
  <c r="I35" i="121"/>
  <c r="D37" i="121" l="1"/>
  <c r="I36" i="121"/>
  <c r="D38" i="121" l="1"/>
  <c r="I37" i="121"/>
  <c r="D39" i="121" l="1"/>
  <c r="I38" i="121"/>
  <c r="D40" i="121" l="1"/>
  <c r="I39" i="121"/>
  <c r="D41" i="121" l="1"/>
  <c r="I40" i="121"/>
  <c r="D42" i="121" l="1"/>
  <c r="I41" i="121"/>
  <c r="D43" i="121" l="1"/>
  <c r="I42" i="121"/>
  <c r="D44" i="121" l="1"/>
  <c r="I43" i="121"/>
  <c r="D45" i="121" l="1"/>
  <c r="I44" i="121"/>
  <c r="D46" i="121" l="1"/>
  <c r="I45" i="121"/>
  <c r="D47" i="121" l="1"/>
  <c r="I46" i="121"/>
  <c r="D48" i="121" l="1"/>
  <c r="I47" i="121"/>
  <c r="D49" i="121" l="1"/>
  <c r="I48" i="121"/>
  <c r="D50" i="121" l="1"/>
  <c r="I49" i="121"/>
  <c r="D51" i="121" l="1"/>
  <c r="I50" i="121"/>
  <c r="D52" i="121" l="1"/>
  <c r="I51" i="121"/>
  <c r="D53" i="121" l="1"/>
  <c r="I52" i="121"/>
  <c r="D54" i="121" l="1"/>
  <c r="I53" i="121"/>
  <c r="D55" i="121" l="1"/>
  <c r="I54" i="121"/>
  <c r="D56" i="121" l="1"/>
  <c r="I55" i="121"/>
  <c r="D57" i="121" l="1"/>
  <c r="I56" i="121"/>
  <c r="D58" i="121" l="1"/>
  <c r="I57" i="121"/>
  <c r="D59" i="121" l="1"/>
  <c r="I58" i="121"/>
  <c r="D60" i="121" l="1"/>
  <c r="I59" i="121"/>
  <c r="D61" i="121" l="1"/>
  <c r="I60" i="121"/>
  <c r="D62" i="121" l="1"/>
  <c r="I61" i="121"/>
  <c r="D63" i="121" l="1"/>
  <c r="I62" i="121"/>
  <c r="D64" i="121" l="1"/>
  <c r="I63" i="121"/>
  <c r="D65" i="121" l="1"/>
  <c r="I64" i="121"/>
  <c r="D66" i="121" l="1"/>
  <c r="I65" i="121"/>
  <c r="D67" i="121" l="1"/>
  <c r="I66" i="121"/>
  <c r="D68" i="121" l="1"/>
  <c r="I67" i="121"/>
  <c r="D69" i="121" l="1"/>
  <c r="I68" i="121"/>
  <c r="D70" i="121" l="1"/>
  <c r="I69" i="121"/>
  <c r="D71" i="121" l="1"/>
  <c r="I70" i="121"/>
  <c r="D72" i="121" l="1"/>
  <c r="I71" i="121"/>
  <c r="D73" i="121" l="1"/>
  <c r="I72" i="121"/>
  <c r="D74" i="121" l="1"/>
  <c r="I73" i="121"/>
  <c r="D75" i="121" l="1"/>
  <c r="I74" i="121"/>
  <c r="D76" i="121" l="1"/>
  <c r="I75" i="121"/>
  <c r="D77" i="121" l="1"/>
  <c r="I76" i="121"/>
  <c r="D78" i="121" l="1"/>
  <c r="I77" i="121"/>
  <c r="D79" i="121" l="1"/>
  <c r="I78" i="121"/>
  <c r="D80" i="121" l="1"/>
  <c r="I79" i="121"/>
  <c r="D81" i="121" l="1"/>
  <c r="I80" i="121"/>
  <c r="D82" i="121" l="1"/>
  <c r="I81" i="121"/>
  <c r="I82" i="121" l="1"/>
  <c r="D83" i="121"/>
  <c r="I83" i="121" l="1"/>
  <c r="D84" i="121"/>
  <c r="I84" i="121" l="1"/>
  <c r="D85" i="121"/>
  <c r="I85" i="121" l="1"/>
  <c r="D86" i="121"/>
  <c r="I86" i="121" l="1"/>
  <c r="D87" i="121"/>
  <c r="I87" i="121" l="1"/>
  <c r="D88" i="121"/>
  <c r="I88" i="121" l="1"/>
  <c r="D89" i="121"/>
  <c r="I89" i="121" l="1"/>
  <c r="D90" i="121"/>
  <c r="I90" i="121" l="1"/>
  <c r="D91" i="121"/>
  <c r="I91" i="121" l="1"/>
  <c r="D92" i="121"/>
  <c r="I92" i="121" l="1"/>
  <c r="D93" i="121"/>
  <c r="I93" i="121" l="1"/>
  <c r="D94" i="121"/>
  <c r="I94" i="121" l="1"/>
  <c r="D95" i="121"/>
  <c r="I95" i="121" l="1"/>
  <c r="D96" i="121"/>
  <c r="I96" i="121" l="1"/>
  <c r="D97" i="121"/>
  <c r="I97" i="121" l="1"/>
  <c r="D98" i="121"/>
  <c r="I98" i="121" l="1"/>
  <c r="D99" i="121"/>
  <c r="I99" i="121" l="1"/>
  <c r="D100" i="121"/>
  <c r="I100" i="121" l="1"/>
  <c r="D101" i="121"/>
  <c r="I101" i="121" l="1"/>
  <c r="D102" i="121"/>
  <c r="I102" i="121" l="1"/>
  <c r="D103" i="121"/>
  <c r="I103" i="121" l="1"/>
  <c r="D104" i="121"/>
  <c r="I104" i="121" l="1"/>
  <c r="D105" i="121"/>
  <c r="I105" i="121" l="1"/>
  <c r="D106" i="121"/>
  <c r="I106" i="121" l="1"/>
  <c r="D107" i="121"/>
  <c r="I107" i="121" l="1"/>
  <c r="D108" i="121"/>
  <c r="I108" i="121" l="1"/>
  <c r="D109" i="121"/>
  <c r="I109" i="121" l="1"/>
  <c r="D110" i="121"/>
  <c r="I110" i="121" l="1"/>
  <c r="D111" i="121"/>
  <c r="I111" i="121" l="1"/>
  <c r="D112" i="121"/>
  <c r="I112" i="121" l="1"/>
  <c r="D113" i="121"/>
  <c r="I113" i="121" l="1"/>
  <c r="D114" i="121"/>
  <c r="I114" i="121" l="1"/>
  <c r="D115" i="121"/>
  <c r="I115" i="121" l="1"/>
  <c r="D116" i="121"/>
  <c r="I116" i="121" l="1"/>
  <c r="D117" i="121"/>
  <c r="I117" i="121" l="1"/>
  <c r="D118" i="121"/>
  <c r="I118" i="121" l="1"/>
  <c r="D119" i="121"/>
  <c r="I119" i="121" l="1"/>
  <c r="D120" i="121"/>
  <c r="I120" i="121" l="1"/>
  <c r="D121" i="121"/>
  <c r="I121" i="121" l="1"/>
  <c r="D122" i="121"/>
  <c r="I122" i="121" l="1"/>
  <c r="D123" i="121"/>
  <c r="I123" i="121" l="1"/>
  <c r="D124" i="121"/>
  <c r="I124" i="121" l="1"/>
  <c r="D125" i="121"/>
  <c r="I125" i="121" l="1"/>
  <c r="D126" i="121"/>
  <c r="I126" i="121" l="1"/>
  <c r="D127" i="121"/>
  <c r="I127" i="121" l="1"/>
  <c r="D128" i="121"/>
  <c r="I128" i="121" l="1"/>
  <c r="D129" i="121"/>
  <c r="I129" i="121" l="1"/>
  <c r="D130" i="121"/>
  <c r="I130" i="121" l="1"/>
  <c r="D131" i="121"/>
  <c r="I131" i="121" l="1"/>
  <c r="D132" i="121"/>
  <c r="D133" i="121" l="1"/>
  <c r="I132" i="121"/>
  <c r="I133" i="121" l="1"/>
  <c r="D134" i="121"/>
  <c r="I134" i="121" l="1"/>
  <c r="D135" i="121"/>
  <c r="I135" i="121" l="1"/>
  <c r="D136" i="121"/>
  <c r="D137" i="121" l="1"/>
  <c r="I136" i="121"/>
  <c r="I137" i="121" l="1"/>
  <c r="D138" i="121"/>
  <c r="D139" i="121" l="1"/>
  <c r="I138" i="121"/>
  <c r="I139" i="121" l="1"/>
  <c r="D140" i="121"/>
  <c r="D141" i="121" l="1"/>
  <c r="I140" i="121"/>
  <c r="I141" i="121" l="1"/>
  <c r="D142" i="121"/>
  <c r="I142" i="121" l="1"/>
  <c r="D143" i="121"/>
  <c r="I143" i="121" l="1"/>
  <c r="D144" i="121"/>
  <c r="D145" i="121" l="1"/>
  <c r="I144" i="121"/>
  <c r="I145" i="121" l="1"/>
  <c r="D146" i="121"/>
  <c r="D147" i="121" l="1"/>
  <c r="I146" i="121"/>
  <c r="I147" i="121" l="1"/>
  <c r="D148" i="121"/>
  <c r="D149" i="121" l="1"/>
  <c r="I148" i="121"/>
  <c r="I149" i="121" l="1"/>
  <c r="D150" i="121"/>
  <c r="I150" i="121" l="1"/>
  <c r="D151" i="121"/>
  <c r="I151" i="121" l="1"/>
  <c r="D152" i="121"/>
  <c r="D153" i="121" l="1"/>
  <c r="I152" i="121"/>
  <c r="I153" i="121" l="1"/>
  <c r="D154" i="121"/>
  <c r="D155" i="121" l="1"/>
  <c r="I154" i="121"/>
  <c r="I155" i="121" l="1"/>
  <c r="D156" i="121"/>
  <c r="D157" i="121" l="1"/>
  <c r="I156" i="121"/>
  <c r="I157" i="121" l="1"/>
  <c r="D158" i="121"/>
  <c r="I158" i="121" l="1"/>
  <c r="D159" i="121"/>
  <c r="I159" i="121" l="1"/>
  <c r="D160" i="121"/>
  <c r="D161" i="121" l="1"/>
  <c r="I160" i="121"/>
  <c r="I161" i="121" l="1"/>
  <c r="D162" i="121"/>
  <c r="D163" i="121" l="1"/>
  <c r="I162" i="121"/>
  <c r="I163" i="121" l="1"/>
  <c r="D164" i="121"/>
  <c r="D165" i="121" l="1"/>
  <c r="I164" i="121"/>
  <c r="I165" i="121" l="1"/>
  <c r="D166" i="121"/>
  <c r="I166" i="121" l="1"/>
  <c r="D167" i="121"/>
  <c r="I167" i="121" l="1"/>
  <c r="D168" i="121"/>
  <c r="D169" i="121" l="1"/>
  <c r="I168" i="121"/>
  <c r="I169" i="121" l="1"/>
  <c r="D170" i="121"/>
  <c r="D171" i="121" l="1"/>
  <c r="I170" i="121"/>
  <c r="I171" i="121" l="1"/>
  <c r="D172" i="121"/>
  <c r="D173" i="121" l="1"/>
  <c r="I172" i="121"/>
  <c r="I173" i="121" l="1"/>
  <c r="D174" i="121"/>
  <c r="I174" i="121" l="1"/>
  <c r="D175" i="121"/>
  <c r="I175" i="121" l="1"/>
  <c r="D176" i="121"/>
  <c r="D177" i="121" l="1"/>
  <c r="I176" i="121"/>
  <c r="I177" i="121" l="1"/>
  <c r="D178" i="121"/>
  <c r="D179" i="121" l="1"/>
  <c r="I178" i="121"/>
  <c r="I179" i="121" l="1"/>
  <c r="D180" i="121"/>
  <c r="D181" i="121" l="1"/>
  <c r="I180" i="121"/>
  <c r="I181" i="121" l="1"/>
  <c r="D182" i="121"/>
  <c r="I182" i="121" l="1"/>
  <c r="D183" i="121"/>
  <c r="I183" i="121" l="1"/>
  <c r="D184" i="121"/>
  <c r="D185" i="121" l="1"/>
  <c r="I184" i="121"/>
  <c r="I185" i="121" l="1"/>
  <c r="D186" i="121"/>
  <c r="D187" i="121" l="1"/>
  <c r="I186" i="121"/>
  <c r="I187" i="121" l="1"/>
  <c r="D188" i="121"/>
  <c r="D189" i="121" l="1"/>
  <c r="I188" i="121"/>
  <c r="I189" i="121" l="1"/>
  <c r="D190" i="121"/>
  <c r="I190" i="121" l="1"/>
  <c r="D191" i="121"/>
  <c r="I191" i="121" l="1"/>
  <c r="D192" i="121"/>
  <c r="D193" i="121" l="1"/>
  <c r="I192" i="121"/>
  <c r="I193" i="121" l="1"/>
  <c r="D194" i="121"/>
  <c r="D195" i="121" l="1"/>
  <c r="I194" i="121"/>
  <c r="I195" i="121" l="1"/>
  <c r="D196" i="121"/>
  <c r="D197" i="121" l="1"/>
  <c r="I196" i="121"/>
  <c r="I197" i="121" l="1"/>
  <c r="D198" i="121"/>
  <c r="I198" i="121" l="1"/>
  <c r="D199" i="121"/>
  <c r="I199" i="121" l="1"/>
  <c r="D200" i="121"/>
  <c r="D201" i="121" l="1"/>
  <c r="I201" i="121" s="1"/>
  <c r="I200" i="121"/>
  <c r="B8" i="118" l="1"/>
  <c r="B14" i="118"/>
  <c r="C133" i="106" l="1"/>
  <c r="D130" i="106"/>
  <c r="D127" i="106"/>
  <c r="D124" i="106"/>
  <c r="D133" i="106" s="1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E15" i="106"/>
  <c r="F13" i="106" s="1"/>
  <c r="H13" i="106" s="1"/>
  <c r="N14" i="106"/>
  <c r="E74" i="106" s="1"/>
  <c r="E10" i="106"/>
  <c r="F8" i="106" s="1"/>
  <c r="H8" i="106" s="1"/>
  <c r="N5" i="106"/>
  <c r="E68" i="106" s="1"/>
  <c r="N4" i="106"/>
  <c r="E60" i="106" s="1"/>
  <c r="F59" i="106" l="1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P62" i="100"/>
  <c r="N62" i="100"/>
  <c r="P61" i="100"/>
  <c r="N61" i="100"/>
  <c r="P60" i="100"/>
  <c r="N60" i="100"/>
  <c r="P59" i="100"/>
  <c r="N59" i="100"/>
  <c r="P58" i="100"/>
  <c r="N58" i="100"/>
  <c r="P57" i="100"/>
  <c r="N57" i="100"/>
  <c r="P56" i="100"/>
  <c r="N56" i="100"/>
  <c r="P55" i="100"/>
  <c r="N55" i="100"/>
  <c r="P54" i="100"/>
  <c r="N54" i="100"/>
  <c r="P53" i="100"/>
  <c r="N53" i="100"/>
  <c r="P52" i="100"/>
  <c r="N52" i="100"/>
  <c r="P51" i="100"/>
  <c r="N51" i="100"/>
  <c r="P50" i="100"/>
  <c r="N50" i="100"/>
  <c r="P49" i="100"/>
  <c r="N49" i="100"/>
  <c r="P48" i="100"/>
  <c r="N48" i="100"/>
  <c r="P47" i="100"/>
  <c r="N47" i="100"/>
  <c r="P46" i="100"/>
  <c r="N46" i="100"/>
  <c r="P44" i="100"/>
  <c r="N44" i="100"/>
  <c r="P43" i="100"/>
  <c r="N43" i="100"/>
  <c r="P42" i="100"/>
  <c r="N42" i="100"/>
  <c r="P41" i="100"/>
  <c r="N41" i="100"/>
  <c r="P40" i="100"/>
  <c r="N40" i="100"/>
  <c r="P39" i="100"/>
  <c r="N39" i="100"/>
  <c r="P38" i="100"/>
  <c r="N38" i="100"/>
  <c r="P37" i="100"/>
  <c r="N37" i="100"/>
  <c r="P36" i="100"/>
  <c r="N36" i="100"/>
  <c r="P35" i="100"/>
  <c r="N35" i="100"/>
  <c r="P34" i="100"/>
  <c r="N34" i="100"/>
  <c r="P33" i="100"/>
  <c r="N33" i="100"/>
  <c r="P32" i="100"/>
  <c r="N32" i="100"/>
  <c r="P31" i="100"/>
  <c r="N31" i="100"/>
  <c r="P30" i="100"/>
  <c r="N30" i="100"/>
  <c r="P29" i="100"/>
  <c r="N29" i="100"/>
  <c r="P28" i="100"/>
  <c r="N28" i="100"/>
  <c r="P27" i="100"/>
  <c r="N27" i="100"/>
  <c r="P26" i="100"/>
  <c r="N26" i="100"/>
  <c r="P25" i="100"/>
  <c r="N25" i="100"/>
  <c r="P23" i="100"/>
  <c r="N23" i="100"/>
  <c r="T22" i="100"/>
  <c r="P22" i="100"/>
  <c r="N22" i="100"/>
  <c r="P21" i="100"/>
  <c r="N21" i="100"/>
  <c r="P20" i="100"/>
  <c r="Q20" i="100" s="1"/>
  <c r="N20" i="100"/>
  <c r="O20" i="100" s="1"/>
  <c r="P19" i="100"/>
  <c r="Q19" i="100" s="1"/>
  <c r="N19" i="100"/>
  <c r="O19" i="100" s="1"/>
  <c r="P18" i="100"/>
  <c r="Q18" i="100" s="1"/>
  <c r="N18" i="100"/>
  <c r="O18" i="100" s="1"/>
  <c r="P16" i="100"/>
  <c r="N16" i="100"/>
  <c r="P15" i="100"/>
  <c r="Q15" i="100" s="1"/>
  <c r="N15" i="100"/>
  <c r="O15" i="100" s="1"/>
  <c r="P14" i="100"/>
  <c r="Q14" i="100" s="1"/>
  <c r="N14" i="100"/>
  <c r="O14" i="100" s="1"/>
  <c r="P13" i="100"/>
  <c r="Q13" i="100" s="1"/>
  <c r="N13" i="100"/>
  <c r="O13" i="100" s="1"/>
  <c r="P12" i="100"/>
  <c r="Q12" i="100" s="1"/>
  <c r="N12" i="100"/>
  <c r="O12" i="100" s="1"/>
  <c r="P10" i="100"/>
  <c r="N10" i="100"/>
  <c r="P9" i="100"/>
  <c r="Q9" i="100" s="1"/>
  <c r="N9" i="100"/>
  <c r="O9" i="100" s="1"/>
  <c r="P8" i="100"/>
  <c r="Q8" i="100" s="1"/>
  <c r="N8" i="100"/>
  <c r="O8" i="100" s="1"/>
  <c r="P7" i="100"/>
  <c r="Q7" i="100" s="1"/>
  <c r="N7" i="100"/>
  <c r="O7" i="100" s="1"/>
  <c r="P6" i="100"/>
  <c r="N6" i="100"/>
  <c r="P4" i="100"/>
  <c r="Q4" i="100" s="1"/>
  <c r="N4" i="100"/>
  <c r="O4" i="100" s="1"/>
  <c r="P3" i="100"/>
  <c r="Q3" i="100" s="1"/>
  <c r="N3" i="100"/>
  <c r="O3" i="100" s="1"/>
  <c r="Q16" i="100" l="1"/>
  <c r="F61" i="106"/>
  <c r="H61" i="106" s="1"/>
  <c r="F69" i="106"/>
  <c r="H69" i="106" s="1"/>
  <c r="F21" i="106"/>
  <c r="H21" i="106" s="1"/>
  <c r="F63" i="106"/>
  <c r="H63" i="106" s="1"/>
  <c r="F39" i="99"/>
  <c r="H38" i="99"/>
  <c r="H37" i="99"/>
  <c r="G36" i="99"/>
  <c r="H35" i="99"/>
  <c r="H34" i="99"/>
  <c r="G33" i="99"/>
  <c r="H32" i="99"/>
  <c r="H31" i="99"/>
  <c r="G30" i="99"/>
  <c r="H29" i="99"/>
  <c r="H28" i="99"/>
  <c r="G27" i="99"/>
  <c r="H26" i="99"/>
  <c r="H25" i="99"/>
  <c r="G24" i="99"/>
  <c r="H23" i="99"/>
  <c r="H22" i="99"/>
  <c r="G21" i="99"/>
  <c r="H20" i="99"/>
  <c r="H19" i="99"/>
  <c r="G18" i="99"/>
  <c r="J12" i="95" l="1"/>
  <c r="K12" i="95" s="1"/>
  <c r="J11" i="95"/>
  <c r="K11" i="95" s="1"/>
  <c r="J10" i="95"/>
  <c r="K10" i="95" s="1"/>
  <c r="J9" i="95"/>
  <c r="K9" i="95" s="1"/>
  <c r="J8" i="95"/>
  <c r="K8" i="95" s="1"/>
  <c r="J7" i="95"/>
  <c r="K7" i="95" s="1"/>
  <c r="J6" i="95"/>
  <c r="K6" i="95" s="1"/>
  <c r="J5" i="95"/>
  <c r="K5" i="95" s="1"/>
  <c r="J4" i="95"/>
  <c r="K4" i="95" s="1"/>
  <c r="J3" i="95"/>
  <c r="K3" i="95" s="1"/>
  <c r="M321" i="87" l="1"/>
  <c r="L321" i="87" s="1"/>
  <c r="M320" i="87"/>
  <c r="L320" i="87" s="1"/>
  <c r="M319" i="87"/>
  <c r="L319" i="87" s="1"/>
  <c r="M318" i="87"/>
  <c r="L318" i="87" s="1"/>
  <c r="M317" i="87"/>
  <c r="L317" i="87" s="1"/>
  <c r="M316" i="87"/>
  <c r="L316" i="87" s="1"/>
  <c r="M315" i="87"/>
  <c r="L315" i="87" s="1"/>
  <c r="M314" i="87"/>
  <c r="L314" i="87" s="1"/>
  <c r="M313" i="87"/>
  <c r="L313" i="87" s="1"/>
  <c r="M312" i="87"/>
  <c r="L312" i="87" s="1"/>
  <c r="M311" i="87"/>
  <c r="L311" i="87" s="1"/>
  <c r="M310" i="87"/>
  <c r="L310" i="87" s="1"/>
  <c r="M309" i="87"/>
  <c r="L309" i="87" s="1"/>
  <c r="M308" i="87"/>
  <c r="L308" i="87" s="1"/>
  <c r="M307" i="87"/>
  <c r="L307" i="87" s="1"/>
  <c r="M306" i="87"/>
  <c r="L306" i="87" s="1"/>
  <c r="M305" i="87"/>
  <c r="L305" i="87" s="1"/>
  <c r="M304" i="87"/>
  <c r="L304" i="87" s="1"/>
  <c r="M303" i="87"/>
  <c r="L303" i="87" s="1"/>
  <c r="M302" i="87"/>
  <c r="L302" i="87" s="1"/>
  <c r="M301" i="87"/>
  <c r="L301" i="87" s="1"/>
  <c r="M300" i="87"/>
  <c r="L300" i="87" s="1"/>
  <c r="M299" i="87"/>
  <c r="L299" i="87" s="1"/>
  <c r="M298" i="87"/>
  <c r="L298" i="87" s="1"/>
  <c r="M297" i="87"/>
  <c r="L297" i="87"/>
  <c r="M296" i="87"/>
  <c r="L296" i="87" s="1"/>
  <c r="M295" i="87"/>
  <c r="L295" i="87" s="1"/>
  <c r="M294" i="87"/>
  <c r="L294" i="87" s="1"/>
  <c r="M293" i="87"/>
  <c r="L293" i="87"/>
  <c r="M292" i="87"/>
  <c r="L292" i="87" s="1"/>
  <c r="M291" i="87"/>
  <c r="L291" i="87" s="1"/>
  <c r="M290" i="87"/>
  <c r="L290" i="87" s="1"/>
  <c r="M289" i="87"/>
  <c r="L289" i="87" s="1"/>
  <c r="M288" i="87"/>
  <c r="L288" i="87" s="1"/>
  <c r="M287" i="87"/>
  <c r="L287" i="87" s="1"/>
  <c r="M286" i="87"/>
  <c r="L286" i="87" s="1"/>
  <c r="M285" i="87"/>
  <c r="L285" i="87" s="1"/>
  <c r="M284" i="87"/>
  <c r="L284" i="87" s="1"/>
  <c r="M283" i="87"/>
  <c r="L283" i="87" s="1"/>
  <c r="M282" i="87"/>
  <c r="L282" i="87" s="1"/>
  <c r="M281" i="87"/>
  <c r="L281" i="87" s="1"/>
  <c r="M280" i="87"/>
  <c r="L280" i="87" s="1"/>
  <c r="M279" i="87"/>
  <c r="L279" i="87" s="1"/>
  <c r="M278" i="87"/>
  <c r="L278" i="87" s="1"/>
  <c r="M277" i="87"/>
  <c r="L277" i="87" s="1"/>
  <c r="M276" i="87"/>
  <c r="L276" i="87" s="1"/>
  <c r="M275" i="87"/>
  <c r="L275" i="87" s="1"/>
  <c r="M274" i="87"/>
  <c r="L274" i="87" s="1"/>
  <c r="M273" i="87"/>
  <c r="L273" i="87" s="1"/>
  <c r="M272" i="87"/>
  <c r="L272" i="87" s="1"/>
  <c r="M271" i="87"/>
  <c r="L271" i="87" s="1"/>
  <c r="M270" i="87"/>
  <c r="L270" i="87" s="1"/>
  <c r="M269" i="87"/>
  <c r="L269" i="87" s="1"/>
  <c r="M268" i="87"/>
  <c r="L268" i="87" s="1"/>
  <c r="M267" i="87"/>
  <c r="L267" i="87" s="1"/>
  <c r="M266" i="87"/>
  <c r="L266" i="87" s="1"/>
  <c r="M265" i="87"/>
  <c r="L265" i="87" s="1"/>
  <c r="M264" i="87"/>
  <c r="L264" i="87" s="1"/>
  <c r="M263" i="87"/>
  <c r="L263" i="87" s="1"/>
  <c r="M262" i="87"/>
  <c r="L262" i="87" s="1"/>
  <c r="M261" i="87"/>
  <c r="L261" i="87" s="1"/>
  <c r="M260" i="87"/>
  <c r="L260" i="87" s="1"/>
  <c r="M259" i="87"/>
  <c r="L259" i="87" s="1"/>
  <c r="M258" i="87"/>
  <c r="L258" i="87" s="1"/>
  <c r="M257" i="87"/>
  <c r="L257" i="87" s="1"/>
  <c r="M256" i="87"/>
  <c r="L256" i="87" s="1"/>
  <c r="M255" i="87"/>
  <c r="L255" i="87" s="1"/>
  <c r="M254" i="87"/>
  <c r="L254" i="87" s="1"/>
  <c r="M253" i="87"/>
  <c r="L253" i="87" s="1"/>
  <c r="M252" i="87"/>
  <c r="L252" i="87" s="1"/>
  <c r="M251" i="87"/>
  <c r="L251" i="87" s="1"/>
  <c r="M250" i="87"/>
  <c r="L250" i="87" s="1"/>
  <c r="M249" i="87"/>
  <c r="L249" i="87" s="1"/>
  <c r="M248" i="87"/>
  <c r="L248" i="87" s="1"/>
  <c r="M247" i="87"/>
  <c r="L247" i="87" s="1"/>
  <c r="M246" i="87"/>
  <c r="L246" i="87" s="1"/>
  <c r="M245" i="87"/>
  <c r="L245" i="87" s="1"/>
  <c r="M244" i="87"/>
  <c r="L244" i="87" s="1"/>
  <c r="M243" i="87"/>
  <c r="L243" i="87" s="1"/>
  <c r="M242" i="87"/>
  <c r="L242" i="87" s="1"/>
  <c r="M241" i="87"/>
  <c r="L241" i="87" s="1"/>
  <c r="M240" i="87"/>
  <c r="L240" i="87" s="1"/>
  <c r="M239" i="87"/>
  <c r="L239" i="87" s="1"/>
  <c r="M238" i="87"/>
  <c r="L238" i="87" s="1"/>
  <c r="M237" i="87"/>
  <c r="L237" i="87" s="1"/>
  <c r="M236" i="87"/>
  <c r="L236" i="87" s="1"/>
  <c r="M235" i="87"/>
  <c r="L235" i="87" s="1"/>
  <c r="M234" i="87"/>
  <c r="L234" i="87" s="1"/>
  <c r="M233" i="87"/>
  <c r="L233" i="87" s="1"/>
  <c r="M232" i="87"/>
  <c r="L232" i="87" s="1"/>
  <c r="M231" i="87"/>
  <c r="L231" i="87" s="1"/>
  <c r="M230" i="87"/>
  <c r="L230" i="87" s="1"/>
  <c r="M229" i="87"/>
  <c r="L229" i="87" s="1"/>
  <c r="M228" i="87"/>
  <c r="L228" i="87" s="1"/>
  <c r="M227" i="87"/>
  <c r="L227" i="87" s="1"/>
  <c r="M226" i="87"/>
  <c r="L226" i="87" s="1"/>
  <c r="M225" i="87"/>
  <c r="L225" i="87" s="1"/>
  <c r="M224" i="87"/>
  <c r="L224" i="87" s="1"/>
  <c r="M223" i="87"/>
  <c r="L223" i="87" s="1"/>
  <c r="M222" i="87"/>
  <c r="L222" i="87" s="1"/>
  <c r="M221" i="87"/>
  <c r="L221" i="87" s="1"/>
  <c r="M220" i="87"/>
  <c r="L220" i="87" s="1"/>
  <c r="M219" i="87"/>
  <c r="L219" i="87" s="1"/>
  <c r="M218" i="87"/>
  <c r="L218" i="87" s="1"/>
  <c r="M217" i="87"/>
  <c r="L217" i="87" s="1"/>
  <c r="M216" i="87"/>
  <c r="L216" i="87" s="1"/>
  <c r="M215" i="87"/>
  <c r="L215" i="87" s="1"/>
  <c r="M214" i="87"/>
  <c r="L214" i="87" s="1"/>
  <c r="M213" i="87"/>
  <c r="L213" i="87"/>
  <c r="M212" i="87"/>
  <c r="L212" i="87" s="1"/>
  <c r="M211" i="87"/>
  <c r="L211" i="87" s="1"/>
  <c r="M210" i="87"/>
  <c r="L210" i="87" s="1"/>
  <c r="M209" i="87"/>
  <c r="L209" i="87" s="1"/>
  <c r="M208" i="87"/>
  <c r="L208" i="87" s="1"/>
  <c r="M207" i="87"/>
  <c r="L207" i="87" s="1"/>
  <c r="M206" i="87"/>
  <c r="L206" i="87" s="1"/>
  <c r="M205" i="87"/>
  <c r="L205" i="87" s="1"/>
  <c r="M204" i="87"/>
  <c r="L204" i="87" s="1"/>
  <c r="M203" i="87"/>
  <c r="L203" i="87" s="1"/>
  <c r="M202" i="87"/>
  <c r="L202" i="87" s="1"/>
  <c r="M201" i="87"/>
  <c r="L201" i="87" s="1"/>
  <c r="M200" i="87"/>
  <c r="L200" i="87" s="1"/>
  <c r="M199" i="87"/>
  <c r="L199" i="87" s="1"/>
  <c r="M198" i="87"/>
  <c r="L198" i="87" s="1"/>
  <c r="M197" i="87"/>
  <c r="L197" i="87" s="1"/>
  <c r="M196" i="87"/>
  <c r="L196" i="87" s="1"/>
  <c r="M195" i="87"/>
  <c r="L195" i="87" s="1"/>
  <c r="M194" i="87"/>
  <c r="L194" i="87" s="1"/>
  <c r="M193" i="87"/>
  <c r="L193" i="87" s="1"/>
  <c r="M192" i="87"/>
  <c r="L192" i="87" s="1"/>
  <c r="M191" i="87"/>
  <c r="L191" i="87" s="1"/>
  <c r="M190" i="87"/>
  <c r="L190" i="87" s="1"/>
  <c r="M189" i="87"/>
  <c r="L189" i="87" s="1"/>
  <c r="M188" i="87"/>
  <c r="L188" i="87" s="1"/>
  <c r="M187" i="87"/>
  <c r="L187" i="87" s="1"/>
  <c r="M186" i="87"/>
  <c r="L186" i="87" s="1"/>
  <c r="M185" i="87"/>
  <c r="L185" i="87" s="1"/>
  <c r="M184" i="87"/>
  <c r="L184" i="87" s="1"/>
  <c r="M183" i="87"/>
  <c r="L183" i="87" s="1"/>
  <c r="M182" i="87"/>
  <c r="L182" i="87" s="1"/>
  <c r="M181" i="87"/>
  <c r="L181" i="87" s="1"/>
  <c r="M180" i="87"/>
  <c r="L180" i="87" s="1"/>
  <c r="M179" i="87"/>
  <c r="L179" i="87" s="1"/>
  <c r="M178" i="87"/>
  <c r="L178" i="87" s="1"/>
  <c r="M177" i="87"/>
  <c r="L177" i="87" s="1"/>
  <c r="M176" i="87"/>
  <c r="L176" i="87" s="1"/>
  <c r="M175" i="87"/>
  <c r="L175" i="87" s="1"/>
  <c r="M174" i="87"/>
  <c r="L174" i="87" s="1"/>
  <c r="M173" i="87"/>
  <c r="L173" i="87" s="1"/>
  <c r="M172" i="87"/>
  <c r="L172" i="87" s="1"/>
  <c r="M171" i="87"/>
  <c r="L171" i="87" s="1"/>
  <c r="M170" i="87"/>
  <c r="L170" i="87" s="1"/>
  <c r="M169" i="87"/>
  <c r="L169" i="87" s="1"/>
  <c r="M168" i="87"/>
  <c r="L168" i="87" s="1"/>
  <c r="M167" i="87"/>
  <c r="L167" i="87" s="1"/>
  <c r="M166" i="87"/>
  <c r="L166" i="87" s="1"/>
  <c r="M165" i="87"/>
  <c r="L165" i="87" s="1"/>
  <c r="M164" i="87"/>
  <c r="L164" i="87" s="1"/>
  <c r="M163" i="87"/>
  <c r="L163" i="87" s="1"/>
  <c r="M162" i="87"/>
  <c r="L162" i="87" s="1"/>
  <c r="M161" i="87"/>
  <c r="L161" i="87" s="1"/>
  <c r="M160" i="87"/>
  <c r="L160" i="87" s="1"/>
  <c r="M159" i="87"/>
  <c r="L159" i="87" s="1"/>
  <c r="M158" i="87"/>
  <c r="L158" i="87" s="1"/>
  <c r="M157" i="87"/>
  <c r="L157" i="87" s="1"/>
  <c r="M156" i="87"/>
  <c r="L156" i="87" s="1"/>
  <c r="M155" i="87"/>
  <c r="L155" i="87" s="1"/>
  <c r="M154" i="87"/>
  <c r="L154" i="87" s="1"/>
  <c r="M153" i="87"/>
  <c r="L153" i="87" s="1"/>
  <c r="M152" i="87"/>
  <c r="L152" i="87" s="1"/>
  <c r="M151" i="87"/>
  <c r="L151" i="87" s="1"/>
  <c r="M150" i="87"/>
  <c r="L150" i="87" s="1"/>
  <c r="M149" i="87"/>
  <c r="L149" i="87" s="1"/>
  <c r="M148" i="87"/>
  <c r="L148" i="87" s="1"/>
  <c r="M147" i="87"/>
  <c r="L147" i="87" s="1"/>
  <c r="M146" i="87"/>
  <c r="L146" i="87" s="1"/>
  <c r="M145" i="87"/>
  <c r="L145" i="87" s="1"/>
  <c r="M144" i="87"/>
  <c r="L144" i="87" s="1"/>
  <c r="M143" i="87"/>
  <c r="L143" i="87" s="1"/>
  <c r="M142" i="87"/>
  <c r="L142" i="87" s="1"/>
  <c r="M141" i="87"/>
  <c r="L141" i="87" s="1"/>
  <c r="M140" i="87"/>
  <c r="L140" i="87" s="1"/>
  <c r="M139" i="87"/>
  <c r="L139" i="87" s="1"/>
  <c r="M138" i="87"/>
  <c r="L138" i="87" s="1"/>
  <c r="M137" i="87"/>
  <c r="L137" i="87" s="1"/>
  <c r="M136" i="87"/>
  <c r="L136" i="87" s="1"/>
  <c r="M135" i="87"/>
  <c r="L135" i="87" s="1"/>
  <c r="M134" i="87"/>
  <c r="L134" i="87" s="1"/>
  <c r="M133" i="87"/>
  <c r="L133" i="87" s="1"/>
  <c r="M132" i="87"/>
  <c r="L132" i="87" s="1"/>
  <c r="M131" i="87"/>
  <c r="L131" i="87" s="1"/>
  <c r="M130" i="87"/>
  <c r="L130" i="87" s="1"/>
  <c r="M129" i="87"/>
  <c r="L129" i="87" s="1"/>
  <c r="M128" i="87"/>
  <c r="L128" i="87" s="1"/>
  <c r="M127" i="87"/>
  <c r="L127" i="87" s="1"/>
  <c r="M126" i="87"/>
  <c r="L126" i="87" s="1"/>
  <c r="M125" i="87"/>
  <c r="L125" i="87" s="1"/>
  <c r="M124" i="87"/>
  <c r="L124" i="87" s="1"/>
  <c r="M123" i="87"/>
  <c r="L123" i="87" s="1"/>
  <c r="M122" i="87"/>
  <c r="L122" i="87" s="1"/>
  <c r="M121" i="87"/>
  <c r="L121" i="87" s="1"/>
  <c r="M120" i="87"/>
  <c r="L120" i="87" s="1"/>
  <c r="M119" i="87"/>
  <c r="L119" i="87" s="1"/>
  <c r="M118" i="87"/>
  <c r="L118" i="87" s="1"/>
  <c r="M117" i="87"/>
  <c r="L117" i="87" s="1"/>
  <c r="M116" i="87"/>
  <c r="L116" i="87" s="1"/>
  <c r="M115" i="87"/>
  <c r="L115" i="87" s="1"/>
  <c r="M114" i="87"/>
  <c r="L114" i="87" s="1"/>
  <c r="M113" i="87"/>
  <c r="L113" i="87" s="1"/>
  <c r="M112" i="87"/>
  <c r="L112" i="87" s="1"/>
  <c r="M111" i="87"/>
  <c r="L111" i="87" s="1"/>
  <c r="M110" i="87"/>
  <c r="L110" i="87" s="1"/>
  <c r="M109" i="87"/>
  <c r="L109" i="87" s="1"/>
  <c r="M108" i="87"/>
  <c r="L108" i="87" s="1"/>
  <c r="M107" i="87"/>
  <c r="L107" i="87" s="1"/>
  <c r="M106" i="87"/>
  <c r="L106" i="87" s="1"/>
  <c r="M105" i="87"/>
  <c r="L105" i="87" s="1"/>
  <c r="M104" i="87"/>
  <c r="L104" i="87" s="1"/>
  <c r="M103" i="87"/>
  <c r="L103" i="87" s="1"/>
  <c r="M102" i="87"/>
  <c r="L102" i="87" s="1"/>
  <c r="M101" i="87"/>
  <c r="L101" i="87" s="1"/>
  <c r="M100" i="87"/>
  <c r="L100" i="87" s="1"/>
  <c r="M99" i="87"/>
  <c r="L99" i="87" s="1"/>
  <c r="M98" i="87"/>
  <c r="L98" i="87" s="1"/>
  <c r="M97" i="87"/>
  <c r="L97" i="87" s="1"/>
  <c r="M96" i="87"/>
  <c r="L96" i="87" s="1"/>
  <c r="M95" i="87"/>
  <c r="L95" i="87" s="1"/>
  <c r="M94" i="87"/>
  <c r="L94" i="87" s="1"/>
  <c r="M93" i="87"/>
  <c r="L93" i="87" s="1"/>
  <c r="M92" i="87"/>
  <c r="L92" i="87" s="1"/>
  <c r="M91" i="87"/>
  <c r="L91" i="87" s="1"/>
  <c r="M90" i="87"/>
  <c r="L90" i="87" s="1"/>
  <c r="M89" i="87"/>
  <c r="L89" i="87"/>
  <c r="M88" i="87"/>
  <c r="L88" i="87" s="1"/>
  <c r="M87" i="87"/>
  <c r="L87" i="87" s="1"/>
  <c r="M86" i="87"/>
  <c r="L86" i="87" s="1"/>
  <c r="M85" i="87"/>
  <c r="L85" i="87" s="1"/>
  <c r="M84" i="87"/>
  <c r="L84" i="87" s="1"/>
  <c r="M83" i="87"/>
  <c r="L83" i="87" s="1"/>
  <c r="M82" i="87"/>
  <c r="L82" i="87" s="1"/>
  <c r="M81" i="87"/>
  <c r="L81" i="87" s="1"/>
  <c r="M80" i="87"/>
  <c r="L80" i="87" s="1"/>
  <c r="M79" i="87"/>
  <c r="L79" i="87" s="1"/>
  <c r="M78" i="87"/>
  <c r="L78" i="87" s="1"/>
  <c r="M77" i="87"/>
  <c r="L77" i="87" s="1"/>
  <c r="M76" i="87"/>
  <c r="L76" i="87" s="1"/>
  <c r="M75" i="87"/>
  <c r="L75" i="87" s="1"/>
  <c r="M74" i="87"/>
  <c r="L74" i="87" s="1"/>
  <c r="M73" i="87"/>
  <c r="L73" i="87" s="1"/>
  <c r="M72" i="87"/>
  <c r="L72" i="87" s="1"/>
  <c r="M71" i="87"/>
  <c r="L71" i="87" s="1"/>
  <c r="M70" i="87"/>
  <c r="L70" i="87" s="1"/>
  <c r="M69" i="87"/>
  <c r="L69" i="87" s="1"/>
  <c r="M68" i="87"/>
  <c r="L68" i="87" s="1"/>
  <c r="M67" i="87"/>
  <c r="L67" i="87" s="1"/>
  <c r="M66" i="87"/>
  <c r="L66" i="87" s="1"/>
  <c r="M65" i="87"/>
  <c r="L65" i="87" s="1"/>
  <c r="M64" i="87"/>
  <c r="L64" i="87" s="1"/>
  <c r="M63" i="87"/>
  <c r="L63" i="87" s="1"/>
  <c r="M62" i="87"/>
  <c r="L62" i="87" s="1"/>
  <c r="M61" i="87"/>
  <c r="L61" i="87" s="1"/>
  <c r="M60" i="87"/>
  <c r="L60" i="87" s="1"/>
  <c r="M59" i="87"/>
  <c r="L59" i="87" s="1"/>
  <c r="M58" i="87"/>
  <c r="L58" i="87" s="1"/>
  <c r="M57" i="87"/>
  <c r="L57" i="87" s="1"/>
  <c r="M56" i="87"/>
  <c r="L56" i="87" s="1"/>
  <c r="M55" i="87"/>
  <c r="L55" i="87" s="1"/>
  <c r="M54" i="87"/>
  <c r="L54" i="87" s="1"/>
  <c r="M53" i="87"/>
  <c r="L53" i="87" s="1"/>
  <c r="M52" i="87"/>
  <c r="L52" i="87" s="1"/>
  <c r="M51" i="87"/>
  <c r="L51" i="87" s="1"/>
  <c r="M50" i="87"/>
  <c r="L50" i="87" s="1"/>
  <c r="M49" i="87"/>
  <c r="L49" i="87" s="1"/>
  <c r="M48" i="87"/>
  <c r="L48" i="87" s="1"/>
  <c r="M47" i="87"/>
  <c r="L47" i="87" s="1"/>
  <c r="M46" i="87"/>
  <c r="L46" i="87" s="1"/>
  <c r="M45" i="87"/>
  <c r="L45" i="87" s="1"/>
  <c r="M44" i="87"/>
  <c r="L44" i="87" s="1"/>
  <c r="M43" i="87"/>
  <c r="L43" i="87" s="1"/>
  <c r="M42" i="87"/>
  <c r="L42" i="87" s="1"/>
  <c r="M41" i="87"/>
  <c r="L41" i="87" s="1"/>
  <c r="M40" i="87"/>
  <c r="L40" i="87" s="1"/>
  <c r="M39" i="87"/>
  <c r="L39" i="87" s="1"/>
  <c r="M38" i="87"/>
  <c r="L38" i="87" s="1"/>
  <c r="M37" i="87"/>
  <c r="L37" i="87"/>
  <c r="M36" i="87"/>
  <c r="L36" i="87" s="1"/>
  <c r="M35" i="87"/>
  <c r="L35" i="87" s="1"/>
  <c r="M34" i="87"/>
  <c r="L34" i="87" s="1"/>
  <c r="M33" i="87"/>
  <c r="L33" i="87" s="1"/>
  <c r="M32" i="87"/>
  <c r="L32" i="87" s="1"/>
  <c r="M31" i="87"/>
  <c r="L31" i="87" s="1"/>
  <c r="M30" i="87"/>
  <c r="L30" i="87" s="1"/>
  <c r="M29" i="87"/>
  <c r="L29" i="87" s="1"/>
  <c r="M28" i="87"/>
  <c r="L28" i="87" s="1"/>
  <c r="M27" i="87"/>
  <c r="L27" i="87" s="1"/>
  <c r="M26" i="87"/>
  <c r="L26" i="87" s="1"/>
  <c r="M25" i="87"/>
  <c r="L25" i="87" s="1"/>
  <c r="M24" i="87"/>
  <c r="L24" i="87" s="1"/>
  <c r="M23" i="87"/>
  <c r="L23" i="87" s="1"/>
  <c r="M22" i="87"/>
  <c r="L22" i="87" s="1"/>
  <c r="M21" i="87"/>
  <c r="L21" i="87" s="1"/>
  <c r="M20" i="87"/>
  <c r="L20" i="87" s="1"/>
  <c r="M19" i="87"/>
  <c r="L19" i="87" s="1"/>
  <c r="M18" i="87"/>
  <c r="L18" i="87" s="1"/>
  <c r="M17" i="87"/>
  <c r="L17" i="87" s="1"/>
  <c r="M16" i="87"/>
  <c r="L16" i="87" s="1"/>
  <c r="M15" i="87"/>
  <c r="L15" i="87" s="1"/>
  <c r="M14" i="87"/>
  <c r="L14" i="87" s="1"/>
  <c r="M13" i="87"/>
  <c r="L13" i="87" s="1"/>
  <c r="M12" i="87"/>
  <c r="L12" i="87" s="1"/>
  <c r="M11" i="87"/>
  <c r="L11" i="87" s="1"/>
  <c r="M10" i="87"/>
  <c r="L10" i="87" s="1"/>
  <c r="M9" i="87"/>
  <c r="L9" i="87" s="1"/>
  <c r="M8" i="87"/>
  <c r="L8" i="87" s="1"/>
  <c r="M7" i="87"/>
  <c r="L7" i="87" s="1"/>
  <c r="M6" i="87"/>
  <c r="L6" i="87" s="1"/>
  <c r="M5" i="87"/>
  <c r="L5" i="87" s="1"/>
  <c r="M4" i="87"/>
  <c r="L4" i="87" s="1"/>
  <c r="M3" i="87"/>
  <c r="L3" i="87" s="1"/>
  <c r="M2" i="87"/>
  <c r="L2" i="87" s="1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N301" i="87" l="1"/>
  <c r="N81" i="87"/>
  <c r="N101" i="87"/>
  <c r="N321" i="87"/>
  <c r="N201" i="87"/>
  <c r="N21" i="87"/>
  <c r="N161" i="87"/>
  <c r="N91" i="87"/>
  <c r="N141" i="87"/>
  <c r="N251" i="87"/>
  <c r="N151" i="87"/>
  <c r="N311" i="87"/>
  <c r="N61" i="87"/>
  <c r="N11" i="87"/>
  <c r="N191" i="87"/>
  <c r="N241" i="87"/>
  <c r="N121" i="87"/>
  <c r="N111" i="87"/>
  <c r="N171" i="87"/>
  <c r="N211" i="87"/>
  <c r="N261" i="87"/>
  <c r="N271" i="87"/>
  <c r="N41" i="87"/>
  <c r="N51" i="87"/>
  <c r="N71" i="87"/>
  <c r="N131" i="87"/>
  <c r="N231" i="87"/>
  <c r="N291" i="87"/>
  <c r="N31" i="87"/>
  <c r="N181" i="87"/>
  <c r="N221" i="87"/>
  <c r="N281" i="87"/>
  <c r="E56" i="82" l="1"/>
  <c r="E55" i="82"/>
  <c r="E41" i="82"/>
  <c r="E36" i="82"/>
  <c r="E31" i="82"/>
  <c r="E26" i="82"/>
  <c r="N22" i="82"/>
  <c r="E52" i="82" s="1"/>
  <c r="N21" i="82"/>
  <c r="E33" i="82" s="1"/>
  <c r="E21" i="82"/>
  <c r="N20" i="82"/>
  <c r="E61" i="82" s="1"/>
  <c r="N19" i="82"/>
  <c r="E49" i="82" s="1"/>
  <c r="N15" i="82"/>
  <c r="E17" i="82" s="1"/>
  <c r="N14" i="82"/>
  <c r="E57" i="82" s="1"/>
  <c r="F55" i="82" s="1"/>
  <c r="H55" i="82" s="1"/>
  <c r="E12" i="82"/>
  <c r="E11" i="82"/>
  <c r="E10" i="82"/>
  <c r="E8" i="82"/>
  <c r="N5" i="82"/>
  <c r="E65" i="82" s="1"/>
  <c r="N4" i="82"/>
  <c r="E5" i="82" s="1"/>
  <c r="E4" i="82"/>
  <c r="N3" i="82"/>
  <c r="E3" i="82"/>
  <c r="E50" i="82" l="1"/>
  <c r="E43" i="82"/>
  <c r="R8" i="82"/>
  <c r="N18" i="82" s="1"/>
  <c r="E22" i="82" s="1"/>
  <c r="F21" i="82" s="1"/>
  <c r="H21" i="82" s="1"/>
  <c r="E13" i="82"/>
  <c r="F3" i="82"/>
  <c r="H3" i="82" s="1"/>
  <c r="E16" i="82"/>
  <c r="E38" i="82"/>
  <c r="E58" i="82"/>
  <c r="E64" i="82"/>
  <c r="F64" i="82" s="1"/>
  <c r="H64" i="82" s="1"/>
  <c r="E15" i="82"/>
  <c r="E51" i="82"/>
  <c r="F49" i="82" s="1"/>
  <c r="H49" i="82" s="1"/>
  <c r="E53" i="82"/>
  <c r="F52" i="82" s="1"/>
  <c r="H52" i="82" s="1"/>
  <c r="E9" i="82"/>
  <c r="F8" i="82" s="1"/>
  <c r="H8" i="82" s="1"/>
  <c r="E59" i="82"/>
  <c r="E62" i="82"/>
  <c r="F61" i="82" s="1"/>
  <c r="H61" i="82" s="1"/>
  <c r="E32" i="82" l="1"/>
  <c r="F31" i="82" s="1"/>
  <c r="H31" i="82" s="1"/>
  <c r="E27" i="82"/>
  <c r="F26" i="82" s="1"/>
  <c r="H26" i="82" s="1"/>
  <c r="E14" i="82"/>
  <c r="F13" i="82" s="1"/>
  <c r="H13" i="82" s="1"/>
  <c r="E37" i="82"/>
  <c r="F36" i="82" s="1"/>
  <c r="H36" i="82" s="1"/>
  <c r="E42" i="82"/>
  <c r="F41" i="82" s="1"/>
  <c r="H41" i="82" s="1"/>
  <c r="F58" i="82"/>
  <c r="H58" i="82" s="1"/>
  <c r="K281" i="80" l="1"/>
  <c r="K271" i="80"/>
  <c r="K261" i="80"/>
  <c r="K251" i="80"/>
  <c r="K81" i="80"/>
  <c r="K71" i="80"/>
  <c r="K61" i="80"/>
  <c r="K51" i="80"/>
  <c r="R34" i="80"/>
  <c r="K41" i="80"/>
  <c r="K31" i="80"/>
  <c r="K21" i="80"/>
  <c r="K11" i="80"/>
  <c r="S37" i="80" l="1"/>
  <c r="Q37" i="80"/>
  <c r="U37" i="80" s="1"/>
  <c r="R33" i="80"/>
  <c r="Q36" i="80" s="1"/>
  <c r="U36" i="80" s="1"/>
  <c r="S36" i="80"/>
  <c r="M12" i="80" l="1"/>
  <c r="L12" i="80" s="1"/>
  <c r="M13" i="80"/>
  <c r="L13" i="80" s="1"/>
  <c r="M14" i="80"/>
  <c r="L14" i="80" s="1"/>
  <c r="M15" i="80"/>
  <c r="L15" i="80" s="1"/>
  <c r="M16" i="80"/>
  <c r="L16" i="80" s="1"/>
  <c r="M17" i="80"/>
  <c r="L17" i="80" s="1"/>
  <c r="M18" i="80"/>
  <c r="L18" i="80" s="1"/>
  <c r="M19" i="80"/>
  <c r="L19" i="80" s="1"/>
  <c r="M20" i="80"/>
  <c r="L20" i="80" s="1"/>
  <c r="M21" i="80"/>
  <c r="L21" i="80" s="1"/>
  <c r="M22" i="80"/>
  <c r="L22" i="80" s="1"/>
  <c r="M23" i="80"/>
  <c r="L23" i="80" s="1"/>
  <c r="M24" i="80"/>
  <c r="L24" i="80" s="1"/>
  <c r="M25" i="80"/>
  <c r="L25" i="80" s="1"/>
  <c r="M26" i="80"/>
  <c r="L26" i="80" s="1"/>
  <c r="M27" i="80"/>
  <c r="L27" i="80" s="1"/>
  <c r="M28" i="80"/>
  <c r="L28" i="80" s="1"/>
  <c r="M29" i="80"/>
  <c r="L29" i="80" s="1"/>
  <c r="M30" i="80"/>
  <c r="L30" i="80" s="1"/>
  <c r="M31" i="80"/>
  <c r="L31" i="80" s="1"/>
  <c r="M32" i="80"/>
  <c r="L32" i="80" s="1"/>
  <c r="M33" i="80"/>
  <c r="L33" i="80" s="1"/>
  <c r="M34" i="80"/>
  <c r="L34" i="80" s="1"/>
  <c r="M35" i="80"/>
  <c r="L35" i="80" s="1"/>
  <c r="M36" i="80"/>
  <c r="L36" i="80" s="1"/>
  <c r="M37" i="80"/>
  <c r="L37" i="80" s="1"/>
  <c r="M38" i="80"/>
  <c r="L38" i="80" s="1"/>
  <c r="M39" i="80"/>
  <c r="L39" i="80" s="1"/>
  <c r="M40" i="80"/>
  <c r="L40" i="80" s="1"/>
  <c r="M41" i="80"/>
  <c r="L41" i="80" s="1"/>
  <c r="M42" i="80"/>
  <c r="L42" i="80" s="1"/>
  <c r="M43" i="80"/>
  <c r="L43" i="80" s="1"/>
  <c r="M44" i="80"/>
  <c r="L44" i="80" s="1"/>
  <c r="M45" i="80"/>
  <c r="L45" i="80" s="1"/>
  <c r="M46" i="80"/>
  <c r="L46" i="80" s="1"/>
  <c r="M47" i="80"/>
  <c r="L47" i="80" s="1"/>
  <c r="M48" i="80"/>
  <c r="L48" i="80" s="1"/>
  <c r="M49" i="80"/>
  <c r="L49" i="80" s="1"/>
  <c r="M50" i="80"/>
  <c r="L50" i="80" s="1"/>
  <c r="M51" i="80"/>
  <c r="L51" i="80" s="1"/>
  <c r="M52" i="80"/>
  <c r="L52" i="80" s="1"/>
  <c r="M53" i="80"/>
  <c r="L53" i="80" s="1"/>
  <c r="M54" i="80"/>
  <c r="L54" i="80" s="1"/>
  <c r="M55" i="80"/>
  <c r="L55" i="80" s="1"/>
  <c r="M56" i="80"/>
  <c r="L56" i="80" s="1"/>
  <c r="M57" i="80"/>
  <c r="L57" i="80" s="1"/>
  <c r="M58" i="80"/>
  <c r="L58" i="80" s="1"/>
  <c r="M59" i="80"/>
  <c r="L59" i="80" s="1"/>
  <c r="M60" i="80"/>
  <c r="L60" i="80" s="1"/>
  <c r="M61" i="80"/>
  <c r="L61" i="80" s="1"/>
  <c r="M62" i="80"/>
  <c r="L62" i="80" s="1"/>
  <c r="M63" i="80"/>
  <c r="L63" i="80" s="1"/>
  <c r="M64" i="80"/>
  <c r="L64" i="80" s="1"/>
  <c r="M65" i="80"/>
  <c r="L65" i="80" s="1"/>
  <c r="M66" i="80"/>
  <c r="L66" i="80" s="1"/>
  <c r="M67" i="80"/>
  <c r="L67" i="80" s="1"/>
  <c r="M68" i="80"/>
  <c r="L68" i="80" s="1"/>
  <c r="M69" i="80"/>
  <c r="L69" i="80" s="1"/>
  <c r="M70" i="80"/>
  <c r="L70" i="80" s="1"/>
  <c r="M71" i="80"/>
  <c r="L71" i="80" s="1"/>
  <c r="M72" i="80"/>
  <c r="L72" i="80" s="1"/>
  <c r="M73" i="80"/>
  <c r="L73" i="80" s="1"/>
  <c r="M74" i="80"/>
  <c r="L74" i="80" s="1"/>
  <c r="M75" i="80"/>
  <c r="L75" i="80" s="1"/>
  <c r="M76" i="80"/>
  <c r="L76" i="80" s="1"/>
  <c r="M77" i="80"/>
  <c r="L77" i="80" s="1"/>
  <c r="M78" i="80"/>
  <c r="L78" i="80" s="1"/>
  <c r="M79" i="80"/>
  <c r="L79" i="80" s="1"/>
  <c r="M80" i="80"/>
  <c r="L80" i="80" s="1"/>
  <c r="M81" i="80"/>
  <c r="L81" i="80" s="1"/>
  <c r="M82" i="80"/>
  <c r="L82" i="80" s="1"/>
  <c r="M83" i="80"/>
  <c r="L83" i="80" s="1"/>
  <c r="M84" i="80"/>
  <c r="L84" i="80" s="1"/>
  <c r="M85" i="80"/>
  <c r="L85" i="80" s="1"/>
  <c r="M86" i="80"/>
  <c r="L86" i="80" s="1"/>
  <c r="M87" i="80"/>
  <c r="L87" i="80" s="1"/>
  <c r="M88" i="80"/>
  <c r="L88" i="80" s="1"/>
  <c r="M89" i="80"/>
  <c r="L89" i="80" s="1"/>
  <c r="M90" i="80"/>
  <c r="L90" i="80" s="1"/>
  <c r="M91" i="80"/>
  <c r="L91" i="80" s="1"/>
  <c r="M92" i="80"/>
  <c r="L92" i="80" s="1"/>
  <c r="M93" i="80"/>
  <c r="L93" i="80" s="1"/>
  <c r="M94" i="80"/>
  <c r="L94" i="80" s="1"/>
  <c r="M95" i="80"/>
  <c r="L95" i="80" s="1"/>
  <c r="M96" i="80"/>
  <c r="L96" i="80" s="1"/>
  <c r="M97" i="80"/>
  <c r="L97" i="80" s="1"/>
  <c r="M98" i="80"/>
  <c r="L98" i="80" s="1"/>
  <c r="M99" i="80"/>
  <c r="L99" i="80" s="1"/>
  <c r="M100" i="80"/>
  <c r="L100" i="80" s="1"/>
  <c r="M101" i="80"/>
  <c r="L101" i="80" s="1"/>
  <c r="M102" i="80"/>
  <c r="L102" i="80" s="1"/>
  <c r="M103" i="80"/>
  <c r="L103" i="80" s="1"/>
  <c r="M104" i="80"/>
  <c r="L104" i="80" s="1"/>
  <c r="M105" i="80"/>
  <c r="L105" i="80" s="1"/>
  <c r="M106" i="80"/>
  <c r="L106" i="80" s="1"/>
  <c r="M107" i="80"/>
  <c r="L107" i="80" s="1"/>
  <c r="M108" i="80"/>
  <c r="L108" i="80" s="1"/>
  <c r="M109" i="80"/>
  <c r="L109" i="80" s="1"/>
  <c r="M110" i="80"/>
  <c r="L110" i="80" s="1"/>
  <c r="M111" i="80"/>
  <c r="L111" i="80" s="1"/>
  <c r="M112" i="80"/>
  <c r="L112" i="80" s="1"/>
  <c r="M113" i="80"/>
  <c r="L113" i="80" s="1"/>
  <c r="M114" i="80"/>
  <c r="L114" i="80" s="1"/>
  <c r="M115" i="80"/>
  <c r="L115" i="80" s="1"/>
  <c r="M116" i="80"/>
  <c r="L116" i="80" s="1"/>
  <c r="M117" i="80"/>
  <c r="L117" i="80" s="1"/>
  <c r="M118" i="80"/>
  <c r="L118" i="80" s="1"/>
  <c r="M119" i="80"/>
  <c r="L119" i="80" s="1"/>
  <c r="M120" i="80"/>
  <c r="L120" i="80" s="1"/>
  <c r="M121" i="80"/>
  <c r="L121" i="80" s="1"/>
  <c r="M122" i="80"/>
  <c r="L122" i="80" s="1"/>
  <c r="M123" i="80"/>
  <c r="L123" i="80" s="1"/>
  <c r="M124" i="80"/>
  <c r="L124" i="80" s="1"/>
  <c r="M125" i="80"/>
  <c r="L125" i="80" s="1"/>
  <c r="M126" i="80"/>
  <c r="L126" i="80" s="1"/>
  <c r="M127" i="80"/>
  <c r="L127" i="80" s="1"/>
  <c r="M128" i="80"/>
  <c r="L128" i="80" s="1"/>
  <c r="M129" i="80"/>
  <c r="L129" i="80" s="1"/>
  <c r="M130" i="80"/>
  <c r="L130" i="80" s="1"/>
  <c r="M131" i="80"/>
  <c r="L131" i="80" s="1"/>
  <c r="M132" i="80"/>
  <c r="L132" i="80" s="1"/>
  <c r="M133" i="80"/>
  <c r="L133" i="80" s="1"/>
  <c r="M134" i="80"/>
  <c r="L134" i="80" s="1"/>
  <c r="M135" i="80"/>
  <c r="L135" i="80" s="1"/>
  <c r="M136" i="80"/>
  <c r="L136" i="80" s="1"/>
  <c r="M137" i="80"/>
  <c r="L137" i="80" s="1"/>
  <c r="M138" i="80"/>
  <c r="L138" i="80" s="1"/>
  <c r="M139" i="80"/>
  <c r="L139" i="80" s="1"/>
  <c r="M140" i="80"/>
  <c r="L140" i="80" s="1"/>
  <c r="M141" i="80"/>
  <c r="L141" i="80" s="1"/>
  <c r="M142" i="80"/>
  <c r="L142" i="80" s="1"/>
  <c r="M143" i="80"/>
  <c r="L143" i="80" s="1"/>
  <c r="M144" i="80"/>
  <c r="L144" i="80" s="1"/>
  <c r="M145" i="80"/>
  <c r="L145" i="80" s="1"/>
  <c r="M146" i="80"/>
  <c r="L146" i="80" s="1"/>
  <c r="M147" i="80"/>
  <c r="L147" i="80" s="1"/>
  <c r="M148" i="80"/>
  <c r="L148" i="80" s="1"/>
  <c r="M149" i="80"/>
  <c r="L149" i="80" s="1"/>
  <c r="M150" i="80"/>
  <c r="L150" i="80" s="1"/>
  <c r="M151" i="80"/>
  <c r="L151" i="80" s="1"/>
  <c r="M152" i="80"/>
  <c r="L152" i="80" s="1"/>
  <c r="M153" i="80"/>
  <c r="L153" i="80" s="1"/>
  <c r="M154" i="80"/>
  <c r="L154" i="80" s="1"/>
  <c r="M155" i="80"/>
  <c r="L155" i="80" s="1"/>
  <c r="M156" i="80"/>
  <c r="L156" i="80" s="1"/>
  <c r="M157" i="80"/>
  <c r="L157" i="80" s="1"/>
  <c r="M158" i="80"/>
  <c r="L158" i="80" s="1"/>
  <c r="M159" i="80"/>
  <c r="L159" i="80" s="1"/>
  <c r="M160" i="80"/>
  <c r="L160" i="80" s="1"/>
  <c r="M161" i="80"/>
  <c r="L161" i="80" s="1"/>
  <c r="M162" i="80"/>
  <c r="L162" i="80" s="1"/>
  <c r="M163" i="80"/>
  <c r="L163" i="80" s="1"/>
  <c r="M164" i="80"/>
  <c r="L164" i="80" s="1"/>
  <c r="M165" i="80"/>
  <c r="L165" i="80" s="1"/>
  <c r="M166" i="80"/>
  <c r="L166" i="80" s="1"/>
  <c r="M167" i="80"/>
  <c r="L167" i="80" s="1"/>
  <c r="M168" i="80"/>
  <c r="L168" i="80" s="1"/>
  <c r="M169" i="80"/>
  <c r="L169" i="80" s="1"/>
  <c r="M170" i="80"/>
  <c r="L170" i="80" s="1"/>
  <c r="M171" i="80"/>
  <c r="L171" i="80" s="1"/>
  <c r="M172" i="80"/>
  <c r="L172" i="80" s="1"/>
  <c r="M173" i="80"/>
  <c r="L173" i="80" s="1"/>
  <c r="M174" i="80"/>
  <c r="L174" i="80" s="1"/>
  <c r="M175" i="80"/>
  <c r="L175" i="80" s="1"/>
  <c r="M176" i="80"/>
  <c r="L176" i="80" s="1"/>
  <c r="M177" i="80"/>
  <c r="L177" i="80" s="1"/>
  <c r="M178" i="80"/>
  <c r="L178" i="80" s="1"/>
  <c r="M179" i="80"/>
  <c r="L179" i="80" s="1"/>
  <c r="M180" i="80"/>
  <c r="L180" i="80" s="1"/>
  <c r="M181" i="80"/>
  <c r="L181" i="80" s="1"/>
  <c r="M182" i="80"/>
  <c r="L182" i="80" s="1"/>
  <c r="M183" i="80"/>
  <c r="L183" i="80" s="1"/>
  <c r="M184" i="80"/>
  <c r="L184" i="80" s="1"/>
  <c r="M185" i="80"/>
  <c r="L185" i="80" s="1"/>
  <c r="M186" i="80"/>
  <c r="L186" i="80" s="1"/>
  <c r="M187" i="80"/>
  <c r="L187" i="80" s="1"/>
  <c r="M188" i="80"/>
  <c r="L188" i="80" s="1"/>
  <c r="M189" i="80"/>
  <c r="L189" i="80" s="1"/>
  <c r="M190" i="80"/>
  <c r="L190" i="80" s="1"/>
  <c r="M191" i="80"/>
  <c r="L191" i="80" s="1"/>
  <c r="M192" i="80"/>
  <c r="L192" i="80" s="1"/>
  <c r="M193" i="80"/>
  <c r="L193" i="80" s="1"/>
  <c r="M194" i="80"/>
  <c r="L194" i="80" s="1"/>
  <c r="M195" i="80"/>
  <c r="L195" i="80" s="1"/>
  <c r="M196" i="80"/>
  <c r="L196" i="80" s="1"/>
  <c r="M197" i="80"/>
  <c r="L197" i="80" s="1"/>
  <c r="M198" i="80"/>
  <c r="L198" i="80" s="1"/>
  <c r="M199" i="80"/>
  <c r="L199" i="80" s="1"/>
  <c r="M200" i="80"/>
  <c r="L200" i="80" s="1"/>
  <c r="M201" i="80"/>
  <c r="L201" i="80" s="1"/>
  <c r="M202" i="80"/>
  <c r="L202" i="80" s="1"/>
  <c r="M203" i="80"/>
  <c r="L203" i="80" s="1"/>
  <c r="M204" i="80"/>
  <c r="L204" i="80" s="1"/>
  <c r="M205" i="80"/>
  <c r="L205" i="80" s="1"/>
  <c r="M206" i="80"/>
  <c r="L206" i="80" s="1"/>
  <c r="M207" i="80"/>
  <c r="L207" i="80" s="1"/>
  <c r="M208" i="80"/>
  <c r="L208" i="80" s="1"/>
  <c r="M209" i="80"/>
  <c r="L209" i="80" s="1"/>
  <c r="M210" i="80"/>
  <c r="L210" i="80" s="1"/>
  <c r="M211" i="80"/>
  <c r="L211" i="80" s="1"/>
  <c r="M212" i="80"/>
  <c r="L212" i="80" s="1"/>
  <c r="M213" i="80"/>
  <c r="L213" i="80" s="1"/>
  <c r="M214" i="80"/>
  <c r="L214" i="80" s="1"/>
  <c r="M215" i="80"/>
  <c r="L215" i="80" s="1"/>
  <c r="M216" i="80"/>
  <c r="L216" i="80" s="1"/>
  <c r="M217" i="80"/>
  <c r="L217" i="80" s="1"/>
  <c r="M218" i="80"/>
  <c r="L218" i="80" s="1"/>
  <c r="M219" i="80"/>
  <c r="L219" i="80" s="1"/>
  <c r="M220" i="80"/>
  <c r="L220" i="80" s="1"/>
  <c r="M221" i="80"/>
  <c r="L221" i="80" s="1"/>
  <c r="M222" i="80"/>
  <c r="L222" i="80" s="1"/>
  <c r="M223" i="80"/>
  <c r="L223" i="80" s="1"/>
  <c r="M224" i="80"/>
  <c r="L224" i="80" s="1"/>
  <c r="M225" i="80"/>
  <c r="L225" i="80" s="1"/>
  <c r="M226" i="80"/>
  <c r="L226" i="80" s="1"/>
  <c r="M227" i="80"/>
  <c r="L227" i="80" s="1"/>
  <c r="M228" i="80"/>
  <c r="L228" i="80" s="1"/>
  <c r="M229" i="80"/>
  <c r="L229" i="80" s="1"/>
  <c r="M230" i="80"/>
  <c r="L230" i="80" s="1"/>
  <c r="M231" i="80"/>
  <c r="L231" i="80" s="1"/>
  <c r="M232" i="80"/>
  <c r="L232" i="80" s="1"/>
  <c r="M233" i="80"/>
  <c r="L233" i="80" s="1"/>
  <c r="M234" i="80"/>
  <c r="L234" i="80" s="1"/>
  <c r="M235" i="80"/>
  <c r="L235" i="80" s="1"/>
  <c r="M236" i="80"/>
  <c r="L236" i="80" s="1"/>
  <c r="M237" i="80"/>
  <c r="L237" i="80" s="1"/>
  <c r="M238" i="80"/>
  <c r="L238" i="80" s="1"/>
  <c r="M239" i="80"/>
  <c r="L239" i="80" s="1"/>
  <c r="M240" i="80"/>
  <c r="L240" i="80" s="1"/>
  <c r="M241" i="80"/>
  <c r="L241" i="80" s="1"/>
  <c r="M242" i="80"/>
  <c r="L242" i="80" s="1"/>
  <c r="M243" i="80"/>
  <c r="L243" i="80" s="1"/>
  <c r="M244" i="80"/>
  <c r="L244" i="80" s="1"/>
  <c r="M245" i="80"/>
  <c r="L245" i="80" s="1"/>
  <c r="M246" i="80"/>
  <c r="L246" i="80" s="1"/>
  <c r="M247" i="80"/>
  <c r="L247" i="80" s="1"/>
  <c r="M248" i="80"/>
  <c r="L248" i="80" s="1"/>
  <c r="M249" i="80"/>
  <c r="L249" i="80" s="1"/>
  <c r="M250" i="80"/>
  <c r="L250" i="80" s="1"/>
  <c r="M251" i="80"/>
  <c r="L251" i="80" s="1"/>
  <c r="M252" i="80"/>
  <c r="L252" i="80" s="1"/>
  <c r="M253" i="80"/>
  <c r="L253" i="80" s="1"/>
  <c r="M254" i="80"/>
  <c r="L254" i="80" s="1"/>
  <c r="M255" i="80"/>
  <c r="L255" i="80" s="1"/>
  <c r="M256" i="80"/>
  <c r="L256" i="80" s="1"/>
  <c r="M257" i="80"/>
  <c r="L257" i="80" s="1"/>
  <c r="M258" i="80"/>
  <c r="L258" i="80" s="1"/>
  <c r="M259" i="80"/>
  <c r="L259" i="80" s="1"/>
  <c r="M260" i="80"/>
  <c r="L260" i="80" s="1"/>
  <c r="M261" i="80"/>
  <c r="L261" i="80" s="1"/>
  <c r="M262" i="80"/>
  <c r="L262" i="80" s="1"/>
  <c r="M263" i="80"/>
  <c r="L263" i="80" s="1"/>
  <c r="M264" i="80"/>
  <c r="L264" i="80" s="1"/>
  <c r="M265" i="80"/>
  <c r="L265" i="80" s="1"/>
  <c r="M266" i="80"/>
  <c r="L266" i="80" s="1"/>
  <c r="M267" i="80"/>
  <c r="L267" i="80" s="1"/>
  <c r="M268" i="80"/>
  <c r="L268" i="80" s="1"/>
  <c r="M269" i="80"/>
  <c r="L269" i="80" s="1"/>
  <c r="M270" i="80"/>
  <c r="L270" i="80" s="1"/>
  <c r="M271" i="80"/>
  <c r="L271" i="80" s="1"/>
  <c r="M272" i="80"/>
  <c r="L272" i="80" s="1"/>
  <c r="M273" i="80"/>
  <c r="L273" i="80" s="1"/>
  <c r="M274" i="80"/>
  <c r="L274" i="80" s="1"/>
  <c r="M275" i="80"/>
  <c r="L275" i="80" s="1"/>
  <c r="M276" i="80"/>
  <c r="L276" i="80" s="1"/>
  <c r="M277" i="80"/>
  <c r="L277" i="80" s="1"/>
  <c r="M278" i="80"/>
  <c r="L278" i="80" s="1"/>
  <c r="M279" i="80"/>
  <c r="L279" i="80" s="1"/>
  <c r="M280" i="80"/>
  <c r="L280" i="80" s="1"/>
  <c r="M281" i="80"/>
  <c r="L281" i="80" s="1"/>
  <c r="M282" i="80"/>
  <c r="L282" i="80" s="1"/>
  <c r="M283" i="80"/>
  <c r="L283" i="80" s="1"/>
  <c r="M284" i="80"/>
  <c r="L284" i="80" s="1"/>
  <c r="M285" i="80"/>
  <c r="L285" i="80" s="1"/>
  <c r="M286" i="80"/>
  <c r="L286" i="80" s="1"/>
  <c r="M287" i="80"/>
  <c r="L287" i="80" s="1"/>
  <c r="M288" i="80"/>
  <c r="L288" i="80" s="1"/>
  <c r="M289" i="80"/>
  <c r="L289" i="80" s="1"/>
  <c r="M290" i="80"/>
  <c r="L290" i="80" s="1"/>
  <c r="M291" i="80"/>
  <c r="L291" i="80" s="1"/>
  <c r="M292" i="80"/>
  <c r="L292" i="80" s="1"/>
  <c r="M293" i="80"/>
  <c r="L293" i="80" s="1"/>
  <c r="M294" i="80"/>
  <c r="L294" i="80" s="1"/>
  <c r="M295" i="80"/>
  <c r="L295" i="80" s="1"/>
  <c r="M296" i="80"/>
  <c r="L296" i="80" s="1"/>
  <c r="M297" i="80"/>
  <c r="L297" i="80" s="1"/>
  <c r="M298" i="80"/>
  <c r="L298" i="80" s="1"/>
  <c r="M299" i="80"/>
  <c r="L299" i="80" s="1"/>
  <c r="M300" i="80"/>
  <c r="L300" i="80" s="1"/>
  <c r="M301" i="80"/>
  <c r="L301" i="80" s="1"/>
  <c r="M302" i="80"/>
  <c r="L302" i="80" s="1"/>
  <c r="M303" i="80"/>
  <c r="L303" i="80" s="1"/>
  <c r="M304" i="80"/>
  <c r="L304" i="80" s="1"/>
  <c r="M305" i="80"/>
  <c r="L305" i="80" s="1"/>
  <c r="M306" i="80"/>
  <c r="L306" i="80" s="1"/>
  <c r="M307" i="80"/>
  <c r="L307" i="80" s="1"/>
  <c r="M308" i="80"/>
  <c r="L308" i="80" s="1"/>
  <c r="M309" i="80"/>
  <c r="L309" i="80" s="1"/>
  <c r="M310" i="80"/>
  <c r="L310" i="80" s="1"/>
  <c r="M311" i="80"/>
  <c r="L311" i="80" s="1"/>
  <c r="M312" i="80"/>
  <c r="L312" i="80" s="1"/>
  <c r="M313" i="80"/>
  <c r="L313" i="80" s="1"/>
  <c r="M314" i="80"/>
  <c r="L314" i="80" s="1"/>
  <c r="M315" i="80"/>
  <c r="L315" i="80" s="1"/>
  <c r="M316" i="80"/>
  <c r="L316" i="80" s="1"/>
  <c r="M317" i="80"/>
  <c r="L317" i="80" s="1"/>
  <c r="M318" i="80"/>
  <c r="L318" i="80" s="1"/>
  <c r="M319" i="80"/>
  <c r="L319" i="80" s="1"/>
  <c r="M320" i="80"/>
  <c r="L320" i="80" s="1"/>
  <c r="M321" i="80"/>
  <c r="L321" i="80" s="1"/>
  <c r="M3" i="80"/>
  <c r="L3" i="80" s="1"/>
  <c r="M4" i="80"/>
  <c r="L4" i="80" s="1"/>
  <c r="M5" i="80"/>
  <c r="L5" i="80" s="1"/>
  <c r="M6" i="80"/>
  <c r="L6" i="80" s="1"/>
  <c r="M7" i="80"/>
  <c r="L7" i="80" s="1"/>
  <c r="M8" i="80"/>
  <c r="L8" i="80" s="1"/>
  <c r="M9" i="80"/>
  <c r="L9" i="80" s="1"/>
  <c r="M10" i="80"/>
  <c r="L10" i="80" s="1"/>
  <c r="M11" i="80"/>
  <c r="L11" i="80" s="1"/>
  <c r="M2" i="80"/>
  <c r="L2" i="80" s="1"/>
  <c r="N301" i="80" l="1"/>
  <c r="N201" i="80"/>
  <c r="N121" i="80"/>
  <c r="N261" i="80"/>
  <c r="N291" i="80"/>
  <c r="N311" i="80"/>
  <c r="N321" i="80"/>
  <c r="N281" i="80"/>
  <c r="N271" i="80"/>
  <c r="N251" i="80"/>
  <c r="N231" i="80"/>
  <c r="N221" i="80"/>
  <c r="N241" i="80"/>
  <c r="N211" i="80"/>
  <c r="N171" i="80"/>
  <c r="N191" i="80"/>
  <c r="N181" i="80"/>
  <c r="N151" i="80"/>
  <c r="N161" i="80"/>
  <c r="N141" i="80"/>
  <c r="N131" i="80"/>
  <c r="N91" i="80"/>
  <c r="N111" i="80"/>
  <c r="N101" i="80"/>
  <c r="N61" i="80"/>
  <c r="N51" i="80"/>
  <c r="N71" i="80"/>
  <c r="N81" i="80"/>
  <c r="N11" i="80"/>
  <c r="N21" i="80"/>
  <c r="N41" i="80"/>
  <c r="N31" i="80"/>
  <c r="D1674" i="66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V37" i="80" l="1"/>
  <c r="V36" i="80"/>
  <c r="R29" i="69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5" i="48"/>
  <c r="F136" i="48" s="1"/>
  <c r="F137" i="48" s="1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</authors>
  <commentList>
    <comment ref="E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20170302
6 </t>
        </r>
        <r>
          <rPr>
            <sz val="9"/>
            <color indexed="8"/>
            <rFont val="돋움"/>
            <family val="3"/>
            <charset val="129"/>
          </rPr>
          <t>에서</t>
        </r>
        <r>
          <rPr>
            <sz val="9"/>
            <color indexed="8"/>
            <rFont val="Tahoma"/>
            <family val="3"/>
            <charset val="129"/>
          </rPr>
          <t xml:space="preserve"> 12</t>
        </r>
        <r>
          <rPr>
            <sz val="9"/>
            <color indexed="8"/>
            <rFont val="돋움"/>
            <family val="3"/>
            <charset val="129"/>
          </rPr>
          <t>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수정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L76" authorId="0" shapeId="0">
      <text>
        <r>
          <rPr>
            <b/>
            <sz val="9"/>
            <color indexed="81"/>
            <rFont val="돋움"/>
            <family val="3"/>
            <charset val="129"/>
          </rPr>
          <t>강지훈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배율은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허들을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급격히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완만하게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보스소환게이지로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컨트롤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>.</t>
        </r>
      </text>
    </comment>
    <comment ref="H99" authorId="0" shapeId="0">
      <text>
        <r>
          <rPr>
            <b/>
            <sz val="9"/>
            <color indexed="81"/>
            <rFont val="돋움"/>
            <family val="3"/>
            <charset val="129"/>
          </rPr>
          <t>강지훈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98</t>
        </r>
        <r>
          <rPr>
            <sz val="9"/>
            <color indexed="81"/>
            <rFont val="돋움"/>
            <family val="3"/>
            <charset val="129"/>
          </rPr>
          <t>단계부터</t>
        </r>
        <r>
          <rPr>
            <sz val="9"/>
            <color indexed="81"/>
            <rFont val="Tahoma"/>
            <family val="2"/>
          </rPr>
          <t xml:space="preserve"> 105</t>
        </r>
        <r>
          <rPr>
            <sz val="9"/>
            <color indexed="81"/>
            <rFont val="돋움"/>
            <family val="3"/>
            <charset val="129"/>
          </rPr>
          <t>단계까지는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소환량과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비교하였을때는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높아진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 1~2</t>
        </r>
        <r>
          <rPr>
            <sz val="9"/>
            <color indexed="81"/>
            <rFont val="돋움"/>
            <family val="3"/>
            <charset val="129"/>
          </rPr>
          <t>마리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문제없어진다고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판단되어짐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B998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20170425 </t>
        </r>
        <r>
          <rPr>
            <b/>
            <sz val="9"/>
            <color indexed="8"/>
            <rFont val="돋움"/>
            <family val="3"/>
            <charset val="129"/>
          </rPr>
          <t xml:space="preserve">클라팀
요청
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E5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20170510
25% </t>
        </r>
        <r>
          <rPr>
            <b/>
            <sz val="9"/>
            <color indexed="8"/>
            <rFont val="돋움"/>
            <family val="3"/>
            <charset val="129"/>
          </rPr>
          <t>증가된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요구경험치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51~60 </t>
        </r>
        <r>
          <rPr>
            <b/>
            <sz val="9"/>
            <color indexed="8"/>
            <rFont val="돋움"/>
            <family val="3"/>
            <charset val="129"/>
          </rPr>
          <t>균등</t>
        </r>
        <r>
          <rPr>
            <b/>
            <sz val="9"/>
            <color indexed="8"/>
            <rFont val="Tahoma"/>
            <family val="3"/>
            <charset val="129"/>
          </rPr>
          <t xml:space="preserve"> 25% </t>
        </r>
        <r>
          <rPr>
            <b/>
            <sz val="9"/>
            <color indexed="8"/>
            <rFont val="돋움"/>
            <family val="3"/>
            <charset val="129"/>
          </rPr>
          <t>증가치
레벨</t>
        </r>
        <r>
          <rPr>
            <b/>
            <sz val="9"/>
            <color indexed="8"/>
            <rFont val="Tahoma"/>
            <family val="3"/>
            <charset val="129"/>
          </rPr>
          <t>61~70 균등 35% 증가치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9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10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11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12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14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15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6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<sst xmlns="http://schemas.openxmlformats.org/spreadsheetml/2006/main" count="20957" uniqueCount="8685">
  <si>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</si>
  <si>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</si>
  <si>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</si>
  <si>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</si>
  <si>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</si>
  <si>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</si>
  <si>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</si>
  <si>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</si>
  <si>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</si>
  <si>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</si>
  <si>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</si>
  <si>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</si>
  <si>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</si>
  <si>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</si>
  <si>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</si>
  <si>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</si>
  <si>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</si>
  <si>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</si>
  <si>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</si>
  <si>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</si>
  <si>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</si>
  <si>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</si>
  <si>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</si>
  <si>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</si>
  <si>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</si>
  <si>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</si>
  <si>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</si>
  <si>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</si>
  <si>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</si>
  <si>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</si>
  <si>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</si>
  <si>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</si>
  <si>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</si>
  <si>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</si>
  <si>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</si>
  <si>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</si>
  <si>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</si>
  <si>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</si>
  <si>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</si>
  <si>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</si>
  <si>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</si>
  <si>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</si>
  <si>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</si>
  <si>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</si>
  <si>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</si>
  <si>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</si>
  <si>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</si>
  <si>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</si>
  <si>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</si>
  <si>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</si>
  <si>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</si>
  <si>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</si>
  <si>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</si>
  <si>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</si>
  <si>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</si>
  <si>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</si>
  <si>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</si>
  <si>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</si>
  <si>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</si>
  <si>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</si>
  <si>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</si>
  <si>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</si>
  <si>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</si>
  <si>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</si>
  <si>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</si>
  <si>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</si>
  <si>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</si>
  <si>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</si>
  <si>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</si>
  <si>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</si>
  <si>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</si>
  <si>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</si>
  <si>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</si>
  <si>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</si>
  <si>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</si>
  <si>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</si>
  <si>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</si>
  <si>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</si>
  <si>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</si>
  <si>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</si>
  <si>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</si>
  <si>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</si>
  <si>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</si>
  <si>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</si>
  <si>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</si>
  <si>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</si>
  <si>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</si>
  <si>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</si>
  <si>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</si>
  <si>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</si>
  <si>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</si>
  <si>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</si>
  <si>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</si>
  <si>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</si>
  <si>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</si>
  <si>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</si>
  <si>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</si>
  <si>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</si>
  <si>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</si>
  <si>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</si>
  <si>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</si>
  <si>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</si>
  <si>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</si>
  <si>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</si>
  <si>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</si>
  <si>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</si>
  <si>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</si>
  <si>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</si>
  <si>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</si>
  <si>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</si>
  <si>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</si>
  <si>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</si>
  <si>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</si>
  <si>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</si>
  <si>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</si>
  <si>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</si>
  <si>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</si>
  <si>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</si>
  <si>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</si>
  <si>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</si>
  <si>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</si>
  <si>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</si>
  <si>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</si>
  <si>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</si>
  <si>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</si>
  <si>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</si>
  <si>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</si>
  <si>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</si>
  <si>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</si>
  <si>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</si>
  <si>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</si>
  <si>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</si>
  <si>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</si>
  <si>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</si>
  <si>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</si>
  <si>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</si>
  <si>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</si>
  <si>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</si>
  <si>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</si>
  <si>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</si>
  <si>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</si>
  <si>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</si>
  <si>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</si>
  <si>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</si>
  <si>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</si>
  <si>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</si>
  <si>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</si>
  <si>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</si>
  <si>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</si>
  <si>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</si>
  <si>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</si>
  <si>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</si>
  <si>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</si>
  <si>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</si>
  <si>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</si>
  <si>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</si>
  <si>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</si>
  <si>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</si>
  <si>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</si>
  <si>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</si>
  <si>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</si>
  <si>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</si>
  <si>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</si>
  <si>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</si>
  <si>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</si>
  <si>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</si>
  <si>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</si>
  <si>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</si>
  <si>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</si>
  <si>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</si>
  <si>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</si>
  <si>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</si>
  <si>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</si>
  <si>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</si>
  <si>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</si>
  <si>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</si>
  <si>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</si>
  <si>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</si>
  <si>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</si>
  <si>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</si>
  <si>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</si>
  <si>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</si>
  <si>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</si>
  <si>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</si>
  <si>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</si>
  <si>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</si>
  <si>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</si>
  <si>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</si>
  <si>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</si>
  <si>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</si>
  <si>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</si>
  <si>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</si>
  <si>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</si>
  <si>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</si>
  <si>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</si>
  <si>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</si>
  <si>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</si>
  <si>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</si>
  <si>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</si>
  <si>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</si>
  <si>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</si>
  <si>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</si>
  <si>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</si>
  <si>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</si>
  <si>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</si>
  <si>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</si>
  <si>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</si>
  <si>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</si>
  <si>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</si>
  <si>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</si>
  <si>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</si>
  <si>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</si>
  <si>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</si>
  <si>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</si>
  <si>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</si>
  <si>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</si>
  <si>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</si>
  <si>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</si>
  <si>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</si>
  <si>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</si>
  <si>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</si>
  <si>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</si>
  <si>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</si>
  <si>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</si>
  <si>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</si>
  <si>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</si>
  <si>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</si>
  <si>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</si>
  <si>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</si>
  <si>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</si>
  <si>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</si>
  <si>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</si>
  <si>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</si>
  <si>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</si>
  <si>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</si>
  <si>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</si>
  <si>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</si>
  <si>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</si>
  <si>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</si>
  <si>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</si>
  <si>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</si>
  <si>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</si>
  <si>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</si>
  <si>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</si>
  <si>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</si>
  <si>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</si>
  <si>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</si>
  <si>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</si>
  <si>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</si>
  <si>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</si>
  <si>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</si>
  <si>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</si>
  <si>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</si>
  <si>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</si>
  <si>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</si>
  <si>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</si>
  <si>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</si>
  <si>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</si>
  <si>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</si>
  <si>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</si>
  <si>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</si>
  <si>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</si>
  <si>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</si>
  <si>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</si>
  <si>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</si>
  <si>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</si>
  <si>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</si>
  <si>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</si>
  <si>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</si>
  <si>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</si>
  <si>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</si>
  <si>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</si>
  <si>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</si>
  <si>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</si>
  <si>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</si>
  <si>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</si>
  <si>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</si>
  <si>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</si>
  <si>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</si>
  <si>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</si>
  <si>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</si>
  <si>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</si>
  <si>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</si>
  <si>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</si>
  <si>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</si>
  <si>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</si>
  <si>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</si>
  <si>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</si>
  <si>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</si>
  <si>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</si>
  <si>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</si>
  <si>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</si>
  <si>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</si>
  <si>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</si>
  <si>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</si>
  <si>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</si>
  <si>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</si>
  <si>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</si>
  <si>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</si>
  <si>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</si>
  <si>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</si>
  <si>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</si>
  <si>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</si>
  <si>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</si>
  <si>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</si>
  <si>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</si>
  <si>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</si>
  <si>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</si>
  <si>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</si>
  <si>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</si>
  <si>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</si>
  <si>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</si>
  <si>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</si>
  <si>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</si>
  <si>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</si>
  <si>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</si>
  <si>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</si>
  <si>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</si>
  <si>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</si>
  <si>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</si>
  <si>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</si>
  <si>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</si>
  <si>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</si>
  <si>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</si>
  <si>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</si>
  <si>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</si>
  <si>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</si>
  <si>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</si>
  <si>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</si>
  <si>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</si>
  <si>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</si>
  <si>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</si>
  <si>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</si>
  <si>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</si>
  <si>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</si>
  <si>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</si>
  <si>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</si>
  <si>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</si>
  <si>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</si>
  <si>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</si>
  <si>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</si>
  <si>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</si>
  <si>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</si>
  <si>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</si>
  <si>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</si>
  <si>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</si>
  <si>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</si>
  <si>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</si>
  <si>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</si>
  <si>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</si>
  <si>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</si>
  <si>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</si>
  <si>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</si>
  <si>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</si>
  <si>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</si>
  <si>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</si>
  <si>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</si>
  <si>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</si>
  <si>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</si>
  <si>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</si>
  <si>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</si>
  <si>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</si>
  <si>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</si>
  <si>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</si>
  <si>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</si>
  <si>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</si>
  <si>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</si>
  <si>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</si>
  <si>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</si>
  <si>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</si>
  <si>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</si>
  <si>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</si>
  <si>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</si>
  <si>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</si>
  <si>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</si>
  <si>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</si>
  <si>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</si>
  <si>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</si>
  <si>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</si>
  <si>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</si>
  <si>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</si>
  <si>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</si>
  <si>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</si>
  <si>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</si>
  <si>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</si>
  <si>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</si>
  <si>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</si>
  <si>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</si>
  <si>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</si>
  <si>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</si>
  <si>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</si>
  <si>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</si>
  <si>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</si>
  <si>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</si>
  <si>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</si>
  <si>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</si>
  <si>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</si>
  <si>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</si>
  <si>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</si>
  <si>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</si>
  <si>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</si>
  <si>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</si>
  <si>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</si>
  <si>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</si>
  <si>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</si>
  <si>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</si>
  <si>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</si>
  <si>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</si>
  <si>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</si>
  <si>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</si>
  <si>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</si>
  <si>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</si>
  <si>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</si>
  <si>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</si>
  <si>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</si>
  <si>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</si>
  <si>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</si>
  <si>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</si>
  <si>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</si>
  <si>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</si>
  <si>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</si>
  <si>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</si>
  <si>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</si>
  <si>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</si>
  <si>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</si>
  <si>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</si>
  <si>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</si>
  <si>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</si>
  <si>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</si>
  <si>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</si>
  <si>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</si>
  <si>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</si>
  <si>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</si>
  <si>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</si>
  <si>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</si>
  <si>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</si>
  <si>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</si>
  <si>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</si>
  <si>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</si>
  <si>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</si>
  <si>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</si>
  <si>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</si>
  <si>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</si>
  <si>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</si>
  <si>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</si>
  <si>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</si>
  <si>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</si>
  <si>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</si>
  <si>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</si>
  <si>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</si>
  <si>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</si>
  <si>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</si>
  <si>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</si>
  <si>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</si>
  <si>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</si>
  <si>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</si>
  <si>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</si>
  <si>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</si>
  <si>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</si>
  <si>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</si>
  <si>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</si>
  <si>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</si>
  <si>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</si>
  <si>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</si>
  <si>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</si>
  <si>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</si>
  <si>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</si>
  <si>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</si>
  <si>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</si>
  <si>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</si>
  <si>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</si>
  <si>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</si>
  <si>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</si>
  <si>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</si>
  <si>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</si>
  <si>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</si>
  <si>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</si>
  <si>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</si>
  <si>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</si>
  <si>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</si>
  <si>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</si>
  <si>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</si>
  <si>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</si>
  <si>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</si>
  <si>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</si>
  <si>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</si>
  <si>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</si>
  <si>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</si>
  <si>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</si>
  <si>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</si>
  <si>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</si>
  <si>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</si>
  <si>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</si>
  <si>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</si>
  <si>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</si>
  <si>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</si>
  <si>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</si>
  <si>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</si>
  <si>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</si>
  <si>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</si>
  <si>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</si>
  <si>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</si>
  <si>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</si>
  <si>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</si>
  <si>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</si>
  <si>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</si>
  <si>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</si>
  <si>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</si>
  <si>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</si>
  <si>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</si>
  <si>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</si>
  <si>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</si>
  <si>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</si>
  <si>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</si>
  <si>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</si>
  <si>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</si>
  <si>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</si>
  <si>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</si>
  <si>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</si>
  <si>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</si>
  <si>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</si>
  <si>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</si>
  <si>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</si>
  <si>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</si>
  <si>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</si>
  <si>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</si>
  <si>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</si>
  <si>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</si>
  <si>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</si>
  <si>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</si>
  <si>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</si>
  <si>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</si>
  <si>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</si>
  <si>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</si>
  <si>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</si>
  <si>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</si>
  <si>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</si>
  <si>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</si>
  <si>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</si>
  <si>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</si>
  <si>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</si>
  <si>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</si>
  <si>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</si>
  <si>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</si>
  <si>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</si>
  <si>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</si>
  <si>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</si>
  <si>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</si>
  <si>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</si>
  <si>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</si>
  <si>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</si>
  <si>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</si>
  <si>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</si>
  <si>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</si>
  <si>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</si>
  <si>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</si>
  <si>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</si>
  <si>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</si>
  <si>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</si>
  <si>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</si>
  <si>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</si>
  <si>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</si>
  <si>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</si>
  <si>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</si>
  <si>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</si>
  <si>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</si>
  <si>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</si>
  <si>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</si>
  <si>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</si>
  <si>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</si>
  <si>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</si>
  <si>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</si>
  <si>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</si>
  <si>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</si>
  <si>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</si>
  <si>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</si>
  <si>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</si>
  <si>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</si>
  <si>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</si>
  <si>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</si>
  <si>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</si>
  <si>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</si>
  <si>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</si>
  <si>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</si>
  <si>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</si>
  <si>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</si>
  <si>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</si>
  <si>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</si>
  <si>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</si>
  <si>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</si>
  <si>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</si>
  <si>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</si>
  <si>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</si>
  <si>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</si>
  <si>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</si>
  <si>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</si>
  <si>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</si>
  <si>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</si>
  <si>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</si>
  <si>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</si>
  <si>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</si>
  <si>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</si>
  <si>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</si>
  <si>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</si>
  <si>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</si>
  <si>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</si>
  <si>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</si>
  <si>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</si>
  <si>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</si>
  <si>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</si>
  <si>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</si>
  <si>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</si>
  <si>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</si>
  <si>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</si>
  <si>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</si>
  <si>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</si>
  <si>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</si>
  <si>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</si>
  <si>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</si>
  <si>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</si>
  <si>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</si>
  <si>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</si>
  <si>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</si>
  <si>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</si>
  <si>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</si>
  <si>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</si>
  <si>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</si>
  <si>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</si>
  <si>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</si>
  <si>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</si>
  <si>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</si>
  <si>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</si>
  <si>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</si>
  <si>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</si>
  <si>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</si>
  <si>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</si>
  <si>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</si>
  <si>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</si>
  <si>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</si>
  <si>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</si>
  <si>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</si>
  <si>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</si>
  <si>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</si>
  <si>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</si>
  <si>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</si>
  <si>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</si>
  <si>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</si>
  <si>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</si>
  <si>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</si>
  <si>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</si>
  <si>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</si>
  <si>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</si>
  <si>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</si>
  <si>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</si>
  <si>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</si>
  <si>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</si>
  <si>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</si>
  <si>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</si>
  <si>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</si>
  <si>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</si>
  <si>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</si>
  <si>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</si>
  <si>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</si>
  <si>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</si>
  <si>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</si>
  <si>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</si>
  <si>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</si>
  <si>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</si>
  <si>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</si>
  <si>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</si>
  <si>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</si>
  <si>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</si>
  <si>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</si>
  <si>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</si>
  <si>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</si>
  <si>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</si>
  <si>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</si>
  <si>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</si>
  <si>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</si>
  <si>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</si>
  <si>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</si>
  <si>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</si>
  <si>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</si>
  <si>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</si>
  <si>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</si>
  <si>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</si>
  <si>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</si>
  <si>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</si>
  <si>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</si>
  <si>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</si>
  <si>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</si>
  <si>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</si>
  <si>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</si>
  <si>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</si>
  <si>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</si>
  <si>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</si>
  <si>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</si>
  <si>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</si>
  <si>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</si>
  <si>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</si>
  <si>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</si>
  <si>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</si>
  <si>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</si>
  <si>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</si>
  <si>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</si>
  <si>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</si>
  <si>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</si>
  <si>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</si>
  <si>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</si>
  <si>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</si>
  <si>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</si>
  <si>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</si>
  <si>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</si>
  <si>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</si>
  <si>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</si>
  <si>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</si>
  <si>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</si>
  <si>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</si>
  <si>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</si>
  <si>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</si>
  <si>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</si>
  <si>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</si>
  <si>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</si>
  <si>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</si>
  <si>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</si>
  <si>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</si>
  <si>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</si>
  <si>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</si>
  <si>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</si>
  <si>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</si>
  <si>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</si>
  <si>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</si>
  <si>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</si>
  <si>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</si>
  <si>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</si>
  <si>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</si>
  <si>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</si>
  <si>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</si>
  <si>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</si>
  <si>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</si>
  <si>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</si>
  <si>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</si>
  <si>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</si>
  <si>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</si>
  <si>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</si>
  <si>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</si>
  <si>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</si>
  <si>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</si>
  <si>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</si>
  <si>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</si>
  <si>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</si>
  <si>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</si>
  <si>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</si>
  <si>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</si>
  <si>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</si>
  <si>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</si>
  <si>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</si>
  <si>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</si>
  <si>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</si>
  <si>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</si>
  <si>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</si>
  <si>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</si>
  <si>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</si>
  <si>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</si>
  <si>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</si>
  <si>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</si>
  <si>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</si>
  <si>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</si>
  <si>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</si>
  <si>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</si>
  <si>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</si>
  <si>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</si>
  <si>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</si>
  <si>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</si>
  <si>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</si>
  <si>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</si>
  <si>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</si>
  <si>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</si>
  <si>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</si>
  <si>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</si>
  <si>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</si>
  <si>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</si>
  <si>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</si>
  <si>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</si>
  <si>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</si>
  <si>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</si>
  <si>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</si>
  <si>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</si>
  <si>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</si>
  <si>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</si>
  <si>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</si>
  <si>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</si>
  <si>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</si>
  <si>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</si>
  <si>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</si>
  <si>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</si>
  <si>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</si>
  <si>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</si>
  <si>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</si>
  <si>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</si>
  <si>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</si>
  <si>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</si>
  <si>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</si>
  <si>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</si>
  <si>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</si>
  <si>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</si>
  <si>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</si>
  <si>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</si>
  <si>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</si>
  <si>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</si>
  <si>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</si>
  <si>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</si>
  <si>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</si>
  <si>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</si>
  <si>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</si>
  <si>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</si>
  <si>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</si>
  <si>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</si>
  <si>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</si>
  <si>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</si>
  <si>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</si>
  <si>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</si>
  <si>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</si>
  <si>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</si>
  <si>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</si>
  <si>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</si>
  <si>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</si>
  <si>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</si>
  <si>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</si>
  <si>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</si>
  <si>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</si>
  <si>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</si>
  <si>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</si>
  <si>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</si>
  <si>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</si>
  <si>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</si>
  <si>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</si>
  <si>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</si>
  <si>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</si>
  <si>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</si>
  <si>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</si>
  <si>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</si>
  <si>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</si>
  <si>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</si>
  <si>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</si>
  <si>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</si>
  <si>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</si>
  <si>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</si>
  <si>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</si>
  <si>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</si>
  <si>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</si>
  <si>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</si>
  <si>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</si>
  <si>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</si>
  <si>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</si>
  <si>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</si>
  <si>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</si>
  <si>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</si>
  <si>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</si>
  <si>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</si>
  <si>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</si>
  <si>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</si>
  <si>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</si>
  <si>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</si>
  <si>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</si>
  <si>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</si>
  <si>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</si>
  <si>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</si>
  <si>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</si>
  <si>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</si>
  <si>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</si>
  <si>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</si>
  <si>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</si>
  <si>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</si>
  <si>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</si>
  <si>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</si>
  <si>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</si>
  <si>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</si>
  <si>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</si>
  <si>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</si>
  <si>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</si>
  <si>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</si>
  <si>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</si>
  <si>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</si>
  <si>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</si>
  <si>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</si>
  <si>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</si>
  <si>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</si>
  <si>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</si>
  <si>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</si>
  <si>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</si>
  <si>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</si>
  <si>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</si>
  <si>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</si>
  <si>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</si>
  <si>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</si>
  <si>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</si>
  <si>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</si>
  <si>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</si>
  <si>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</si>
  <si>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</si>
  <si>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</si>
  <si>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</si>
  <si>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</si>
  <si>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</si>
  <si>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</si>
  <si>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</si>
  <si>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</si>
  <si>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</si>
  <si>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</si>
  <si>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</si>
  <si>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</si>
  <si>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</si>
  <si>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</si>
  <si>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</si>
  <si>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</si>
  <si>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</si>
  <si>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</si>
  <si>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</si>
  <si>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</si>
  <si>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</si>
  <si>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</si>
  <si>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</si>
  <si>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</si>
  <si>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</si>
  <si>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</si>
  <si>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</si>
  <si>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</si>
  <si>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</si>
  <si>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</si>
  <si>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</si>
  <si>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</si>
  <si>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</si>
  <si>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</si>
  <si>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</si>
  <si>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</si>
  <si>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</si>
  <si>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</si>
  <si>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</si>
  <si>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</si>
  <si>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</si>
  <si>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</si>
  <si>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</si>
  <si>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</si>
  <si>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</si>
  <si>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</si>
  <si>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</si>
  <si>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</si>
  <si>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</si>
  <si>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</si>
  <si>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</si>
  <si>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</si>
  <si>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</si>
  <si>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</si>
  <si>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</si>
  <si>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</si>
  <si>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</si>
  <si>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</si>
  <si>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</si>
  <si>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</si>
  <si>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</si>
  <si>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</si>
  <si>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</si>
  <si>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</si>
  <si>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</si>
  <si>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</si>
  <si>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</si>
  <si>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</si>
  <si>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</si>
  <si>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</si>
  <si>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</si>
  <si>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</si>
  <si>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</si>
  <si>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</si>
  <si>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</si>
  <si>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</si>
  <si>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</si>
  <si>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</si>
  <si>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</si>
  <si>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</si>
  <si>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</si>
  <si>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</si>
  <si>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</si>
  <si>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</si>
  <si>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</si>
  <si>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</si>
  <si>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</si>
  <si>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</si>
  <si>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</si>
  <si>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</si>
  <si>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</si>
  <si>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</si>
  <si>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</si>
  <si>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</si>
  <si>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</si>
  <si>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</si>
  <si>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</si>
  <si>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</si>
  <si>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</si>
  <si>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</si>
  <si>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</si>
  <si>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</si>
  <si>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</si>
  <si>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</si>
  <si>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</si>
  <si>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</si>
  <si>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</si>
  <si>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</si>
  <si>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</si>
  <si>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</si>
  <si>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</si>
  <si>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</si>
  <si>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</si>
  <si>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</si>
  <si>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</si>
  <si>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</si>
  <si>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</si>
  <si>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</si>
  <si>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</si>
  <si>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</si>
  <si>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</si>
  <si>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</si>
  <si>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</si>
  <si>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</si>
  <si>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</si>
  <si>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</si>
  <si>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</si>
  <si>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</si>
  <si>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</si>
  <si>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</si>
  <si>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</si>
  <si>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</si>
  <si>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</si>
  <si>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</si>
  <si>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</si>
  <si>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</si>
  <si>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</si>
  <si>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</si>
  <si>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</si>
  <si>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</si>
  <si>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</si>
  <si>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</si>
  <si>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</si>
  <si>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</si>
  <si>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</si>
  <si>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</si>
  <si>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</si>
  <si>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</si>
  <si>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</si>
  <si>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</si>
  <si>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</si>
  <si>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</si>
  <si>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</si>
  <si>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</si>
  <si>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</si>
  <si>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</si>
  <si>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</si>
  <si>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</si>
  <si>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</si>
  <si>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</si>
  <si>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</si>
  <si>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</si>
  <si>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</si>
  <si>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</si>
  <si>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</si>
  <si>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</si>
  <si>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</si>
  <si>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</si>
  <si>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</si>
  <si>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</si>
  <si>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</si>
  <si>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</si>
  <si>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</si>
  <si>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</si>
  <si>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</si>
  <si>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</si>
  <si>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</si>
  <si>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</si>
  <si>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</si>
  <si>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</si>
  <si>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</si>
  <si>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</si>
  <si>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</si>
  <si>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</si>
  <si>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</si>
  <si>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</si>
  <si>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</si>
  <si>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</si>
  <si>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</si>
  <si>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</si>
  <si>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</si>
  <si>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</si>
  <si>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</si>
  <si>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</si>
  <si>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</si>
  <si>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</si>
  <si>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</si>
  <si>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</si>
  <si>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</si>
  <si>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</si>
  <si>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</si>
  <si>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</si>
  <si>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</si>
  <si>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</si>
  <si>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</si>
  <si>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</si>
  <si>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</si>
  <si>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</si>
  <si>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</si>
  <si>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</si>
  <si>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</si>
  <si>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</si>
  <si>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</si>
  <si>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</si>
  <si>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</si>
  <si>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</si>
  <si>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</si>
  <si>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</si>
  <si>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</si>
  <si>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</si>
  <si>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</si>
  <si>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</si>
  <si>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</si>
  <si>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</si>
  <si>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</si>
  <si>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</si>
  <si>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</si>
  <si>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</si>
  <si>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</si>
  <si>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</si>
  <si>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</si>
  <si>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</si>
  <si>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</si>
  <si>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</si>
  <si>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</si>
  <si>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</si>
  <si>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</si>
  <si>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</si>
  <si>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</si>
  <si>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</si>
  <si>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</si>
  <si>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</si>
  <si>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</si>
  <si>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</si>
  <si>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</si>
  <si>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</si>
  <si>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</si>
  <si>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</si>
  <si>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</si>
  <si>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</si>
  <si>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</si>
  <si>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</si>
  <si>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</si>
  <si>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</si>
  <si>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</si>
  <si>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</si>
  <si>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</si>
  <si>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</si>
  <si>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</si>
  <si>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</si>
  <si>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</si>
  <si>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</si>
  <si>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</si>
  <si>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</si>
  <si>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</si>
  <si>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</si>
  <si>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</si>
  <si>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</si>
  <si>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</si>
  <si>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</si>
  <si>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</si>
  <si>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</si>
  <si>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</si>
  <si>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</si>
  <si>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</si>
  <si>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</si>
  <si>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</si>
  <si>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</si>
  <si>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</si>
  <si>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</si>
  <si>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</si>
  <si>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</si>
  <si>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</si>
  <si>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</si>
  <si>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</si>
  <si>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</si>
  <si>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</si>
  <si>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</si>
  <si>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</si>
  <si>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</si>
  <si>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</si>
  <si>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</si>
  <si>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</si>
  <si>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</si>
  <si>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</si>
  <si>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</si>
  <si>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</si>
  <si>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</si>
  <si>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</si>
  <si>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</si>
  <si>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</si>
  <si>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</si>
  <si>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</si>
  <si>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</si>
  <si>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</si>
  <si>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</si>
  <si>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</si>
  <si>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</si>
  <si>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</si>
  <si>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</si>
  <si>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</si>
  <si>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</si>
  <si>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</si>
  <si>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</si>
  <si>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</si>
  <si>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</si>
  <si>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</si>
  <si>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</si>
  <si>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</si>
  <si>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</si>
  <si>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</si>
  <si>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</si>
  <si>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</si>
  <si>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</si>
  <si>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</si>
  <si>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</si>
  <si>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</si>
  <si>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</si>
  <si>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</si>
  <si>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</si>
  <si>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</si>
  <si>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</si>
  <si>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</si>
  <si>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</si>
  <si>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</si>
  <si>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</si>
  <si>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</si>
  <si>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</si>
  <si>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</si>
  <si>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</si>
  <si>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</si>
  <si>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</si>
  <si>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</si>
  <si>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</si>
  <si>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</si>
  <si>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</si>
  <si>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</si>
  <si>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</si>
  <si>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</si>
  <si>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</si>
  <si>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</si>
  <si>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</si>
  <si>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</si>
  <si>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</si>
  <si>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</si>
  <si>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</si>
  <si>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</si>
  <si>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</si>
  <si>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</si>
  <si>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</si>
  <si>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</si>
  <si>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</si>
  <si>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</si>
  <si>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</si>
  <si>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</si>
  <si>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</si>
  <si>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</si>
  <si>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</si>
  <si>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</si>
  <si>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</si>
  <si>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</si>
  <si>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</si>
  <si>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</si>
  <si>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</si>
  <si>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</si>
  <si>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</si>
  <si>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</si>
  <si>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</si>
  <si>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</si>
  <si>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</si>
  <si>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</si>
  <si>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</si>
  <si>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</si>
  <si>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</si>
  <si>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</si>
  <si>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</si>
  <si>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</si>
  <si>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</si>
  <si>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</si>
  <si>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</si>
  <si>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</si>
  <si>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</si>
  <si>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</si>
  <si>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</si>
  <si>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</si>
  <si>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</si>
  <si>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</si>
  <si>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</si>
  <si>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</si>
  <si>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</si>
  <si>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</si>
  <si>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</si>
  <si>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</si>
  <si>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</si>
  <si>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</si>
  <si>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</si>
  <si>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</si>
  <si>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</si>
  <si>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</si>
  <si>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</si>
  <si>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</si>
  <si>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</si>
  <si>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</si>
  <si>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</si>
  <si>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</si>
  <si>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</si>
  <si>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</si>
  <si>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</si>
  <si>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</si>
  <si>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</si>
  <si>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</si>
  <si>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</si>
  <si>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</si>
  <si>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</si>
  <si>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</si>
  <si>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</si>
  <si>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</si>
  <si>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</si>
  <si>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</si>
  <si>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</si>
  <si>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</si>
  <si>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</si>
  <si>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</si>
  <si>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</si>
  <si>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</si>
  <si>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</si>
  <si>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</si>
  <si>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</si>
  <si>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</si>
  <si>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</si>
  <si>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</si>
  <si>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</si>
  <si>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</si>
  <si>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</si>
  <si>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</si>
  <si>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</si>
  <si>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</si>
  <si>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</si>
  <si>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</si>
  <si>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</si>
  <si>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</si>
  <si>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</si>
  <si>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</si>
  <si>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</si>
  <si>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</si>
  <si>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</si>
  <si>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</si>
  <si>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</si>
  <si>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</si>
  <si>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</si>
  <si>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</si>
  <si>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</si>
  <si>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</si>
  <si>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</si>
  <si>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</si>
  <si>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</si>
  <si>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</si>
  <si>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</si>
  <si>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</si>
  <si>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</si>
  <si>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</si>
  <si>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</si>
  <si>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</si>
  <si>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</si>
  <si>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</si>
  <si>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</si>
  <si>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</si>
  <si>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</si>
  <si>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</si>
  <si>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</si>
  <si>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</si>
  <si>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</si>
  <si>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</si>
  <si>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</si>
  <si>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</si>
  <si>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</si>
  <si>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</si>
  <si>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</si>
  <si>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</si>
  <si>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</si>
  <si>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</si>
  <si>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</si>
  <si>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</si>
  <si>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</si>
  <si>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</si>
  <si>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</si>
  <si>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</si>
  <si>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</si>
  <si>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</si>
  <si>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</si>
  <si>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</si>
  <si>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</si>
  <si>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</si>
  <si>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</si>
  <si>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</si>
  <si>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</si>
  <si>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</si>
  <si>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</si>
  <si>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</si>
  <si>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</si>
  <si>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</si>
  <si>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</si>
  <si>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</si>
  <si>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</si>
  <si>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</si>
  <si>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</si>
  <si>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</si>
  <si>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</si>
  <si>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</si>
  <si>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</si>
  <si>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</si>
  <si>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</si>
  <si>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</si>
  <si>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</si>
  <si>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</si>
  <si>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</si>
  <si>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</si>
  <si>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</si>
  <si>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</si>
  <si>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</si>
  <si>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</si>
  <si>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</si>
  <si>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</si>
  <si>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</si>
  <si>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</si>
  <si>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</si>
  <si>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</si>
  <si>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</si>
  <si>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</si>
  <si>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</si>
  <si>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</si>
  <si>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</si>
  <si>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</si>
  <si>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</si>
  <si>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</si>
  <si>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</si>
  <si>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</si>
  <si>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</si>
  <si>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</si>
  <si>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</si>
  <si>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</si>
  <si>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</si>
  <si>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</si>
  <si>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</si>
  <si>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</si>
  <si>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</si>
  <si>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</si>
  <si>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</si>
  <si>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</si>
  <si>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</si>
  <si>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</si>
  <si>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</si>
  <si>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</si>
  <si>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</si>
  <si>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</si>
  <si>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</si>
  <si>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</si>
  <si>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</si>
  <si>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</si>
  <si>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</si>
  <si>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</si>
  <si>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</si>
  <si>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</si>
  <si>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</si>
  <si>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</si>
  <si>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</si>
  <si>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</si>
  <si>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</si>
  <si>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</si>
  <si>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</si>
  <si>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</si>
  <si>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</si>
  <si>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</si>
  <si>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</si>
  <si>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</si>
  <si>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</si>
  <si>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</si>
  <si>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</si>
  <si>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</si>
  <si>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</si>
  <si>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</si>
  <si>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</si>
  <si>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</si>
  <si>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</si>
  <si>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</si>
  <si>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</si>
  <si>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</si>
  <si>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</si>
  <si>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</si>
  <si>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</si>
  <si>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</si>
  <si>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</si>
  <si>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</si>
  <si>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</si>
  <si>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</si>
  <si>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</si>
  <si>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</si>
  <si>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</si>
  <si>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</si>
  <si>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</si>
  <si>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</si>
  <si>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</si>
  <si>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</si>
  <si>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</si>
  <si>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</si>
  <si>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</si>
  <si>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</si>
  <si>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</si>
  <si>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</si>
  <si>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</si>
  <si>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</si>
  <si>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</si>
  <si>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</si>
  <si>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</si>
  <si>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</si>
  <si>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</si>
  <si>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</si>
  <si>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</si>
  <si>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</si>
  <si>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</si>
  <si>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</si>
  <si>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</si>
  <si>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</si>
  <si>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</si>
  <si>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</si>
  <si>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</si>
  <si>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</si>
  <si>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</si>
  <si>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</si>
  <si>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</si>
  <si>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</si>
  <si>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</si>
  <si>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</si>
  <si>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</si>
  <si>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</si>
  <si>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</si>
  <si>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</si>
  <si>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</si>
  <si>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</si>
  <si>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</si>
  <si>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</si>
  <si>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</si>
  <si>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</si>
  <si>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</si>
  <si>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</si>
  <si>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</si>
  <si>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</si>
  <si>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</si>
  <si>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</si>
  <si>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</si>
  <si>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</si>
  <si>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</si>
  <si>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</si>
  <si>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</si>
  <si>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</si>
  <si>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</si>
  <si>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</si>
  <si>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</si>
  <si>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</si>
  <si>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</si>
  <si>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</si>
  <si>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</si>
  <si>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</si>
  <si>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</si>
  <si>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</si>
  <si>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</si>
  <si>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</si>
  <si>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</si>
  <si>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</si>
  <si>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</si>
  <si>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</si>
  <si>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</si>
  <si>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</si>
  <si>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</si>
  <si>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</si>
  <si>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</si>
  <si>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</si>
  <si>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</si>
  <si>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</si>
  <si>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</si>
  <si>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</si>
  <si>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</si>
  <si>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</si>
  <si>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</si>
  <si>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</si>
  <si>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</si>
  <si>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</si>
  <si>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</si>
  <si>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</si>
  <si>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</si>
  <si>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</si>
  <si>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</si>
  <si>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</si>
  <si>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</si>
  <si>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</si>
  <si>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</si>
  <si>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</si>
  <si>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</si>
  <si>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</si>
  <si>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</si>
  <si>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</si>
  <si>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</si>
  <si>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</si>
  <si>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</si>
  <si>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</si>
  <si>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</si>
  <si>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</si>
  <si>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</si>
  <si>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</si>
  <si>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</si>
  <si>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</si>
  <si>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</si>
  <si>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</si>
  <si>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</si>
  <si>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</si>
  <si>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</si>
  <si>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</si>
  <si>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</si>
  <si>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</si>
  <si>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</si>
  <si>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</si>
  <si>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</si>
  <si>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</si>
  <si>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</si>
  <si>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</si>
  <si>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</si>
  <si>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</si>
  <si>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</si>
  <si>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</si>
  <si>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</si>
  <si>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</si>
  <si>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</si>
  <si>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</si>
  <si>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</si>
  <si>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</si>
  <si>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</si>
  <si>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</si>
  <si>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</si>
  <si>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</si>
  <si>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</si>
  <si>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</si>
  <si>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</si>
  <si>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</si>
  <si>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</si>
  <si>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</si>
  <si>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</si>
  <si>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</si>
  <si>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</si>
  <si>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</si>
  <si>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</si>
  <si>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</si>
  <si>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</si>
  <si>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</si>
  <si>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</si>
  <si>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</si>
  <si>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</si>
  <si>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</si>
  <si>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</si>
  <si>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</si>
  <si>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</si>
  <si>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</si>
  <si>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</si>
  <si>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</si>
  <si>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</si>
  <si>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</si>
  <si>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</si>
  <si>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</si>
  <si>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</si>
  <si>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</si>
  <si>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</si>
  <si>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</si>
  <si>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</si>
  <si>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</si>
  <si>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</si>
  <si>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</si>
  <si>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</si>
  <si>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</si>
  <si>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</si>
  <si>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</si>
  <si>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</si>
  <si>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</si>
  <si>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</si>
  <si>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</si>
  <si>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</si>
  <si>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</si>
  <si>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</si>
  <si>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</si>
  <si>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</si>
  <si>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</si>
  <si>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</si>
  <si>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</si>
  <si>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</si>
  <si>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</si>
  <si>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</si>
  <si>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</si>
  <si>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</si>
  <si>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</si>
  <si>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</si>
  <si>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</si>
  <si>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</si>
  <si>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</si>
  <si>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</si>
  <si>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</si>
  <si>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</si>
  <si>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</si>
  <si>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</si>
  <si>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</si>
  <si>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</si>
  <si>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</si>
  <si>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</si>
  <si>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</si>
  <si>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</si>
  <si>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</si>
  <si>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</si>
  <si>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</si>
  <si>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</si>
  <si>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</si>
  <si>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</si>
  <si>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</si>
  <si>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</si>
  <si>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</si>
  <si>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</si>
  <si>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</si>
  <si>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</si>
  <si>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</si>
  <si>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</si>
  <si>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</si>
  <si>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</si>
  <si>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</si>
  <si>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</si>
  <si>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</si>
  <si>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</si>
  <si>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</si>
  <si>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</si>
  <si>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</si>
  <si>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</si>
  <si>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</si>
  <si>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</si>
  <si>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</si>
  <si>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</si>
  <si>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</si>
  <si>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</si>
  <si>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</si>
  <si>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</si>
  <si>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</si>
  <si>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</si>
  <si>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</si>
  <si>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</si>
  <si>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</si>
  <si>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</si>
  <si>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</si>
  <si>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</si>
  <si>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</si>
  <si>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</si>
  <si>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</si>
  <si>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</si>
  <si>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</si>
  <si>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</si>
  <si>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</si>
  <si>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</si>
  <si>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</si>
  <si>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</si>
  <si>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</si>
  <si>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</si>
  <si>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</si>
  <si>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</si>
  <si>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</si>
  <si>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</si>
  <si>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</si>
  <si>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</si>
  <si>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</si>
  <si>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</si>
  <si>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</si>
  <si>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</si>
  <si>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</si>
  <si>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</si>
  <si>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</si>
  <si>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</si>
  <si>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</si>
  <si>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</si>
  <si>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</si>
  <si>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</si>
  <si>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</si>
  <si>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</si>
  <si>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</si>
  <si>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</si>
  <si>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</si>
  <si>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</si>
  <si>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</si>
  <si>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</si>
  <si>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</si>
  <si>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</si>
  <si>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</si>
  <si>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</si>
  <si>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</si>
  <si>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</si>
  <si>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</si>
  <si>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</si>
  <si>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</si>
  <si>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</si>
  <si>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</si>
  <si>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</si>
  <si>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</si>
  <si>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</si>
  <si>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</si>
  <si>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</si>
  <si>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</si>
  <si>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</si>
  <si>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</si>
  <si>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</si>
  <si>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</si>
  <si>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</si>
  <si>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</si>
  <si>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</si>
  <si>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</si>
  <si>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</si>
  <si>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</si>
  <si>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</si>
  <si>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</si>
  <si>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</si>
  <si>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</si>
  <si>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</si>
  <si>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</si>
  <si>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</si>
  <si>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</si>
  <si>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</si>
  <si>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</si>
  <si>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</si>
  <si>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</si>
  <si>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</si>
  <si>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</si>
  <si>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</si>
  <si>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</si>
  <si>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</si>
  <si>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</si>
  <si>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</si>
  <si>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</si>
  <si>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</si>
  <si>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</si>
  <si>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</si>
  <si>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</si>
  <si>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</si>
  <si>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</si>
  <si>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</si>
  <si>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</si>
  <si>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</si>
  <si>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</si>
  <si>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</si>
  <si>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</si>
  <si>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</si>
  <si>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</si>
  <si>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</si>
  <si>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</si>
  <si>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</si>
  <si>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</si>
  <si>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</si>
  <si>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</si>
  <si>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</si>
  <si>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</si>
  <si>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</si>
  <si>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</si>
  <si>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</si>
  <si>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</si>
  <si>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</si>
  <si>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</si>
  <si>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</si>
  <si>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</si>
  <si>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</si>
  <si>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</si>
  <si>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</si>
  <si>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</si>
  <si>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</si>
  <si>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</si>
  <si>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</si>
  <si>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</si>
  <si>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</si>
  <si>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</si>
  <si>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</si>
  <si>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</si>
  <si>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</si>
  <si>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</si>
  <si>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</si>
  <si>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</si>
  <si>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</si>
  <si>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</si>
  <si>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</si>
  <si>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</si>
  <si>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</si>
  <si>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</si>
  <si>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</si>
  <si>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</si>
  <si>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</si>
  <si>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</si>
  <si>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</si>
  <si>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</si>
  <si>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</si>
  <si>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</si>
  <si>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</si>
  <si>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</si>
  <si>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</si>
  <si>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</si>
  <si>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</si>
  <si>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</si>
  <si>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</si>
  <si>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</si>
  <si>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</si>
  <si>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</si>
  <si>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</si>
  <si>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</si>
  <si>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</si>
  <si>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</si>
  <si>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</si>
  <si>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</si>
  <si>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</si>
  <si>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</si>
  <si>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</si>
  <si>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</si>
  <si>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</si>
  <si>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</si>
  <si>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</si>
  <si>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</si>
  <si>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</si>
  <si>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</si>
  <si>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</si>
  <si>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</si>
  <si>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</si>
  <si>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</si>
  <si>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</si>
  <si>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</si>
  <si>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</si>
  <si>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</si>
  <si>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</si>
  <si>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</si>
  <si>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</si>
  <si>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</si>
  <si>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</si>
  <si>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</si>
  <si>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</si>
  <si>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</si>
  <si>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</si>
  <si>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</si>
  <si>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</si>
  <si>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</si>
  <si>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</si>
  <si>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</si>
  <si>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</si>
  <si>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</si>
  <si>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</si>
  <si>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</si>
  <si>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</si>
  <si>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</si>
  <si>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</si>
  <si>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</si>
  <si>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</si>
  <si>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</si>
  <si>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</si>
  <si>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</si>
  <si>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</si>
  <si>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</si>
  <si>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</si>
  <si>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</si>
  <si>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</si>
  <si>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</si>
  <si>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</si>
  <si>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</si>
  <si>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</si>
  <si>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</si>
  <si>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</si>
  <si>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</si>
  <si>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</si>
  <si>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</si>
  <si>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</si>
  <si>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</si>
  <si>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</si>
  <si>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</si>
  <si>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</si>
  <si>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</si>
  <si>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</si>
  <si>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</si>
  <si>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</si>
  <si>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</si>
  <si>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</si>
  <si>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</si>
  <si>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</si>
  <si>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</si>
  <si>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</si>
  <si>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</si>
  <si>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</si>
  <si>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</si>
  <si>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</si>
  <si>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</si>
  <si>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</si>
  <si>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</si>
  <si>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</si>
  <si>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</si>
  <si>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</si>
  <si>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</si>
  <si>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</si>
  <si>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</si>
  <si>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</si>
  <si>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</si>
  <si>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</si>
  <si>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</si>
  <si>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</si>
  <si>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</si>
  <si>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</si>
  <si>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</si>
  <si>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</si>
  <si>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</si>
  <si>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</si>
  <si>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</si>
  <si>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</si>
  <si>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</si>
  <si>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</si>
  <si>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</si>
  <si>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</si>
  <si>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</si>
  <si>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</si>
  <si>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</si>
  <si>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</si>
  <si>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</si>
  <si>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</si>
  <si>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</si>
  <si>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</si>
  <si>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</si>
  <si>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</si>
  <si>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</si>
  <si>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</si>
  <si>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</si>
  <si>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</si>
  <si>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</si>
  <si>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</si>
  <si>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</si>
  <si>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</si>
  <si>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</si>
  <si>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</si>
  <si>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</si>
  <si>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</si>
  <si>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</si>
  <si>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</si>
  <si>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</si>
  <si>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</si>
  <si>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</si>
  <si>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</si>
  <si>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</si>
  <si>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</si>
  <si>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</si>
  <si>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</si>
  <si>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</si>
  <si>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</si>
  <si>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</si>
  <si>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</si>
  <si>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</si>
  <si>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</si>
  <si>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</si>
  <si>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</si>
  <si>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</si>
  <si>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</si>
  <si>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</si>
  <si>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</si>
  <si>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</si>
  <si>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</si>
  <si>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</si>
  <si>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</si>
  <si>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</si>
  <si>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</si>
  <si>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</si>
  <si>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</si>
  <si>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</si>
  <si>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</si>
  <si>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</si>
  <si>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</si>
  <si>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</si>
  <si>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</si>
  <si>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</si>
  <si>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</si>
  <si>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</si>
  <si>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</si>
  <si>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</si>
  <si>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</si>
  <si>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</si>
  <si>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</si>
  <si>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</si>
  <si>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</si>
  <si>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</si>
  <si>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</si>
  <si>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</si>
  <si>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</si>
  <si>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</si>
  <si>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</si>
  <si>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</si>
  <si>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</si>
  <si>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</si>
  <si>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</si>
  <si>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</si>
  <si>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</si>
  <si>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</si>
  <si>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</si>
  <si>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</si>
  <si>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</si>
  <si>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</si>
  <si>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</si>
  <si>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</si>
  <si>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</si>
  <si>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</si>
  <si>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</si>
  <si>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</si>
  <si>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</si>
  <si>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</si>
  <si>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</si>
  <si>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</si>
  <si>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</si>
  <si>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</si>
  <si>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</si>
  <si>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</si>
  <si>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</si>
  <si>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</si>
  <si>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</si>
  <si>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</si>
  <si>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</si>
  <si>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</si>
  <si>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</si>
  <si>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</si>
  <si>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</si>
  <si>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</si>
  <si>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</si>
  <si>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</si>
  <si>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</si>
  <si>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</si>
  <si>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</si>
  <si>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</si>
  <si>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</si>
  <si>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</si>
  <si>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</si>
  <si>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</si>
  <si>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</si>
  <si>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</si>
  <si>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</si>
  <si>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</si>
  <si>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</si>
  <si>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</si>
  <si>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</si>
  <si>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</si>
  <si>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</si>
  <si>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</si>
  <si>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</si>
  <si>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</si>
  <si>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</si>
  <si>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</si>
  <si>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</si>
  <si>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</si>
  <si>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</si>
  <si>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</si>
  <si>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</si>
  <si>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</si>
  <si>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</si>
  <si>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</si>
  <si>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</si>
  <si>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</si>
  <si>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</si>
  <si>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</si>
  <si>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</si>
  <si>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</si>
  <si>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</si>
  <si>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</si>
  <si>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</si>
  <si>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</si>
  <si>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</si>
  <si>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</si>
  <si>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</si>
  <si>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</si>
  <si>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</si>
  <si>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</si>
  <si>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</si>
  <si>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</si>
  <si>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</si>
  <si>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</si>
  <si>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</si>
  <si>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</si>
  <si>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</si>
  <si>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</si>
  <si>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</si>
  <si>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</si>
  <si>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</si>
  <si>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</si>
  <si>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</si>
  <si>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</si>
  <si>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</si>
  <si>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</si>
  <si>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</si>
  <si>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</si>
  <si>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</si>
  <si>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</si>
  <si>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</si>
  <si>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</si>
  <si>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</si>
  <si>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</si>
  <si>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</si>
  <si>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</si>
  <si>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</si>
  <si>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</si>
  <si>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</si>
  <si>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</si>
  <si>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</si>
  <si>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</si>
  <si>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</si>
  <si>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</si>
  <si>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</si>
  <si>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</si>
  <si>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</si>
  <si>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</si>
  <si>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</si>
  <si>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</si>
  <si>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</si>
  <si>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</si>
  <si>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</si>
  <si>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</si>
  <si>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</si>
  <si>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</si>
  <si>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</si>
  <si>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</si>
  <si>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</si>
  <si>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</si>
  <si>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</si>
  <si>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</si>
  <si>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</si>
  <si>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</si>
  <si>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</si>
  <si>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</si>
  <si>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</si>
  <si>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</si>
  <si>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</si>
  <si>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</si>
  <si>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</si>
  <si>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</si>
  <si>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</si>
  <si>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</si>
  <si>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</si>
  <si>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</si>
  <si>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</si>
  <si>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</si>
  <si>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</si>
  <si>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</si>
  <si>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</si>
  <si>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</si>
  <si>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</si>
  <si>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</si>
  <si>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</si>
  <si>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</si>
  <si>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</si>
  <si>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</si>
  <si>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</si>
  <si>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</si>
  <si>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</si>
  <si>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</si>
  <si>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</si>
  <si>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</si>
  <si>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</si>
  <si>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</si>
  <si>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</si>
  <si>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</si>
  <si>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</si>
  <si>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</si>
  <si>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</si>
  <si>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</si>
  <si>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</si>
  <si>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</si>
  <si>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</si>
  <si>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</si>
  <si>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</si>
  <si>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</si>
  <si>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</si>
  <si>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</si>
  <si>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</si>
  <si>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</si>
  <si>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</si>
  <si>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</si>
  <si>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</si>
  <si>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</si>
  <si>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</si>
  <si>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</si>
  <si>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</si>
  <si>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</si>
  <si>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</si>
  <si>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</si>
  <si>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</si>
  <si>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</si>
  <si>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</si>
  <si>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</si>
  <si>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</si>
  <si>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</si>
  <si>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</si>
  <si>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</si>
  <si>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</si>
  <si>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</si>
  <si>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</si>
  <si>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</si>
  <si>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</si>
  <si>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</si>
  <si>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</si>
  <si>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</si>
  <si>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</si>
  <si>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</si>
  <si>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</si>
  <si>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</si>
  <si>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</si>
  <si>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</si>
  <si>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</si>
  <si>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</si>
  <si>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</si>
  <si>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</si>
  <si>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</si>
  <si>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</si>
  <si>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</si>
  <si>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</si>
  <si>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</si>
  <si>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</si>
  <si>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</si>
  <si>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</si>
  <si>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</si>
  <si>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</si>
  <si>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</si>
  <si>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</si>
  <si>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</si>
  <si>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</si>
  <si>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</si>
  <si>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</si>
  <si>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</si>
  <si>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</si>
  <si>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</si>
  <si>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</si>
  <si>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</si>
  <si>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</si>
  <si>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</si>
  <si>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</si>
  <si>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</si>
  <si>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</si>
  <si>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</si>
  <si>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</si>
  <si>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</si>
  <si>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</si>
  <si>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</si>
  <si>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</si>
  <si>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</si>
  <si>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</si>
  <si>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</si>
  <si>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</si>
  <si>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</si>
  <si>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</si>
  <si>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</si>
  <si>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</si>
  <si>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</si>
  <si>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</si>
  <si>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</si>
  <si>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</si>
  <si>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</si>
  <si>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</si>
  <si>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</si>
  <si>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</si>
  <si>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</si>
  <si>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</si>
  <si>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</si>
  <si>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</si>
  <si>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</si>
  <si>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</si>
  <si>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</si>
  <si>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</si>
  <si>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</si>
  <si>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</si>
  <si>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</si>
  <si>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</si>
  <si>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</si>
  <si>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</si>
  <si>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</si>
  <si>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</si>
  <si>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</si>
  <si>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</si>
  <si>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</si>
  <si>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</si>
  <si>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</si>
  <si>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</si>
  <si>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</si>
  <si>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</si>
  <si>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</si>
  <si>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</si>
  <si>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</si>
  <si>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</si>
  <si>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</si>
  <si>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</si>
  <si>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</si>
  <si>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</si>
  <si>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</si>
  <si>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</si>
  <si>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</si>
  <si>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</si>
  <si>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</si>
  <si>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</si>
  <si>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</si>
  <si>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</si>
  <si>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</si>
  <si>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</si>
  <si>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</si>
  <si>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</si>
  <si>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</si>
  <si>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</si>
  <si>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</si>
  <si>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</si>
  <si>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</si>
  <si>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</si>
  <si>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</si>
  <si>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</si>
  <si>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</si>
  <si>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</si>
  <si>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</si>
  <si>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</si>
  <si>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</si>
  <si>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</si>
  <si>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</si>
  <si>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</si>
  <si>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</si>
  <si>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</si>
  <si>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</si>
  <si>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</si>
  <si>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</si>
  <si>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</si>
  <si>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</si>
  <si>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</si>
  <si>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</si>
  <si>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</si>
  <si>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</si>
  <si>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</si>
  <si>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</si>
  <si>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</si>
  <si>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</si>
  <si>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</si>
  <si>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</si>
  <si>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</si>
  <si>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</si>
  <si>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</si>
  <si>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</si>
  <si>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</si>
  <si>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</si>
  <si>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</si>
  <si>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</si>
  <si>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</si>
  <si>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</si>
  <si>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</si>
  <si>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</si>
  <si>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</si>
  <si>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</si>
  <si>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</si>
  <si>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</si>
  <si>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</si>
  <si>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</si>
  <si>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</si>
  <si>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</si>
  <si>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</si>
  <si>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</si>
  <si>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</si>
  <si>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</si>
  <si>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</si>
  <si>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</si>
  <si>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</si>
  <si>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</si>
  <si>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</si>
  <si>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</si>
  <si>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</si>
  <si>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</si>
  <si>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</si>
  <si>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</si>
  <si>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</si>
  <si>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</si>
  <si>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</si>
  <si>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</si>
  <si>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</si>
  <si>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</si>
  <si>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</si>
  <si>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</si>
  <si>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</si>
  <si>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</si>
  <si>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</si>
  <si>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</si>
  <si>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</si>
  <si>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</si>
  <si>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</si>
  <si>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</si>
  <si>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</si>
  <si>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</si>
  <si>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</si>
  <si>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</si>
  <si>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</si>
  <si>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</si>
  <si>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</si>
  <si>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</si>
  <si>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</si>
  <si>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</si>
  <si>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</si>
  <si>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</si>
  <si>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</si>
  <si>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</si>
  <si>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</si>
  <si>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</si>
  <si>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</si>
  <si>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</si>
  <si>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</si>
  <si>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</si>
  <si>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</si>
  <si>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</si>
  <si>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</si>
  <si>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</si>
  <si>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</si>
  <si>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</si>
  <si>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</si>
  <si>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</si>
  <si>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</si>
  <si>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</si>
  <si>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</si>
  <si>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</si>
  <si>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</si>
  <si>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</si>
  <si>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</si>
  <si>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</si>
  <si>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</si>
  <si>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</si>
  <si>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</si>
  <si>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</si>
  <si>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</si>
  <si>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</si>
  <si>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</si>
  <si>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</si>
  <si>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</si>
  <si>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</si>
  <si>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</si>
  <si>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</si>
  <si>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</si>
  <si>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</si>
  <si>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</si>
  <si>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</si>
  <si>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</si>
  <si>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</si>
  <si>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</si>
  <si>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</si>
  <si>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</si>
  <si>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</si>
  <si>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</si>
  <si>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</si>
  <si>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</si>
  <si>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</si>
  <si>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</si>
  <si>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</si>
  <si>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</si>
  <si>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</si>
  <si>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</si>
  <si>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</si>
  <si>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</si>
  <si>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</si>
  <si>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</si>
  <si>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</si>
  <si>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</si>
  <si>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</si>
  <si>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</si>
  <si>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</si>
  <si>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</si>
  <si>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</si>
  <si>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</si>
  <si>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</si>
  <si>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</si>
  <si>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</si>
  <si>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</si>
  <si>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</si>
  <si>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</si>
  <si>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</si>
  <si>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</si>
  <si>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</si>
  <si>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</si>
  <si>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</si>
  <si>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</si>
  <si>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</si>
  <si>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</si>
  <si>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</si>
  <si>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</si>
  <si>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</si>
  <si>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</si>
  <si>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</si>
  <si>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</si>
  <si>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</si>
  <si>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</si>
  <si>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</si>
  <si>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</si>
  <si>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</si>
  <si>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</si>
  <si>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</si>
  <si>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</si>
  <si>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</si>
  <si>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</si>
  <si>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</si>
  <si>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</si>
  <si>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</si>
  <si>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</si>
  <si>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</si>
  <si>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</si>
  <si>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</si>
  <si>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</si>
  <si>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</si>
  <si>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</si>
  <si>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</si>
  <si>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</si>
  <si>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</si>
  <si>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</si>
  <si>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</si>
  <si>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</si>
  <si>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</si>
  <si>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</si>
  <si>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</si>
  <si>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</si>
  <si>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</si>
  <si>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</si>
  <si>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</si>
  <si>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</si>
  <si>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</si>
  <si>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</si>
  <si>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</si>
  <si>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</si>
  <si>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</si>
  <si>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</si>
  <si>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</si>
  <si>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</si>
  <si>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</si>
  <si>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</si>
  <si>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</si>
  <si>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</si>
  <si>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</si>
  <si>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</si>
  <si>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</si>
  <si>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</si>
  <si>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</si>
  <si>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</si>
  <si>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</si>
  <si>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</si>
  <si>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</si>
  <si>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</si>
  <si>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</si>
  <si>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</si>
  <si>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</si>
  <si>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</si>
  <si>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</si>
  <si>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</si>
  <si>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</si>
  <si>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</si>
  <si>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</si>
  <si>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</si>
  <si>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</si>
  <si>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</si>
  <si>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</si>
  <si>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</si>
  <si>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</si>
  <si>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</si>
  <si>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</si>
  <si>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</si>
  <si>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</si>
  <si>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</si>
  <si>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</si>
  <si>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</si>
  <si>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</si>
  <si>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</si>
  <si>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</si>
  <si>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</si>
  <si>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</si>
  <si>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</si>
  <si>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</si>
  <si>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</si>
  <si>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</si>
  <si>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</si>
  <si>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</si>
  <si>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</si>
  <si>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</si>
  <si>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</si>
  <si>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</si>
  <si>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</si>
  <si>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</si>
  <si>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</si>
  <si>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</si>
  <si>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</si>
  <si>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</si>
  <si>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</si>
  <si>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</si>
  <si>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</si>
  <si>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</si>
  <si>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</si>
  <si>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</si>
  <si>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</si>
  <si>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</si>
  <si>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</si>
  <si>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</si>
  <si>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</si>
  <si>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</si>
  <si>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</si>
  <si>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</si>
  <si>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</si>
  <si>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</si>
  <si>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</si>
  <si>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</si>
  <si>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</si>
  <si>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</si>
  <si>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</si>
  <si>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</si>
  <si>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</si>
  <si>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</si>
  <si>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</si>
  <si>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</si>
  <si>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</si>
  <si>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</si>
  <si>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</si>
  <si>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</si>
  <si>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</si>
  <si>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</si>
  <si>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</si>
  <si>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</si>
  <si>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</si>
  <si>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</si>
  <si>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</si>
  <si>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</si>
  <si>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</si>
  <si>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</si>
  <si>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</si>
  <si>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</si>
  <si>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</si>
  <si>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</si>
  <si>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</si>
  <si>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</si>
  <si>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</si>
  <si>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</si>
  <si>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</si>
  <si>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</si>
  <si>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</si>
  <si>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</si>
  <si>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</si>
  <si>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</si>
  <si>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</si>
  <si>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</si>
  <si>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</si>
  <si>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</si>
  <si>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</si>
  <si>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</si>
  <si>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</si>
  <si>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</si>
  <si>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</si>
  <si>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</si>
  <si>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</si>
  <si>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</si>
  <si>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</si>
  <si>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</si>
  <si>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</si>
  <si>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</si>
  <si>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</si>
  <si>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</si>
  <si>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</si>
  <si>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</si>
  <si>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</si>
  <si>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</si>
  <si>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</si>
  <si>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</si>
  <si>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</si>
  <si>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</si>
  <si>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</si>
  <si>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</si>
  <si>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</si>
  <si>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</si>
  <si>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</si>
  <si>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</si>
  <si>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</si>
  <si>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</si>
  <si>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</si>
  <si>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</si>
  <si>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</si>
  <si>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</si>
  <si>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</si>
  <si>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</si>
  <si>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</si>
  <si>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</si>
  <si>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</si>
  <si>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</si>
  <si>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</si>
  <si>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</si>
  <si>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</si>
  <si>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</si>
  <si>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</si>
  <si>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</si>
  <si>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</si>
  <si>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</si>
  <si>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</si>
  <si>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</si>
  <si>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</si>
  <si>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</si>
  <si>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</si>
  <si>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</si>
  <si>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</si>
  <si>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</si>
  <si>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</si>
  <si>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</si>
  <si>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</si>
  <si>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</si>
  <si>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</si>
  <si>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</si>
  <si>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</si>
  <si>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</si>
  <si>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</si>
  <si>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</si>
  <si>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</si>
  <si>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</si>
  <si>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</si>
  <si>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</si>
  <si>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</si>
  <si>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</si>
  <si>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</si>
  <si>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</si>
  <si>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</si>
  <si>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</si>
  <si>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</si>
  <si>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</si>
  <si>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</si>
  <si>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</si>
  <si>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</si>
  <si>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</si>
  <si>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</si>
  <si>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</si>
  <si>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</si>
  <si>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</si>
  <si>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</si>
  <si>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</si>
  <si>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</si>
  <si>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</si>
  <si>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</si>
  <si>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</si>
  <si>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</si>
  <si>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</si>
  <si>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</si>
  <si>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</si>
  <si>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</si>
  <si>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</si>
  <si>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</si>
  <si>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</si>
  <si>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</si>
  <si>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</si>
  <si>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</si>
  <si>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</si>
  <si>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</si>
  <si>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</si>
  <si>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</si>
  <si>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</si>
  <si>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</si>
  <si>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</si>
  <si>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</si>
  <si>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</si>
  <si>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</si>
  <si>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</si>
  <si>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</si>
  <si>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</si>
  <si>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</si>
  <si>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</si>
  <si>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</si>
  <si>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</si>
  <si>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</si>
  <si>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</si>
  <si>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</si>
  <si>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</si>
  <si>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</si>
  <si>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</si>
  <si>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</si>
  <si>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</si>
  <si>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</si>
  <si>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</si>
  <si>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</si>
  <si>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</si>
  <si>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</si>
  <si>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</si>
  <si>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</si>
  <si>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</si>
  <si>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</si>
  <si>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</si>
  <si>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</si>
  <si>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</si>
  <si>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</si>
  <si>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</si>
  <si>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</si>
  <si>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</si>
  <si>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</si>
  <si>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</si>
  <si>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</si>
  <si>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</si>
  <si>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</si>
  <si>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</si>
  <si>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</si>
  <si>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</si>
  <si>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</si>
  <si>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</si>
  <si>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</si>
  <si>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</si>
  <si>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</si>
  <si>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</si>
  <si>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</si>
  <si>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</si>
  <si>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</si>
  <si>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</si>
  <si>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</si>
  <si>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</si>
  <si>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</si>
  <si>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</si>
  <si>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</si>
  <si>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</si>
  <si>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</si>
  <si>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</si>
  <si>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</si>
  <si>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</si>
  <si>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</si>
  <si>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</si>
  <si>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</si>
  <si>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</si>
  <si>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</si>
  <si>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</si>
  <si>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</si>
  <si>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</si>
  <si>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</si>
  <si>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</si>
  <si>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</si>
  <si>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</si>
  <si>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</si>
  <si>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</si>
  <si>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</si>
  <si>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</si>
  <si>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</si>
  <si>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</si>
  <si>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</si>
  <si>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</si>
  <si>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</si>
  <si>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</si>
  <si>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</si>
  <si>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</si>
  <si>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</si>
  <si>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</si>
  <si>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</si>
  <si>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</si>
  <si>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</si>
  <si>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</si>
  <si>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</si>
  <si>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</si>
  <si>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</si>
  <si>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</si>
  <si>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</si>
  <si>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</si>
  <si>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</si>
  <si>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</si>
  <si>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</si>
  <si>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</si>
  <si>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</si>
  <si>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</si>
  <si>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</si>
  <si>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</si>
  <si>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</si>
  <si>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</si>
  <si>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</si>
  <si>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</si>
  <si>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</si>
  <si>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</si>
  <si>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</si>
  <si>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</si>
  <si>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</si>
  <si>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</si>
  <si>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</si>
  <si>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</si>
  <si>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</si>
  <si>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</si>
  <si>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</si>
  <si>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</si>
  <si>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</si>
  <si>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</si>
  <si>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</si>
  <si>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</si>
  <si>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</si>
  <si>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</si>
  <si>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</si>
  <si>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</si>
  <si>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</si>
  <si>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</si>
  <si>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</si>
  <si>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</si>
  <si>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</si>
  <si>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</si>
  <si>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</si>
  <si>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</si>
  <si>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</si>
  <si>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</si>
  <si>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</si>
  <si>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</si>
  <si>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</si>
  <si>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</si>
  <si>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</si>
  <si>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</si>
  <si>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</si>
  <si>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</si>
  <si>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</si>
  <si>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</si>
  <si>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</si>
  <si>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</si>
  <si>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</si>
  <si>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</si>
  <si>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</si>
  <si>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</si>
  <si>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</si>
  <si>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</si>
  <si>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</si>
  <si>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</si>
  <si>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</si>
  <si>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</si>
  <si>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</si>
  <si>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</si>
  <si>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</si>
  <si>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</si>
  <si>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</si>
  <si>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</si>
  <si>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</si>
  <si>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</si>
  <si>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</si>
  <si>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</si>
  <si>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</si>
  <si>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</si>
  <si>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</si>
  <si>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</si>
  <si>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</si>
  <si>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</si>
  <si>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</si>
  <si>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</si>
  <si>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</si>
  <si>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</si>
  <si>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</si>
  <si>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</si>
  <si>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</si>
  <si>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</si>
  <si>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</si>
  <si>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</si>
  <si>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</si>
  <si>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</si>
  <si>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</si>
  <si>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</si>
  <si>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</si>
  <si>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</si>
  <si>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</si>
  <si>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</si>
  <si>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</si>
  <si>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</si>
  <si>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</si>
  <si>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</si>
  <si>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</si>
  <si>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</si>
  <si>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</si>
  <si>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</si>
  <si>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</si>
  <si>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</si>
  <si>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</si>
  <si>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</si>
  <si>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</si>
  <si>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</si>
  <si>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</si>
  <si>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</si>
  <si>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</si>
  <si>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</si>
  <si>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</si>
  <si>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</si>
  <si>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</si>
  <si>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</si>
  <si>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</si>
  <si>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</si>
  <si>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</si>
  <si>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</si>
  <si>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</si>
  <si>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</si>
  <si>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</si>
  <si>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</si>
  <si>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</si>
  <si>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</si>
  <si>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</si>
  <si>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</si>
  <si>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</si>
  <si>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</si>
  <si>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</si>
  <si>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</si>
  <si>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</si>
  <si>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</si>
  <si>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</si>
  <si>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</si>
  <si>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</si>
  <si>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</si>
  <si>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</si>
  <si>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</si>
  <si>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</si>
  <si>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</si>
  <si>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</si>
  <si>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</si>
  <si>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</si>
  <si>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</si>
  <si>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</si>
  <si>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</si>
  <si>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</si>
  <si>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</si>
  <si>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</si>
  <si>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</si>
  <si>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</si>
  <si>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</si>
  <si>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</si>
  <si>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</si>
  <si>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</si>
  <si>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</si>
  <si>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</si>
  <si>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</si>
  <si>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</si>
  <si>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</si>
  <si>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</si>
  <si>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</si>
  <si>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</si>
  <si>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</si>
  <si>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</si>
  <si>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</si>
  <si>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</si>
  <si>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</si>
  <si>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</si>
  <si>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</si>
  <si>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</si>
  <si>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</si>
  <si>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</si>
  <si>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</si>
  <si>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</si>
  <si>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</si>
  <si>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</si>
  <si>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</si>
  <si>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</si>
  <si>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</si>
  <si>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</si>
  <si>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</si>
  <si>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</si>
  <si>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</si>
  <si>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</si>
  <si>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</si>
  <si>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</si>
  <si>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</si>
  <si>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</si>
  <si>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</si>
  <si>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</si>
  <si>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</si>
  <si>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</si>
  <si>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</si>
  <si>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</si>
  <si>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</si>
  <si>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</si>
  <si>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</si>
  <si>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</si>
  <si>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</si>
  <si>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</si>
  <si>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</si>
  <si>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</si>
  <si>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</si>
  <si>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</si>
  <si>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</si>
  <si>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</si>
  <si>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</si>
  <si>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</si>
  <si>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</si>
  <si>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</si>
  <si>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</si>
  <si>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</si>
  <si>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</si>
  <si>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</si>
  <si>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</si>
  <si>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</si>
  <si>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</si>
  <si>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</si>
  <si>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</si>
  <si>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</si>
  <si>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</si>
  <si>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</si>
  <si>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</si>
  <si>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</si>
  <si>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</si>
  <si>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</si>
  <si>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</si>
  <si>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</si>
  <si>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</si>
  <si>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</si>
  <si>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</si>
  <si>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</si>
  <si>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</si>
  <si>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</si>
  <si>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</si>
  <si>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</si>
  <si>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</si>
  <si>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</si>
  <si>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</si>
  <si>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</si>
  <si>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</si>
  <si>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</si>
  <si>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</si>
  <si>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</si>
  <si>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</si>
  <si>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</si>
  <si>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</si>
  <si>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</si>
  <si>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</si>
  <si>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</si>
  <si>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</si>
  <si>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</si>
  <si>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</si>
  <si>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</si>
  <si>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</si>
  <si>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</si>
  <si>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</si>
  <si>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</si>
  <si>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</si>
  <si>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</si>
  <si>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</si>
  <si>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</si>
  <si>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</si>
  <si>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</si>
  <si>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</si>
  <si>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</si>
  <si>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</si>
  <si>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</si>
  <si>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</si>
  <si>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</si>
  <si>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</si>
  <si>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</si>
  <si>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</si>
  <si>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</si>
  <si>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</si>
  <si>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</si>
  <si>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</si>
  <si>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</si>
  <si>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</si>
  <si>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</si>
  <si>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</si>
  <si>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</si>
  <si>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</si>
  <si>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</si>
  <si>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</si>
  <si>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</si>
  <si>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</si>
  <si>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</si>
  <si>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</si>
  <si>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</si>
  <si>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</si>
  <si>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</si>
  <si>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</si>
  <si>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</si>
  <si>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</si>
  <si>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</si>
  <si>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</si>
  <si>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</si>
  <si>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</si>
  <si>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</si>
  <si>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</si>
  <si>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</si>
  <si>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</si>
  <si>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</si>
  <si>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</si>
  <si>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</si>
  <si>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</si>
  <si>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</si>
  <si>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</si>
  <si>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</si>
  <si>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</si>
  <si>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</si>
  <si>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</si>
  <si>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</si>
  <si>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</si>
  <si>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</si>
  <si>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</si>
  <si>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</si>
  <si>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</si>
  <si>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</si>
  <si>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</si>
  <si>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</si>
  <si>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</si>
  <si>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</si>
  <si>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</si>
  <si>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</si>
  <si>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</si>
  <si>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</si>
  <si>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</si>
  <si>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</si>
  <si>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</si>
  <si>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</si>
  <si>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</si>
  <si>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</si>
  <si>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</si>
  <si>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</si>
  <si>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</si>
  <si>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</si>
  <si>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</si>
  <si>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</si>
  <si>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</si>
  <si>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</si>
  <si>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</si>
  <si>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</si>
  <si>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</si>
  <si>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</si>
  <si>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</si>
  <si>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</si>
  <si>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</si>
  <si>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</si>
  <si>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</si>
  <si>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</si>
  <si>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</si>
  <si>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</si>
  <si>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</si>
  <si>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</si>
  <si>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</si>
  <si>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</si>
  <si>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</si>
  <si>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</si>
  <si>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</si>
  <si>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</si>
  <si>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</si>
  <si>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</si>
  <si>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</si>
  <si>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</si>
  <si>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</si>
  <si>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</si>
  <si>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</si>
  <si>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</si>
  <si>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</si>
  <si>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</si>
  <si>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</si>
  <si>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</si>
  <si>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</si>
  <si>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</si>
  <si>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</si>
  <si>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</si>
  <si>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</si>
  <si>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</si>
  <si>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</si>
  <si>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</si>
  <si>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</si>
  <si>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</si>
  <si>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</si>
  <si>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</si>
  <si>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</si>
  <si>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</si>
  <si>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</si>
  <si>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</si>
  <si>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</si>
  <si>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</si>
  <si>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</si>
  <si>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</si>
  <si>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</si>
  <si>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</si>
  <si>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</si>
  <si>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</si>
  <si>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</si>
  <si>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</si>
  <si>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</si>
  <si>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</si>
  <si>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</si>
  <si>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</si>
  <si>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</si>
  <si>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</si>
  <si>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</si>
  <si>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</si>
  <si>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</si>
  <si>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</si>
  <si>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</si>
  <si>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</si>
  <si>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</si>
  <si>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</si>
  <si>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</si>
  <si>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</si>
  <si>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</si>
  <si>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</si>
  <si>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</si>
  <si>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</si>
  <si>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</si>
  <si>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</si>
  <si>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</si>
  <si>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</si>
  <si>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</si>
  <si>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</si>
  <si>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</si>
  <si>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</si>
  <si>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</si>
  <si>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</si>
  <si>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</si>
  <si>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</si>
  <si>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</si>
  <si>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</si>
  <si>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</si>
  <si>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</si>
  <si>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</si>
  <si>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</si>
  <si>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</si>
  <si>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</si>
  <si>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</si>
  <si>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</si>
  <si>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</si>
  <si>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</si>
  <si>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</si>
  <si>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</si>
  <si>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</si>
  <si>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</si>
  <si>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</si>
  <si>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</si>
  <si>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</si>
  <si>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</si>
  <si>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</si>
  <si>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</si>
  <si>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</si>
  <si>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</si>
  <si>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</si>
  <si>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</si>
  <si>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</si>
  <si>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</si>
  <si>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</si>
  <si>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</si>
  <si>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</si>
  <si>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</si>
  <si>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</si>
  <si>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</si>
  <si>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</si>
  <si>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</si>
  <si>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</si>
  <si>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</si>
  <si>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</si>
  <si>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</si>
  <si>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</si>
  <si>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</si>
  <si>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</si>
  <si>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</si>
  <si>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</si>
  <si>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</si>
  <si>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</si>
  <si>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</si>
  <si>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</si>
  <si>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</si>
  <si>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</si>
  <si>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</si>
  <si>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</si>
  <si>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</si>
  <si>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</si>
  <si>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</si>
  <si>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</si>
  <si>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</si>
  <si>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</si>
  <si>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</si>
  <si>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</si>
  <si>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</si>
  <si>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</si>
  <si>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</si>
  <si>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</si>
  <si>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</si>
  <si>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</si>
  <si>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</si>
  <si>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</si>
  <si>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</si>
  <si>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</si>
  <si>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</si>
  <si>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</si>
  <si>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</si>
  <si>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</si>
  <si>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</si>
  <si>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</si>
  <si>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</si>
  <si>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</si>
  <si>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</si>
  <si>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</si>
  <si>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</si>
  <si>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</si>
  <si>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</si>
  <si>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</si>
  <si>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</si>
  <si>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</si>
  <si>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</si>
  <si>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</si>
  <si>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</si>
  <si>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</si>
  <si>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</si>
  <si>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</si>
  <si>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</si>
  <si>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</si>
  <si>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</si>
  <si>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</si>
  <si>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</si>
  <si>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</si>
  <si>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</si>
  <si>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</si>
  <si>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</si>
  <si>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</si>
  <si>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</si>
  <si>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</si>
  <si>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</si>
  <si>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</si>
  <si>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</si>
  <si>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</si>
  <si>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</si>
  <si>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</si>
  <si>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</si>
  <si>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</si>
  <si>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</si>
  <si>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</si>
  <si>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</si>
  <si>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</si>
  <si>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</si>
  <si>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</si>
  <si>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</si>
  <si>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</si>
  <si>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</si>
  <si>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</si>
  <si>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</si>
  <si>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</si>
  <si>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</si>
  <si>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</si>
  <si>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</si>
  <si>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</si>
  <si>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</si>
  <si>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</si>
  <si>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</si>
  <si>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</si>
  <si>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</si>
  <si>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</si>
  <si>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</si>
  <si>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</si>
  <si>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</si>
  <si>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</si>
  <si>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</si>
  <si>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</si>
  <si>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</si>
  <si>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</si>
  <si>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</si>
  <si>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</si>
  <si>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</si>
  <si>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</si>
  <si>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</si>
  <si>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</si>
  <si>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</si>
  <si>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</si>
  <si>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</si>
  <si>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</si>
  <si>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</si>
  <si>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</si>
  <si>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</si>
  <si>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</si>
  <si>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</si>
  <si>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</si>
  <si>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</si>
  <si>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</si>
  <si>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</si>
  <si>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</si>
  <si>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</si>
  <si>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</si>
  <si>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</si>
  <si>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</si>
  <si>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</si>
  <si>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</si>
  <si>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</si>
  <si>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</si>
  <si>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</si>
  <si>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</si>
  <si>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</si>
  <si>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</si>
  <si>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</si>
  <si>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</si>
  <si>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</si>
  <si>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</si>
  <si>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</si>
  <si>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</si>
  <si>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</si>
  <si>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</si>
  <si>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</si>
  <si>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</si>
  <si>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</si>
  <si>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</si>
  <si>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</si>
  <si>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</si>
  <si>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</si>
  <si>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</si>
  <si>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</si>
  <si>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</si>
  <si>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</si>
  <si>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</si>
  <si>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</si>
  <si>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</si>
  <si>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</si>
  <si>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</si>
  <si>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</si>
  <si>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</si>
  <si>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</si>
  <si>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</si>
  <si>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</si>
  <si>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</si>
  <si>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</si>
  <si>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</si>
  <si>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</si>
  <si>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</si>
  <si>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</si>
  <si>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</si>
  <si>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</si>
  <si>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</si>
  <si>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</si>
  <si>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</si>
  <si>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</si>
  <si>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</si>
  <si>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</si>
  <si>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</si>
  <si>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</si>
  <si>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</si>
  <si>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</si>
  <si>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</si>
  <si>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</si>
  <si>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</si>
  <si>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</si>
  <si>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</si>
  <si>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</si>
  <si>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</si>
  <si>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</si>
  <si>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</si>
  <si>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</si>
  <si>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</si>
  <si>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</si>
  <si>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</si>
  <si>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</si>
  <si>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</si>
  <si>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</si>
  <si>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</si>
  <si>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</si>
  <si>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</si>
  <si>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</si>
  <si>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</si>
  <si>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</si>
  <si>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</si>
  <si>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</si>
  <si>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</si>
  <si>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</si>
  <si>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</si>
  <si>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</si>
  <si>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</si>
  <si>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</si>
  <si>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</si>
  <si>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</si>
  <si>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</si>
  <si>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</si>
  <si>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</si>
  <si>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</si>
  <si>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</si>
  <si>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</si>
  <si>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</si>
  <si>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</si>
  <si>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</si>
  <si>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</si>
  <si>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</si>
  <si>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</si>
  <si>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</si>
  <si>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</si>
  <si>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</si>
  <si>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</si>
  <si>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</si>
  <si>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</si>
  <si>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</si>
  <si>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</si>
  <si>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</si>
  <si>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</si>
  <si>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</si>
  <si>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</si>
  <si>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</si>
  <si>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</si>
  <si>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</si>
  <si>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</si>
  <si>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</si>
  <si>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</si>
  <si>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</si>
  <si>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</si>
  <si>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</si>
  <si>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</si>
  <si>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</si>
  <si>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</si>
  <si>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</si>
  <si>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</si>
  <si>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</si>
  <si>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</si>
  <si>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</si>
  <si>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</si>
  <si>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</si>
  <si>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</si>
  <si>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</si>
  <si>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</si>
  <si>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</si>
  <si>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</si>
  <si>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</si>
  <si>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</si>
  <si>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</si>
  <si>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</si>
  <si>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</si>
  <si>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</si>
  <si>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</si>
  <si>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</si>
  <si>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</si>
  <si>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</si>
  <si>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</si>
  <si>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</si>
  <si>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</si>
  <si>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</si>
  <si>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</si>
  <si>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</si>
  <si>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</si>
  <si>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</si>
  <si>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</si>
  <si>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</si>
  <si>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</si>
  <si>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</si>
  <si>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</si>
  <si>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</si>
  <si>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</si>
  <si>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</si>
  <si>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</si>
  <si>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</si>
  <si>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</si>
  <si>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</si>
  <si>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</si>
  <si>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</si>
  <si>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</si>
  <si>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</si>
  <si>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</si>
  <si>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</si>
  <si>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</si>
  <si>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</si>
  <si>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</si>
  <si>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</si>
  <si>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</si>
  <si>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</si>
  <si>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</si>
  <si>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</si>
  <si>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</si>
  <si>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</si>
  <si>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</si>
  <si>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</si>
  <si>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</si>
  <si>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</si>
  <si>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</si>
  <si>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</si>
  <si>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</si>
  <si>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</si>
  <si>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</si>
  <si>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</si>
  <si>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</si>
  <si>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</si>
  <si>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</si>
  <si>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</si>
  <si>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</si>
  <si>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</si>
  <si>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</si>
  <si>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</si>
  <si>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</si>
  <si>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</si>
  <si>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</si>
  <si>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</si>
  <si>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</si>
  <si>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</si>
  <si>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</si>
  <si>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</si>
  <si>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</si>
  <si>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</si>
  <si>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</si>
  <si>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</si>
  <si>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6~7성 룬스톤 소환권</t>
  </si>
  <si>
    <t>7성 무기 선택권</t>
  </si>
  <si>
    <t>[NOX] 4성 방어구 소환권</t>
  </si>
  <si>
    <t>[NOX] 4성 장비 소환권</t>
  </si>
  <si>
    <t>녹스 장신구 주문서</t>
  </si>
  <si>
    <t>[NOX] 4성 무기 소환권</t>
  </si>
  <si>
    <t>녹스 방어구 주문서</t>
  </si>
  <si>
    <t>[NOX] 4성 방어구 선택권</t>
  </si>
  <si>
    <t>방어구 승급 스톤</t>
  </si>
  <si>
    <t>[NOX] 4성 무기 선택권</t>
  </si>
  <si>
    <t>녹스게임즈 요청 단계 및 보상</t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</si>
  <si>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</si>
  <si>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</si>
  <si>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</si>
  <si>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Character</t>
    <phoneticPr fontId="6" type="noConversion"/>
  </si>
  <si>
    <t>Character</t>
    <phoneticPr fontId="6" type="noConversion"/>
  </si>
  <si>
    <t>초월 던전 난이도</t>
    <phoneticPr fontId="6" type="noConversion"/>
  </si>
  <si>
    <t xml:space="preserve">* 19일 패치에 누락된 버서커 기본 활력도 증가 </t>
    <phoneticPr fontId="6" type="noConversion"/>
  </si>
  <si>
    <t>초월 던전 동선</t>
    <phoneticPr fontId="6" type="noConversion"/>
  </si>
  <si>
    <t xml:space="preserve">Map 2 개에 대한 각 트리거 3 종 수정 : 총 6개 트리거 수정작업 </t>
    <phoneticPr fontId="6" type="noConversion"/>
  </si>
  <si>
    <t>초월 던전 난이도 수정</t>
    <phoneticPr fontId="6" type="noConversion"/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</si>
  <si>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</si>
  <si>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</si>
  <si>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</si>
  <si>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</si>
  <si>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</si>
  <si>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</si>
  <si>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</si>
  <si>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</si>
  <si>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</si>
  <si>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</si>
  <si>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</si>
  <si>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</si>
  <si>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</si>
  <si>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</si>
  <si>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</si>
  <si>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</si>
  <si>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</si>
  <si>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</si>
  <si>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</si>
  <si>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</si>
  <si>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</si>
  <si>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</si>
  <si>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</si>
  <si>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</si>
  <si>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Act9 추가</t>
    <phoneticPr fontId="6" type="noConversion"/>
  </si>
  <si>
    <t>Act9 일반/정예 던전 추가</t>
    <phoneticPr fontId="6" type="noConversion"/>
  </si>
  <si>
    <t>Act9 퀘스트 추가</t>
    <phoneticPr fontId="6" type="noConversion"/>
  </si>
  <si>
    <t>Act9 스토리 추가</t>
    <phoneticPr fontId="6" type="noConversion"/>
  </si>
  <si>
    <t>반사 옵션 공식 수정</t>
    <phoneticPr fontId="6" type="noConversion"/>
  </si>
  <si>
    <t>균열석</t>
    <phoneticPr fontId="6" type="noConversion"/>
  </si>
  <si>
    <t>아이템 이름</t>
    <phoneticPr fontId="6" type="noConversion"/>
  </si>
  <si>
    <t>초월던전 5단계 클리어(강화성공) 시 업적으로 보상 지급 (20170424_Achievement 참고) // 업적 보상 재설정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</si>
  <si>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</si>
  <si>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</si>
  <si>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>녹스 주문서를 통한 기본능력치 승단  (20170424_ItemNoxEnchant 참고) : 승단별 확률 변경 적용 // 업그레이드 재료 개수 재설정</t>
    <phoneticPr fontId="6" type="noConversion"/>
  </si>
  <si>
    <t>녹스 아이템 티어(기본능력치) 승단 재료 제작</t>
    <phoneticPr fontId="6" type="noConversion"/>
  </si>
  <si>
    <t>초월업적 4성 무기 소환권에는 새크리드 무기는 제외됩니다.</t>
    <phoneticPr fontId="6" type="noConversion"/>
  </si>
  <si>
    <t>1개획득에 필요한 초월던전 시도 횟수</t>
    <phoneticPr fontId="6" type="noConversion"/>
  </si>
  <si>
    <t>일수</t>
    <phoneticPr fontId="6" type="noConversion"/>
  </si>
  <si>
    <t>고대 무기 재료확률</t>
    <phoneticPr fontId="6" type="noConversion"/>
  </si>
  <si>
    <t>초월단계</t>
    <phoneticPr fontId="6" type="noConversion"/>
  </si>
  <si>
    <t>획득 개수</t>
    <phoneticPr fontId="6" type="noConversion"/>
  </si>
  <si>
    <t>제작에 필요한 고대재료 개수</t>
    <phoneticPr fontId="6" type="noConversion"/>
  </si>
  <si>
    <t>주문서 제작 개수</t>
    <phoneticPr fontId="6" type="noConversion"/>
  </si>
  <si>
    <t>고대재료획득 개수</t>
    <phoneticPr fontId="6" type="noConversion"/>
  </si>
  <si>
    <t>1개제작을위한 시도횟수</t>
    <phoneticPr fontId="6" type="noConversion"/>
  </si>
  <si>
    <t>1일 최대시도횟수</t>
    <phoneticPr fontId="6" type="noConversion"/>
  </si>
  <si>
    <t>최대시도시제작개수</t>
    <phoneticPr fontId="6" type="noConversion"/>
  </si>
  <si>
    <t>▶ 기존 [승급 패키지] 대체 상품</t>
    <phoneticPr fontId="6" type="noConversion"/>
  </si>
  <si>
    <t>구분</t>
  </si>
  <si>
    <t>패키지 명칭</t>
  </si>
  <si>
    <t>상품 구성</t>
    <phoneticPr fontId="6" type="noConversion"/>
  </si>
  <si>
    <t>지급량</t>
  </si>
  <si>
    <t>캐시 가격</t>
  </si>
  <si>
    <t>원가</t>
  </si>
  <si>
    <t>판매가</t>
  </si>
  <si>
    <t>할인율</t>
  </si>
  <si>
    <t>횟수제한</t>
  </si>
  <si>
    <t>판매 기간</t>
    <phoneticPr fontId="6" type="noConversion"/>
  </si>
  <si>
    <t>비고</t>
  </si>
  <si>
    <t>가격(\)</t>
  </si>
  <si>
    <t>아이템</t>
  </si>
  <si>
    <t>수량</t>
  </si>
  <si>
    <t>설정 가격(\)</t>
  </si>
  <si>
    <t>영웅 패키지</t>
    <phoneticPr fontId="6" type="noConversion"/>
  </si>
  <si>
    <t>초보 영웅 패키지</t>
    <phoneticPr fontId="6" type="noConversion"/>
  </si>
  <si>
    <t>다이아</t>
    <phoneticPr fontId="6" type="noConversion"/>
  </si>
  <si>
    <t>캐릭터당 3회</t>
    <phoneticPr fontId="6" type="noConversion"/>
  </si>
  <si>
    <t>4월 25일 ~ 5월 10일</t>
    <phoneticPr fontId="6" type="noConversion"/>
  </si>
  <si>
    <t>[승급 패키지] 대체 상품</t>
    <phoneticPr fontId="6" type="noConversion"/>
  </si>
  <si>
    <t>다이아</t>
    <phoneticPr fontId="6" type="noConversion"/>
  </si>
  <si>
    <t>유일~전설 무기 소환권</t>
    <phoneticPr fontId="6" type="noConversion"/>
  </si>
  <si>
    <t>열쇠</t>
    <phoneticPr fontId="6" type="noConversion"/>
  </si>
  <si>
    <t>열쇠</t>
    <phoneticPr fontId="6" type="noConversion"/>
  </si>
  <si>
    <t>골드</t>
    <phoneticPr fontId="6" type="noConversion"/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</si>
  <si>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</si>
  <si>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</si>
  <si>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</si>
  <si>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</si>
  <si>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</si>
  <si>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* 예상가격(플레이 시간을 줄여주는 효과로 가격 산정 불가)</t>
    <phoneticPr fontId="6" type="noConversion"/>
  </si>
  <si>
    <t>중급 영웅 패키지</t>
    <phoneticPr fontId="6" type="noConversion"/>
  </si>
  <si>
    <t>5성 장비</t>
  </si>
  <si>
    <t>* 5회 리셋 시 균열석 90개 획득(리셋 비용 + 균열던전 1판당 열쇠 6개 소모)</t>
    <phoneticPr fontId="6" type="noConversion"/>
  </si>
  <si>
    <t>즉시 완료권</t>
    <phoneticPr fontId="6" type="noConversion"/>
  </si>
  <si>
    <t>4성 장비</t>
  </si>
  <si>
    <t>강화용 정수</t>
  </si>
  <si>
    <t>* 고급 장비 10+1 뽑기 시 획득 장비 분해 기준</t>
    <phoneticPr fontId="6" type="noConversion"/>
  </si>
  <si>
    <t>경험치 2배 증가권</t>
    <phoneticPr fontId="6" type="noConversion"/>
  </si>
  <si>
    <t>3성 장비</t>
  </si>
  <si>
    <t>무기 승급 스톤</t>
  </si>
  <si>
    <t>* 무기 / 방어구 / 장신구 구분없이 공통으로 산정</t>
    <phoneticPr fontId="6" type="noConversion"/>
  </si>
  <si>
    <t>골드 2배 증가권</t>
    <phoneticPr fontId="6" type="noConversion"/>
  </si>
  <si>
    <t>유일~전설 장비</t>
  </si>
  <si>
    <t>아이템 증가권</t>
    <phoneticPr fontId="6" type="noConversion"/>
  </si>
  <si>
    <t>영웅~불멸 장비</t>
  </si>
  <si>
    <t>장신구 승급 스톤</t>
  </si>
  <si>
    <t>* 무기 / 방어구 / 장신구 구분없이 공통으로 산정</t>
    <phoneticPr fontId="6" type="noConversion"/>
  </si>
  <si>
    <t>상급 영웅 패키지</t>
    <phoneticPr fontId="6" type="noConversion"/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</si>
  <si>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</si>
  <si>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</si>
  <si>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</si>
  <si>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</si>
  <si>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즉시 완료권</t>
    <phoneticPr fontId="6" type="noConversion"/>
  </si>
  <si>
    <t>* 정예던전 1회 플레이 시 평균 물약 획득 경험치량 150Exp 적용</t>
  </si>
  <si>
    <t>경험치 2배 증가권</t>
    <phoneticPr fontId="6" type="noConversion"/>
  </si>
  <si>
    <t>희귀 세인트 방어구 세트</t>
  </si>
  <si>
    <t>즉시 완료권</t>
    <phoneticPr fontId="6" type="noConversion"/>
  </si>
  <si>
    <t>골드 2배 증가권</t>
    <phoneticPr fontId="6" type="noConversion"/>
  </si>
  <si>
    <t>경험치 2배 증가권</t>
    <phoneticPr fontId="6" type="noConversion"/>
  </si>
  <si>
    <t>아이템 증가권</t>
    <phoneticPr fontId="6" type="noConversion"/>
  </si>
  <si>
    <t>균열석</t>
    <phoneticPr fontId="6" type="noConversion"/>
  </si>
  <si>
    <t>▶ 기존 [초월 패키지] 대체 상품</t>
    <phoneticPr fontId="6" type="noConversion"/>
  </si>
  <si>
    <t>상품 구성</t>
    <phoneticPr fontId="6" type="noConversion"/>
  </si>
  <si>
    <t>판매 기간</t>
    <phoneticPr fontId="6" type="noConversion"/>
  </si>
  <si>
    <t>고대의 패키지</t>
    <phoneticPr fontId="6" type="noConversion"/>
  </si>
  <si>
    <t>고대의 패키지 1단계</t>
    <phoneticPr fontId="6" type="noConversion"/>
  </si>
  <si>
    <t>계정당 1회</t>
  </si>
  <si>
    <t>4월 25일 ~ 5월 10일</t>
    <phoneticPr fontId="6" type="noConversion"/>
  </si>
  <si>
    <t>[초월 패키지] 대체 상품</t>
    <phoneticPr fontId="6" type="noConversion"/>
  </si>
  <si>
    <t>균열석</t>
    <phoneticPr fontId="6" type="noConversion"/>
  </si>
  <si>
    <t>강화 정수</t>
    <phoneticPr fontId="6" type="noConversion"/>
  </si>
  <si>
    <t>&gt; 고대의 방어구 아이템 구성</t>
    <phoneticPr fontId="6" type="noConversion"/>
  </si>
  <si>
    <t>아이템명</t>
    <phoneticPr fontId="6" type="noConversion"/>
  </si>
  <si>
    <t>아이템 수량</t>
    <phoneticPr fontId="6" type="noConversion"/>
  </si>
  <si>
    <t>획득 확률</t>
    <phoneticPr fontId="6" type="noConversion"/>
  </si>
  <si>
    <t>고대의 패키지 2단계</t>
    <phoneticPr fontId="6" type="noConversion"/>
  </si>
  <si>
    <t>고대 투구</t>
    <phoneticPr fontId="6" type="noConversion"/>
  </si>
  <si>
    <t>고대 갑옷</t>
    <phoneticPr fontId="6" type="noConversion"/>
  </si>
  <si>
    <t>고대 바지</t>
    <phoneticPr fontId="6" type="noConversion"/>
  </si>
  <si>
    <t>고대 부츠</t>
    <phoneticPr fontId="6" type="noConversion"/>
  </si>
  <si>
    <t>고대 장갑</t>
    <phoneticPr fontId="6" type="noConversion"/>
  </si>
  <si>
    <t>고대의 패키지 3단계</t>
    <phoneticPr fontId="6" type="noConversion"/>
  </si>
  <si>
    <t># 획득 확률은 [녹스 변환 주문서]에 필요로하는 재료 아이템의 비율을 적용 시킴</t>
    <phoneticPr fontId="6" type="noConversion"/>
  </si>
  <si>
    <t>장신구 승급 스톤</t>
    <phoneticPr fontId="6" type="noConversion"/>
  </si>
  <si>
    <t>[NOX] 장신구 소환권</t>
    <phoneticPr fontId="6" type="noConversion"/>
  </si>
  <si>
    <t>고대의 패키지 4단계</t>
    <phoneticPr fontId="6" type="noConversion"/>
  </si>
  <si>
    <t>방어구 승급 스톤</t>
    <phoneticPr fontId="6" type="noConversion"/>
  </si>
  <si>
    <t>[NOX] 방어구 소환권</t>
    <phoneticPr fontId="6" type="noConversion"/>
  </si>
  <si>
    <t>고대의 패키지 5단계</t>
    <phoneticPr fontId="6" type="noConversion"/>
  </si>
  <si>
    <t>무기 승급 스톤</t>
    <phoneticPr fontId="6" type="noConversion"/>
  </si>
  <si>
    <t>[NOX] 무기 소환권</t>
    <phoneticPr fontId="6" type="noConversion"/>
  </si>
  <si>
    <t>▶ 기존 [상점 패키지] 대체 상품</t>
    <phoneticPr fontId="6" type="noConversion"/>
  </si>
  <si>
    <t>상점 패키지</t>
    <phoneticPr fontId="6" type="noConversion"/>
  </si>
  <si>
    <t>승급 패키지(할인)</t>
    <phoneticPr fontId="6" type="noConversion"/>
  </si>
  <si>
    <t>캐릭터 기준 10회</t>
    <phoneticPr fontId="6" type="noConversion"/>
  </si>
  <si>
    <t>기존 판매 대비 [20% 할인]</t>
    <phoneticPr fontId="6" type="noConversion"/>
  </si>
  <si>
    <t>방어구 승급 스톤</t>
    <phoneticPr fontId="6" type="noConversion"/>
  </si>
  <si>
    <t>강화 패키지(할인)</t>
    <phoneticPr fontId="6" type="noConversion"/>
  </si>
  <si>
    <t>강화 정수</t>
  </si>
  <si>
    <t>캐릭터 기준 10회</t>
  </si>
  <si>
    <t>4월 25일 ~ 5월 10일</t>
    <phoneticPr fontId="6" type="noConversion"/>
  </si>
  <si>
    <t>기존 판매 대비 [33% 할인]</t>
    <phoneticPr fontId="6" type="noConversion"/>
  </si>
  <si>
    <t>조력자 패키지(할인)</t>
    <phoneticPr fontId="6" type="noConversion"/>
  </si>
  <si>
    <t>고급~희귀 랜덤 조력자 조각</t>
  </si>
  <si>
    <t>기존 판매 대비 [40% 할인]</t>
    <phoneticPr fontId="6" type="noConversion"/>
  </si>
  <si>
    <t>즉시 완료권</t>
  </si>
  <si>
    <t>무기 승급 스톤 패키지</t>
    <phoneticPr fontId="6" type="noConversion"/>
  </si>
  <si>
    <t>무기 승급 스톤</t>
    <phoneticPr fontId="6" type="noConversion"/>
  </si>
  <si>
    <t>골드</t>
    <phoneticPr fontId="6" type="noConversion"/>
  </si>
  <si>
    <t>방어구 승급 스톤 패키지</t>
    <phoneticPr fontId="6" type="noConversion"/>
  </si>
  <si>
    <t>골드</t>
    <phoneticPr fontId="6" type="noConversion"/>
  </si>
  <si>
    <t>장신구 승급 스톤 패키지</t>
    <phoneticPr fontId="6" type="noConversion"/>
  </si>
  <si>
    <t>장신구 승급 스톤</t>
    <phoneticPr fontId="6" type="noConversion"/>
  </si>
  <si>
    <t>영웅 패키지 상품 등록: 3종 (초보, 중급, 상급)</t>
    <phoneticPr fontId="6" type="noConversion"/>
  </si>
  <si>
    <t>고대  패키지 상품 등록 : 5종 ( 1단계 ~ 5단계)</t>
    <phoneticPr fontId="6" type="noConversion"/>
  </si>
  <si>
    <t>승급 패키지(할인), 강화 패키지(할인), 조력자 패키지(할인) 등록</t>
    <phoneticPr fontId="6" type="noConversion"/>
  </si>
  <si>
    <t>레벨업 패키지, 입장권 패키지 상품 삭제</t>
    <phoneticPr fontId="6" type="noConversion"/>
  </si>
  <si>
    <r>
      <t xml:space="preserve">공격자의 공격력에 스킬 데미지 값과 방어자의 방어력 값으로 환산되는 DMG 값이라고 볼 수 있는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를 기준으로 </t>
    </r>
    <r>
      <rPr>
        <b/>
        <sz val="10"/>
        <color rgb="FF000000"/>
        <rFont val="맑은 고딕"/>
        <family val="3"/>
        <charset val="129"/>
        <scheme val="minor"/>
      </rPr>
      <t>반사 피해율%</t>
    </r>
    <r>
      <rPr>
        <sz val="10"/>
        <color rgb="FF000000"/>
        <rFont val="맑은 고딕"/>
        <family val="3"/>
        <charset val="129"/>
        <scheme val="minor"/>
      </rPr>
      <t>만큼 공격자에게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</si>
  <si>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반사 피해 데미지 Reflect Damage =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>) / 100 ]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만큼 대상에게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</si>
  <si>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>DMG 는 PvP, PvE 둘로 나뉜다.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</si>
  <si>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PVE: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[ 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0000"/>
        <rFont val="맑은 고딕"/>
        <family val="3"/>
        <charset val="129"/>
        <scheme val="minor"/>
      </rPr>
      <t xml:space="preserve"> *20) +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>) ]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+23500) } }</t>
    </r>
  </si>
  <si>
    <r>
      <t>l</t>
    </r>
    <r>
      <rPr>
        <sz val="10"/>
        <color rgb="FFFF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PVP: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b/>
        <sz val="10"/>
        <color rgb="FFFF0000"/>
        <rFont val="맑은 고딕"/>
        <family val="3"/>
        <charset val="129"/>
        <scheme val="minor"/>
      </rPr>
      <t>PvPOfsV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*</t>
    </r>
    <r>
      <rPr>
        <b/>
        <sz val="10"/>
        <color rgb="FFFF0000"/>
        <rFont val="맑은 고딕"/>
        <family val="3"/>
        <charset val="129"/>
        <scheme val="minor"/>
      </rPr>
      <t xml:space="preserve"> {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</t>
    </r>
    <r>
      <rPr>
        <sz val="10"/>
        <color rgb="FF002060"/>
        <rFont val="맑은 고딕"/>
        <family val="3"/>
        <charset val="129"/>
        <scheme val="minor"/>
      </rPr>
      <t>[(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2060"/>
        <rFont val="맑은 고딕"/>
        <family val="3"/>
        <charset val="129"/>
        <scheme val="minor"/>
      </rPr>
      <t>*20)+</t>
    </r>
    <r>
      <rPr>
        <sz val="10"/>
        <color rgb="FFFF6600"/>
        <rFont val="맑은 고딕"/>
        <family val="3"/>
        <charset val="129"/>
        <scheme val="minor"/>
      </rPr>
      <t xml:space="preserve"> DfsPow</t>
    </r>
    <r>
      <rPr>
        <sz val="10"/>
        <color rgb="FF002060"/>
        <rFont val="맑은 고딕"/>
        <family val="3"/>
        <charset val="129"/>
        <scheme val="minor"/>
      </rPr>
      <t>) ]</t>
    </r>
    <r>
      <rPr>
        <sz val="10"/>
        <color rgb="FF000000"/>
        <rFont val="맑은 고딕"/>
        <family val="3"/>
        <charset val="129"/>
        <scheme val="minor"/>
      </rPr>
      <t xml:space="preserve">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 ( 23500 * </t>
    </r>
    <r>
      <rPr>
        <b/>
        <sz val="10"/>
        <color rgb="FF00B050"/>
        <rFont val="맑은 고딕"/>
        <family val="3"/>
        <charset val="129"/>
        <scheme val="minor"/>
      </rPr>
      <t>PvPDfsV</t>
    </r>
    <r>
      <rPr>
        <sz val="10"/>
        <color rgb="FF000000"/>
        <rFont val="맑은 고딕"/>
        <family val="3"/>
        <charset val="129"/>
        <scheme val="minor"/>
      </rPr>
      <t xml:space="preserve">) ) } } </t>
    </r>
    <r>
      <rPr>
        <sz val="10"/>
        <color rgb="FFFF0000"/>
        <rFont val="맑은 고딕"/>
        <family val="3"/>
        <charset val="129"/>
        <scheme val="minor"/>
      </rPr>
      <t>}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</si>
  <si>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공격자의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FF6600"/>
        <rFont val="맑은 고딕"/>
        <family val="3"/>
        <charset val="129"/>
        <scheme val="minor"/>
      </rPr>
      <t>AttkPow</t>
    </r>
    <r>
      <rPr>
        <sz val="10"/>
        <color rgb="FF000000"/>
        <rFont val="맑은 고딕"/>
        <family val="3"/>
        <charset val="129"/>
        <scheme val="minor"/>
      </rPr>
      <t xml:space="preserve"> * ( 1 + ( </t>
    </r>
    <r>
      <rPr>
        <sz val="10"/>
        <color rgb="FF7030A0"/>
        <rFont val="맑은 고딕"/>
        <family val="3"/>
        <charset val="129"/>
        <scheme val="minor"/>
      </rPr>
      <t>skDMG_Percent</t>
    </r>
    <r>
      <rPr>
        <sz val="10"/>
        <color rgb="FF000000"/>
        <rFont val="맑은 고딕"/>
        <family val="3"/>
        <charset val="129"/>
        <scheme val="minor"/>
      </rPr>
      <t xml:space="preserve"> / 100 )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</si>
  <si>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방어자의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= ( </t>
    </r>
    <r>
      <rPr>
        <sz val="10"/>
        <color rgb="FF806000"/>
        <rFont val="맑은 고딕"/>
        <family val="3"/>
        <charset val="129"/>
        <scheme val="minor"/>
      </rPr>
      <t>DfsPow_Base</t>
    </r>
    <r>
      <rPr>
        <sz val="10"/>
        <color rgb="FF000000"/>
        <rFont val="맑은 고딕"/>
        <family val="3"/>
        <charset val="129"/>
        <scheme val="minor"/>
      </rPr>
      <t xml:space="preserve"> +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B050"/>
        <rFont val="맑은 고딕"/>
        <family val="3"/>
        <charset val="129"/>
        <scheme val="minor"/>
      </rPr>
      <t xml:space="preserve">DfsPow_Adjust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) * (1 + (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70C0"/>
        <rFont val="맑은 고딕"/>
        <family val="3"/>
        <charset val="129"/>
        <scheme val="minor"/>
      </rPr>
      <t xml:space="preserve">DfsPow_Factor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/ 100 )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</si>
  <si>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 xml:space="preserve">If 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 xml:space="preserve">)&lt;=50, </t>
    </r>
    <r>
      <rPr>
        <b/>
        <sz val="10"/>
        <color rgb="FF0070C0"/>
        <rFont val="맑은 고딕"/>
        <family val="3"/>
        <charset val="129"/>
        <scheme val="minor"/>
      </rPr>
      <t>Reflect_Factor</t>
    </r>
    <r>
      <rPr>
        <b/>
        <sz val="10"/>
        <color theme="1"/>
        <rFont val="맑은 고딕"/>
        <family val="3"/>
        <charset val="129"/>
        <scheme val="minor"/>
      </rPr>
      <t>, 50)</t>
    </r>
    <r>
      <rPr>
        <b/>
        <sz val="10"/>
        <color rgb="FF0070C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 단, </t>
    </r>
    <r>
      <rPr>
        <b/>
        <sz val="10"/>
        <color rgb="FFFF0000"/>
        <rFont val="맑은 고딕"/>
        <family val="3"/>
        <charset val="129"/>
        <scheme val="minor"/>
      </rPr>
      <t>반사 피해 옵션의 합은 최대 값은 50%로 제한</t>
    </r>
    <r>
      <rPr>
        <sz val="10"/>
        <color rgb="FF000000"/>
        <rFont val="맑은 고딕"/>
        <family val="3"/>
        <charset val="129"/>
        <scheme val="minor"/>
      </rPr>
      <t>한다.</t>
    </r>
  </si>
  <si>
    <t>무기, 방어구, 장신구 승급 스톤 패키지 추가 등록</t>
    <phoneticPr fontId="6" type="noConversion"/>
  </si>
  <si>
    <t>녹스 능력 승단 주문서 각 8종 제작 리스트 추가 (20170424_내용참고01 참고)</t>
    <phoneticPr fontId="6" type="noConversion"/>
  </si>
  <si>
    <t>Act9 일반/정예 던전 보상 설정</t>
    <phoneticPr fontId="6" type="noConversion"/>
  </si>
  <si>
    <t>[2017 04월 26일 One Stroe 라이브 서비스 빌드 개발 및 수정 항목 ( 4월 27일 업데이트 예정항목)]</t>
    <phoneticPr fontId="6" type="noConversion"/>
  </si>
  <si>
    <t xml:space="preserve">녹스 주문서를 통한 기본능력치 승단 : 부위/등급 별 승단 업그레이드 재료 개수 재설정 (20170426_ItemNoxEnchant 참고) </t>
    <phoneticPr fontId="6" type="noConversion"/>
  </si>
  <si>
    <t>[2017 04월 25일 One Stroe 라이브 서비스 빌드 개발 및 수정 항목 ( 4월 27일 업데이트 예정항목)]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</si>
  <si>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</si>
  <si>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</si>
  <si>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 xml:space="preserve">Map 2 개에 대한 각 트리거 3 종 수정 : 총 6개 트리거 수정작업 </t>
    <phoneticPr fontId="6" type="noConversion"/>
  </si>
  <si>
    <t>초월 던전 난이도</t>
    <phoneticPr fontId="6" type="noConversion"/>
  </si>
  <si>
    <t>초월 던전 111 ~ 120, 121 ~ 130 단계의 난이도 재설정 작업(20170424_내용참고01 참고)</t>
    <phoneticPr fontId="6" type="noConversion"/>
  </si>
  <si>
    <t>조력자 추가</t>
    <phoneticPr fontId="6" type="noConversion"/>
  </si>
  <si>
    <t>조력자 추가</t>
    <phoneticPr fontId="6" type="noConversion"/>
  </si>
  <si>
    <t>조력자 2종 : 퀸투스, 페르페투스 3성(승급6성) 조력자 추가</t>
    <phoneticPr fontId="6" type="noConversion"/>
  </si>
  <si>
    <t>세트 아이템 옵션 조정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</si>
  <si>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(20170424_내용참고01 참고)</t>
    </r>
    <phoneticPr fontId="6" type="noConversion"/>
  </si>
  <si>
    <t>Act9 추가</t>
    <phoneticPr fontId="6" type="noConversion"/>
  </si>
  <si>
    <t>Act9 일반/정예 던전 추가</t>
    <phoneticPr fontId="6" type="noConversion"/>
  </si>
  <si>
    <t>Act9 일반/정예 던전 보상 설정</t>
    <phoneticPr fontId="6" type="noConversion"/>
  </si>
  <si>
    <t>Act9 퀘스트 추가</t>
    <phoneticPr fontId="6" type="noConversion"/>
  </si>
  <si>
    <t>Act9 스토리 추가</t>
    <phoneticPr fontId="6" type="noConversion"/>
  </si>
  <si>
    <t>아바타 추가</t>
    <phoneticPr fontId="6" type="noConversion"/>
  </si>
  <si>
    <t>전 클래스 아바타 2종 추가 : 다이아 구매 1종, 루비 구매 1종 (20170424_내용참고01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</si>
  <si>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</t>
    </r>
    <r>
      <rPr>
        <sz val="10"/>
        <color theme="1"/>
        <rFont val="맑은 고딕"/>
        <family val="3"/>
        <charset val="129"/>
        <scheme val="minor"/>
      </rPr>
      <t xml:space="preserve"> ( 20170424_AddReward 참고)</t>
    </r>
    <phoneticPr fontId="6" type="noConversion"/>
  </si>
  <si>
    <t>패키지 상품</t>
    <phoneticPr fontId="6" type="noConversion"/>
  </si>
  <si>
    <t>고대  패키지 상품 요청 등록 ( 진행 중 )</t>
    <phoneticPr fontId="6" type="noConversion"/>
  </si>
  <si>
    <t>승급스톤 패키지 상품 할인 적용 ( 진행 중)</t>
    <phoneticPr fontId="6" type="noConversion"/>
  </si>
  <si>
    <t>승급 패키지 상품 할인 적용, 레벨업 패키지, 입장권 패키지 상품 삭제 ( 진행 중)</t>
    <phoneticPr fontId="6" type="noConversion"/>
  </si>
  <si>
    <t>반사 옵션 공식 수정</t>
    <phoneticPr fontId="6" type="noConversion"/>
  </si>
  <si>
    <t>전투 상황에서 방어(피격) 시 공격자의 공격력 최종값을 계산하여, 역으로 공격자에게 반사 피해 %만큼 돌려주는 피해이다.
반사%만큼 즉시 공격자의 체력 차감. (반사 피해는 공격자의 방어력에 관계없이 절대 피해 값이다. )</t>
    <phoneticPr fontId="6" type="noConversion"/>
  </si>
  <si>
    <t>공격자의 공격력 값이라고 볼 수 있는 AttkPow 를 기준으로 반사 피해율%만큼 공격자에게 돌려줌.</t>
  </si>
  <si>
    <t> 반사 피해 데미지 Reflect Damage = AttkPow * [ sum( Reflect_Factor ) / 100 ] 만큼 대상에게 돌려줌.</t>
  </si>
  <si>
    <t> AttkPow = ( AttkPow_Base + sum [ AttkPow_Adjust ] ) * (1 + ( sum [ AttkPow_Factor ]  / 100 ) )</t>
  </si>
  <si>
    <t> If [ sum( Reflect_Factor )&lt;=50, Reflect_Factor, 50)  단, 반사 피해 옵션의 합은 최대 값은 50%로 제한한다.</t>
  </si>
  <si>
    <t>&lt; 서버 항목 &gt;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</si>
  <si>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</si>
  <si>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</si>
  <si>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세트 아이템 옵션 조정</t>
    <phoneticPr fontId="6" type="noConversion"/>
  </si>
  <si>
    <t>수정되는 세트 별 옵션 및 효과</t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</si>
  <si>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</si>
  <si>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</si>
  <si>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</si>
  <si>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</si>
  <si>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이전 세트 별 옵션 및 효과</t>
    <phoneticPr fontId="6" type="noConversion"/>
  </si>
  <si>
    <t>아바타 추가</t>
    <phoneticPr fontId="6" type="noConversion"/>
  </si>
  <si>
    <t>판매 재화</t>
    <phoneticPr fontId="6" type="noConversion"/>
  </si>
  <si>
    <t>판매 가격</t>
    <phoneticPr fontId="6" type="noConversion"/>
  </si>
  <si>
    <t>다이아</t>
    <phoneticPr fontId="6" type="noConversion"/>
  </si>
  <si>
    <t>루비</t>
    <phoneticPr fontId="6" type="noConversion"/>
  </si>
  <si>
    <t>녹스 변환 주문서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</si>
  <si>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</si>
  <si>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</si>
  <si>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</si>
  <si>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</si>
  <si>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</si>
  <si>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 xml:space="preserve">* 19일 패치에 누락된 버서커 기본 활력도 증가 </t>
    <phoneticPr fontId="6" type="noConversion"/>
  </si>
  <si>
    <t>초월 던전 난이도 수정</t>
    <phoneticPr fontId="6" type="noConversion"/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</si>
  <si>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</si>
  <si>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</si>
  <si>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</si>
  <si>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몬스터 레벨</t>
    <phoneticPr fontId="6" type="noConversion"/>
  </si>
  <si>
    <t>이전 단계 업적을 클리어 해야 다음 단계 업적
진행이 가능함</t>
    <phoneticPr fontId="6" type="noConversion"/>
  </si>
  <si>
    <t>초월던전 단계</t>
    <phoneticPr fontId="6" type="noConversion"/>
  </si>
  <si>
    <t>업적 클리어 값
(회수)</t>
    <phoneticPr fontId="6" type="noConversion"/>
  </si>
  <si>
    <t>보상 아이템 인덱스(우편함)</t>
    <phoneticPr fontId="6" type="noConversion"/>
  </si>
  <si>
    <t>보상 지급수</t>
    <phoneticPr fontId="6" type="noConversion"/>
  </si>
  <si>
    <t>아이템 이름</t>
    <phoneticPr fontId="6" type="noConversion"/>
  </si>
  <si>
    <t>녹스게임즈 요청 단계 및 보상</t>
    <phoneticPr fontId="6" type="noConversion"/>
  </si>
  <si>
    <t>Character</t>
    <phoneticPr fontId="6" type="noConversion"/>
  </si>
  <si>
    <t>균열석</t>
    <phoneticPr fontId="6" type="noConversion"/>
  </si>
  <si>
    <t>공개불필요 사항</t>
    <phoneticPr fontId="6" type="noConversion"/>
  </si>
  <si>
    <t xml:space="preserve">초월던전 5단계 클리어(강화성공) 시 업적으로 보상 지급 (20170426_Achievement 참고) </t>
    <phoneticPr fontId="6" type="noConversion"/>
  </si>
  <si>
    <t>초월 던전 111 ~ 120, 121 ~ 130 단계의 난이도 재설정 작업(20170426_내용참고01 참고)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</si>
  <si>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(20170426_내용참고01 참고)</t>
    </r>
    <phoneticPr fontId="6" type="noConversion"/>
  </si>
  <si>
    <t>전 클래스 아바타 2종 추가 : 다이아 구매 1종, 루비 구매 1종 (20170426_내용참고01 참고)</t>
    <phoneticPr fontId="6" type="noConversion"/>
  </si>
  <si>
    <t>녹스 능력 승단 주문서 각 8종 제작 리스트 추가(20170426_내용참고01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</si>
  <si>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변경, 영혼석 랜덤개수1~3개로 수정</t>
    </r>
    <r>
      <rPr>
        <sz val="10"/>
        <color theme="1"/>
        <rFont val="맑은 고딕"/>
        <family val="3"/>
        <charset val="129"/>
        <scheme val="minor"/>
      </rPr>
      <t xml:space="preserve"> ( 20170426_AddReward 참고)</t>
    </r>
    <phoneticPr fontId="6" type="noConversion"/>
  </si>
  <si>
    <t>패키지 상품 (20170426_상점 구성 참고)</t>
    <phoneticPr fontId="6" type="noConversion"/>
  </si>
  <si>
    <r>
      <t xml:space="preserve">전투 상황에서 방어(피격) 시 </t>
    </r>
    <r>
      <rPr>
        <sz val="10"/>
        <color rgb="FF000000"/>
        <rFont val="맑은 고딕"/>
        <family val="3"/>
        <charset val="129"/>
        <scheme val="minor"/>
      </rPr>
      <t xml:space="preserve">공격자의 공격력, 방어자의 방어력으로 환산한 Damage 값으로 </t>
    </r>
    <r>
      <rPr>
        <sz val="10"/>
        <color theme="1"/>
        <rFont val="맑은 고딕"/>
        <family val="3"/>
        <charset val="129"/>
        <scheme val="minor"/>
      </rPr>
      <t>계산하여, 역으로 공격자에게 반사 피해 %만큼 돌려주는 피해이다.</t>
    </r>
    <phoneticPr fontId="6" type="noConversion"/>
  </si>
  <si>
    <t>반사%만큼 즉시 공격자의 체력 차감. (반사 피해는 공격자의 방어력에 관계없이 절대 피해 값을 되돌려 받는다. )</t>
    <phoneticPr fontId="6" type="noConversion"/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</si>
  <si>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>수호석 거울의 경우 200 단계 강화 시 75% 가까이 됨. (거울의 경우 25% 확률이 별도 적용됨)</t>
    </r>
    <phoneticPr fontId="6" type="noConversion"/>
  </si>
  <si>
    <t>&lt; 버그 수정 항목 &gt;</t>
    <phoneticPr fontId="6" type="noConversion"/>
  </si>
  <si>
    <t>[2017 05월 15일 One Stroe 라이브 서비스 빌드 개발 및 수정 항목 ( 5월 17일 업데이트 예정항목)]</t>
    <phoneticPr fontId="6" type="noConversion"/>
  </si>
  <si>
    <t>길드 마크</t>
    <phoneticPr fontId="6" type="noConversion"/>
  </si>
  <si>
    <t>길드 마크 : 기존에 마크만 있던 길드 마크를 배경과 효과 두 단계를 추가.</t>
    <phoneticPr fontId="6" type="noConversion"/>
  </si>
  <si>
    <t>초월 던전</t>
    <phoneticPr fontId="6" type="noConversion"/>
  </si>
  <si>
    <t>스페셜 상점</t>
    <phoneticPr fontId="6" type="noConversion"/>
  </si>
  <si>
    <t>칭호 등록권 3개 묶음 문구 수정:  칭호 등록권 3개 지급 으로 타 상품과 문구 표현 통일</t>
    <phoneticPr fontId="6" type="noConversion"/>
  </si>
  <si>
    <t xml:space="preserve"> - 신규 창설인 경우 새로운 마크 설정 UI 및 기능 제공.</t>
    <phoneticPr fontId="6" type="noConversion"/>
  </si>
  <si>
    <t xml:space="preserve"> - 길드 마크 다양성 제공 : 길드 배경 8종(없음 별도), 길드 효과 8종 (없음 별도)</t>
    <phoneticPr fontId="6" type="noConversion"/>
  </si>
  <si>
    <t xml:space="preserve"> - 이미 적용된 길드 마크 유지 : 길드 마스터가 길드 마크 변경 시 배경과 효과 추가 설정 가능함.</t>
    <phoneticPr fontId="6" type="noConversion"/>
  </si>
  <si>
    <t>110 단계 방어력 보정 비율(4.08)기준으로 111부터 115까지 11%씩 상승</t>
    <phoneticPr fontId="6" type="noConversion"/>
  </si>
  <si>
    <t>이전 요구량보다 5% 하향</t>
  </si>
  <si>
    <t>1레벨 길드경험치 정보</t>
  </si>
  <si>
    <t>2레벨 길드경험치 정보</t>
  </si>
  <si>
    <t>3레벨 길드경험치 정보</t>
  </si>
  <si>
    <t>4레벨 길드경험치 정보</t>
  </si>
  <si>
    <t>5레벨 길드경험치 정보</t>
  </si>
  <si>
    <t>6레벨 길드경험치 정보</t>
  </si>
  <si>
    <t>7레벨 길드경험치 정보</t>
  </si>
  <si>
    <t>8레벨 길드경험치 정보</t>
  </si>
  <si>
    <t>9레벨 길드경험치 정보</t>
  </si>
  <si>
    <t>10레벨 길드경험치 정보</t>
  </si>
  <si>
    <t>11레벨 길드경험치 정보</t>
  </si>
  <si>
    <t>12레벨 길드경험치 정보</t>
  </si>
  <si>
    <t>13레벨 길드경험치 정보</t>
  </si>
  <si>
    <t>14레벨 길드경험치 정보</t>
  </si>
  <si>
    <t>15레벨 길드경험치 정보</t>
  </si>
  <si>
    <t>16레벨 길드경험치 정보</t>
  </si>
  <si>
    <t>17레벨 길드경험치 정보</t>
  </si>
  <si>
    <t>18레벨 길드경험치 정보</t>
  </si>
  <si>
    <t>19레벨 길드경험치 정보</t>
  </si>
  <si>
    <t>20레벨 길드경험치 정보</t>
  </si>
  <si>
    <t>21레벨 길드경험치 정보</t>
  </si>
  <si>
    <t>22레벨 길드경험치 정보</t>
  </si>
  <si>
    <t>23레벨 길드경험치 정보</t>
  </si>
  <si>
    <t>24레벨 길드경험치 정보</t>
  </si>
  <si>
    <t>25레벨 길드경험치 정보</t>
  </si>
  <si>
    <t>26레벨 길드경험치 정보</t>
  </si>
  <si>
    <t>27레벨 길드경험치 정보</t>
  </si>
  <si>
    <t>28레벨 길드경험치 정보</t>
  </si>
  <si>
    <t>29레벨 길드경험치 정보</t>
  </si>
  <si>
    <t>30레벨 길드경험치 정보</t>
  </si>
  <si>
    <t>31레벨 길드경험치 정보</t>
  </si>
  <si>
    <t>32레벨 길드경험치 정보</t>
  </si>
  <si>
    <t>33레벨 길드경험치 정보</t>
  </si>
  <si>
    <t>34레벨 길드경험치 정보</t>
  </si>
  <si>
    <t>35레벨 길드경험치 정보</t>
  </si>
  <si>
    <t>36레벨 길드경험치 정보</t>
  </si>
  <si>
    <t>37레벨 길드경험치 정보</t>
  </si>
  <si>
    <t>38레벨 길드경험치 정보</t>
  </si>
  <si>
    <t>39레벨 길드경험치 정보</t>
  </si>
  <si>
    <t>40레벨 길드경험치 정보</t>
  </si>
  <si>
    <t>41레벨 길드경험치 정보</t>
  </si>
  <si>
    <t>42레벨 길드경험치 정보</t>
  </si>
  <si>
    <t>43레벨 길드경험치 정보</t>
  </si>
  <si>
    <t>44레벨 길드경험치 정보</t>
  </si>
  <si>
    <t>45레벨 길드경험치 정보</t>
  </si>
  <si>
    <t>46레벨 길드경험치 정보</t>
  </si>
  <si>
    <t>47레벨 길드경험치 정보</t>
  </si>
  <si>
    <t>48레벨 길드경험치 정보</t>
  </si>
  <si>
    <t>49레벨 길드경험치 정보</t>
  </si>
  <si>
    <t>50레벨 길드경험치 정보</t>
  </si>
  <si>
    <t>51레벨 길드경험치 정보</t>
  </si>
  <si>
    <t>52레벨 길드경험치 정보</t>
  </si>
  <si>
    <t>53레벨 길드경험치 정보</t>
  </si>
  <si>
    <t>54레벨 길드경험치 정보</t>
  </si>
  <si>
    <t>55레벨 길드경험치 정보</t>
  </si>
  <si>
    <t>56레벨 길드경험치 정보</t>
  </si>
  <si>
    <t>57레벨 길드경험치 정보</t>
  </si>
  <si>
    <t>58레벨 길드경험치 정보</t>
  </si>
  <si>
    <t>59레벨 길드경험치 정보</t>
  </si>
  <si>
    <t>60레벨 길드경험치 정보</t>
  </si>
  <si>
    <t>61레벨 길드경험치 정보</t>
  </si>
  <si>
    <t>62레벨 길드경험치 정보</t>
  </si>
  <si>
    <t>63레벨 길드경험치 정보</t>
  </si>
  <si>
    <t>64레벨 길드경험치 정보</t>
  </si>
  <si>
    <t>65레벨 길드경험치 정보</t>
  </si>
  <si>
    <t>66레벨 길드경험치 정보</t>
  </si>
  <si>
    <t>67레벨 길드경험치 정보</t>
  </si>
  <si>
    <t>68레벨 길드경험치 정보</t>
  </si>
  <si>
    <t>69레벨 길드경험치 정보</t>
  </si>
  <si>
    <t>70레벨 길드경험치 정보</t>
  </si>
  <si>
    <t>길드 레벨</t>
    <phoneticPr fontId="6" type="noConversion"/>
  </si>
  <si>
    <t>길드 레벨 설명</t>
    <phoneticPr fontId="6" type="noConversion"/>
  </si>
  <si>
    <t>길드 레벨 누적 경험치</t>
    <phoneticPr fontId="6" type="noConversion"/>
  </si>
  <si>
    <t>다음 레벨에 필요한 요구 경험치</t>
    <phoneticPr fontId="6" type="noConversion"/>
  </si>
  <si>
    <t>추가된 길드 레벨 구간</t>
    <phoneticPr fontId="6" type="noConversion"/>
  </si>
  <si>
    <t xml:space="preserve">길드 레벨 </t>
    <phoneticPr fontId="6" type="noConversion"/>
  </si>
  <si>
    <t>길드 레벨 60 까지 상향 : (20170515_GuildLevelExperience 참고)</t>
    <phoneticPr fontId="6" type="noConversion"/>
  </si>
  <si>
    <t>NOX 개발 완료 항목</t>
    <phoneticPr fontId="6" type="noConversion"/>
  </si>
  <si>
    <t>[2017 05월 08일 One Stroe 라이브 서비스 빌드 개발 및 수정 항목 ( 5월 10일 업데이트 예정항목)]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</si>
  <si>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</si>
  <si>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</si>
  <si>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&lt; 추가 변경 사항 &gt;</t>
    <phoneticPr fontId="6" type="noConversion"/>
  </si>
  <si>
    <t>패키지 상품</t>
    <phoneticPr fontId="6" type="noConversion"/>
  </si>
  <si>
    <t>패키지 상품 초기화 적용</t>
    <phoneticPr fontId="6" type="noConversion"/>
  </si>
  <si>
    <t>고대 패키지 판매 일자 문구 수정: 별도 안내시까지</t>
    <phoneticPr fontId="6" type="noConversion"/>
  </si>
  <si>
    <t>&lt; 버그 수정 항목 &gt;</t>
    <phoneticPr fontId="6" type="noConversion"/>
  </si>
  <si>
    <t>수호자 레벨</t>
    <phoneticPr fontId="6" type="noConversion"/>
  </si>
  <si>
    <t>수호자 레벨 요구 경험치 표시 오류 수정.</t>
    <phoneticPr fontId="6" type="noConversion"/>
  </si>
  <si>
    <t>&lt; 서버 항목 &gt;</t>
    <phoneticPr fontId="6" type="noConversion"/>
  </si>
  <si>
    <r>
      <t xml:space="preserve">수호자 레벨 당 요구 경험치 조정 : </t>
    </r>
    <r>
      <rPr>
        <b/>
        <sz val="9"/>
        <color theme="1"/>
        <rFont val="맑은 고딕"/>
        <family val="3"/>
        <charset val="129"/>
        <scheme val="minor"/>
      </rPr>
      <t>수호자 레벨 1500(임시)</t>
    </r>
    <r>
      <rPr>
        <sz val="9"/>
        <color theme="1"/>
        <rFont val="맑은 고딕"/>
        <family val="3"/>
        <charset val="129"/>
        <scheme val="minor"/>
      </rPr>
      <t xml:space="preserve"> 부터 요구 경험치 상향 적용 : 점검 전까지 수호자 레벨 최대 도달 레벨 파악 후 증가 적용 레벨 결정</t>
    </r>
    <phoneticPr fontId="6" type="noConversion"/>
  </si>
  <si>
    <t>수호자 레벨 (점검전 데이터 기준으로 적용)</t>
    <phoneticPr fontId="6" type="noConversion"/>
  </si>
  <si>
    <t>길드콘텐츠</t>
    <phoneticPr fontId="6" type="noConversion"/>
  </si>
  <si>
    <t>길드전</t>
    <phoneticPr fontId="6" type="noConversion"/>
  </si>
  <si>
    <t xml:space="preserve"> - 길드간 경쟁 가능 컨텐츠 제공</t>
    <phoneticPr fontId="6" type="noConversion"/>
  </si>
  <si>
    <t xml:space="preserve"> - 계정당 하루 3번으로 총 21번 참여 가능.</t>
    <phoneticPr fontId="6" type="noConversion"/>
  </si>
  <si>
    <t xml:space="preserve"> - 길드전 참여시 공헌도를 획득하고, 획득한 길드원의 공헌도 총합으로 시즌랭킹이 산출 됨.</t>
    <phoneticPr fontId="6" type="noConversion"/>
  </si>
  <si>
    <t xml:space="preserve"> - 길드전 관련 도움말 추가</t>
    <phoneticPr fontId="6" type="noConversion"/>
  </si>
  <si>
    <t xml:space="preserve"> - 길드전 툴팁 튜토리얼 추가</t>
    <phoneticPr fontId="6" type="noConversion"/>
  </si>
  <si>
    <t>길드상점</t>
    <phoneticPr fontId="6" type="noConversion"/>
  </si>
  <si>
    <t xml:space="preserve"> - 녹스승단에 필요한 녹스영혼석 구매 가능 (500길드코인 / 20개)</t>
    <phoneticPr fontId="6" type="noConversion"/>
  </si>
  <si>
    <t xml:space="preserve"> - 매주 월요일 0시 랭킹이 정산되고, 길드전 랭킹과 공헌도 보상을 획득할 수 있음. (우편함 수령)</t>
    <phoneticPr fontId="6" type="noConversion"/>
  </si>
  <si>
    <t xml:space="preserve"> - 공헌도 보상으로는 녹스아이템 승단에 필요한 녹스영혼석, 추후 연금술 재료등을 구입 할 수 있는 길드코인을 획득 가능. (20170515_내용참고01 참고)</t>
    <phoneticPr fontId="6" type="noConversion"/>
  </si>
  <si>
    <t xml:space="preserve"> - 시즌 보상으로는 길드전 랭킹에 따른 4성급 NOX무기, 방어구, 장신구 소환권 및 다이아를 획득 가능. (20170515_내용참고01 참고)</t>
    <phoneticPr fontId="6" type="noConversion"/>
  </si>
  <si>
    <t>최소요구 포인트
-1 : 제한없음</t>
  </si>
  <si>
    <t>최대요구 포인트
-1 : 제한없음</t>
  </si>
  <si>
    <t>최소 인원 수</t>
  </si>
  <si>
    <t>최대 인원 수</t>
  </si>
  <si>
    <t>정산
아이템 보상 인덱스</t>
  </si>
  <si>
    <t>길드전 시즌보상 1</t>
  </si>
  <si>
    <t>SeasonReward</t>
  </si>
  <si>
    <t>길드전 시즌보상 2</t>
  </si>
  <si>
    <t>길드전 시즌보상 3</t>
  </si>
  <si>
    <t>길드전 시즌보상 4</t>
  </si>
  <si>
    <t>길드전 시즌보상 5</t>
  </si>
  <si>
    <t>길드전 시즌보상 6</t>
  </si>
  <si>
    <t>길드전 시즌보상 7</t>
  </si>
  <si>
    <t>길드전 시즌보상 8</t>
  </si>
  <si>
    <t>길드전 시즌보상 9</t>
  </si>
  <si>
    <t>길드전 시즌보상 10</t>
  </si>
  <si>
    <t>길드전 공헌도보상 1</t>
  </si>
  <si>
    <t>ContributeReward</t>
  </si>
  <si>
    <t>길드전 공헌도보상 2</t>
  </si>
  <si>
    <t>길드전 공헌도보상 3</t>
  </si>
  <si>
    <t>길드전 공헌도보상 4</t>
  </si>
  <si>
    <t>길드전 공헌도보상 5</t>
  </si>
  <si>
    <t>길드전 공헌도보상 6</t>
  </si>
  <si>
    <t>길드전 공헌도보상 7</t>
  </si>
  <si>
    <t>길드전 공헌도보상 8</t>
  </si>
  <si>
    <t>길드전 보상 종류
SeasonReward - 
시즌보상
ContributeReward - 공헌도보상</t>
    <phoneticPr fontId="6" type="noConversion"/>
  </si>
  <si>
    <t xml:space="preserve"> - 길드전 관련 로딩이미지 추가</t>
    <phoneticPr fontId="6" type="noConversion"/>
  </si>
  <si>
    <t>초월 던전 난이도 조정 : 초월 111 단계 부터 115단계 난이도 하향  (20170515_내용참고03 참고)</t>
    <phoneticPr fontId="6" type="noConversion"/>
  </si>
  <si>
    <t>상품 수량</t>
  </si>
  <si>
    <t>연성구슬 10개</t>
  </si>
  <si>
    <t>GuildCoin</t>
  </si>
  <si>
    <t>변성구슬 10개</t>
  </si>
  <si>
    <t>변환구슬 10개</t>
  </si>
  <si>
    <t>녹스 영혼석 20개</t>
  </si>
  <si>
    <t>1 길드전 시즌/공헌도 보상</t>
    <phoneticPr fontId="6" type="noConversion"/>
  </si>
  <si>
    <t xml:space="preserve"> - 길드 경험치 획득 수단 추가 (20170515_내용참고02 참고)</t>
    <phoneticPr fontId="6" type="noConversion"/>
  </si>
  <si>
    <t>4 초월 던전 난이도 조정</t>
    <phoneticPr fontId="6" type="noConversion"/>
  </si>
  <si>
    <t>3 길드상점</t>
    <phoneticPr fontId="6" type="noConversion"/>
  </si>
  <si>
    <t>2 길드 경험치 획득수단 추가</t>
    <phoneticPr fontId="6" type="noConversion"/>
  </si>
  <si>
    <t>길드경험치 획득 항목별 경험치량 - 길드출석체크</t>
  </si>
  <si>
    <t>길드경험치 획득 항목별 경험치량 - 입장권 사용 갯수</t>
  </si>
  <si>
    <t>길드경험치 획득 항목별 경험치량 - 결투장 참여 횟수</t>
  </si>
  <si>
    <t>길드경험치 획득 항목별 경험치량 - 요일던전 참여 횟수</t>
  </si>
  <si>
    <t>길드경험치 획득 항목별 경험치량 - 균열던전 참여 횟수</t>
  </si>
  <si>
    <t>길드경험치 획득 항목별 경험치량 - 초월던전 참여 횟수</t>
  </si>
  <si>
    <t>길드경험치 획득 항목별 경험치량 - 수호레이드 참여 횟수</t>
  </si>
  <si>
    <t>길드경험치 획득 항목별 경험치량 - 길드전 참여 횟수</t>
  </si>
  <si>
    <t>길드경험치 획득 항목별 경험치량 - 길드레이드 참여 횟수</t>
  </si>
  <si>
    <t>길드경험치 획득 항목별 경험치량 - 젬 소모량</t>
  </si>
  <si>
    <t>길드경험치 획득 항목별 경험치량 - 젬 충전량</t>
  </si>
  <si>
    <t>길드경험치 획득 항목별 경험치량 - 길드명 변경</t>
    <phoneticPr fontId="6" type="noConversion"/>
  </si>
  <si>
    <t>길드경험치 획득 항목별 경험치량 - 길드마크 변경</t>
    <phoneticPr fontId="6" type="noConversion"/>
  </si>
  <si>
    <t>&lt;추가변경사항&gt;</t>
    <phoneticPr fontId="6" type="noConversion"/>
  </si>
  <si>
    <t xml:space="preserve"> #3226 [길드전/QA] 길드전 횟수가 모두 소진되었을 때 다시하기 진행 시 팝업 창이 닫아지지 않는 현상</t>
    <phoneticPr fontId="6" type="noConversion"/>
  </si>
  <si>
    <t xml:space="preserve"> #3228 [길드전/QA] 길드전 준비 시 상대편에 1레벨 캐릭터가 존재하는 현상</t>
    <phoneticPr fontId="6" type="noConversion"/>
  </si>
  <si>
    <t xml:space="preserve"> #3231 연금술 기능이 활성화 되어 있는 현상</t>
    <phoneticPr fontId="6" type="noConversion"/>
  </si>
  <si>
    <t xml:space="preserve"> 공헌도 보상 1~8 표기를 공헌도 {0}점 이상으로 표기 변경</t>
    <phoneticPr fontId="6" type="noConversion"/>
  </si>
  <si>
    <t>길드전 보상</t>
    <phoneticPr fontId="6" type="noConversion"/>
  </si>
  <si>
    <t>시즌보상</t>
    <phoneticPr fontId="6" type="noConversion"/>
  </si>
  <si>
    <t>SeasonItemReward</t>
    <phoneticPr fontId="6" type="noConversion"/>
  </si>
  <si>
    <t>SeasonItemRewardCount</t>
    <phoneticPr fontId="6" type="noConversion"/>
  </si>
  <si>
    <t>SeasonItemReward2</t>
    <phoneticPr fontId="6" type="noConversion"/>
  </si>
  <si>
    <t>SeasonItemReward2Count</t>
  </si>
  <si>
    <t>SeasonItemReward3</t>
    <phoneticPr fontId="6" type="noConversion"/>
  </si>
  <si>
    <t>SeasonItemReward3Count</t>
  </si>
  <si>
    <t>SeasonItemReward4</t>
    <phoneticPr fontId="6" type="noConversion"/>
  </si>
  <si>
    <t>SeasonItemReward4Count</t>
  </si>
  <si>
    <t>초월플레이 수</t>
    <phoneticPr fontId="6" type="noConversion"/>
  </si>
  <si>
    <t>랭킹 1위</t>
  </si>
  <si>
    <t>루비</t>
    <phoneticPr fontId="6" type="noConversion"/>
  </si>
  <si>
    <t>랭킹 2~5위</t>
  </si>
  <si>
    <t>루비</t>
    <phoneticPr fontId="6" type="noConversion"/>
  </si>
  <si>
    <t>랭킹 6~10위</t>
  </si>
  <si>
    <t>루비</t>
    <phoneticPr fontId="6" type="noConversion"/>
  </si>
  <si>
    <t>랭킹 11~20위</t>
  </si>
  <si>
    <t>상위 1%</t>
  </si>
  <si>
    <t>상위 2~5%</t>
  </si>
  <si>
    <t>상위 6~10%</t>
  </si>
  <si>
    <t>상위 11~20%</t>
  </si>
  <si>
    <t>상위 21~50%</t>
    <phoneticPr fontId="6" type="noConversion"/>
  </si>
  <si>
    <t>상위 51~100%</t>
    <phoneticPr fontId="6" type="noConversion"/>
  </si>
  <si>
    <t>&lt;공헌도 보상 요구치 개선&gt;</t>
    <phoneticPr fontId="6" type="noConversion"/>
  </si>
  <si>
    <t>&lt;공헌도 보상 요구치 기존&gt;</t>
    <phoneticPr fontId="6" type="noConversion"/>
  </si>
  <si>
    <t>RequirePointMin</t>
  </si>
  <si>
    <t>RequirePointMax</t>
  </si>
  <si>
    <t>공헌도 보상1</t>
    <phoneticPr fontId="6" type="noConversion"/>
  </si>
  <si>
    <t>공헌도 보상2</t>
  </si>
  <si>
    <t>공헌도 보상3</t>
  </si>
  <si>
    <t>공헌도 보상4</t>
  </si>
  <si>
    <t>공헌도 보상5</t>
  </si>
  <si>
    <t>공헌도 보상6</t>
  </si>
  <si>
    <t>공헌도 보상7</t>
  </si>
  <si>
    <t>공헌도 보상8</t>
  </si>
  <si>
    <t>&lt;길드 시즌 보상 리뉴얼&gt;</t>
    <phoneticPr fontId="6" type="noConversion"/>
  </si>
  <si>
    <t>공헌도보상</t>
    <phoneticPr fontId="6" type="noConversion"/>
  </si>
  <si>
    <t xml:space="preserve"> - 기존 보상인 4성급 NOX아이템에서 녹스아이템 승단에 필요한 고대 재료 (무기,방어구,장신구)와 루비로 변경 (20170516_길드_시즌&amp;공헌도_보상 참고)</t>
    <phoneticPr fontId="6" type="noConversion"/>
  </si>
  <si>
    <t xml:space="preserve"> - 공헌도 보상 요구치 개선 (20170516_길드_시즌&amp;공헌도_보상 참고)</t>
    <phoneticPr fontId="6" type="noConversion"/>
  </si>
  <si>
    <t>고대 무기</t>
    <phoneticPr fontId="6" type="noConversion"/>
  </si>
  <si>
    <t>고대 방어구 재료 뽑기권</t>
    <phoneticPr fontId="6" type="noConversion"/>
  </si>
  <si>
    <t>고대 장신구 재료 뽑기권</t>
    <phoneticPr fontId="6" type="noConversion"/>
  </si>
  <si>
    <t>* 고대 방어구/재료 뽑기권에서는 랜덤한 재료를 3개 획득 할 수 있습니다.</t>
    <phoneticPr fontId="6" type="noConversion"/>
  </si>
  <si>
    <t>루비 다이아 환산치</t>
    <phoneticPr fontId="6" type="noConversion"/>
  </si>
  <si>
    <t>GuildExp_EnterGuildPVPMode</t>
  </si>
  <si>
    <t>길드전 상대 매칭 랭킹 +/- 범위값</t>
  </si>
  <si>
    <t>GuildPVPMatchingRankRange</t>
  </si>
  <si>
    <t>길드전 경기 제한 시간(초)</t>
  </si>
  <si>
    <t>GuildPVPCombatTimeLimit</t>
  </si>
  <si>
    <t>길드전 승리 길드전 점수 획득량</t>
  </si>
  <si>
    <t>GuildPVPWinGuildWarPoint</t>
  </si>
  <si>
    <t>길드전 패배 길드전 점수 획득량</t>
  </si>
  <si>
    <t>GuildPVPDefeatGuildWarPoint</t>
  </si>
  <si>
    <t>50</t>
  </si>
  <si>
    <t>길드전 승리 길드 공헌도 점수 획득량</t>
  </si>
  <si>
    <t>GuildPVPWinGuildContributionPoint</t>
  </si>
  <si>
    <t>길드전 패배 길드 공헌도 점수 획득량</t>
  </si>
  <si>
    <t>GuildPVPDefeatGuildContributionPoint</t>
  </si>
  <si>
    <t>길드 PvP 방어력 보정치</t>
  </si>
  <si>
    <t>GuildPvPBattleDefenseRevisionValue</t>
  </si>
  <si>
    <t>길드 PvP 공격력 보정치</t>
  </si>
  <si>
    <t>GuildPvPBattleOffenseRevisionValue</t>
  </si>
  <si>
    <t>길드 회피율 보정치</t>
  </si>
  <si>
    <t>GuildPvPBattleAvdRtValue</t>
  </si>
  <si>
    <t>길드전 참여 공헌도</t>
  </si>
  <si>
    <t>GuildPvPBattleJoinContributionPoint</t>
  </si>
  <si>
    <t>길드전 킬 공헌도</t>
  </si>
  <si>
    <t>GuildPvPBattleKillContributionPoint</t>
  </si>
  <si>
    <t>길드전 퍼스트블러드 공헌도</t>
  </si>
  <si>
    <t>GuildPvPFirstBloodContributionPoint</t>
  </si>
  <si>
    <t>길드전 전원처치 공헌도</t>
  </si>
  <si>
    <t>GuildPvPExterminateContributionPoint</t>
  </si>
  <si>
    <t>길드전 연승 공헌도 최대값</t>
  </si>
  <si>
    <t>GuildPvPWinningStreakMaxContributionPoint</t>
  </si>
  <si>
    <t>길드전 잔여시간 공헌도 최대값</t>
  </si>
  <si>
    <t>GuildPvPSpareTimeContributionPoint</t>
  </si>
  <si>
    <t>길드전 정산 시작 시간</t>
  </si>
  <si>
    <t>GuildPvPCalaulateBeginHour</t>
  </si>
  <si>
    <t>길드전 정산 종료 시간</t>
  </si>
  <si>
    <t>GuildPvPCalaulateEndHour</t>
  </si>
  <si>
    <t>길드전 매칭 초기화 가능 횟수</t>
  </si>
  <si>
    <t>GuildPvPMatchingResetPlayCount</t>
  </si>
  <si>
    <t>길드전 1일 입장 횟수</t>
  </si>
  <si>
    <t>EntryLimitCount_GuildWar</t>
  </si>
  <si>
    <t>길드전 입장 가능 레벨</t>
  </si>
  <si>
    <t>GuildPvPEnterLevel</t>
  </si>
  <si>
    <t>패키지 상점</t>
    <phoneticPr fontId="6" type="noConversion"/>
  </si>
  <si>
    <t xml:space="preserve"> </t>
    <phoneticPr fontId="6" type="noConversion"/>
  </si>
  <si>
    <t>지배자의 패키지 3단계 , 4단계 상품 내역 개수 이미지 수정</t>
    <phoneticPr fontId="6" type="noConversion"/>
  </si>
  <si>
    <t>3단계 강화정수 5천-&gt; 3천, 4단계 전설~불멸 방어구 소환권 3장 -&gt; 2장</t>
    <phoneticPr fontId="6" type="noConversion"/>
  </si>
  <si>
    <t>[2017 05월 21일 One Store &amp; Google 라이브 서버 및 QA 서버 빌드 개발 및 수정 항목 ( 5월 23일 업데이트 예정항목)]</t>
    <phoneticPr fontId="6" type="noConversion"/>
  </si>
  <si>
    <t>[NOX::BTS - 제안 &amp; 요청 #2744] (완료) [채팅] 귓속말 전송 시 오프라인인 대상에게는 전송이 불가능하도록 개선</t>
    <phoneticPr fontId="6" type="noConversion"/>
  </si>
  <si>
    <t>[NOX::BTS - 제안 &amp; 요청 #3264] (완료) [QA_공통/서버선택] 캐릭터 선택 창에서 서버 리스트로 이동 가능한 기능 추가</t>
    <phoneticPr fontId="6" type="noConversion"/>
  </si>
  <si>
    <t>[NOX::BTS - 오류 &amp; 버그 #3209] (해결) [결투장] 정산시간에 접속되는 현상</t>
    <phoneticPr fontId="6" type="noConversion"/>
  </si>
  <si>
    <t>[NOX::BTS - 제안 &amp; 요청 #3253] (해결) [QA_구글/초월던전] 가방이 가득찬 상태에서 파티매칭 시 참여 불가 관련</t>
    <phoneticPr fontId="6" type="noConversion"/>
  </si>
  <si>
    <t>[NOX::BTS - 오류 &amp; 버그 #3256] (완료) [QA_구글/초월던전] 파티매칭 대기 시 마을에 대기중인 캐릭터들의 아이디 노출 현상</t>
    <phoneticPr fontId="6" type="noConversion"/>
  </si>
  <si>
    <t>[2017 05월 25일 One Store &amp; Google 라이브 서버 및 QA 서버 빌드 개발 및 수정 항목 ( 5월 26일 업데이트 예정항목)]</t>
    <phoneticPr fontId="6" type="noConversion"/>
  </si>
  <si>
    <t xml:space="preserve">서버 리스트 </t>
    <phoneticPr fontId="6" type="noConversion"/>
  </si>
  <si>
    <t>ShopGachaGradeGroup</t>
  </si>
  <si>
    <t>int[GradeGroup]</t>
  </si>
  <si>
    <t>double</t>
  </si>
  <si>
    <t>일반 장비 1회 뽑기 - 골드</t>
  </si>
  <si>
    <t>퍼센트</t>
  </si>
  <si>
    <t>파트별퍼센트</t>
  </si>
  <si>
    <t>무기기준배율</t>
  </si>
  <si>
    <t>고급 장비 1회 뽑기</t>
  </si>
  <si>
    <t>3성 등장확률</t>
  </si>
  <si>
    <t>4성 등장확률</t>
  </si>
  <si>
    <t>4성 녹스장비</t>
  </si>
  <si>
    <t>5성 등장확률</t>
  </si>
  <si>
    <t>5성 녹스장비</t>
  </si>
  <si>
    <t>6성 등장확률</t>
  </si>
  <si>
    <t>7성 등장확률</t>
  </si>
  <si>
    <t>고급 장비 보너스 뽑기</t>
  </si>
  <si>
    <t>일반 장비 1회 뽑기 - 트로피</t>
  </si>
  <si>
    <t>일반 룬스톤 1회 뽑기</t>
  </si>
  <si>
    <t>고급 룬스톤 1회 뽑기</t>
  </si>
  <si>
    <t>고급 룬스톤 보너스 뽑기</t>
  </si>
  <si>
    <t>무기 1성 뽑기권</t>
  </si>
  <si>
    <t>무기 2성 뽑기권</t>
  </si>
  <si>
    <t>무기 3성 뽑기권</t>
  </si>
  <si>
    <t>무기 4성 뽑기권</t>
  </si>
  <si>
    <t>무기 5성 뽑기권</t>
  </si>
  <si>
    <t>무기 6성 뽑기권</t>
  </si>
  <si>
    <t>무기 7성 뽑기권</t>
  </si>
  <si>
    <t>무기 1~3성 뽑기권</t>
  </si>
  <si>
    <t>무기 3~4성 뽑기권</t>
  </si>
  <si>
    <t>무기 3~5성 뽑기권</t>
  </si>
  <si>
    <t>무기 4~5성 뽑기권</t>
  </si>
  <si>
    <t>무기 4~7성 뽑기권</t>
  </si>
  <si>
    <t>무기 5~7성 뽑기권</t>
  </si>
  <si>
    <t>[녹스] 4성 무기 뽑기권</t>
  </si>
  <si>
    <t>[녹스] 5성 무기 뽑기권</t>
  </si>
  <si>
    <t>[녹스] 6성 무기 뽑기권</t>
  </si>
  <si>
    <t>[녹스] 7성 무기 뽑기권</t>
  </si>
  <si>
    <t>무기 6~7성 뽑기권</t>
  </si>
  <si>
    <t>무기 4~6성 뽑기권</t>
  </si>
  <si>
    <t>방어구 1성 뽑기권</t>
  </si>
  <si>
    <t>방어구 2성 뽑기권</t>
  </si>
  <si>
    <t>방어구 3성 뽑기권</t>
  </si>
  <si>
    <t>방어구 4성 뽑기권</t>
  </si>
  <si>
    <t>방어구 5성 뽑기권</t>
  </si>
  <si>
    <t>방어구 6성 뽑기권</t>
  </si>
  <si>
    <t>방어구 7성 뽑기권</t>
  </si>
  <si>
    <t>방어구 1~3성 뽑기권</t>
  </si>
  <si>
    <t>방어구 3~4성 뽑기권</t>
  </si>
  <si>
    <t>방어구 3~5성 뽑기권</t>
  </si>
  <si>
    <t>방어구 4~5성 뽑기권</t>
  </si>
  <si>
    <t>방어구 4~7성 뽑기권</t>
  </si>
  <si>
    <t>방어구 5~7성 뽑기권</t>
  </si>
  <si>
    <t>[녹스] 방어구 4성 뽑기권</t>
  </si>
  <si>
    <t>[녹스] 방어구 5성 뽑기권</t>
  </si>
  <si>
    <t>[녹스] 방어구 6성 뽑기권</t>
  </si>
  <si>
    <t>[녹스] 방어구 7성 뽑기권</t>
  </si>
  <si>
    <t>장신구 1성 뽑기권</t>
  </si>
  <si>
    <t>장신구 2성 뽑기권</t>
  </si>
  <si>
    <t>장신구 3성 뽑기권</t>
  </si>
  <si>
    <t>장신구 4성 뽑기권</t>
  </si>
  <si>
    <t>장신구 5성 뽑기권</t>
  </si>
  <si>
    <t>장신구 6성 뽑기권</t>
  </si>
  <si>
    <t>장신구 7성 뽑기권</t>
  </si>
  <si>
    <t>장신구 1~3성 뽑기권</t>
  </si>
  <si>
    <t>장신구 3~4성 뽑기권</t>
  </si>
  <si>
    <t>장신구 3~5성 뽑기권</t>
  </si>
  <si>
    <t>장신구 4~6성 뽑기권</t>
  </si>
  <si>
    <t>장신구 4~7성 뽑기권</t>
  </si>
  <si>
    <t>장신구 5~7성 뽑기권</t>
  </si>
  <si>
    <t>[녹스] 장신구 4성 뽑기권</t>
  </si>
  <si>
    <t>[녹스] 장신구 5성 뽑기권</t>
  </si>
  <si>
    <t>[녹스] 장신구 6성 뽑기권</t>
  </si>
  <si>
    <t>[녹스] 장신구 7성 뽑기권</t>
  </si>
  <si>
    <t>2성 장신구 뽑기권</t>
  </si>
  <si>
    <t>룬스톤 1성 뽑기권</t>
  </si>
  <si>
    <t>룬스톤 2성 뽑기권</t>
  </si>
  <si>
    <t>룬스톤 3성 뽑기권</t>
  </si>
  <si>
    <t>룬스톤 4성 뽑기권</t>
  </si>
  <si>
    <t>룬스톤 5성 뽑기권</t>
  </si>
  <si>
    <t>룬스톤 6성 뽑기권</t>
  </si>
  <si>
    <t>룬스톤 7성 뽑기권</t>
  </si>
  <si>
    <t>룬스톤 1~3성 뽑기권</t>
  </si>
  <si>
    <t>룬스톤 3~4성 뽑기권</t>
  </si>
  <si>
    <t>룬스톤 3~5성 뽑기권</t>
  </si>
  <si>
    <t>룬스톤 4~5성 뽑기권</t>
  </si>
  <si>
    <t>룬스톤 4~7성 뽑기권</t>
  </si>
  <si>
    <t>룬스톤 5~7성 뽑기권</t>
  </si>
  <si>
    <t>투구 1성 뽑기권</t>
  </si>
  <si>
    <t>투구 2성 뽑기권</t>
  </si>
  <si>
    <t>투구 3성 뽑기권</t>
  </si>
  <si>
    <t>투구 4성 뽑기권</t>
  </si>
  <si>
    <t>투구 5성 뽑기권</t>
  </si>
  <si>
    <t>투구 6성 뽑기권</t>
  </si>
  <si>
    <t>투구 7성 뽑기권</t>
  </si>
  <si>
    <t>투구 1~3성 뽑기권</t>
  </si>
  <si>
    <t>투구 3~4성 뽑기권</t>
  </si>
  <si>
    <t>투구 3~5성 뽑기권</t>
  </si>
  <si>
    <t>투구 4~5성 뽑기권</t>
  </si>
  <si>
    <t>투구 4~7성 뽑기권</t>
  </si>
  <si>
    <t>투구 5~7성 뽑기권</t>
  </si>
  <si>
    <t>상의 1성 뽑기권</t>
  </si>
  <si>
    <t>상의 2성 뽑기권</t>
  </si>
  <si>
    <t>상의 3성 뽑기권</t>
  </si>
  <si>
    <t>상의 4성 뽑기권</t>
  </si>
  <si>
    <t>상의 5성 뽑기권</t>
  </si>
  <si>
    <t>상의 6성 뽑기권</t>
  </si>
  <si>
    <t>상의 7성 뽑기권</t>
  </si>
  <si>
    <t>상의 1~3성 뽑기권</t>
  </si>
  <si>
    <t>상의 3~4성 뽑기권</t>
  </si>
  <si>
    <t>상의 3~5성 뽑기권</t>
  </si>
  <si>
    <t>상의 4~5성 뽑기권</t>
  </si>
  <si>
    <t>상의 4~7성 뽑기권</t>
  </si>
  <si>
    <t>상의 5~7성 뽑기권</t>
  </si>
  <si>
    <t>하의 1성 뽑기권</t>
  </si>
  <si>
    <t>하의 2성 뽑기권</t>
  </si>
  <si>
    <t>하의 3성 뽑기권</t>
  </si>
  <si>
    <t>하의 4성 뽑기권</t>
  </si>
  <si>
    <t>하의 5성 뽑기권</t>
  </si>
  <si>
    <t>하의 6성 뽑기권</t>
  </si>
  <si>
    <t>하의 7성 뽑기권</t>
  </si>
  <si>
    <t>하의 1~3성 뽑기권</t>
  </si>
  <si>
    <t>하의 3~4성 뽑기권</t>
  </si>
  <si>
    <t>하의 3~5성 뽑기권</t>
  </si>
  <si>
    <t>하의 4~5성 뽑기권</t>
  </si>
  <si>
    <t>하의 4~7성 뽑기권</t>
  </si>
  <si>
    <t>하의 5~7성 뽑기권</t>
  </si>
  <si>
    <t>장갑 1성 뽑기권</t>
  </si>
  <si>
    <t>장갑 2성 뽑기권</t>
  </si>
  <si>
    <t>장갑 3성 뽑기권</t>
  </si>
  <si>
    <t>장갑 4성 뽑기권</t>
  </si>
  <si>
    <t>장갑 5성 뽑기권</t>
  </si>
  <si>
    <t>장갑 6성 뽑기권</t>
  </si>
  <si>
    <t>장갑 7성 뽑기권</t>
  </si>
  <si>
    <t>장갑 1~3성 뽑기권</t>
  </si>
  <si>
    <t>장갑 3~4성 뽑기권</t>
  </si>
  <si>
    <t>장갑 3~5성 뽑기권</t>
  </si>
  <si>
    <t>장갑 4~5성 뽑기권</t>
  </si>
  <si>
    <t>장갑 4~7성 뽑기권</t>
  </si>
  <si>
    <t>장갑 5~7성 뽑기권</t>
  </si>
  <si>
    <t>부츠 1성 뽑기권</t>
  </si>
  <si>
    <t>부츠 2성 뽑기권</t>
  </si>
  <si>
    <t>부츠 3성 뽑기권</t>
  </si>
  <si>
    <t>부츠 4성 뽑기권</t>
  </si>
  <si>
    <t>부츠 5성 뽑기권</t>
  </si>
  <si>
    <t>부츠 6성 뽑기권</t>
  </si>
  <si>
    <t>부츠 7성 뽑기권</t>
  </si>
  <si>
    <t>부츠 1~3성 뽑기권</t>
  </si>
  <si>
    <t>부츠 3~4성 뽑기권</t>
  </si>
  <si>
    <t>부츠 3~5성 뽑기권</t>
  </si>
  <si>
    <t>부츠 4~5성 뽑기권</t>
  </si>
  <si>
    <t>부츠 4~7성 뽑기권</t>
  </si>
  <si>
    <t>부츠 5~7성 뽑기권</t>
  </si>
  <si>
    <t>목걸이 1성 뽑기권</t>
  </si>
  <si>
    <t>목걸이 2성 뽑기권</t>
  </si>
  <si>
    <t>목걸이 3성 뽑기권</t>
  </si>
  <si>
    <t>목걸이 4성 뽑기권</t>
  </si>
  <si>
    <t>목걸이 5성 뽑기권</t>
  </si>
  <si>
    <t>목걸이 6성 뽑기권</t>
  </si>
  <si>
    <t>목걸이 7성 뽑기권</t>
  </si>
  <si>
    <t>목걸이 1~3성 뽑기권</t>
  </si>
  <si>
    <t>목걸이 3~4성 뽑기권</t>
  </si>
  <si>
    <t>목걸이 3~5성 뽑기권</t>
  </si>
  <si>
    <t>목걸이 4~5성 뽑기권</t>
  </si>
  <si>
    <t>목걸이 4~7성 뽑기권</t>
  </si>
  <si>
    <t>목걸이 5~7성 뽑기권</t>
  </si>
  <si>
    <t>반지 1성 뽑기권</t>
  </si>
  <si>
    <t>반지 2성 뽑기권</t>
  </si>
  <si>
    <t>반지 3성 뽑기권</t>
  </si>
  <si>
    <t>반지 4성 뽑기권</t>
  </si>
  <si>
    <t>반지 5성 뽑기권</t>
  </si>
  <si>
    <t>반지 6성 뽑기권</t>
  </si>
  <si>
    <t>반지 7성 뽑기권</t>
  </si>
  <si>
    <t>반지 1~3성 뽑기권</t>
  </si>
  <si>
    <t>반지 3~4성 뽑기권</t>
  </si>
  <si>
    <t>반지 3~5성 뽑기권</t>
  </si>
  <si>
    <t>반지 4~5성 뽑기권</t>
  </si>
  <si>
    <t>반지 4~7성 뽑기권</t>
  </si>
  <si>
    <t>반지 5~7성 뽑기권</t>
  </si>
  <si>
    <t>1번 보스 1단계 1번 박스 무기 2~4성</t>
  </si>
  <si>
    <t>1번 보스 1단계 1번 박스 방어구 2~4성</t>
  </si>
  <si>
    <t>1번 보스 1단계 1번 박스 장신구 2~4성</t>
  </si>
  <si>
    <t>1번 보스 1단계 1번 박스 룬스톤 2~4성</t>
  </si>
  <si>
    <t>1번 보스 1단계 1번 박스 무기승급아이템</t>
  </si>
  <si>
    <t>1번 보스 1단계 1번 박스 골드</t>
  </si>
  <si>
    <t>1번 보스 1단계 1번 박스 젬</t>
  </si>
  <si>
    <t>1번 보스 1단계 1번 박스 정수아이템</t>
  </si>
  <si>
    <t>1번 보스 1단계 2번 박스 무기 2~4성</t>
  </si>
  <si>
    <t>1번 보스 1단계 2번 박스 방어구 2~4성</t>
  </si>
  <si>
    <t>1번 보스 1단계 2번 박스 장신구 2~4성</t>
  </si>
  <si>
    <t>1번 보스 1단계 2번 박스 룬스톤 2~4성</t>
  </si>
  <si>
    <t>1번 보스 1단계 2번 박스 무기승급아이템</t>
  </si>
  <si>
    <t>1번 보스 1단계 2번 박스 골드</t>
  </si>
  <si>
    <t>1번 보스 1단계 2번 박스 젬</t>
  </si>
  <si>
    <t>1번 보스 1단계 2번 박스 정수아이템</t>
  </si>
  <si>
    <t>1번 보스 2단계 1번 박스 무기 2~4성</t>
  </si>
  <si>
    <t>1번 보스 2단계 1번 박스 방어구 2~4성</t>
  </si>
  <si>
    <t>1번 보스 2단계 1번 박스 장신구 2~4성</t>
  </si>
  <si>
    <t>1번 보스 2단계 1번 박스 룬스톤 2~4성</t>
  </si>
  <si>
    <t>1번 보스 2단계 1번 박스 무기승급아이템</t>
  </si>
  <si>
    <t>1번 보스 2단계 1번 박스 골드</t>
  </si>
  <si>
    <t>1번 보스 2단계 1번 박스 젬</t>
  </si>
  <si>
    <t>1번 보스 2단계 1번 박스 정수아이템</t>
  </si>
  <si>
    <t>1번 보스 2단계 2번 박스 무기 2~4성</t>
  </si>
  <si>
    <t>1번 보스 2단계 2번 박스 방어구 2~4성</t>
  </si>
  <si>
    <t>1번 보스 2단계 2번 박스 장신구 2~4성</t>
  </si>
  <si>
    <t>1번 보스 2단계 2번 박스 룬스톤 2~4성</t>
  </si>
  <si>
    <t>1번 보스 2단계 2번 박스 무기승급아이템</t>
  </si>
  <si>
    <t>1번 보스 2단계 2번 박스 골드</t>
  </si>
  <si>
    <t>1번 보스 2단계 2번 박스 젬</t>
  </si>
  <si>
    <t>1번 보스 2단계 2번 박스 정수아이템</t>
  </si>
  <si>
    <t>1번 보스 3단계 1번 박스 무기 2~4성</t>
  </si>
  <si>
    <t>1번 보스 3단계 1번 박스 방어구 2~4성</t>
  </si>
  <si>
    <t>1번 보스 3단계 1번 박스 장신구 2~4성</t>
  </si>
  <si>
    <t>1번 보스 3단계 1번 박스 룬스톤 2~4성</t>
  </si>
  <si>
    <t>1번 보스 3단계 1번 박스 무기승급아이템</t>
  </si>
  <si>
    <t>1번 보스 3단계 1번 박스 골드</t>
  </si>
  <si>
    <t>1번 보스 3단계 1번 박스 젬</t>
  </si>
  <si>
    <t>1번 보스 3단계 1번 박스 정수아이템</t>
  </si>
  <si>
    <t>1번 보스 3단계 2번 박스 무기 2~4성</t>
  </si>
  <si>
    <t>1번 보스 3단계 2번 박스 방어구 2~4성</t>
  </si>
  <si>
    <t>1번 보스 3단계 2번 박스 장신구 2~4성</t>
  </si>
  <si>
    <t>1번 보스 3단계 2번 박스 룬스톤 2~4성</t>
  </si>
  <si>
    <t>1번 보스 3단계 2번 박스 무기승급아이템</t>
  </si>
  <si>
    <t>1번 보스 3단계 2번 박스 골드</t>
  </si>
  <si>
    <t>1번 보스 3단계 2번 박스 젬</t>
  </si>
  <si>
    <t>1번 보스 3단계 2번 박스 정수아이템</t>
  </si>
  <si>
    <t>1번 보스 4단계 1번 박스 무기 2~4성</t>
  </si>
  <si>
    <t>1번 보스 4단계 1번 박스 방어구 2~4성</t>
  </si>
  <si>
    <t>1번 보스 4단계 1번 박스 장신구 2~4성</t>
  </si>
  <si>
    <t>1번 보스 4단계 1번 박스 룬스톤 2~4성</t>
  </si>
  <si>
    <t>1번 보스 4단계 1번 박스 무기승급아이템</t>
  </si>
  <si>
    <t>1번 보스 4단계 1번 박스 골드</t>
  </si>
  <si>
    <t>1번 보스 4단계 1번 박스 젬</t>
  </si>
  <si>
    <t>1번 보스 4단계 1번 박스 정수아이템</t>
  </si>
  <si>
    <t>1번 보스 4단계 2번 박스 무기 2~4성</t>
  </si>
  <si>
    <t>1번 보스 4단계 2번 박스 방어구 2~4성</t>
  </si>
  <si>
    <t>1번 보스 4단계 2번 박스 장신구 2~4성</t>
  </si>
  <si>
    <t>1번 보스 4단계 2번 박스 룬스톤 2~4성</t>
  </si>
  <si>
    <t>1번 보스 4단계 2번 박스 무기승급아이템</t>
  </si>
  <si>
    <t>1번 보스 4단계 2번 박스 골드</t>
  </si>
  <si>
    <t>1번 보스 4단계 2번 박스 젬</t>
  </si>
  <si>
    <t>1번 보스 4단계 2번 박스 정수아이템</t>
  </si>
  <si>
    <t>1번 보스 5단계 1번 박스 무기 2~4성</t>
  </si>
  <si>
    <t>1번 보스 5단계 1번 박스 방어구 2~4성</t>
  </si>
  <si>
    <t>1번 보스 5단계 1번 박스 장신구 2~4성</t>
  </si>
  <si>
    <t>1번 보스 5단계 1번 박스 룬스톤 2~4성</t>
  </si>
  <si>
    <t>1번 보스 5단계 1번 박스 무기승급아이템</t>
  </si>
  <si>
    <t>1번 보스 5단계 1번 박스 골드</t>
  </si>
  <si>
    <t>1번 보스 5단계 1번 박스 젬</t>
  </si>
  <si>
    <t>1번 보스 5단계 1번 박스 정수아이템</t>
  </si>
  <si>
    <t>1번 보스 5단계 2번 박스 무기 2~4성</t>
  </si>
  <si>
    <t>1번 보스 5단계 2번 박스 방어구 2~4성</t>
  </si>
  <si>
    <t>1번 보스 5단계 2번 박스 장신구 2~4성</t>
  </si>
  <si>
    <t>1번 보스 5단계 2번 박스 룬스톤 2~4성</t>
  </si>
  <si>
    <t>1번 보스 5단계 2번 박스 무기승급아이템</t>
  </si>
  <si>
    <t>1번 보스 5단계 2번 박스 골드</t>
  </si>
  <si>
    <t>1번 보스 5단계 2번 박스 젬</t>
  </si>
  <si>
    <t>1번 보스 5단계 2번 박스 정수아이템</t>
  </si>
  <si>
    <t>1번 보스 6단계 1번 박스 무기 2~4성</t>
  </si>
  <si>
    <t>1번 보스 6단계 1번 박스 방어구 2~4성</t>
  </si>
  <si>
    <t>1번 보스 6단계 1번 박스 장신구 2~4성</t>
  </si>
  <si>
    <t>1번 보스 6단계 1번 박스 룬스톤 2~4성</t>
  </si>
  <si>
    <t>1번 보스 6단계 1번 박스 무기승급아이템</t>
  </si>
  <si>
    <t>1번 보스 6단계 1번 박스 골드</t>
  </si>
  <si>
    <t>1번 보스 6단계 1번 박스 젬</t>
  </si>
  <si>
    <t>1번 보스 6단계 1번 박스 정수아이템</t>
  </si>
  <si>
    <t>1번 보스 6단계 2번 박스 무기 2~4성</t>
  </si>
  <si>
    <t>1번 보스 6단계 2번 박스 방어구 2~4성</t>
  </si>
  <si>
    <t>1번 보스 6단계 2번 박스 장신구 2~4성</t>
  </si>
  <si>
    <t>1번 보스 6단계 2번 박스 룬스톤 2~4성</t>
  </si>
  <si>
    <t>1번 보스 6단계 2번 박스 무기승급아이템</t>
  </si>
  <si>
    <t>1번 보스 6단계 2번 박스 골드</t>
  </si>
  <si>
    <t>1번 보스 6단계 2번 박스 젬</t>
  </si>
  <si>
    <t>1번 보스 6단계 2번 박스 정수아이템</t>
  </si>
  <si>
    <t>2번 보스 1단계 1번 박스 무기 2~4성</t>
  </si>
  <si>
    <t>2번 보스 1단계 1번 박스 방어구 2~4성</t>
  </si>
  <si>
    <t>2번 보스 1단계 1번 박스 장신구 2~4성</t>
  </si>
  <si>
    <t>2번 보스 1단계 1번 박스 룬스톤 2~4성</t>
  </si>
  <si>
    <t>2번 보스 1단계 1번 박스 방어구승급아이템</t>
  </si>
  <si>
    <t>2번 보스 1단계 1번 박스 골드</t>
  </si>
  <si>
    <t>2번 보스 1단계 1번 박스 젬</t>
  </si>
  <si>
    <t>2번 보스 1단계 1번 박스 정수아이템</t>
  </si>
  <si>
    <t>2번 보스 1단계 2번 박스 무기 2~4성</t>
  </si>
  <si>
    <t>2번 보스 1단계 2번 박스 방어구 2~4성</t>
  </si>
  <si>
    <t>2번 보스 1단계 2번 박스 장신구 2~4성</t>
  </si>
  <si>
    <t>2번 보스 1단계 2번 박스 룬스톤 2~4성</t>
  </si>
  <si>
    <t>2번 보스 1단계 2번 박스 방어구승급아이템</t>
  </si>
  <si>
    <t>2번 보스 1단계 2번 박스 골드</t>
  </si>
  <si>
    <t>2번 보스 1단계 2번 박스 젬</t>
  </si>
  <si>
    <t>2번 보스 1단계 2번 박스 정수아이템</t>
  </si>
  <si>
    <t>2번 보스 2단계 1번 박스 무기 2~4성</t>
  </si>
  <si>
    <t>2번 보스 2단계 1번 박스 방어구 2~4성</t>
  </si>
  <si>
    <t>2번 보스 2단계 1번 박스 장신구 2~4성</t>
  </si>
  <si>
    <t>2번 보스 2단계 1번 박스 룬스톤 2~4성</t>
  </si>
  <si>
    <t>2번 보스 2단계 1번 박스 방어구승급아이템</t>
  </si>
  <si>
    <t>2번 보스 2단계 1번 박스 골드</t>
  </si>
  <si>
    <t>2번 보스 2단계 1번 박스 젬</t>
  </si>
  <si>
    <t>2번 보스 2단계 1번 박스 정수아이템</t>
  </si>
  <si>
    <t>2번 보스 2단계 2번 박스 무기 2~4성</t>
  </si>
  <si>
    <t>2번 보스 2단계 2번 박스 방어구 2~4성</t>
  </si>
  <si>
    <t>2번 보스 2단계 2번 박스 장신구 2~4성</t>
  </si>
  <si>
    <t>2번 보스 2단계 2번 박스 룬스톤 2~4성</t>
  </si>
  <si>
    <t>2번 보스 2단계 2번 박스 방어구승급아이템</t>
  </si>
  <si>
    <t>2번 보스 2단계 2번 박스 골드</t>
  </si>
  <si>
    <t>2번 보스 2단계 2번 박스 젬</t>
  </si>
  <si>
    <t>2번 보스 2단계 2번 박스 정수아이템</t>
  </si>
  <si>
    <t>2번 보스 3단계 1번 박스 무기 2~4성</t>
  </si>
  <si>
    <t>2번 보스 3단계 1번 박스 방어구 2~4성</t>
  </si>
  <si>
    <t>2번 보스 3단계 1번 박스 장신구 2~4성</t>
  </si>
  <si>
    <t>2번 보스 3단계 1번 박스 룬스톤 2~4성</t>
  </si>
  <si>
    <t>2번 보스 3단계 1번 박스 방어구승급아이템</t>
  </si>
  <si>
    <t>2번 보스 3단계 1번 박스 골드</t>
  </si>
  <si>
    <t>2번 보스 3단계 1번 박스 젬</t>
  </si>
  <si>
    <t>2번 보스 3단계 1번 박스 정수아이템</t>
  </si>
  <si>
    <t>2번 보스 3단계 2번 박스 무기 2~4성</t>
  </si>
  <si>
    <t>2번 보스 3단계 2번 박스 방어구 2~4성</t>
  </si>
  <si>
    <t>2번 보스 3단계 2번 박스 장신구 2~4성</t>
  </si>
  <si>
    <t>2번 보스 3단계 2번 박스 룬스톤 2~4성</t>
  </si>
  <si>
    <t>2번 보스 3단계 2번 박스 방어구승급아이템</t>
  </si>
  <si>
    <t>2번 보스 3단계 2번 박스 골드</t>
  </si>
  <si>
    <t>2번 보스 3단계 2번 박스 젬</t>
  </si>
  <si>
    <t>2번 보스 3단계 2번 박스 정수아이템</t>
  </si>
  <si>
    <t>2번 보스 4단계 1번 박스 무기 2~4성</t>
  </si>
  <si>
    <t>2번 보스 4단계 1번 박스 방어구 2~4성</t>
  </si>
  <si>
    <t>2번 보스 4단계 1번 박스 장신구 2~4성</t>
  </si>
  <si>
    <t>2번 보스 4단계 1번 박스 룬스톤 2~4성</t>
  </si>
  <si>
    <t>2번 보스 4단계 1번 박스 방어구승급아이템</t>
  </si>
  <si>
    <t>2번 보스 4단계 1번 박스 골드</t>
  </si>
  <si>
    <t>2번 보스 4단계 1번 박스 젬</t>
  </si>
  <si>
    <t>2번 보스 4단계 1번 박스 정수아이템</t>
  </si>
  <si>
    <t>2번 보스 4단계 2번 박스 무기 2~4성</t>
  </si>
  <si>
    <t>2번 보스 4단계 2번 박스 방어구 2~4성</t>
  </si>
  <si>
    <t>2번 보스 4단계 2번 박스 장신구 2~4성</t>
  </si>
  <si>
    <t>2번 보스 4단계 2번 박스 룬스톤 2~4성</t>
  </si>
  <si>
    <t>2번 보스 4단계 2번 박스 방어구승급아이템</t>
  </si>
  <si>
    <t>2번 보스 4단계 2번 박스 골드</t>
  </si>
  <si>
    <t>2번 보스 4단계 2번 박스 젬</t>
  </si>
  <si>
    <t>2번 보스 4단계 2번 박스 정수아이템</t>
  </si>
  <si>
    <t>2번 보스 5단계 1번 박스 무기 2~4성</t>
  </si>
  <si>
    <t>2번 보스 5단계 1번 박스 방어구 2~4성</t>
  </si>
  <si>
    <t>2번 보스 5단계 1번 박스 장신구 2~4성</t>
  </si>
  <si>
    <t>2번 보스 5단계 1번 박스 룬스톤 2~4성</t>
  </si>
  <si>
    <t>2번 보스 5단계 1번 박스 방어구승급아이템</t>
  </si>
  <si>
    <t>2번 보스 5단계 1번 박스 골드</t>
  </si>
  <si>
    <t>2번 보스 5단계 1번 박스 젬</t>
  </si>
  <si>
    <t>2번 보스 5단계 1번 박스 정수아이템</t>
  </si>
  <si>
    <t>2번 보스 5단계 2번 박스 무기 2~4성</t>
  </si>
  <si>
    <t>2번 보스 5단계 2번 박스 방어구 2~4성</t>
  </si>
  <si>
    <t>2번 보스 5단계 2번 박스 장신구 2~4성</t>
  </si>
  <si>
    <t>2번 보스 5단계 2번 박스 룬스톤 2~4성</t>
  </si>
  <si>
    <t>2번 보스 5단계 2번 박스 방어구승급아이템</t>
  </si>
  <si>
    <t>2번 보스 5단계 2번 박스 골드</t>
  </si>
  <si>
    <t>2번 보스 5단계 2번 박스 젬</t>
  </si>
  <si>
    <t>2번 보스 5단계 2번 박스 정수아이템</t>
  </si>
  <si>
    <t>2번 보스 6단계 1번 박스 무기 2~4성</t>
  </si>
  <si>
    <t>2번 보스 6단계 1번 박스 방어구 2~4성</t>
  </si>
  <si>
    <t>2번 보스 6단계 1번 박스 장신구 2~4성</t>
  </si>
  <si>
    <t>2번 보스 6단계 1번 박스 룬스톤 2~4성</t>
  </si>
  <si>
    <t>2번 보스 6단계 1번 박스 방어구승급아이템</t>
  </si>
  <si>
    <t>2번 보스 6단계 1번 박스 골드</t>
  </si>
  <si>
    <t>2번 보스 6단계 1번 박스 젬</t>
  </si>
  <si>
    <t>2번 보스 6단계 1번 박스 정수아이템</t>
  </si>
  <si>
    <t>2번 보스 6단계 2번 박스 무기 2~4성</t>
  </si>
  <si>
    <t>2번 보스 6단계 2번 박스 방어구 2~4성</t>
  </si>
  <si>
    <t>2번 보스 6단계 2번 박스 장신구 2~4성</t>
  </si>
  <si>
    <t>2번 보스 6단계 2번 박스 룬스톤 2~4성</t>
  </si>
  <si>
    <t>2번 보스 6단계 2번 박스 방어구승급아이템</t>
  </si>
  <si>
    <t>2번 보스 6단계 2번 박스 골드</t>
  </si>
  <si>
    <t>2번 보스 6단계 2번 박스 젬</t>
  </si>
  <si>
    <t>2번 보스 6단계 2번 박스 정수아이템</t>
  </si>
  <si>
    <t>3번 보스 1단계 1번 박스 무기 2~4성</t>
  </si>
  <si>
    <t>3번 보스 1단계 1번 박스 방어구 2~4성</t>
  </si>
  <si>
    <t>3번 보스 1단계 1번 박스 장신구 2~4성</t>
  </si>
  <si>
    <t>3번 보스 1단계 1번 박스 룬스톤 2~4성</t>
  </si>
  <si>
    <t>3번 보스 1단계 1번 박스 장신구승급아이템</t>
  </si>
  <si>
    <t>3번 보스 1단계 1번 박스 골드</t>
  </si>
  <si>
    <t>3번 보스 1단계 1번 박스 젬</t>
  </si>
  <si>
    <t>3번 보스 1단계 1번 박스 정수아이템</t>
  </si>
  <si>
    <t>3번 보스 1단계 2번 박스 무기 2~4성</t>
  </si>
  <si>
    <t>3번 보스 1단계 2번 박스 방어구 2~4성</t>
  </si>
  <si>
    <t>3번 보스 1단계 2번 박스 장신구 2~4성</t>
  </si>
  <si>
    <t>3번 보스 1단계 2번 박스 룬스톤 2~4성</t>
  </si>
  <si>
    <t>3번 보스 1단계 2번 박스 장신구승급아이템</t>
  </si>
  <si>
    <t>3번 보스 1단계 2번 박스 골드</t>
  </si>
  <si>
    <t>3번 보스 1단계 2번 박스 젬</t>
  </si>
  <si>
    <t>3번 보스 1단계 2번 박스 정수아이템</t>
  </si>
  <si>
    <t>3번 보스 2단계 1번 박스 무기 2~4성</t>
  </si>
  <si>
    <t>3번 보스 2단계 1번 박스 방어구 2~4성</t>
  </si>
  <si>
    <t>3번 보스 2단계 1번 박스 장신구 2~4성</t>
  </si>
  <si>
    <t>3번 보스 2단계 1번 박스 룬스톤 2~4성</t>
  </si>
  <si>
    <t>3번 보스 2단계 1번 박스 장신구승급아이템</t>
  </si>
  <si>
    <t>3번 보스 2단계 1번 박스 골드</t>
  </si>
  <si>
    <t>3번 보스 2단계 1번 박스 젬</t>
  </si>
  <si>
    <t>3번 보스 2단계 1번 박스 정수아이템</t>
  </si>
  <si>
    <t>3번 보스 2단계 2번 박스 무기 2~4성</t>
  </si>
  <si>
    <t>3번 보스 2단계 2번 박스 방어구 2~4성</t>
  </si>
  <si>
    <t>3번 보스 2단계 2번 박스 장신구 2~4성</t>
  </si>
  <si>
    <t>3번 보스 2단계 2번 박스 룬스톤 2~4성</t>
  </si>
  <si>
    <t>3번 보스 2단계 2번 박스 장신구승급아이템</t>
  </si>
  <si>
    <t>3번 보스 2단계 2번 박스 골드</t>
  </si>
  <si>
    <t>3번 보스 2단계 2번 박스 젬</t>
  </si>
  <si>
    <t>3번 보스 2단계 2번 박스 정수아이템</t>
  </si>
  <si>
    <t>3번 보스 3단계 1번 박스 무기 2~4성</t>
  </si>
  <si>
    <t>3번 보스 3단계 1번 박스 방어구 2~4성</t>
  </si>
  <si>
    <t>3번 보스 3단계 1번 박스 장신구 2~4성</t>
  </si>
  <si>
    <t>3번 보스 3단계 1번 박스 룬스톤 2~4성</t>
  </si>
  <si>
    <t>3번 보스 3단계 1번 박스 장신구승급아이템</t>
  </si>
  <si>
    <t>3번 보스 3단계 1번 박스 골드</t>
  </si>
  <si>
    <t>3번 보스 3단계 1번 박스 젬</t>
  </si>
  <si>
    <t>3번 보스 3단계 1번 박스 정수아이템</t>
  </si>
  <si>
    <t>3번 보스 3단계 2번 박스 무기 2~4성</t>
  </si>
  <si>
    <t>3번 보스 3단계 2번 박스 방어구 2~4성</t>
  </si>
  <si>
    <t>3번 보스 3단계 2번 박스 장신구 2~4성</t>
  </si>
  <si>
    <t>3번 보스 3단계 2번 박스 룬스톤 2~4성</t>
  </si>
  <si>
    <t>3번 보스 3단계 2번 박스 장신구승급아이템</t>
  </si>
  <si>
    <t>3번 보스 3단계 2번 박스 골드</t>
  </si>
  <si>
    <t>3번 보스 3단계 2번 박스 젬</t>
  </si>
  <si>
    <t>3번 보스 3단계 2번 박스 정수아이템</t>
  </si>
  <si>
    <t>3번 보스 4단계 1번 박스 무기 2~4성</t>
  </si>
  <si>
    <t>3번 보스 4단계 1번 박스 방어구 2~4성</t>
  </si>
  <si>
    <t>3번 보스 4단계 1번 박스 장신구 2~4성</t>
  </si>
  <si>
    <t>3번 보스 4단계 1번 박스 룬스톤 2~4성</t>
  </si>
  <si>
    <t>3번 보스 4단계 1번 박스 장신구승급아이템</t>
  </si>
  <si>
    <t>3번 보스 4단계 1번 박스 골드</t>
  </si>
  <si>
    <t>3번 보스 4단계 1번 박스 젬</t>
  </si>
  <si>
    <t>3번 보스 4단계 1번 박스 정수아이템</t>
  </si>
  <si>
    <t>3번 보스 4단계 2번 박스 무기 2~4성</t>
  </si>
  <si>
    <t>3번 보스 4단계 2번 박스 방어구 2~4성</t>
  </si>
  <si>
    <t>3번 보스 4단계 2번 박스 장신구 2~4성</t>
  </si>
  <si>
    <t>3번 보스 4단계 2번 박스 룬스톤 2~4성</t>
  </si>
  <si>
    <t>3번 보스 4단계 2번 박스 장신구승급아이템</t>
  </si>
  <si>
    <t>3번 보스 4단계 2번 박스 골드</t>
  </si>
  <si>
    <t>3번 보스 4단계 2번 박스 젬</t>
  </si>
  <si>
    <t>3번 보스 4단계 2번 박스 정수아이템</t>
  </si>
  <si>
    <t>3번 보스 5단계 1번 박스 무기 2~4성</t>
  </si>
  <si>
    <t>3번 보스 5단계 1번 박스 방어구 2~4성</t>
  </si>
  <si>
    <t>3번 보스 5단계 1번 박스 장신구 2~4성</t>
  </si>
  <si>
    <t>3번 보스 5단계 1번 박스 룬스톤 2~4성</t>
  </si>
  <si>
    <t>3번 보스 5단계 1번 박스 장신구승급아이템</t>
  </si>
  <si>
    <t>3번 보스 5단계 1번 박스 골드</t>
  </si>
  <si>
    <t>3번 보스 5단계 1번 박스 젬</t>
  </si>
  <si>
    <t>3번 보스 5단계 1번 박스 정수아이템</t>
  </si>
  <si>
    <t>3번 보스 5단계 2번 박스 무기 2~4성</t>
  </si>
  <si>
    <t>3번 보스 5단계 2번 박스 방어구 2~4성</t>
  </si>
  <si>
    <t>3번 보스 5단계 2번 박스 장신구 2~4성</t>
  </si>
  <si>
    <t>3번 보스 5단계 2번 박스 룬스톤 2~4성</t>
  </si>
  <si>
    <t>3번 보스 5단계 2번 박스 장신구승급아이템</t>
  </si>
  <si>
    <t>3번 보스 5단계 2번 박스 골드</t>
  </si>
  <si>
    <t>3번 보스 5단계 2번 박스 젬</t>
  </si>
  <si>
    <t>3번 보스 5단계 2번 박스 정수아이템</t>
  </si>
  <si>
    <t>3번 보스 6단계 1번 박스 무기 2~4성</t>
  </si>
  <si>
    <t>3번 보스 6단계 1번 박스 방어구 2~4성</t>
  </si>
  <si>
    <t>3번 보스 6단계 1번 박스 장신구 2~4성</t>
  </si>
  <si>
    <t>3번 보스 6단계 1번 박스 룬스톤 2~4성</t>
  </si>
  <si>
    <t>3번 보스 6단계 1번 박스 장신구승급아이템</t>
  </si>
  <si>
    <t>3번 보스 6단계 1번 박스 골드</t>
  </si>
  <si>
    <t>3번 보스 6단계 1번 박스 젬</t>
  </si>
  <si>
    <t>3번 보스 6단계 1번 박스 정수아이템</t>
  </si>
  <si>
    <t>3번 보스 6단계 2번 박스 무기 2~4성</t>
  </si>
  <si>
    <t>3번 보스 6단계 2번 박스 방어구 2~4성</t>
  </si>
  <si>
    <t>3번 보스 6단계 2번 박스 장신구 2~4성</t>
  </si>
  <si>
    <t>3번 보스 6단계 2번 박스 룬스톤 2~4성</t>
  </si>
  <si>
    <t>3번 보스 6단계 2번 박스 장신구승급아이템</t>
  </si>
  <si>
    <t>3번 보스 6단계 2번 박스 골드</t>
  </si>
  <si>
    <t>3번 보스 6단계 2번 박스 젬</t>
  </si>
  <si>
    <t>3번 보스 6단계 2번 박스 정수아이템</t>
  </si>
  <si>
    <t>루비 열쇠 뽑기</t>
  </si>
  <si>
    <t>루비전용 룬스톤 뽑기Ⅰ</t>
  </si>
  <si>
    <t>루비전용 룬스톤 뽑기Ⅱ</t>
  </si>
  <si>
    <t>[일반][녹스]3~6성 무기 뽑기권 (일반3성)</t>
  </si>
  <si>
    <t>[일반][녹스]3~6성 무기 뽑기권 (일반4성)</t>
  </si>
  <si>
    <t>[일반][녹스]3~6성 무기 뽑기권 (일반5성)</t>
  </si>
  <si>
    <t>[일반][녹스]3~6성 무기 뽑기권 (일반6성)</t>
  </si>
  <si>
    <t>[일반][녹스]3~6성 무기 뽑기권 (녹스4성)</t>
  </si>
  <si>
    <t>[일반][녹스]3~6성 무기 뽑기권 (녹스5성)</t>
  </si>
  <si>
    <t>[일반][녹스]3~6성 무기 뽑기권 (녹스6성)</t>
  </si>
  <si>
    <t>[일반][녹스]3~6성 무기 뽑기권 보너스</t>
  </si>
  <si>
    <t>[일반][녹스]3~6성 방어구 뽑기권 (일반3성)</t>
  </si>
  <si>
    <t>[일반][녹스]3~6성 방어구 뽑기권 (일반4성)</t>
  </si>
  <si>
    <t>[일반][녹스]3~6성 방어구 뽑기권 (일반5성)</t>
  </si>
  <si>
    <t>[일반][녹스]3~6성 방어구 뽑기권 (일반6성)</t>
  </si>
  <si>
    <t>[일반][녹스]3~6성 방어구 뽑기권 (녹스4성)</t>
  </si>
  <si>
    <t>[일반][녹스]3~6성 방어구 뽑기권 (녹스5성)</t>
  </si>
  <si>
    <t>[일반][녹스]3~6성 방어구 뽑기권 (녹스6성)</t>
  </si>
  <si>
    <t>[일반][녹스]3~6성 방어구 뽑기권 보너스</t>
  </si>
  <si>
    <t>[일반][녹스]3~6성 장신구 뽑기권 (일반3성)</t>
  </si>
  <si>
    <t>[일반][녹스]3~6성 장신구 뽑기권 (일반4성)</t>
  </si>
  <si>
    <t>[일반][녹스]3~6성 장신구 뽑기권 (일반5성)</t>
  </si>
  <si>
    <t>[일반][녹스]3~6성 장신구 뽑기권 (일반6성)</t>
  </si>
  <si>
    <t>[일반][녹스]3~6성 장신구 뽑기권 (녹스4성)</t>
  </si>
  <si>
    <t>[일반][녹스]3~6성 장신구 뽑기권 (녹스5성)</t>
  </si>
  <si>
    <t>[일반][녹스]3~6성 장신구 뽑기권 (녹스6성)</t>
  </si>
  <si>
    <t>[일반][녹스]3~6성 장신구 뽑기권 보너스</t>
  </si>
  <si>
    <t>보이드의 무기 소환권2 4성 무기 일반</t>
  </si>
  <si>
    <t>보이드의 무기 소환권2 4성 무기 녹스</t>
  </si>
  <si>
    <t>보이드의 무기 소환권2 5성 무기 일반</t>
  </si>
  <si>
    <t>보이드의 무기 소환권2 5성 무기 녹스</t>
  </si>
  <si>
    <t>보이드의 무기 소환권2 6성 무기 일반</t>
  </si>
  <si>
    <t>보이드의 무기 소환권2 6성 무기 녹스</t>
  </si>
  <si>
    <t>보이드의 무기 소환권2 7성 무기 일반</t>
  </si>
  <si>
    <t>보이드의 무기 소환권2 7성 무기 녹스</t>
  </si>
  <si>
    <t>[녹스] 4성 무기 소환권(초월업적보상 새크리드제외)</t>
  </si>
  <si>
    <t>고대 방어구 재료소환권</t>
  </si>
  <si>
    <t>고대 장신구 재료소환권</t>
  </si>
  <si>
    <t>[녹스] 4성 장비 소환권 4성 무기</t>
  </si>
  <si>
    <t>[녹스] 4성 장비 소환권 4성 방어구</t>
  </si>
  <si>
    <t>[녹스] 4성 장비 소환권 4성 장신구</t>
  </si>
  <si>
    <t>장비 뽑기</t>
    <phoneticPr fontId="6" type="noConversion"/>
  </si>
  <si>
    <t xml:space="preserve">계정 제재 </t>
    <phoneticPr fontId="6" type="noConversion"/>
  </si>
  <si>
    <t>운영툴 제재 대상 즉시 처리</t>
    <phoneticPr fontId="6" type="noConversion"/>
  </si>
  <si>
    <t xml:space="preserve">운영툴 제재 대상 처리 시 관련 메시지 팝업 처리 </t>
    <phoneticPr fontId="6" type="noConversion"/>
  </si>
  <si>
    <t>퀘스트 보상</t>
    <phoneticPr fontId="6" type="noConversion"/>
  </si>
  <si>
    <t>서버리스트 Tag 처리 : Hot , New  서버 태그 처리</t>
    <phoneticPr fontId="6" type="noConversion"/>
  </si>
  <si>
    <t>고급 장비 뽑기 확률 조정 : 등급간 확률 상향, 녹스 확률 상향 (20170525_ShopGachaGradeGroup 참고)</t>
    <phoneticPr fontId="6" type="noConversion"/>
  </si>
  <si>
    <t xml:space="preserve">고급 장비 뽑기 10+1 이미지 수정 : 확률UP 마크 </t>
    <phoneticPr fontId="6" type="noConversion"/>
  </si>
  <si>
    <t>Quest List</t>
    <phoneticPr fontId="6" type="noConversion"/>
  </si>
  <si>
    <t>Paly Mode</t>
    <phoneticPr fontId="6" type="noConversion"/>
  </si>
  <si>
    <t>Paly Act</t>
    <phoneticPr fontId="6" type="noConversion"/>
  </si>
  <si>
    <t>개선 전</t>
    <phoneticPr fontId="6" type="noConversion"/>
  </si>
  <si>
    <t>개선 후</t>
    <phoneticPr fontId="6" type="noConversion"/>
  </si>
  <si>
    <t>총 단가</t>
    <phoneticPr fontId="6" type="noConversion"/>
  </si>
  <si>
    <t>보상1 종류</t>
    <phoneticPr fontId="6" type="noConversion"/>
  </si>
  <si>
    <t>수량</t>
    <phoneticPr fontId="6" type="noConversion"/>
  </si>
  <si>
    <t>보상2 종류</t>
    <phoneticPr fontId="6" type="noConversion"/>
  </si>
  <si>
    <t>골드</t>
    <phoneticPr fontId="6" type="noConversion"/>
  </si>
  <si>
    <t>열쇠</t>
  </si>
  <si>
    <t>1-1</t>
    <phoneticPr fontId="6" type="noConversion"/>
  </si>
  <si>
    <t>Dungeon</t>
  </si>
  <si>
    <t>1-3</t>
  </si>
  <si>
    <t>아이템 증가권</t>
  </si>
  <si>
    <t>3성 무기 소환권</t>
    <phoneticPr fontId="6" type="noConversion"/>
  </si>
  <si>
    <t>1-2</t>
  </si>
  <si>
    <t>1-4</t>
  </si>
  <si>
    <t>정수</t>
  </si>
  <si>
    <t>1-5</t>
  </si>
  <si>
    <t>우정포인트</t>
  </si>
  <si>
    <t>1-6</t>
  </si>
  <si>
    <t>EliteDungeon</t>
  </si>
  <si>
    <t>조력자 조각 - 피구르</t>
  </si>
  <si>
    <t>조력자 조각 - 피구르</t>
    <phoneticPr fontId="6" type="noConversion"/>
  </si>
  <si>
    <t>정수</t>
    <phoneticPr fontId="6" type="noConversion"/>
  </si>
  <si>
    <t>1-7</t>
  </si>
  <si>
    <t>1-7</t>
    <phoneticPr fontId="6" type="noConversion"/>
  </si>
  <si>
    <t>1-8</t>
  </si>
  <si>
    <t>1-9</t>
  </si>
  <si>
    <t>조력자 물약 - 중형</t>
  </si>
  <si>
    <t>1-10</t>
  </si>
  <si>
    <t>SkillRegistration / Dungeon</t>
    <phoneticPr fontId="6" type="noConversion"/>
  </si>
  <si>
    <t>골드 증가권</t>
  </si>
  <si>
    <t>2-1</t>
    <phoneticPr fontId="6" type="noConversion"/>
  </si>
  <si>
    <t>ItemDecompose / ItemUpgrade</t>
    <phoneticPr fontId="6" type="noConversion"/>
  </si>
  <si>
    <t>아이템 분해 / 강화</t>
    <phoneticPr fontId="6" type="noConversion"/>
  </si>
  <si>
    <t>경험치 2배 증가권</t>
  </si>
  <si>
    <t>2-2</t>
  </si>
  <si>
    <t>ServantWindow</t>
  </si>
  <si>
    <t>골드 2배 증가권</t>
  </si>
  <si>
    <t>2-3</t>
  </si>
  <si>
    <t>PassiveSkillUpgrade / Dungeon</t>
    <phoneticPr fontId="6" type="noConversion"/>
  </si>
  <si>
    <t>2-3</t>
    <phoneticPr fontId="6" type="noConversion"/>
  </si>
  <si>
    <t>2-4</t>
  </si>
  <si>
    <t>ParticularGoodsPurchase / Dungeon</t>
    <phoneticPr fontId="6" type="noConversion"/>
  </si>
  <si>
    <t>2-5</t>
  </si>
  <si>
    <t>2-6</t>
  </si>
  <si>
    <t>WeeklyStageWindow</t>
  </si>
  <si>
    <t>요일던전</t>
    <phoneticPr fontId="6" type="noConversion"/>
  </si>
  <si>
    <t>조력자 조각 - 수페르모</t>
  </si>
  <si>
    <t>2-7</t>
  </si>
  <si>
    <t>2-7</t>
    <phoneticPr fontId="6" type="noConversion"/>
  </si>
  <si>
    <t>2-8</t>
  </si>
  <si>
    <t>녹스 영혼석</t>
    <phoneticPr fontId="6" type="noConversion"/>
  </si>
  <si>
    <t>2-9</t>
  </si>
  <si>
    <t>녹스 무기 주문서</t>
    <phoneticPr fontId="6" type="noConversion"/>
  </si>
  <si>
    <t>칭호등록권</t>
    <phoneticPr fontId="6" type="noConversion"/>
  </si>
  <si>
    <t>2-10</t>
  </si>
  <si>
    <t>3성 방어구 소환권</t>
    <phoneticPr fontId="6" type="noConversion"/>
  </si>
  <si>
    <t>4성 방어구 소환권</t>
    <phoneticPr fontId="6" type="noConversion"/>
  </si>
  <si>
    <t>녹스 갑옷 주문서</t>
    <phoneticPr fontId="6" type="noConversion"/>
  </si>
  <si>
    <t>3-1</t>
    <phoneticPr fontId="6" type="noConversion"/>
  </si>
  <si>
    <t>3-2</t>
  </si>
  <si>
    <t>1성 무기 소환권</t>
    <phoneticPr fontId="6" type="noConversion"/>
  </si>
  <si>
    <t>3-3</t>
  </si>
  <si>
    <t>2성 무기 소환권</t>
    <phoneticPr fontId="6" type="noConversion"/>
  </si>
  <si>
    <t>3-4</t>
  </si>
  <si>
    <t>3-5</t>
  </si>
  <si>
    <t>Dialogue / Dungeon</t>
    <phoneticPr fontId="6" type="noConversion"/>
  </si>
  <si>
    <t>3-6</t>
  </si>
  <si>
    <t>조력자 조각 - 드레이크</t>
    <phoneticPr fontId="6" type="noConversion"/>
  </si>
  <si>
    <t>3-7</t>
  </si>
  <si>
    <t>1성 방어구 소환권</t>
    <phoneticPr fontId="6" type="noConversion"/>
  </si>
  <si>
    <t>3-8</t>
  </si>
  <si>
    <t>Dialogue</t>
  </si>
  <si>
    <t>세트아이템</t>
    <phoneticPr fontId="6" type="noConversion"/>
  </si>
  <si>
    <t>2성 방어구 소환권</t>
    <phoneticPr fontId="6" type="noConversion"/>
  </si>
  <si>
    <t>3-9</t>
  </si>
  <si>
    <t>GuildWindow</t>
  </si>
  <si>
    <t>3-10</t>
  </si>
  <si>
    <t>3-10</t>
    <phoneticPr fontId="6" type="noConversion"/>
  </si>
  <si>
    <t>3성 장신구 소환권</t>
    <phoneticPr fontId="6" type="noConversion"/>
  </si>
  <si>
    <t>4성 장신구 소환권</t>
    <phoneticPr fontId="6" type="noConversion"/>
  </si>
  <si>
    <t>4-1</t>
    <phoneticPr fontId="6" type="noConversion"/>
  </si>
  <si>
    <t>4-1</t>
  </si>
  <si>
    <t>4-2</t>
  </si>
  <si>
    <t>1성 장신구 소환권</t>
    <phoneticPr fontId="6" type="noConversion"/>
  </si>
  <si>
    <t>4-3</t>
  </si>
  <si>
    <t>2성 장신구 소환권</t>
    <phoneticPr fontId="6" type="noConversion"/>
  </si>
  <si>
    <t>4-4</t>
  </si>
  <si>
    <t>4-5</t>
  </si>
  <si>
    <t>4-6</t>
  </si>
  <si>
    <t>5성 장신구 소환권</t>
    <phoneticPr fontId="6" type="noConversion"/>
  </si>
  <si>
    <t>4-7</t>
  </si>
  <si>
    <t>2성 룬스톤 소환권</t>
    <phoneticPr fontId="6" type="noConversion"/>
  </si>
  <si>
    <t>4-8</t>
  </si>
  <si>
    <t>4-9</t>
  </si>
  <si>
    <t>룬스톤</t>
    <phoneticPr fontId="6" type="noConversion"/>
  </si>
  <si>
    <t>조력자 물약 - 대형</t>
  </si>
  <si>
    <t>4-10</t>
  </si>
  <si>
    <t>3성 룬스톤 소환권</t>
    <phoneticPr fontId="6" type="noConversion"/>
  </si>
  <si>
    <t>4성 룬스톤 소환권</t>
    <phoneticPr fontId="6" type="noConversion"/>
  </si>
  <si>
    <t>5-1</t>
    <phoneticPr fontId="6" type="noConversion"/>
  </si>
  <si>
    <t>4성~7성 무기 소환권</t>
  </si>
  <si>
    <t>5-2</t>
  </si>
  <si>
    <t>PvP</t>
  </si>
  <si>
    <t>5-3</t>
  </si>
  <si>
    <t>조력자 물약 - 중형</t>
    <phoneticPr fontId="6" type="noConversion"/>
  </si>
  <si>
    <t>5-4</t>
  </si>
  <si>
    <t>균열</t>
    <phoneticPr fontId="6" type="noConversion"/>
  </si>
  <si>
    <t>조력자 물약 - 대형</t>
    <phoneticPr fontId="6" type="noConversion"/>
  </si>
  <si>
    <t>5-5</t>
  </si>
  <si>
    <t>조력자 물약 - 초대형</t>
    <phoneticPr fontId="6" type="noConversion"/>
  </si>
  <si>
    <t>5-6</t>
  </si>
  <si>
    <t>초월</t>
    <phoneticPr fontId="6" type="noConversion"/>
  </si>
  <si>
    <t>조력자 조각 - 레글리스</t>
  </si>
  <si>
    <t>5-7</t>
  </si>
  <si>
    <t>5-8</t>
  </si>
  <si>
    <t>수호석</t>
    <phoneticPr fontId="6" type="noConversion"/>
  </si>
  <si>
    <t>조력자 조각 - 베아루스</t>
  </si>
  <si>
    <t>5-9</t>
  </si>
  <si>
    <t>5-10</t>
  </si>
  <si>
    <t>4성 무기 소환권</t>
    <phoneticPr fontId="6" type="noConversion"/>
  </si>
  <si>
    <t>5성 무기 소환권</t>
    <phoneticPr fontId="6" type="noConversion"/>
  </si>
  <si>
    <t>조력자 조각 - 쿠르크</t>
  </si>
  <si>
    <t>6-1</t>
    <phoneticPr fontId="6" type="noConversion"/>
  </si>
  <si>
    <t>조력자 조각 - 쿠이안</t>
  </si>
  <si>
    <t>6-2</t>
  </si>
  <si>
    <t>조력자 조각 - 루스트룸</t>
    <phoneticPr fontId="6" type="noConversion"/>
  </si>
  <si>
    <t>6-3</t>
  </si>
  <si>
    <t>6-4</t>
  </si>
  <si>
    <t>조력자 조각 - 로켈토즈</t>
  </si>
  <si>
    <t>6-5</t>
  </si>
  <si>
    <t>조력자 조각 - 케라버그</t>
  </si>
  <si>
    <t>6-6</t>
  </si>
  <si>
    <t>조력자 조각 - 헤르케리움</t>
  </si>
  <si>
    <t>6-7</t>
  </si>
  <si>
    <t>조력자 조각 - 프리겔리두즈</t>
  </si>
  <si>
    <t>6-8</t>
  </si>
  <si>
    <t>조력자 조각 - 퀸투스</t>
  </si>
  <si>
    <t>6-9</t>
  </si>
  <si>
    <t>조력자 조각 - 페르페투스</t>
    <phoneticPr fontId="6" type="noConversion"/>
  </si>
  <si>
    <t>6-10</t>
  </si>
  <si>
    <t>5성 방어구 소환권</t>
    <phoneticPr fontId="6" type="noConversion"/>
  </si>
  <si>
    <t>7-1</t>
    <phoneticPr fontId="6" type="noConversion"/>
  </si>
  <si>
    <t>7-2</t>
  </si>
  <si>
    <t>7-3</t>
  </si>
  <si>
    <t>7-4</t>
  </si>
  <si>
    <t>수호석 고유 능력</t>
    <phoneticPr fontId="6" type="noConversion"/>
  </si>
  <si>
    <t>7-5</t>
  </si>
  <si>
    <t>7-5</t>
    <phoneticPr fontId="6" type="noConversion"/>
  </si>
  <si>
    <t>7-6</t>
  </si>
  <si>
    <t>7-7</t>
  </si>
  <si>
    <t>7-8</t>
  </si>
  <si>
    <t>7-9</t>
  </si>
  <si>
    <t>조력자 물약 - 초대형</t>
  </si>
  <si>
    <t>7-10</t>
  </si>
  <si>
    <t>5~7성 장신구 소환권</t>
    <phoneticPr fontId="6" type="noConversion"/>
  </si>
  <si>
    <t>8-1</t>
    <phoneticPr fontId="6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</si>
  <si>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</si>
  <si>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</si>
  <si>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</si>
  <si>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</si>
  <si>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</si>
  <si>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</si>
  <si>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</si>
  <si>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</si>
  <si>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</si>
  <si>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5성 룬스톤 소환권</t>
    <phoneticPr fontId="6" type="noConversion"/>
  </si>
  <si>
    <t>5~7성 룬스톤 소환권</t>
    <phoneticPr fontId="6" type="noConversion"/>
  </si>
  <si>
    <t>9-1</t>
    <phoneticPr fontId="6" type="noConversion"/>
  </si>
  <si>
    <t>9-2</t>
    <phoneticPr fontId="6" type="noConversion"/>
  </si>
  <si>
    <t>9-3</t>
  </si>
  <si>
    <t>9-4</t>
  </si>
  <si>
    <t>9-5</t>
  </si>
  <si>
    <t>9-6</t>
  </si>
  <si>
    <t>조력자 조각 - 로켈토즈</t>
    <phoneticPr fontId="6" type="noConversion"/>
  </si>
  <si>
    <t>9-7</t>
  </si>
  <si>
    <t>9-8</t>
  </si>
  <si>
    <t>9-9</t>
  </si>
  <si>
    <t>9-10</t>
  </si>
  <si>
    <t>퀘스트 보상 재설정 ( 20170525_퀘스트 보상 개선 참고)</t>
    <phoneticPr fontId="6" type="noConversion"/>
  </si>
  <si>
    <t>운영툴</t>
    <phoneticPr fontId="6" type="noConversion"/>
  </si>
  <si>
    <t>일괄지급 기능 개선</t>
    <phoneticPr fontId="6" type="noConversion"/>
  </si>
  <si>
    <t>순서 변경 적용 : 서버 노출 순서 기능 추가 (Serverinfo 를 통해 적용: 번들로 반영가능)</t>
    <phoneticPr fontId="6" type="noConversion"/>
  </si>
  <si>
    <t>[2017 05월 30일 One Store &amp; Google 라이브 서버 및 QA 서버 빌드 개발 및 수정 항목 ( 5월 31일 업데이트 예정항목)]</t>
    <phoneticPr fontId="6" type="noConversion"/>
  </si>
  <si>
    <t>이벤트 출석(7일)</t>
    <phoneticPr fontId="6" type="noConversion"/>
  </si>
  <si>
    <t>7일 이벤트 출석 시스템 추가: 연속출석 아님, 기간 설정(시작일, 종료일)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</si>
  <si>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</si>
  <si>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</si>
  <si>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</si>
  <si>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</si>
  <si>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</si>
  <si>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</si>
  <si>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</si>
  <si>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</si>
  <si>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indexed="8"/>
        <rFont val="맑은 고딕"/>
        <family val="3"/>
        <charset val="129"/>
      </rPr>
      <t xml:space="preserve">
* N:  개수
* -1: 없음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</si>
  <si>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</si>
  <si>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</si>
  <si>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</si>
  <si>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</si>
  <si>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</si>
  <si>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</si>
  <si>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균열던전 입장 제한레벨 : 25레벨 -&gt; 20레벨 변경</t>
    <phoneticPr fontId="6" type="noConversion"/>
  </si>
  <si>
    <t>1. 툴팁 튜토리얼 문구 수정</t>
    <phoneticPr fontId="6" type="noConversion"/>
  </si>
  <si>
    <t>2. 도움말 문구 수정</t>
    <phoneticPr fontId="6" type="noConversion"/>
  </si>
  <si>
    <t>3. 퀘스트 '균열' 대사 수정</t>
    <phoneticPr fontId="6" type="noConversion"/>
  </si>
  <si>
    <t>4. 캐릭터 레벨 20 미만일 때, 던전과 마을지도 균열 던전 버튼 터치 시 팝업창 출력</t>
    <phoneticPr fontId="6" type="noConversion"/>
  </si>
  <si>
    <t>서버 태그 및 서버 상태 타입 설정
11: 최근 접속 서버
12: 추천 서버
13: 신규 서버
21: 원활 서버
22: 보통 서버
23: 혼잡 서버(접속가능) - 알림없음
24: 혼잡 서버(접속 불가) - 알림 있음
31: 점검 서버</t>
  </si>
  <si>
    <r>
      <t xml:space="preserve">접속자 수에 따른 서버 상태 표시 설정
(접속 제한이 아님)
해당 수치 이상
-1 : 관계없음
</t>
    </r>
    <r>
      <rPr>
        <b/>
        <sz val="10"/>
        <color indexed="8"/>
        <rFont val="맑은 고딕"/>
        <family val="3"/>
        <charset val="129"/>
      </rPr>
      <t>N : 해상 수치 이상</t>
    </r>
  </si>
  <si>
    <r>
      <t xml:space="preserve">접속자 수에 따른 서버 상태 표시 설정
(접속 제한이 아님)
해당 수치 미만
-1 : 관계없음
</t>
    </r>
    <r>
      <rPr>
        <b/>
        <sz val="10"/>
        <color indexed="8"/>
        <rFont val="맑은 고딕"/>
        <family val="3"/>
        <charset val="129"/>
      </rPr>
      <t>N : 해상 수치 미만
실제 서버 접속 가능 인원수는 3천~5천명으로 버퍼를 잡고있음.</t>
    </r>
  </si>
  <si>
    <t>서버 태그와 서버 상태 설명</t>
  </si>
  <si>
    <t>서버 태그와 서버 상태 설명 텍스트 코드 연동
TextInfo 의
TextCommon 테이블 연동</t>
  </si>
  <si>
    <t>원활</t>
  </si>
  <si>
    <t>보통</t>
  </si>
  <si>
    <t>혼잡</t>
  </si>
  <si>
    <t>매우혼잡</t>
  </si>
  <si>
    <t>점검</t>
  </si>
  <si>
    <t>서버 상태관련 접속인원수 설정 범위값 수정 (20170530_ServerTagNState 참고)</t>
    <phoneticPr fontId="6" type="noConversion"/>
  </si>
  <si>
    <t>7일간 회차 기준으로 회차별 아이템 등록,설정 (20170530_AttendanceEvent 참고)</t>
    <phoneticPr fontId="6" type="noConversion"/>
  </si>
  <si>
    <t xml:space="preserve">캐릭터 기준으로 출석 저장 </t>
    <phoneticPr fontId="6" type="noConversion"/>
  </si>
  <si>
    <t>5. 캐릭터 레벨 20 일 때, 정상 입장 / 20레벨 도달시 관련 컨텐츠 개방 표시</t>
    <phoneticPr fontId="6" type="noConversion"/>
  </si>
  <si>
    <t>경험치, 레벨, 스킬포인트, 각 던전입장 포인트 입장 수 메모리 변조 방지</t>
  </si>
  <si>
    <t>해킹 방지</t>
    <phoneticPr fontId="6" type="noConversion"/>
  </si>
  <si>
    <t>레벨 업시 새로 획득한 스킬, 스킬 슬롯에 자동 장착되는 기능.(레벨10이하에서만 작동) : 빈슬롯/메인슬롯(상단스킬슬롯) 부터</t>
    <phoneticPr fontId="6" type="noConversion"/>
  </si>
  <si>
    <t>인게임(일반,정예,균열) 친구 소환 및 친구 자동전투 기능 구현</t>
  </si>
  <si>
    <t>친구 소환 시스템</t>
    <phoneticPr fontId="6" type="noConversion"/>
  </si>
  <si>
    <t>스킬 자동 장착 시스템</t>
    <phoneticPr fontId="6" type="noConversion"/>
  </si>
  <si>
    <t>옵션셋팅 기능 추가(로비 유저 인원 조절 기능) : 1명 ~ 30명까지 조정</t>
    <phoneticPr fontId="6" type="noConversion"/>
  </si>
  <si>
    <t>게임 설정</t>
    <phoneticPr fontId="6" type="noConversion"/>
  </si>
  <si>
    <t>서버 리스트 매우혼잡(25번:접속불가상태 5001명이상) 시 팝업 노출 :잠시 뒤 다시 시도 팝업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</si>
  <si>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</si>
  <si>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</si>
  <si>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</si>
  <si>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</si>
  <si>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</si>
  <si>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</si>
  <si>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</si>
  <si>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</si>
  <si>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</si>
  <si>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</si>
  <si>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</si>
  <si>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</si>
  <si>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</si>
  <si>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</si>
  <si>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</si>
  <si>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</si>
  <si>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</si>
  <si>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</si>
  <si>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</si>
  <si>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</si>
  <si>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</si>
  <si>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</si>
  <si>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</si>
  <si>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</si>
  <si>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</si>
  <si>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</si>
  <si>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</si>
  <si>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</si>
  <si>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</si>
  <si>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</si>
  <si>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</si>
  <si>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</si>
  <si>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</si>
  <si>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</si>
  <si>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</si>
  <si>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</si>
  <si>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</si>
  <si>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</si>
  <si>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</si>
  <si>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</si>
  <si>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</si>
  <si>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</si>
  <si>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</si>
  <si>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</si>
  <si>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</si>
  <si>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</si>
  <si>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</si>
  <si>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</si>
  <si>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</si>
  <si>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</si>
  <si>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</si>
  <si>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</si>
  <si>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</si>
  <si>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</si>
  <si>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</si>
  <si>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</si>
  <si>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</si>
  <si>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</si>
  <si>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</si>
  <si>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</si>
  <si>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</si>
  <si>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</si>
  <si>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</si>
  <si>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</si>
  <si>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</si>
  <si>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</si>
  <si>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</si>
  <si>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</si>
  <si>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</si>
  <si>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</si>
  <si>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</si>
  <si>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</si>
  <si>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</si>
  <si>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</si>
  <si>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</si>
  <si>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</si>
  <si>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</si>
  <si>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</si>
  <si>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</si>
  <si>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</si>
  <si>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</si>
  <si>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</si>
  <si>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</si>
  <si>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</si>
  <si>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</si>
  <si>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</si>
  <si>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</si>
  <si>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</si>
  <si>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</si>
  <si>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</si>
  <si>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</si>
  <si>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</si>
  <si>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</si>
  <si>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</si>
  <si>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</si>
  <si>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</si>
  <si>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</si>
  <si>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</si>
  <si>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</si>
  <si>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</si>
  <si>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</si>
  <si>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</si>
  <si>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</si>
  <si>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</si>
  <si>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</si>
  <si>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</si>
  <si>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</si>
  <si>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</si>
  <si>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</si>
  <si>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</si>
  <si>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</si>
  <si>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</si>
  <si>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</si>
  <si>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</si>
  <si>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</si>
  <si>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</si>
  <si>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</si>
  <si>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</si>
  <si>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</si>
  <si>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</si>
  <si>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</si>
  <si>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</si>
  <si>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</si>
  <si>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</si>
  <si>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</si>
  <si>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</si>
  <si>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</si>
  <si>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</si>
  <si>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</si>
  <si>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</si>
  <si>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</si>
  <si>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</si>
  <si>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</si>
  <si>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</si>
  <si>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</si>
  <si>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</si>
  <si>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</si>
  <si>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</si>
  <si>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</si>
  <si>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</si>
  <si>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</si>
  <si>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</si>
  <si>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</si>
  <si>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</si>
  <si>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</si>
  <si>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</si>
  <si>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</si>
  <si>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</si>
  <si>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</si>
  <si>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</si>
  <si>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</si>
  <si>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</si>
  <si>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</si>
  <si>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</si>
  <si>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</si>
  <si>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</si>
  <si>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</si>
  <si>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</si>
  <si>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</si>
  <si>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</si>
  <si>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</si>
  <si>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</si>
  <si>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</si>
  <si>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</si>
  <si>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</si>
  <si>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</si>
  <si>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</si>
  <si>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</si>
  <si>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</si>
  <si>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</si>
  <si>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</si>
  <si>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</si>
  <si>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</si>
  <si>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</si>
  <si>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</si>
  <si>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</si>
  <si>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</si>
  <si>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</si>
  <si>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</si>
  <si>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</si>
  <si>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</si>
  <si>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</si>
  <si>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</si>
  <si>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5" type="noConversion"/>
  </si>
  <si>
    <t>열쇠 500</t>
    <phoneticPr fontId="25" type="noConversion"/>
  </si>
  <si>
    <t>4~7성 장신구 소환권 1장</t>
    <phoneticPr fontId="25" type="noConversion"/>
  </si>
  <si>
    <t>즉시완료권 50장</t>
    <phoneticPr fontId="25" type="noConversion"/>
  </si>
  <si>
    <t>5~7성 방어구 소환권 1장</t>
    <phoneticPr fontId="25" type="noConversion"/>
  </si>
  <si>
    <t>방어구 승급 스톤 10개</t>
    <phoneticPr fontId="25" type="noConversion"/>
  </si>
  <si>
    <t>무기 승급 스톤 10개, 5~7성 무기 소환권 1장</t>
    <phoneticPr fontId="25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</si>
  <si>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</si>
  <si>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</si>
  <si>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</si>
  <si>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</si>
  <si>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</si>
  <si>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</si>
  <si>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</si>
  <si>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</si>
  <si>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</si>
  <si>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</si>
  <si>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</si>
  <si>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</si>
  <si>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</si>
  <si>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</si>
  <si>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</si>
  <si>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</si>
  <si>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</si>
  <si>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</si>
  <si>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</si>
  <si>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</si>
  <si>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</si>
  <si>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</si>
  <si>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</si>
  <si>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</si>
  <si>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</si>
  <si>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</si>
  <si>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</si>
  <si>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</si>
  <si>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</si>
  <si>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</si>
  <si>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</si>
  <si>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</si>
  <si>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</si>
  <si>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</si>
  <si>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</si>
  <si>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</si>
  <si>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</si>
  <si>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</si>
  <si>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</si>
  <si>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</si>
  <si>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</si>
  <si>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</si>
  <si>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</si>
  <si>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</si>
  <si>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</si>
  <si>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</si>
  <si>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</si>
  <si>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</si>
  <si>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</si>
  <si>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</si>
  <si>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</si>
  <si>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</si>
  <si>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</si>
  <si>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</si>
  <si>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</si>
  <si>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</si>
  <si>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</si>
  <si>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</si>
  <si>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</si>
  <si>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</si>
  <si>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</si>
  <si>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</si>
  <si>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</si>
  <si>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</si>
  <si>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</si>
  <si>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</si>
  <si>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</si>
  <si>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</si>
  <si>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</si>
  <si>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</si>
  <si>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</si>
  <si>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</si>
  <si>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</si>
  <si>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</si>
  <si>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</si>
  <si>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</si>
  <si>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</si>
  <si>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</si>
  <si>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</si>
  <si>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</si>
  <si>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</si>
  <si>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</si>
  <si>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</si>
  <si>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</si>
  <si>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</si>
  <si>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</si>
  <si>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</si>
  <si>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</si>
  <si>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</si>
  <si>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</si>
  <si>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</si>
  <si>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</si>
  <si>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</si>
  <si>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</si>
  <si>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</si>
  <si>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</si>
  <si>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</si>
  <si>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</si>
  <si>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</si>
  <si>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</si>
  <si>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</si>
  <si>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</si>
  <si>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</si>
  <si>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</si>
  <si>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</si>
  <si>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</si>
  <si>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</si>
  <si>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</si>
  <si>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</si>
  <si>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</si>
  <si>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</si>
  <si>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</si>
  <si>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</si>
  <si>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</si>
  <si>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</si>
  <si>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</si>
  <si>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</si>
  <si>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</si>
  <si>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</si>
  <si>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</si>
  <si>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</si>
  <si>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</si>
  <si>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</si>
  <si>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</si>
  <si>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</si>
  <si>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</si>
  <si>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</si>
  <si>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</si>
  <si>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</si>
  <si>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</si>
  <si>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</si>
  <si>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</si>
  <si>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</si>
  <si>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</si>
  <si>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</si>
  <si>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</si>
  <si>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</si>
  <si>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</si>
  <si>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</si>
  <si>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</si>
  <si>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</si>
  <si>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</si>
  <si>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</si>
  <si>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</si>
  <si>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</si>
  <si>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</si>
  <si>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</si>
  <si>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</si>
  <si>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</si>
  <si>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</si>
  <si>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</si>
  <si>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</si>
  <si>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</si>
  <si>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</si>
  <si>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</si>
  <si>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</si>
  <si>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</si>
  <si>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</si>
  <si>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</si>
  <si>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</si>
  <si>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</si>
  <si>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</si>
  <si>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</si>
  <si>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</si>
  <si>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</si>
  <si>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</si>
  <si>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</si>
  <si>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</si>
  <si>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</si>
  <si>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</si>
  <si>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</si>
  <si>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</si>
  <si>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</si>
  <si>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</si>
  <si>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</si>
  <si>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</si>
  <si>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</si>
  <si>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</si>
  <si>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</si>
  <si>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</si>
  <si>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</si>
  <si>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</si>
  <si>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</si>
  <si>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</si>
  <si>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</si>
  <si>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</si>
  <si>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</si>
  <si>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</si>
  <si>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</si>
  <si>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</si>
  <si>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</si>
  <si>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</si>
  <si>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</si>
  <si>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</si>
  <si>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</si>
  <si>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</si>
  <si>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</si>
  <si>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</si>
  <si>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</si>
  <si>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</si>
  <si>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</si>
  <si>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</si>
  <si>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</si>
  <si>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</si>
  <si>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</si>
  <si>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</si>
  <si>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</si>
  <si>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</si>
  <si>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</si>
  <si>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</si>
  <si>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</si>
  <si>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</si>
  <si>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</si>
  <si>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</si>
  <si>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</si>
  <si>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</si>
  <si>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</si>
  <si>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</si>
  <si>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</si>
  <si>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</si>
  <si>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</si>
  <si>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</si>
  <si>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</si>
  <si>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</si>
  <si>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</si>
  <si>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</si>
  <si>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</si>
  <si>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</si>
  <si>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</si>
  <si>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</si>
  <si>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</si>
  <si>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</si>
  <si>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</si>
  <si>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</si>
  <si>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</si>
  <si>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</si>
  <si>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</si>
  <si>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</si>
  <si>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</si>
  <si>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</si>
  <si>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</si>
  <si>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</si>
  <si>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</si>
  <si>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</si>
  <si>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</si>
  <si>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</si>
  <si>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</si>
  <si>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</si>
  <si>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</si>
  <si>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</si>
  <si>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</si>
  <si>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</si>
  <si>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</si>
  <si>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</si>
  <si>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</si>
  <si>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</si>
  <si>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</si>
  <si>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</si>
  <si>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</si>
  <si>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</si>
  <si>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</si>
  <si>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</si>
  <si>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</si>
  <si>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</si>
  <si>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</si>
  <si>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</si>
  <si>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</si>
  <si>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</si>
  <si>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</si>
  <si>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</si>
  <si>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</si>
  <si>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</si>
  <si>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</si>
  <si>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</si>
  <si>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</si>
  <si>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</si>
  <si>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</si>
  <si>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</si>
  <si>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</si>
  <si>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</si>
  <si>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</si>
  <si>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</si>
  <si>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</si>
  <si>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</si>
  <si>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</si>
  <si>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</si>
  <si>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</si>
  <si>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</si>
  <si>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</si>
  <si>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</si>
  <si>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</si>
  <si>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</si>
  <si>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</si>
  <si>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</si>
  <si>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</si>
  <si>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</si>
  <si>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</si>
  <si>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</si>
  <si>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</si>
  <si>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</si>
  <si>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</si>
  <si>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</si>
  <si>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</si>
  <si>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</si>
  <si>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</si>
  <si>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</si>
  <si>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</si>
  <si>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</si>
  <si>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</si>
  <si>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</si>
  <si>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</si>
  <si>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</si>
  <si>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</si>
  <si>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</si>
  <si>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</si>
  <si>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</si>
  <si>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</si>
  <si>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</si>
  <si>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</si>
  <si>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</si>
  <si>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</si>
  <si>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</si>
  <si>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</si>
  <si>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</si>
  <si>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</si>
  <si>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</si>
  <si>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</si>
  <si>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</si>
  <si>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</si>
  <si>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</si>
  <si>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</si>
  <si>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</si>
  <si>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</si>
  <si>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</si>
  <si>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</si>
  <si>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</si>
  <si>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</si>
  <si>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</si>
  <si>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</si>
  <si>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</si>
  <si>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</si>
  <si>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</si>
  <si>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</si>
  <si>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</si>
  <si>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</si>
  <si>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</si>
  <si>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</si>
  <si>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</si>
  <si>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</si>
  <si>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</si>
  <si>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</si>
  <si>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</si>
  <si>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</si>
  <si>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</si>
  <si>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</si>
  <si>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</si>
  <si>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</si>
  <si>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</si>
  <si>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</si>
  <si>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</si>
  <si>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</si>
  <si>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</si>
  <si>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</si>
  <si>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</si>
  <si>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</si>
  <si>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</si>
  <si>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</si>
  <si>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</si>
  <si>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</si>
  <si>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</si>
  <si>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</si>
  <si>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</si>
  <si>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</si>
  <si>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</si>
  <si>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</si>
  <si>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</si>
  <si>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</si>
  <si>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</si>
  <si>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</si>
  <si>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</si>
  <si>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</si>
  <si>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</si>
  <si>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</si>
  <si>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</si>
  <si>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</si>
  <si>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</si>
  <si>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</si>
  <si>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</si>
  <si>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</si>
  <si>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</si>
  <si>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</si>
  <si>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</si>
  <si>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</si>
  <si>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</si>
  <si>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</si>
  <si>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</si>
  <si>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</si>
  <si>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</si>
  <si>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</si>
  <si>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</si>
  <si>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</si>
  <si>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</si>
  <si>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</si>
  <si>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</si>
  <si>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</si>
  <si>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</si>
  <si>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</si>
  <si>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</si>
  <si>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</si>
  <si>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</si>
  <si>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</si>
  <si>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</si>
  <si>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</si>
  <si>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</si>
  <si>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</si>
  <si>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</si>
  <si>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</si>
  <si>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</si>
  <si>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</si>
  <si>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</si>
  <si>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</si>
  <si>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</si>
  <si>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</si>
  <si>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</si>
  <si>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</si>
  <si>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</si>
  <si>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</si>
  <si>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</si>
  <si>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</si>
  <si>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</si>
  <si>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</si>
  <si>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</si>
  <si>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</si>
  <si>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</si>
  <si>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</si>
  <si>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</si>
  <si>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</si>
  <si>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</si>
  <si>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</si>
  <si>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</si>
  <si>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</si>
  <si>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</si>
  <si>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</si>
  <si>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</si>
  <si>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</si>
  <si>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</si>
  <si>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</si>
  <si>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</si>
  <si>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</si>
  <si>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</si>
  <si>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</si>
  <si>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</si>
  <si>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</si>
  <si>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</si>
  <si>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</si>
  <si>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</si>
  <si>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</si>
  <si>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</si>
  <si>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</si>
  <si>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</si>
  <si>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</si>
  <si>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</si>
  <si>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</si>
  <si>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</si>
  <si>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</si>
  <si>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</si>
  <si>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</si>
  <si>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</si>
  <si>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</si>
  <si>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</si>
  <si>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</si>
  <si>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</si>
  <si>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</si>
  <si>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</si>
  <si>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</si>
  <si>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</si>
  <si>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</si>
  <si>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</si>
  <si>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</si>
  <si>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</si>
  <si>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</si>
  <si>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</si>
  <si>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</si>
  <si>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</si>
  <si>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</si>
  <si>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</si>
  <si>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</si>
  <si>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</si>
  <si>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</si>
  <si>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</si>
  <si>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</si>
  <si>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</si>
  <si>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</si>
  <si>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</si>
  <si>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</si>
  <si>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</si>
  <si>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</si>
  <si>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</si>
  <si>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</si>
  <si>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</si>
  <si>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</si>
  <si>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</si>
  <si>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</si>
  <si>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</si>
  <si>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</si>
  <si>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</si>
  <si>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</si>
  <si>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</si>
  <si>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</si>
  <si>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</si>
  <si>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</si>
  <si>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</si>
  <si>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</si>
  <si>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</si>
  <si>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</si>
  <si>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</si>
  <si>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</si>
  <si>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</si>
  <si>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</si>
  <si>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</si>
  <si>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</si>
  <si>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</si>
  <si>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</si>
  <si>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</si>
  <si>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</si>
  <si>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</si>
  <si>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</si>
  <si>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</si>
  <si>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</si>
  <si>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</si>
  <si>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</si>
  <si>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</si>
  <si>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</si>
  <si>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</si>
  <si>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</si>
  <si>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</si>
  <si>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</si>
  <si>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</si>
  <si>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</si>
  <si>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</si>
  <si>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</si>
  <si>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</si>
  <si>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</si>
  <si>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</si>
  <si>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</si>
  <si>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</si>
  <si>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</si>
  <si>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</si>
  <si>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</si>
  <si>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</si>
  <si>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</si>
  <si>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</si>
  <si>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</si>
  <si>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</si>
  <si>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</si>
  <si>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</si>
  <si>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</si>
  <si>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</si>
  <si>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</si>
  <si>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</si>
  <si>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</si>
  <si>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</si>
  <si>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</si>
  <si>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</si>
  <si>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</si>
  <si>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</si>
  <si>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</si>
  <si>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</si>
  <si>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</si>
  <si>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</si>
  <si>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</si>
  <si>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</si>
  <si>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</si>
  <si>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</si>
  <si>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</si>
  <si>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</si>
  <si>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</si>
  <si>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</si>
  <si>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</si>
  <si>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</si>
  <si>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</si>
  <si>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</si>
  <si>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</si>
  <si>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</si>
  <si>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</si>
  <si>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</si>
  <si>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</si>
  <si>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</si>
  <si>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</si>
  <si>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</si>
  <si>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</si>
  <si>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</si>
  <si>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</si>
  <si>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</si>
  <si>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</si>
  <si>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</si>
  <si>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</si>
  <si>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</si>
  <si>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</si>
  <si>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</si>
  <si>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</si>
  <si>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</si>
  <si>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</si>
  <si>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</si>
  <si>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</si>
  <si>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</si>
  <si>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</si>
  <si>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</si>
  <si>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</si>
  <si>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</si>
  <si>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</si>
  <si>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</si>
  <si>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</si>
  <si>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</si>
  <si>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</si>
  <si>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</si>
  <si>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</si>
  <si>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</si>
  <si>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</si>
  <si>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</si>
  <si>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</si>
  <si>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</si>
  <si>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</si>
  <si>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</si>
  <si>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</si>
  <si>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</si>
  <si>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</si>
  <si>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</si>
  <si>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</si>
  <si>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</si>
  <si>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</si>
  <si>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</si>
  <si>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</si>
  <si>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</si>
  <si>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</si>
  <si>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</si>
  <si>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</si>
  <si>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</si>
  <si>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</si>
  <si>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</si>
  <si>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</si>
  <si>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</si>
  <si>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</si>
  <si>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</si>
  <si>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</si>
  <si>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</si>
  <si>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</si>
  <si>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</si>
  <si>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</si>
  <si>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</si>
  <si>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</si>
  <si>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</si>
  <si>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</si>
  <si>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</si>
  <si>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</si>
  <si>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</si>
  <si>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</si>
  <si>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</si>
  <si>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</si>
  <si>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</si>
  <si>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</si>
  <si>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</si>
  <si>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</si>
  <si>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</si>
  <si>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</si>
  <si>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</si>
  <si>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</si>
  <si>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</si>
  <si>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</si>
  <si>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</si>
  <si>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</si>
  <si>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</si>
  <si>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</si>
  <si>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</si>
  <si>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</si>
  <si>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</si>
  <si>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</si>
  <si>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</si>
  <si>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</si>
  <si>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</si>
  <si>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</si>
  <si>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</si>
  <si>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>1. 고급 룬스톤 상자 및 고급 룬스톤 10+1 상자 확률 공개</t>
    <phoneticPr fontId="6" type="noConversion"/>
  </si>
  <si>
    <t xml:space="preserve"> - 해당 상품 확률 첨부</t>
    <phoneticPr fontId="6" type="noConversion"/>
  </si>
  <si>
    <t>룬스톤 재능 - 5성</t>
  </si>
  <si>
    <t>룬스톤 지혜 - 5성</t>
  </si>
  <si>
    <t>룬스톤 수호 - 5성</t>
  </si>
  <si>
    <t>룬스톤 용맹 - 5성</t>
  </si>
  <si>
    <t>보너스 5성 확정 룬스톤 그룹</t>
    <phoneticPr fontId="6" type="noConversion"/>
  </si>
  <si>
    <t>룬스톤 재능 - 7성</t>
  </si>
  <si>
    <t>룬스톤 지혜 - 7성</t>
  </si>
  <si>
    <t>룬스톤 수호 - 7성</t>
  </si>
  <si>
    <t>룬스톤 용맹 - 7성</t>
  </si>
  <si>
    <t>7성 룬스톤 그룹</t>
    <phoneticPr fontId="6" type="noConversion"/>
  </si>
  <si>
    <t>룬스톤 재능 - 6성</t>
  </si>
  <si>
    <t>룬스톤 지혜 - 6성</t>
  </si>
  <si>
    <t>룬스톤 수호 - 6성</t>
  </si>
  <si>
    <t>룬스톤 용맹 - 6성</t>
  </si>
  <si>
    <t>6성 룬스톤 그룹</t>
    <phoneticPr fontId="6" type="noConversion"/>
  </si>
  <si>
    <t>5성 룬스톤 그룹</t>
    <phoneticPr fontId="6" type="noConversion"/>
  </si>
  <si>
    <t>룬스톤 재능 - 4성</t>
  </si>
  <si>
    <t>룬스톤 지혜 - 4성</t>
  </si>
  <si>
    <t>룬스톤 수호 - 4성</t>
  </si>
  <si>
    <t>룬스톤 용맹 - 4성</t>
  </si>
  <si>
    <t>4성 룬스톤 그룹</t>
    <phoneticPr fontId="6" type="noConversion"/>
  </si>
  <si>
    <t>3성 룬스톤 그룹</t>
    <phoneticPr fontId="6" type="noConversion"/>
  </si>
  <si>
    <t>보너스 5성 룬스톤 그룹</t>
    <phoneticPr fontId="6" type="noConversion"/>
  </si>
  <si>
    <t>고급 룬스톤 확정 보너스 뽑기</t>
    <phoneticPr fontId="6" type="noConversion"/>
  </si>
  <si>
    <t>7성 룬스톤 그룹</t>
    <phoneticPr fontId="6" type="noConversion"/>
  </si>
  <si>
    <t>고급 룬스톤 상자 10회 뽑기</t>
  </si>
  <si>
    <t>고급 룬스톤 상자 1회 뽑기</t>
    <phoneticPr fontId="6" type="noConversion"/>
  </si>
  <si>
    <t>뽑기 아이템 그룹
당첨 확률 (%)
무조건 1개 당첨</t>
    <phoneticPr fontId="6" type="noConversion"/>
  </si>
  <si>
    <t xml:space="preserve">뽑기 아이템 그룹 </t>
    <phoneticPr fontId="6" type="noConversion"/>
  </si>
  <si>
    <t>아이템 이름</t>
    <phoneticPr fontId="6" type="noConversion"/>
  </si>
  <si>
    <t>6성 룬스톤 그룹</t>
    <phoneticPr fontId="6" type="noConversion"/>
  </si>
  <si>
    <t>룬스톤 상자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</si>
  <si>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</si>
  <si>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</si>
  <si>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회피 및 피해감소 최대 수치 60% 제한</t>
    <phoneticPr fontId="6" type="noConversion"/>
  </si>
  <si>
    <t>모든 액티브 스킬의 최대 레벨 제한 10레벨까지 확장</t>
    <phoneticPr fontId="6" type="noConversion"/>
  </si>
  <si>
    <t>스킬 데미지 표기 UI 개선</t>
    <phoneticPr fontId="6" type="noConversion"/>
  </si>
  <si>
    <t>스킬 표기 방식 기존 '스킬 데미지 증가' 에서 '스킬 데미지'로 변경</t>
    <phoneticPr fontId="6" type="noConversion"/>
  </si>
  <si>
    <t>액티브 스킬 개편</t>
    <phoneticPr fontId="6" type="noConversion"/>
  </si>
  <si>
    <t>액티브 스킬 추가 데미지 및 체력비례데미지 옵션 추가 부여</t>
    <phoneticPr fontId="6" type="noConversion"/>
  </si>
  <si>
    <t>아이템 옵션</t>
    <phoneticPr fontId="6" type="noConversion"/>
  </si>
  <si>
    <t>치명타 세기 상향</t>
    <phoneticPr fontId="6" type="noConversion"/>
  </si>
  <si>
    <t>일부 수호석의 밸런스 하향</t>
    <phoneticPr fontId="6" type="noConversion"/>
  </si>
  <si>
    <t>수호석 리뉴얼</t>
    <phoneticPr fontId="6" type="noConversion"/>
  </si>
  <si>
    <t>초월던전</t>
    <phoneticPr fontId="6" type="noConversion"/>
  </si>
  <si>
    <t>몬스터 체력 변경</t>
    <phoneticPr fontId="6" type="noConversion"/>
  </si>
  <si>
    <t>보스 소환 방식 개선</t>
    <phoneticPr fontId="6" type="noConversion"/>
  </si>
  <si>
    <t>단계별 최종 난이도 배율 조정</t>
    <phoneticPr fontId="6" type="noConversion"/>
  </si>
  <si>
    <t>해당 수호자 레벨에 제공되는
추가 생명력 수치</t>
  </si>
  <si>
    <t>해당 수호자 레벨에 제공되는
추가 방어력 수치</t>
  </si>
  <si>
    <t>수호자 1레벨 경험치 정보</t>
  </si>
  <si>
    <t>수호자 2레벨 경험치 정보</t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</si>
  <si>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</si>
  <si>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</si>
  <si>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</si>
  <si>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</si>
  <si>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</si>
  <si>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</si>
  <si>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</si>
  <si>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</si>
  <si>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</si>
  <si>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</si>
  <si>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</si>
  <si>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</si>
  <si>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</si>
  <si>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</si>
  <si>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</si>
  <si>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</si>
  <si>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</si>
  <si>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</si>
  <si>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</si>
  <si>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</si>
  <si>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</si>
  <si>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</si>
  <si>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</si>
  <si>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</si>
  <si>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</si>
  <si>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</si>
  <si>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</si>
  <si>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</si>
  <si>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</si>
  <si>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</si>
  <si>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</si>
  <si>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</si>
  <si>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</si>
  <si>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</si>
  <si>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</si>
  <si>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</si>
  <si>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</si>
  <si>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</si>
  <si>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</si>
  <si>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</si>
  <si>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</si>
  <si>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</si>
  <si>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</si>
  <si>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</si>
  <si>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</si>
  <si>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</si>
  <si>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</si>
  <si>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</si>
  <si>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</si>
  <si>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</si>
  <si>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</si>
  <si>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</si>
  <si>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</si>
  <si>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</si>
  <si>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</si>
  <si>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</si>
  <si>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</si>
  <si>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</si>
  <si>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</si>
  <si>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</si>
  <si>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</si>
  <si>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</si>
  <si>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</si>
  <si>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</si>
  <si>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</si>
  <si>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</si>
  <si>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</si>
  <si>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</si>
  <si>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</si>
  <si>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</si>
  <si>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</si>
  <si>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</si>
  <si>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</si>
  <si>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</si>
  <si>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</si>
  <si>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</si>
  <si>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</si>
  <si>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</si>
  <si>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</si>
  <si>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</si>
  <si>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</si>
  <si>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</si>
  <si>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</si>
  <si>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</si>
  <si>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</si>
  <si>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</si>
  <si>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</si>
  <si>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</si>
  <si>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</si>
  <si>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</si>
  <si>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</si>
  <si>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</si>
  <si>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</si>
  <si>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</si>
  <si>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</si>
  <si>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</si>
  <si>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</si>
  <si>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</si>
  <si>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</si>
  <si>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</si>
  <si>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</si>
  <si>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</si>
  <si>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</si>
  <si>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</si>
  <si>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</si>
  <si>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</si>
  <si>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</si>
  <si>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</si>
  <si>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</si>
  <si>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</si>
  <si>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</si>
  <si>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</si>
  <si>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</si>
  <si>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</si>
  <si>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</si>
  <si>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</si>
  <si>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</si>
  <si>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</si>
  <si>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</si>
  <si>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</si>
  <si>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</si>
  <si>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</si>
  <si>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</si>
  <si>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</si>
  <si>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</si>
  <si>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</si>
  <si>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</si>
  <si>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</si>
  <si>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</si>
  <si>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</si>
  <si>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</si>
  <si>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</si>
  <si>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</si>
  <si>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</si>
  <si>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</si>
  <si>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</si>
  <si>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</si>
  <si>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</si>
  <si>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</si>
  <si>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</si>
  <si>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</si>
  <si>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</si>
  <si>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</si>
  <si>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</si>
  <si>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</si>
  <si>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</si>
  <si>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</si>
  <si>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</si>
  <si>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</si>
  <si>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</si>
  <si>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</si>
  <si>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</si>
  <si>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</si>
  <si>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</si>
  <si>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</si>
  <si>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</si>
  <si>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</si>
  <si>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</si>
  <si>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</si>
  <si>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</si>
  <si>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</si>
  <si>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</si>
  <si>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</si>
  <si>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</si>
  <si>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</si>
  <si>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</si>
  <si>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</si>
  <si>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</si>
  <si>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</si>
  <si>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</si>
  <si>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</si>
  <si>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</si>
  <si>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</si>
  <si>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</si>
  <si>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</si>
  <si>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</si>
  <si>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</si>
  <si>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</si>
  <si>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</si>
  <si>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</si>
  <si>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</si>
  <si>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</si>
  <si>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</si>
  <si>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</si>
  <si>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</si>
  <si>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</si>
  <si>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</si>
  <si>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</si>
  <si>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</si>
  <si>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</si>
  <si>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</si>
  <si>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</si>
  <si>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</si>
  <si>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</si>
  <si>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</si>
  <si>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</si>
  <si>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</si>
  <si>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</si>
  <si>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</si>
  <si>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</si>
  <si>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</si>
  <si>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</si>
  <si>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</si>
  <si>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</si>
  <si>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</si>
  <si>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</si>
  <si>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</si>
  <si>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</si>
  <si>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</si>
  <si>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</si>
  <si>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</si>
  <si>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</si>
  <si>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</si>
  <si>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</si>
  <si>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</si>
  <si>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</si>
  <si>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</si>
  <si>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</si>
  <si>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</si>
  <si>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</si>
  <si>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</si>
  <si>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</si>
  <si>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</si>
  <si>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</si>
  <si>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</si>
  <si>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</si>
  <si>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</si>
  <si>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</si>
  <si>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</si>
  <si>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</si>
  <si>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</si>
  <si>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</si>
  <si>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</si>
  <si>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</si>
  <si>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</si>
  <si>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</si>
  <si>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</si>
  <si>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</si>
  <si>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</si>
  <si>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</si>
  <si>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</si>
  <si>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</si>
  <si>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</si>
  <si>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</si>
  <si>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</si>
  <si>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</si>
  <si>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</si>
  <si>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</si>
  <si>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</si>
  <si>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</si>
  <si>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</si>
  <si>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</si>
  <si>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</si>
  <si>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</si>
  <si>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</si>
  <si>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</si>
  <si>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</si>
  <si>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</si>
  <si>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</si>
  <si>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</si>
  <si>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</si>
  <si>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</si>
  <si>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</si>
  <si>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</si>
  <si>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</si>
  <si>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</si>
  <si>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</si>
  <si>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</si>
  <si>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</si>
  <si>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</si>
  <si>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</si>
  <si>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</si>
  <si>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</si>
  <si>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</si>
  <si>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</si>
  <si>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</si>
  <si>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</si>
  <si>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</si>
  <si>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</si>
  <si>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</si>
  <si>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</si>
  <si>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</si>
  <si>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</si>
  <si>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</si>
  <si>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</si>
  <si>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</si>
  <si>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</si>
  <si>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</si>
  <si>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</si>
  <si>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</si>
  <si>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</si>
  <si>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</si>
  <si>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</si>
  <si>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</si>
  <si>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</si>
  <si>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</si>
  <si>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</si>
  <si>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</si>
  <si>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</si>
  <si>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</si>
  <si>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</si>
  <si>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</si>
  <si>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</si>
  <si>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</si>
  <si>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</si>
  <si>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</si>
  <si>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</si>
  <si>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</si>
  <si>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</si>
  <si>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</si>
  <si>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</si>
  <si>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</si>
  <si>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</si>
  <si>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</si>
  <si>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</si>
  <si>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</si>
  <si>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</si>
  <si>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</si>
  <si>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</si>
  <si>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</si>
  <si>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</si>
  <si>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</si>
  <si>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</si>
  <si>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</si>
  <si>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</si>
  <si>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</si>
  <si>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</si>
  <si>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</si>
  <si>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</si>
  <si>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</si>
  <si>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</si>
  <si>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</si>
  <si>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</si>
  <si>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</si>
  <si>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</si>
  <si>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</si>
  <si>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</si>
  <si>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</si>
  <si>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</si>
  <si>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</si>
  <si>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</si>
  <si>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</si>
  <si>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</si>
  <si>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</si>
  <si>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</si>
  <si>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</si>
  <si>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</si>
  <si>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</si>
  <si>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</si>
  <si>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</si>
  <si>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</si>
  <si>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</si>
  <si>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</si>
  <si>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</si>
  <si>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</si>
  <si>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</si>
  <si>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</si>
  <si>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</si>
  <si>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</si>
  <si>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</si>
  <si>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</si>
  <si>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</si>
  <si>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</si>
  <si>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</si>
  <si>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</si>
  <si>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</si>
  <si>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</si>
  <si>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</si>
  <si>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</si>
  <si>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</si>
  <si>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</si>
  <si>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</si>
  <si>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</si>
  <si>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</si>
  <si>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</si>
  <si>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</si>
  <si>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</si>
  <si>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</si>
  <si>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</si>
  <si>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</si>
  <si>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</si>
  <si>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</si>
  <si>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</si>
  <si>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</si>
  <si>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</si>
  <si>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</si>
  <si>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</si>
  <si>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</si>
  <si>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</si>
  <si>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</si>
  <si>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</si>
  <si>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</si>
  <si>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</si>
  <si>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</si>
  <si>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</si>
  <si>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</si>
  <si>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</si>
  <si>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</si>
  <si>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</si>
  <si>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</si>
  <si>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</si>
  <si>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</si>
  <si>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</si>
  <si>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</si>
  <si>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</si>
  <si>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</si>
  <si>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</si>
  <si>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</si>
  <si>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</si>
  <si>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</si>
  <si>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</si>
  <si>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</si>
  <si>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</si>
  <si>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</si>
  <si>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</si>
  <si>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</si>
  <si>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</si>
  <si>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</si>
  <si>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</si>
  <si>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</si>
  <si>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</si>
  <si>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</si>
  <si>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</si>
  <si>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</si>
  <si>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</si>
  <si>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</si>
  <si>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</si>
  <si>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</si>
  <si>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</si>
  <si>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</si>
  <si>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</si>
  <si>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</si>
  <si>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</si>
  <si>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</si>
  <si>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</si>
  <si>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</si>
  <si>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</si>
  <si>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</si>
  <si>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</si>
  <si>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</si>
  <si>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</si>
  <si>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</si>
  <si>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</si>
  <si>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</si>
  <si>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</si>
  <si>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</si>
  <si>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</si>
  <si>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</si>
  <si>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</si>
  <si>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</si>
  <si>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</si>
  <si>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</si>
  <si>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</si>
  <si>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</si>
  <si>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</si>
  <si>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</si>
  <si>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</si>
  <si>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</si>
  <si>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</si>
  <si>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</si>
  <si>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</si>
  <si>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</si>
  <si>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</si>
  <si>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</si>
  <si>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</si>
  <si>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</si>
  <si>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</si>
  <si>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</si>
  <si>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</si>
  <si>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</si>
  <si>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</si>
  <si>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</si>
  <si>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</si>
  <si>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</si>
  <si>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</si>
  <si>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</si>
  <si>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</si>
  <si>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</si>
  <si>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</si>
  <si>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</si>
  <si>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</si>
  <si>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</si>
  <si>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</si>
  <si>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</si>
  <si>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</si>
  <si>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</si>
  <si>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</si>
  <si>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</si>
  <si>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</si>
  <si>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</si>
  <si>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</si>
  <si>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</si>
  <si>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</si>
  <si>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</si>
  <si>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</si>
  <si>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</si>
  <si>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</si>
  <si>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</si>
  <si>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</si>
  <si>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</si>
  <si>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</si>
  <si>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</si>
  <si>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</si>
  <si>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</si>
  <si>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</si>
  <si>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</si>
  <si>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</si>
  <si>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</si>
  <si>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</si>
  <si>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</si>
  <si>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</si>
  <si>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</si>
  <si>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</si>
  <si>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</si>
  <si>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</si>
  <si>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</si>
  <si>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</si>
  <si>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</si>
  <si>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</si>
  <si>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</si>
  <si>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</si>
  <si>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</si>
  <si>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</si>
  <si>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</si>
  <si>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</si>
  <si>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</si>
  <si>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</si>
  <si>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</si>
  <si>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</si>
  <si>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</si>
  <si>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</si>
  <si>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</si>
  <si>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</si>
  <si>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</si>
  <si>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</si>
  <si>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</si>
  <si>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</si>
  <si>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</si>
  <si>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</si>
  <si>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</si>
  <si>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</si>
  <si>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</si>
  <si>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</si>
  <si>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</si>
  <si>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</si>
  <si>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</si>
  <si>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</si>
  <si>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</si>
  <si>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</si>
  <si>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</si>
  <si>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</si>
  <si>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</si>
  <si>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</si>
  <si>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</si>
  <si>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</si>
  <si>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</si>
  <si>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</si>
  <si>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</si>
  <si>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</si>
  <si>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</si>
  <si>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</si>
  <si>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</si>
  <si>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</si>
  <si>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</si>
  <si>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</si>
  <si>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</si>
  <si>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</si>
  <si>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</si>
  <si>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</si>
  <si>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</si>
  <si>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</si>
  <si>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</si>
  <si>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</si>
  <si>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</si>
  <si>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</si>
  <si>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</si>
  <si>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</si>
  <si>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</si>
  <si>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</si>
  <si>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</si>
  <si>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</si>
  <si>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</si>
  <si>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</si>
  <si>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</si>
  <si>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</si>
  <si>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</si>
  <si>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</si>
  <si>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</si>
  <si>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</si>
  <si>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</si>
  <si>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</si>
  <si>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</si>
  <si>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</si>
  <si>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</si>
  <si>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</si>
  <si>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</si>
  <si>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</si>
  <si>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</si>
  <si>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</si>
  <si>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</si>
  <si>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</si>
  <si>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</si>
  <si>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</si>
  <si>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</si>
  <si>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</si>
  <si>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</si>
  <si>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</si>
  <si>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</si>
  <si>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</si>
  <si>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</si>
  <si>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</si>
  <si>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</si>
  <si>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</si>
  <si>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</si>
  <si>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</si>
  <si>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</si>
  <si>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</si>
  <si>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</si>
  <si>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</si>
  <si>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</si>
  <si>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</si>
  <si>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</si>
  <si>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</si>
  <si>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</si>
  <si>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</si>
  <si>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</si>
  <si>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</si>
  <si>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</si>
  <si>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</si>
  <si>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</si>
  <si>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</si>
  <si>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</si>
  <si>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</si>
  <si>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</si>
  <si>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</si>
  <si>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</si>
  <si>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</si>
  <si>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</si>
  <si>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</si>
  <si>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</si>
  <si>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</si>
  <si>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</si>
  <si>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</si>
  <si>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</si>
  <si>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</si>
  <si>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</si>
  <si>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</si>
  <si>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</si>
  <si>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</si>
  <si>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</si>
  <si>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</si>
  <si>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</si>
  <si>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</si>
  <si>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</si>
  <si>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</si>
  <si>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</si>
  <si>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</si>
  <si>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</si>
  <si>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</si>
  <si>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</si>
  <si>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</si>
  <si>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</si>
  <si>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</si>
  <si>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</si>
  <si>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</si>
  <si>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</si>
  <si>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</si>
  <si>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</si>
  <si>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</si>
  <si>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</si>
  <si>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</si>
  <si>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</si>
  <si>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</si>
  <si>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</si>
  <si>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</si>
  <si>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</si>
  <si>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</si>
  <si>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</si>
  <si>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</si>
  <si>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</si>
  <si>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</si>
  <si>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</si>
  <si>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</si>
  <si>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</si>
  <si>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</si>
  <si>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</si>
  <si>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</si>
  <si>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</si>
  <si>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</si>
  <si>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</si>
  <si>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</si>
  <si>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</si>
  <si>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</si>
  <si>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</si>
  <si>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</si>
  <si>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</si>
  <si>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</si>
  <si>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</si>
  <si>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</si>
  <si>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</si>
  <si>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</si>
  <si>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</si>
  <si>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</si>
  <si>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</si>
  <si>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</si>
  <si>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</si>
  <si>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</si>
  <si>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</si>
  <si>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</si>
  <si>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</si>
  <si>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</si>
  <si>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</si>
  <si>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</si>
  <si>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</si>
  <si>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</si>
  <si>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</si>
  <si>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</si>
  <si>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</si>
  <si>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</si>
  <si>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</si>
  <si>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</si>
  <si>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</si>
  <si>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</si>
  <si>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</si>
  <si>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</si>
  <si>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</si>
  <si>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</si>
  <si>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</si>
  <si>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</si>
  <si>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</si>
  <si>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</si>
  <si>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</si>
  <si>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</si>
  <si>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</si>
  <si>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</si>
  <si>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</si>
  <si>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</si>
  <si>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</si>
  <si>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</si>
  <si>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</si>
  <si>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</si>
  <si>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</si>
  <si>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</si>
  <si>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</si>
  <si>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</si>
  <si>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</si>
  <si>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</si>
  <si>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</si>
  <si>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</si>
  <si>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</si>
  <si>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</si>
  <si>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</si>
  <si>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</si>
  <si>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</si>
  <si>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</si>
  <si>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</si>
  <si>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</si>
  <si>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</si>
  <si>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</si>
  <si>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</si>
  <si>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</si>
  <si>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</si>
  <si>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</si>
  <si>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</si>
  <si>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</si>
  <si>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</si>
  <si>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</si>
  <si>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</si>
  <si>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</si>
  <si>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</si>
  <si>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</si>
  <si>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</si>
  <si>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</si>
  <si>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</si>
  <si>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</si>
  <si>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</si>
  <si>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</si>
  <si>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</si>
  <si>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</si>
  <si>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</si>
  <si>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</si>
  <si>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</si>
  <si>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</si>
  <si>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</si>
  <si>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</si>
  <si>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</si>
  <si>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</si>
  <si>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</si>
  <si>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</si>
  <si>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</si>
  <si>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</si>
  <si>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</si>
  <si>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</si>
  <si>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</si>
  <si>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</si>
  <si>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</si>
  <si>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</si>
  <si>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</si>
  <si>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</si>
  <si>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</si>
  <si>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</si>
  <si>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</si>
  <si>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</si>
  <si>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</si>
  <si>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</si>
  <si>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</si>
  <si>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</si>
  <si>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</si>
  <si>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</si>
  <si>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</si>
  <si>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</si>
  <si>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</si>
  <si>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</si>
  <si>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</si>
  <si>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</si>
  <si>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</si>
  <si>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</si>
  <si>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</si>
  <si>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</si>
  <si>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</si>
  <si>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</si>
  <si>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</si>
  <si>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</si>
  <si>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</si>
  <si>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</si>
  <si>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</si>
  <si>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</si>
  <si>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</si>
  <si>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</si>
  <si>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</si>
  <si>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</si>
  <si>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</si>
  <si>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</si>
  <si>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</si>
  <si>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</si>
  <si>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</si>
  <si>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</si>
  <si>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</si>
  <si>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</si>
  <si>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</si>
  <si>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</si>
  <si>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</si>
  <si>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</si>
  <si>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</si>
  <si>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</si>
  <si>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</si>
  <si>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</si>
  <si>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</si>
  <si>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</si>
  <si>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</si>
  <si>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</si>
  <si>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</si>
  <si>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</si>
  <si>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</si>
  <si>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</si>
  <si>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</si>
  <si>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</si>
  <si>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</si>
  <si>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</si>
  <si>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</si>
  <si>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</si>
  <si>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</si>
  <si>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</si>
  <si>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</si>
  <si>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</si>
  <si>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</si>
  <si>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</si>
  <si>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</si>
  <si>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</si>
  <si>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</si>
  <si>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</si>
  <si>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</si>
  <si>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</si>
  <si>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</si>
  <si>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</si>
  <si>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</si>
  <si>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</si>
  <si>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</si>
  <si>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</si>
  <si>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</si>
  <si>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</si>
  <si>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</si>
  <si>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</si>
  <si>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</si>
  <si>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</si>
  <si>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</si>
  <si>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</si>
  <si>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</si>
  <si>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</si>
  <si>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</si>
  <si>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</si>
  <si>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</si>
  <si>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</si>
  <si>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</si>
  <si>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</si>
  <si>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</si>
  <si>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</si>
  <si>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</si>
  <si>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</si>
  <si>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</si>
  <si>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</si>
  <si>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</si>
  <si>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</si>
  <si>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</si>
  <si>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</si>
  <si>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</si>
  <si>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</si>
  <si>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</si>
  <si>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</si>
  <si>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</si>
  <si>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</si>
  <si>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</si>
  <si>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</si>
  <si>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</si>
  <si>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</si>
  <si>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</si>
  <si>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</si>
  <si>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</si>
  <si>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</si>
  <si>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</si>
  <si>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</si>
  <si>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</si>
  <si>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</si>
  <si>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</si>
  <si>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</si>
  <si>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</si>
  <si>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</si>
  <si>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</si>
  <si>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</si>
  <si>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</si>
  <si>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</si>
  <si>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</si>
  <si>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</si>
  <si>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</si>
  <si>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</si>
  <si>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</si>
  <si>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</si>
  <si>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</si>
  <si>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</si>
  <si>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</si>
  <si>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</si>
  <si>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</si>
  <si>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</si>
  <si>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</si>
  <si>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</si>
  <si>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</si>
  <si>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</si>
  <si>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</si>
  <si>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</si>
  <si>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</si>
  <si>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</si>
  <si>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</si>
  <si>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</si>
  <si>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</si>
  <si>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</si>
  <si>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</si>
  <si>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</si>
  <si>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</si>
  <si>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</si>
  <si>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</si>
  <si>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</si>
  <si>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</si>
  <si>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</si>
  <si>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</si>
  <si>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</si>
  <si>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</si>
  <si>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</si>
  <si>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</si>
  <si>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</si>
  <si>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</si>
  <si>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</si>
  <si>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</si>
  <si>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</si>
  <si>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</si>
  <si>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</si>
  <si>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</si>
  <si>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</si>
  <si>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</si>
  <si>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</si>
  <si>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</si>
  <si>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</si>
  <si>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</si>
  <si>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</si>
  <si>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</si>
  <si>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</si>
  <si>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</si>
  <si>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</si>
  <si>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</si>
  <si>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</si>
  <si>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</si>
  <si>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</si>
  <si>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</si>
  <si>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</si>
  <si>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</si>
  <si>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</si>
  <si>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</si>
  <si>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</si>
  <si>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</si>
  <si>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</si>
  <si>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</si>
  <si>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</si>
  <si>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</si>
  <si>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</si>
  <si>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</si>
  <si>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</si>
  <si>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</si>
  <si>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</si>
  <si>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</si>
  <si>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</si>
  <si>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</si>
  <si>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</si>
  <si>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</si>
  <si>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</si>
  <si>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</si>
  <si>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</si>
  <si>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</si>
  <si>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</si>
  <si>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</si>
  <si>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</si>
  <si>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</si>
  <si>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</si>
  <si>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</si>
  <si>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</si>
  <si>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</si>
  <si>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</si>
  <si>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</si>
  <si>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</si>
  <si>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</si>
  <si>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</si>
  <si>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</si>
  <si>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</si>
  <si>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</si>
  <si>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</si>
  <si>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</si>
  <si>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</si>
  <si>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</si>
  <si>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</si>
  <si>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</si>
  <si>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</si>
  <si>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</si>
  <si>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</si>
  <si>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</si>
  <si>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</si>
  <si>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</si>
  <si>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</si>
  <si>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</si>
  <si>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</si>
  <si>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</si>
  <si>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</si>
  <si>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</si>
  <si>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</si>
  <si>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</si>
  <si>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</si>
  <si>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</si>
  <si>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</si>
  <si>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</si>
  <si>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</si>
  <si>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</si>
  <si>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</si>
  <si>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</si>
  <si>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</si>
  <si>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</si>
  <si>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</si>
  <si>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</si>
  <si>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</si>
  <si>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</si>
  <si>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</si>
  <si>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</si>
  <si>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</si>
  <si>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</si>
  <si>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</si>
  <si>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</si>
  <si>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</si>
  <si>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</si>
  <si>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</si>
  <si>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</si>
  <si>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</si>
  <si>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</si>
  <si>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</si>
  <si>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</si>
  <si>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</si>
  <si>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</si>
  <si>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</si>
  <si>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</si>
  <si>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</si>
  <si>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</si>
  <si>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</si>
  <si>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</si>
  <si>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</si>
  <si>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</si>
  <si>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</si>
  <si>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</si>
  <si>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</si>
  <si>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</si>
  <si>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</si>
  <si>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</si>
  <si>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</si>
  <si>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</si>
  <si>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</si>
  <si>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</si>
  <si>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</si>
  <si>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</si>
  <si>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</si>
  <si>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</si>
  <si>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</si>
  <si>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</si>
  <si>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</si>
  <si>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</si>
  <si>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</si>
  <si>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</si>
  <si>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</si>
  <si>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</si>
  <si>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</si>
  <si>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</si>
  <si>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</si>
  <si>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</si>
  <si>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</si>
  <si>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</si>
  <si>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</si>
  <si>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</si>
  <si>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</si>
  <si>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</si>
  <si>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</si>
  <si>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</si>
  <si>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</si>
  <si>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</si>
  <si>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</si>
  <si>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</si>
  <si>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</si>
  <si>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</si>
  <si>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</si>
  <si>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</si>
  <si>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</si>
  <si>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</si>
  <si>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</si>
  <si>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</si>
  <si>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</si>
  <si>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</si>
  <si>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</si>
  <si>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</si>
  <si>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</si>
  <si>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</si>
  <si>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</si>
  <si>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</si>
  <si>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</si>
  <si>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</si>
  <si>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</si>
  <si>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</si>
  <si>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</si>
  <si>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</si>
  <si>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</si>
  <si>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</si>
  <si>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</si>
  <si>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</si>
  <si>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</si>
  <si>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</si>
  <si>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</si>
  <si>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</si>
  <si>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</si>
  <si>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</si>
  <si>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</si>
  <si>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</si>
  <si>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</si>
  <si>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</si>
  <si>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</si>
  <si>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</si>
  <si>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</si>
  <si>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</si>
  <si>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</si>
  <si>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</si>
  <si>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</si>
  <si>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</si>
  <si>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</si>
  <si>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</si>
  <si>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</si>
  <si>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</si>
  <si>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</si>
  <si>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</si>
  <si>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</si>
  <si>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</si>
  <si>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</si>
  <si>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</si>
  <si>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</si>
  <si>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</si>
  <si>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</si>
  <si>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</si>
  <si>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</si>
  <si>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</si>
  <si>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</si>
  <si>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</si>
  <si>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</si>
  <si>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</si>
  <si>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</si>
  <si>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</si>
  <si>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</si>
  <si>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</si>
  <si>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</si>
  <si>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</si>
  <si>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</si>
  <si>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</si>
  <si>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</si>
  <si>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</si>
  <si>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</si>
  <si>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</si>
  <si>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</si>
  <si>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</si>
  <si>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</si>
  <si>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</si>
  <si>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</si>
  <si>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</si>
  <si>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</si>
  <si>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</si>
  <si>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</si>
  <si>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</si>
  <si>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</si>
  <si>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</si>
  <si>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</si>
  <si>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</si>
  <si>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</si>
  <si>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</si>
  <si>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</si>
  <si>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</si>
  <si>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</si>
  <si>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</si>
  <si>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</si>
  <si>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</si>
  <si>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</si>
  <si>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</si>
  <si>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</si>
  <si>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</si>
  <si>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</si>
  <si>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</si>
  <si>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</si>
  <si>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</si>
  <si>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</si>
  <si>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</si>
  <si>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</si>
  <si>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</si>
  <si>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</si>
  <si>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</si>
  <si>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</si>
  <si>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</si>
  <si>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</si>
  <si>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</si>
  <si>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</si>
  <si>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</si>
  <si>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</si>
  <si>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</si>
  <si>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</si>
  <si>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</si>
  <si>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</si>
  <si>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</si>
  <si>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</si>
  <si>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</si>
  <si>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</si>
  <si>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</si>
  <si>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</si>
  <si>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</si>
  <si>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</si>
  <si>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</si>
  <si>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</si>
  <si>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</si>
  <si>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</si>
  <si>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</si>
  <si>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</si>
  <si>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</si>
  <si>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</si>
  <si>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</si>
  <si>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</si>
  <si>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</si>
  <si>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</si>
  <si>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</si>
  <si>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</si>
  <si>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</si>
  <si>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</si>
  <si>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</si>
  <si>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</si>
  <si>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</si>
  <si>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</si>
  <si>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</si>
  <si>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</si>
  <si>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</si>
  <si>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</si>
  <si>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</si>
  <si>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</si>
  <si>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</si>
  <si>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</si>
  <si>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</si>
  <si>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</si>
  <si>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</si>
  <si>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</si>
  <si>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</si>
  <si>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</si>
  <si>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</si>
  <si>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</si>
  <si>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</si>
  <si>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</si>
  <si>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</si>
  <si>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</si>
  <si>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</si>
  <si>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</si>
  <si>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</si>
  <si>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</si>
  <si>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</si>
  <si>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</si>
  <si>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</si>
  <si>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</si>
  <si>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</si>
  <si>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</si>
  <si>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</si>
  <si>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</si>
  <si>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</si>
  <si>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</si>
  <si>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</si>
  <si>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</si>
  <si>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</si>
  <si>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</si>
  <si>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</si>
  <si>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</si>
  <si>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</si>
  <si>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</si>
  <si>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</si>
  <si>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</si>
  <si>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</si>
  <si>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</si>
  <si>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</si>
  <si>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</si>
  <si>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</si>
  <si>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</si>
  <si>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</si>
  <si>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</si>
  <si>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</si>
  <si>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</si>
  <si>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</si>
  <si>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</si>
  <si>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</si>
  <si>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</si>
  <si>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</si>
  <si>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</si>
  <si>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</si>
  <si>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</si>
  <si>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</si>
  <si>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</si>
  <si>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</si>
  <si>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</si>
  <si>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</si>
  <si>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</si>
  <si>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</si>
  <si>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</si>
  <si>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</si>
  <si>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</si>
  <si>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</si>
  <si>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</si>
  <si>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</si>
  <si>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</si>
  <si>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</si>
  <si>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</si>
  <si>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</si>
  <si>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</si>
  <si>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</si>
  <si>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</si>
  <si>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</si>
  <si>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</si>
  <si>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</si>
  <si>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</si>
  <si>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</si>
  <si>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</si>
  <si>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</si>
  <si>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</si>
  <si>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</si>
  <si>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</si>
  <si>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</si>
  <si>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</si>
  <si>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</si>
  <si>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</si>
  <si>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</si>
  <si>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</si>
  <si>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</si>
  <si>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</si>
  <si>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</si>
  <si>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</si>
  <si>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</si>
  <si>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</si>
  <si>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</si>
  <si>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</si>
  <si>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</si>
  <si>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</si>
  <si>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</si>
  <si>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</si>
  <si>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</si>
  <si>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</si>
  <si>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</si>
  <si>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</si>
  <si>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</si>
  <si>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</si>
  <si>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</si>
  <si>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</si>
  <si>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</si>
  <si>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</si>
  <si>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</si>
  <si>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</si>
  <si>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</si>
  <si>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</si>
  <si>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</si>
  <si>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</si>
  <si>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</si>
  <si>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</si>
  <si>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</si>
  <si>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</si>
  <si>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</si>
  <si>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</si>
  <si>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</si>
  <si>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</si>
  <si>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</si>
  <si>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</si>
  <si>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</si>
  <si>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</si>
  <si>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</si>
  <si>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</si>
  <si>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</si>
  <si>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</si>
  <si>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</si>
  <si>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</si>
  <si>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</si>
  <si>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</si>
  <si>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</si>
  <si>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</si>
  <si>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</si>
  <si>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</si>
  <si>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</si>
  <si>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</si>
  <si>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</si>
  <si>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</si>
  <si>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</si>
  <si>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</si>
  <si>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</si>
  <si>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</si>
  <si>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</si>
  <si>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</si>
  <si>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</si>
  <si>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</si>
  <si>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</si>
  <si>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</si>
  <si>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</si>
  <si>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</si>
  <si>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</si>
  <si>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</si>
  <si>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</si>
  <si>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</si>
  <si>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</si>
  <si>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</si>
  <si>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</si>
  <si>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</si>
  <si>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</si>
  <si>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</si>
  <si>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</si>
  <si>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</si>
  <si>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</si>
  <si>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</si>
  <si>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</si>
  <si>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</si>
  <si>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</si>
  <si>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</si>
  <si>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</si>
  <si>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</si>
  <si>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</si>
  <si>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</si>
  <si>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</si>
  <si>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</si>
  <si>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</si>
  <si>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</si>
  <si>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</si>
  <si>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</si>
  <si>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</si>
  <si>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</si>
  <si>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</si>
  <si>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</si>
  <si>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</si>
  <si>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</si>
  <si>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</si>
  <si>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</si>
  <si>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</si>
  <si>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</si>
  <si>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</si>
  <si>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</si>
  <si>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</si>
  <si>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</si>
  <si>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</si>
  <si>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</si>
  <si>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</si>
  <si>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</si>
  <si>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</si>
  <si>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</si>
  <si>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</si>
  <si>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</si>
  <si>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</si>
  <si>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</si>
  <si>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</si>
  <si>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</si>
  <si>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</si>
  <si>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</si>
  <si>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</si>
  <si>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</si>
  <si>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</si>
  <si>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</si>
  <si>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</si>
  <si>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</si>
  <si>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</si>
  <si>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</si>
  <si>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</si>
  <si>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</si>
  <si>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</si>
  <si>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</si>
  <si>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</si>
  <si>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</si>
  <si>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</si>
  <si>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</si>
  <si>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</si>
  <si>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</si>
  <si>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</si>
  <si>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</si>
  <si>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</si>
  <si>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</si>
  <si>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</si>
  <si>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</si>
  <si>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</si>
  <si>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</si>
  <si>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</si>
  <si>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</si>
  <si>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</si>
  <si>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</si>
  <si>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</si>
  <si>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</si>
  <si>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</si>
  <si>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</si>
  <si>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</si>
  <si>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</si>
  <si>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</si>
  <si>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</si>
  <si>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</si>
  <si>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</si>
  <si>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</si>
  <si>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</si>
  <si>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</si>
  <si>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</si>
  <si>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</si>
  <si>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</si>
  <si>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</si>
  <si>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</si>
  <si>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</si>
  <si>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</si>
  <si>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</si>
  <si>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</si>
  <si>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</si>
  <si>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</si>
  <si>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</si>
  <si>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</si>
  <si>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</si>
  <si>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</si>
  <si>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</si>
  <si>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</si>
  <si>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</si>
  <si>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</si>
  <si>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</si>
  <si>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</si>
  <si>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</si>
  <si>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</si>
  <si>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</si>
  <si>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</si>
  <si>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</si>
  <si>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</si>
  <si>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</si>
  <si>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</si>
  <si>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</si>
  <si>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</si>
  <si>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</si>
  <si>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</si>
  <si>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</si>
  <si>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</si>
  <si>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</si>
  <si>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</si>
  <si>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</si>
  <si>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</si>
  <si>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</si>
  <si>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</si>
  <si>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</si>
  <si>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</si>
  <si>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</si>
  <si>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</si>
  <si>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</si>
  <si>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</si>
  <si>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</si>
  <si>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</si>
  <si>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</si>
  <si>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</si>
  <si>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</si>
  <si>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</si>
  <si>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</si>
  <si>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</si>
  <si>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</si>
  <si>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</si>
  <si>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</si>
  <si>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</si>
  <si>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</si>
  <si>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</si>
  <si>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</si>
  <si>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</si>
  <si>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</si>
  <si>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</si>
  <si>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</si>
  <si>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</si>
  <si>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</si>
  <si>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</si>
  <si>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</si>
  <si>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</si>
  <si>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</si>
  <si>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</si>
  <si>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</si>
  <si>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</si>
  <si>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</si>
  <si>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</si>
  <si>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</si>
  <si>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</si>
  <si>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</si>
  <si>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</si>
  <si>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</si>
  <si>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</si>
  <si>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</si>
  <si>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</si>
  <si>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</si>
  <si>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</si>
  <si>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</si>
  <si>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</si>
  <si>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</si>
  <si>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</si>
  <si>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</si>
  <si>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</si>
  <si>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</si>
  <si>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</si>
  <si>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</si>
  <si>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</si>
  <si>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</si>
  <si>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</si>
  <si>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</si>
  <si>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</si>
  <si>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</si>
  <si>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</si>
  <si>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초월던전 단계</t>
    <phoneticPr fontId="6" type="noConversion"/>
  </si>
  <si>
    <t>기존 몬스터체력</t>
    <phoneticPr fontId="6" type="noConversion"/>
  </si>
  <si>
    <t>기존 체력 증가량</t>
    <phoneticPr fontId="6" type="noConversion"/>
  </si>
  <si>
    <t>변경 몬스터 체력</t>
    <phoneticPr fontId="6" type="noConversion"/>
  </si>
  <si>
    <t>변경
체력 증가량(5.5%)</t>
    <phoneticPr fontId="6" type="noConversion"/>
  </si>
  <si>
    <t>기존 보스 소환 게이지</t>
    <phoneticPr fontId="6" type="noConversion"/>
  </si>
  <si>
    <t>변경 보스 소환 게이지</t>
    <phoneticPr fontId="6" type="noConversion"/>
  </si>
  <si>
    <t>소환 게이지 변화량
(기존 보스소환 게이지와의 비교)</t>
    <phoneticPr fontId="6" type="noConversion"/>
  </si>
  <si>
    <t>보스 소환 요구 몬스터 개체수
(보스 소환 게이지÷몬스터 체력)</t>
    <phoneticPr fontId="6" type="noConversion"/>
  </si>
  <si>
    <t>공격력 배율</t>
    <phoneticPr fontId="6" type="noConversion"/>
  </si>
  <si>
    <t>방어력 배율</t>
    <phoneticPr fontId="6" type="noConversion"/>
  </si>
  <si>
    <t>변경 
공격력 배율</t>
    <phoneticPr fontId="6" type="noConversion"/>
  </si>
  <si>
    <t>변경 
방어력 배율</t>
    <phoneticPr fontId="6" type="noConversion"/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</si>
  <si>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</si>
  <si>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</si>
  <si>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</si>
  <si>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</si>
  <si>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</si>
  <si>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</si>
  <si>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</si>
  <si>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</si>
  <si>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</si>
  <si>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</si>
  <si>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</si>
  <si>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</si>
  <si>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</si>
  <si>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</si>
  <si>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</si>
  <si>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</si>
  <si>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</si>
  <si>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</si>
  <si>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</si>
  <si>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</si>
  <si>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</si>
  <si>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</si>
  <si>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</si>
  <si>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</si>
  <si>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</si>
  <si>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</si>
  <si>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</si>
  <si>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</si>
  <si>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</si>
  <si>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</si>
  <si>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</si>
  <si>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</si>
  <si>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</si>
  <si>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</si>
  <si>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</si>
  <si>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</si>
  <si>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</si>
  <si>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</si>
  <si>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</si>
  <si>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</si>
  <si>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</si>
  <si>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</si>
  <si>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</si>
  <si>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</si>
  <si>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</si>
  <si>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</si>
  <si>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</si>
  <si>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</si>
  <si>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</si>
  <si>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</si>
  <si>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</si>
  <si>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</si>
  <si>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</si>
  <si>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</si>
  <si>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</si>
  <si>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</si>
  <si>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</si>
  <si>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</si>
  <si>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</si>
  <si>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</si>
  <si>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</si>
  <si>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</si>
  <si>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</si>
  <si>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</si>
  <si>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</si>
  <si>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</si>
  <si>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</si>
  <si>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</si>
  <si>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</si>
  <si>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</si>
  <si>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</si>
  <si>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</si>
  <si>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</si>
  <si>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</si>
  <si>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</si>
  <si>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</si>
  <si>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</si>
  <si>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</si>
  <si>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</si>
  <si>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</si>
  <si>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</si>
  <si>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</si>
  <si>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</si>
  <si>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</si>
  <si>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</si>
  <si>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</si>
  <si>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</si>
  <si>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</si>
  <si>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</si>
  <si>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</si>
  <si>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</si>
  <si>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</si>
  <si>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</si>
  <si>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</si>
  <si>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</si>
  <si>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</si>
  <si>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</si>
  <si>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</si>
  <si>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</si>
  <si>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</si>
  <si>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</si>
  <si>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</si>
  <si>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</si>
  <si>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</si>
  <si>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</si>
  <si>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</si>
  <si>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</si>
  <si>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</si>
  <si>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</si>
  <si>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</si>
  <si>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</si>
  <si>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</si>
  <si>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</si>
  <si>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</si>
  <si>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</si>
  <si>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</si>
  <si>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</si>
  <si>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</si>
  <si>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</si>
  <si>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</si>
  <si>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</si>
  <si>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</si>
  <si>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</si>
  <si>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</si>
  <si>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</si>
  <si>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</si>
  <si>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</si>
  <si>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131 단계부터는 
변경 된 몬스터 체력 수치 
계산법으로 추가 예정</t>
    <phoneticPr fontId="6" type="noConversion"/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</si>
  <si>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</si>
  <si>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</si>
  <si>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</si>
  <si>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</si>
  <si>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</si>
  <si>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</si>
  <si>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</si>
  <si>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</si>
  <si>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</si>
  <si>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</si>
  <si>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</si>
  <si>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</si>
  <si>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</si>
  <si>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</si>
  <si>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</si>
  <si>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</si>
  <si>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</si>
  <si>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</si>
  <si>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</si>
  <si>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</si>
  <si>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-</t>
    <phoneticPr fontId="6" type="noConversion"/>
  </si>
  <si>
    <t>152</t>
  </si>
  <si>
    <t>-</t>
    <phoneticPr fontId="6" type="noConversion"/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</si>
  <si>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</si>
  <si>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</si>
  <si>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</si>
  <si>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</si>
  <si>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</si>
  <si>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</si>
  <si>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</si>
  <si>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</si>
  <si>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</si>
  <si>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</si>
  <si>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</si>
  <si>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</si>
  <si>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</si>
  <si>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</si>
  <si>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</si>
  <si>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</si>
  <si>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</si>
  <si>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</si>
  <si>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</si>
  <si>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</si>
  <si>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</si>
  <si>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</si>
  <si>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</si>
  <si>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</si>
  <si>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</si>
  <si>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</si>
  <si>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</si>
  <si>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</si>
  <si>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</si>
  <si>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</si>
  <si>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</si>
  <si>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</si>
  <si>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</si>
  <si>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</si>
  <si>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</si>
  <si>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</si>
  <si>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</si>
  <si>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</si>
  <si>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</si>
  <si>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</si>
  <si>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</si>
  <si>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</si>
  <si>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</si>
  <si>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</si>
  <si>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</si>
  <si>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</si>
  <si>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</si>
  <si>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</si>
  <si>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1. 점령전 시스템</t>
    <phoneticPr fontId="6" type="noConversion"/>
  </si>
  <si>
    <t xml:space="preserve"> 3:3 일반 점령전 모드 추가</t>
    <phoneticPr fontId="6" type="noConversion"/>
  </si>
  <si>
    <t xml:space="preserve"> (1) 점령전 활성화 시간은 11시 ~ 22시 활성화된다.</t>
  </si>
  <si>
    <t xml:space="preserve"> (2) 요일에 관계없이 공통으로 매일 활성화 시간은 동일</t>
  </si>
  <si>
    <t xml:space="preserve"> (3) 점령전 보상 정보 : 20170620_Occupation 참고</t>
    <phoneticPr fontId="6" type="noConversion"/>
  </si>
  <si>
    <t>2. 마일리지 시스템</t>
    <phoneticPr fontId="6" type="noConversion"/>
  </si>
  <si>
    <t>마일리지 재화 추가</t>
    <phoneticPr fontId="6" type="noConversion"/>
  </si>
  <si>
    <t>(3) 상점 내 상품이미지에 적립 마일리지 표기</t>
    <phoneticPr fontId="6" type="noConversion"/>
  </si>
  <si>
    <t>(4) 적립된 마일리지는 우편함으로 발송 (계정통합관리)</t>
    <phoneticPr fontId="6" type="noConversion"/>
  </si>
  <si>
    <t>(5) 마일리지로 구매가능한 상품구성중 (17.06.21 완료예정) a. NOX 장비소환권 b. 연금술구슬 c. 균열석 d. 승급스톤</t>
    <phoneticPr fontId="6" type="noConversion"/>
  </si>
  <si>
    <t>점령전일반 3인 파티 - 점령기여 1위 보상</t>
  </si>
  <si>
    <t>점령전일반 3인 파티 - 처치 1위 보상</t>
  </si>
  <si>
    <t>점령전일반 3인 파티 - 기여도 1위 보상</t>
  </si>
  <si>
    <t>StageExp 또는
GuardianExp의
추가 경험치 비율</t>
  </si>
  <si>
    <t>-1: 순위관계없이 모두
1. 기여도 1위
2. 기여도 2위
3. 기여도 3위
4. 기여도 4위</t>
  </si>
  <si>
    <t>MapInfo &gt; PartyRewardGroupCode와
연결된 그룹 인덱스</t>
  </si>
  <si>
    <t>3:3 점령전 승리팀 기여, 처치, 점령 1위 보상</t>
    <phoneticPr fontId="6" type="noConversion"/>
  </si>
  <si>
    <t>점령전 일반3대3</t>
  </si>
  <si>
    <t xml:space="preserve">점령전 입장권 연관 재화 인덱스 </t>
  </si>
  <si>
    <t>파티 기여도 보상
그룹 인덱스</t>
  </si>
  <si>
    <t>입장제한레벨 max</t>
  </si>
  <si>
    <t>입장제한레벨 min</t>
  </si>
  <si>
    <t>점령전 플레이
시간(초) 제한 설정
: 승패가 가려지지 않을 때 해당 제한시간까지 점령시간이 높은 팀이 승리.</t>
  </si>
  <si>
    <t>점령전 시작 딜레이 카운트 다운(초: Sec) 해당 연출 적용필요!
딜레이 카운트 다운이 끝난뒤 게임 제한 시간에 대한 타이머가 적용된다.</t>
  </si>
  <si>
    <t>서버 시간기준으로 
24시간 중 점령전이 비활성화 되는 종료시간</t>
  </si>
  <si>
    <t>서버 시간기준으로 
24시간 중 점령전이 활성화 되는 시작시간</t>
  </si>
  <si>
    <t>자동연계스킬비용</t>
  </si>
  <si>
    <t>Stagetype 11인 점령전 파티별 타입(기본 보상지급을 다르게 설정)
12 :일반모드 2대2
13: 일반모드 3대3
14: 일반모드 4대4
22 :길드모드 2대2
23: 길드모드 3대3
24: 길드모드 4대4</t>
  </si>
  <si>
    <t>1 - 로비
2 - 마을
3 - 일반던전
4 - 정예던전
5 - 요일던전
6 - 균열던전
7 - 초월던전
8 - PVP 결투장
9 - 길드 단체전
10 - 월드보스
11 - 점령전</t>
  </si>
  <si>
    <t>3:3 점령전 맵 정보 및 참가 보상</t>
    <phoneticPr fontId="6" type="noConversion"/>
  </si>
  <si>
    <t>스킬</t>
    <phoneticPr fontId="6" type="noConversion"/>
  </si>
  <si>
    <t>버서커 스킬개편</t>
    <phoneticPr fontId="6" type="noConversion"/>
  </si>
  <si>
    <t>데몬헌터 스킬개편</t>
    <phoneticPr fontId="6" type="noConversion"/>
  </si>
  <si>
    <t>나이트 스킬개편</t>
    <phoneticPr fontId="6" type="noConversion"/>
  </si>
  <si>
    <t>아칸 스킬개편</t>
    <phoneticPr fontId="6" type="noConversion"/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</si>
  <si>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</si>
  <si>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</si>
  <si>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</si>
  <si>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</si>
  <si>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</si>
  <si>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스킬 정보</t>
    <phoneticPr fontId="6" type="noConversion"/>
  </si>
  <si>
    <t>변경 전 데미지</t>
    <phoneticPr fontId="6" type="noConversion"/>
  </si>
  <si>
    <t>강타 Lv. 1</t>
    <phoneticPr fontId="6" type="noConversion"/>
  </si>
  <si>
    <t>돌풍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</si>
  <si>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</si>
  <si>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</si>
  <si>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</si>
  <si>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</si>
  <si>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</si>
  <si>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</si>
  <si>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</si>
  <si>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</si>
  <si>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</si>
  <si>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</si>
  <si>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</si>
  <si>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</si>
  <si>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</si>
  <si>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-</t>
    <phoneticPr fontId="6" type="noConversion"/>
  </si>
  <si>
    <t>돌풍 Lv. 8</t>
  </si>
  <si>
    <t>강타 Lv. 9</t>
  </si>
  <si>
    <t>-</t>
    <phoneticPr fontId="6" type="noConversion"/>
  </si>
  <si>
    <t>돌풍 Lv. 9</t>
  </si>
  <si>
    <t>강타 Lv. 10</t>
  </si>
  <si>
    <t>-</t>
    <phoneticPr fontId="6" type="noConversion"/>
  </si>
  <si>
    <t>돌풍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</si>
  <si>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</si>
  <si>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</si>
  <si>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</si>
  <si>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</si>
  <si>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</si>
  <si>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</si>
  <si>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</si>
  <si>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</si>
  <si>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</si>
  <si>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</si>
  <si>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</si>
  <si>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</si>
  <si>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</si>
  <si>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</si>
  <si>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</si>
  <si>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</si>
  <si>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</si>
  <si>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</si>
  <si>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</si>
  <si>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-</t>
    <phoneticPr fontId="6" type="noConversion"/>
  </si>
  <si>
    <t>돌진 Lv. 8</t>
  </si>
  <si>
    <t>태풍 Lv. 9</t>
  </si>
  <si>
    <t>돌진 Lv. 9</t>
  </si>
  <si>
    <t>태풍 Lv. 10</t>
  </si>
  <si>
    <t>돌진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</si>
  <si>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</si>
  <si>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</si>
  <si>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</si>
  <si>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</si>
  <si>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파괴 Lv. 1</t>
    <phoneticPr fontId="6" type="noConversion"/>
  </si>
  <si>
    <t>광분 Lv. 1</t>
    <phoneticPr fontId="6" type="noConversion"/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</si>
  <si>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</si>
  <si>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</si>
  <si>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</si>
  <si>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</si>
  <si>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</si>
  <si>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</si>
  <si>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</si>
  <si>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</si>
  <si>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</si>
  <si>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</si>
  <si>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</si>
  <si>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</si>
  <si>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</si>
  <si>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</si>
  <si>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</si>
  <si>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-</t>
    <phoneticPr fontId="6" type="noConversion"/>
  </si>
  <si>
    <t>광분 Lv. 9</t>
  </si>
  <si>
    <t>파괴 Lv. 10</t>
  </si>
  <si>
    <t>광분 Lv. 10</t>
  </si>
  <si>
    <t>살육 Lv. 1</t>
    <phoneticPr fontId="6" type="noConversion"/>
  </si>
  <si>
    <t>강압 Lv. 1</t>
    <phoneticPr fontId="6" type="noConversion"/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</si>
  <si>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</si>
  <si>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</si>
  <si>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</si>
  <si>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</si>
  <si>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</si>
  <si>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</si>
  <si>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</si>
  <si>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</si>
  <si>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</si>
  <si>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</si>
  <si>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</si>
  <si>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</si>
  <si>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</si>
  <si>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</si>
  <si>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-</t>
    <phoneticPr fontId="6" type="noConversion"/>
  </si>
  <si>
    <t>살육 Lv. 9</t>
  </si>
  <si>
    <t>강압 Lv. 9</t>
  </si>
  <si>
    <t>살육 Lv. 10</t>
  </si>
  <si>
    <t>강압 Lv. 10</t>
  </si>
  <si>
    <t>포효 Lv. 1</t>
    <phoneticPr fontId="6" type="noConversion"/>
  </si>
  <si>
    <t>돌출 Lv. 1</t>
    <phoneticPr fontId="6" type="noConversion"/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</si>
  <si>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</si>
  <si>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</si>
  <si>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</si>
  <si>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</si>
  <si>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</si>
  <si>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</si>
  <si>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</si>
  <si>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</si>
  <si>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</si>
  <si>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</si>
  <si>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</si>
  <si>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</si>
  <si>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</si>
  <si>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</si>
  <si>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</si>
  <si>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</si>
  <si>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</si>
  <si>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</si>
  <si>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-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</si>
  <si>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</si>
  <si>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</si>
  <si>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</si>
  <si>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</si>
  <si>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속공 Lv. 1</t>
    <phoneticPr fontId="6" type="noConversion"/>
  </si>
  <si>
    <t>마검 Lv. 1</t>
    <phoneticPr fontId="6" type="noConversion"/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</si>
  <si>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</si>
  <si>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</si>
  <si>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</si>
  <si>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</si>
  <si>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</si>
  <si>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</si>
  <si>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</si>
  <si>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</si>
  <si>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</si>
  <si>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</si>
  <si>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</si>
  <si>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</si>
  <si>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</si>
  <si>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</si>
  <si>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-</t>
    <phoneticPr fontId="6" type="noConversion"/>
  </si>
  <si>
    <t>속공 Lv. 9</t>
  </si>
  <si>
    <t>마검 Lv. 9</t>
  </si>
  <si>
    <t>-</t>
    <phoneticPr fontId="6" type="noConversion"/>
  </si>
  <si>
    <t>속공 Lv. 10</t>
  </si>
  <si>
    <t>-</t>
    <phoneticPr fontId="6" type="noConversion"/>
  </si>
  <si>
    <t>마검 Lv. 10</t>
  </si>
  <si>
    <t>데몬헌터 스킬 개편</t>
    <phoneticPr fontId="6" type="noConversion"/>
  </si>
  <si>
    <t>난사 Lv. 1</t>
    <phoneticPr fontId="6" type="noConversion"/>
  </si>
  <si>
    <t>응징 Lv. 1</t>
    <phoneticPr fontId="6" type="noConversion"/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</si>
  <si>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</si>
  <si>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</si>
  <si>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</si>
  <si>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</si>
  <si>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</si>
  <si>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</si>
  <si>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</si>
  <si>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</si>
  <si>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</si>
  <si>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</si>
  <si>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</si>
  <si>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</si>
  <si>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</si>
  <si>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</si>
  <si>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</si>
  <si>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</si>
  <si>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</si>
  <si>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</si>
  <si>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</si>
  <si>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</si>
  <si>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</si>
  <si>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</si>
  <si>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화살비 Lv. 1</t>
    <phoneticPr fontId="6" type="noConversion"/>
  </si>
  <si>
    <t>본능 Lv. 1</t>
    <phoneticPr fontId="6" type="noConversion"/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</si>
  <si>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</si>
  <si>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</si>
  <si>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</si>
  <si>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</si>
  <si>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</si>
  <si>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</si>
  <si>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</si>
  <si>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</si>
  <si>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</si>
  <si>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</si>
  <si>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</si>
  <si>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</si>
  <si>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</si>
  <si>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</si>
  <si>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</si>
  <si>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</si>
  <si>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화살비 Lv. 10</t>
    <phoneticPr fontId="6" type="noConversion"/>
  </si>
  <si>
    <t>본능 Lv. 10</t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</si>
  <si>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</si>
  <si>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</si>
  <si>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</si>
  <si>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</si>
  <si>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</si>
  <si>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</si>
  <si>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</si>
  <si>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3%</t>
    <phoneticPr fontId="6" type="noConversion"/>
  </si>
  <si>
    <t>연사 Lv. 2</t>
  </si>
  <si>
    <t>명사수 Lv. 2</t>
  </si>
  <si>
    <t>6% / 5%</t>
    <phoneticPr fontId="6" type="noConversion"/>
  </si>
  <si>
    <t>7% / 5%</t>
    <phoneticPr fontId="6" type="noConversion"/>
  </si>
  <si>
    <t>연사 Lv. 3</t>
  </si>
  <si>
    <t>명사수 Lv. 3</t>
  </si>
  <si>
    <t>7% / 7%</t>
    <phoneticPr fontId="6" type="noConversion"/>
  </si>
  <si>
    <t>8% / 7%</t>
    <phoneticPr fontId="6" type="noConversion"/>
  </si>
  <si>
    <t>연사 Lv. 4</t>
  </si>
  <si>
    <t>명사수 Lv. 4</t>
  </si>
  <si>
    <t>8% / 9%</t>
    <phoneticPr fontId="6" type="noConversion"/>
  </si>
  <si>
    <t>9% / 9%</t>
    <phoneticPr fontId="6" type="noConversion"/>
  </si>
  <si>
    <t>연사 Lv. 5</t>
  </si>
  <si>
    <t>명사수 Lv. 5</t>
  </si>
  <si>
    <t>9% / 11%</t>
    <phoneticPr fontId="6" type="noConversion"/>
  </si>
  <si>
    <t>10% / 11%</t>
    <phoneticPr fontId="6" type="noConversion"/>
  </si>
  <si>
    <t>연사 Lv. 6</t>
  </si>
  <si>
    <t>명사수 Lv. 6</t>
  </si>
  <si>
    <t>10% / 13%</t>
    <phoneticPr fontId="6" type="noConversion"/>
  </si>
  <si>
    <t>11% / 13%</t>
    <phoneticPr fontId="6" type="noConversion"/>
  </si>
  <si>
    <t>연사 Lv. 7</t>
  </si>
  <si>
    <t>명사수 Lv. 7</t>
  </si>
  <si>
    <t>11% / 15%</t>
    <phoneticPr fontId="6" type="noConversion"/>
  </si>
  <si>
    <t>12% / 15%</t>
    <phoneticPr fontId="6" type="noConversion"/>
  </si>
  <si>
    <t>연사 Lv. 8</t>
  </si>
  <si>
    <t>명사수 Lv. 8</t>
  </si>
  <si>
    <t>13% / 17%</t>
    <phoneticPr fontId="6" type="noConversion"/>
  </si>
  <si>
    <t>연사 Lv. 9</t>
  </si>
  <si>
    <t>명사수 Lv. 9</t>
  </si>
  <si>
    <t>14% / 19%</t>
    <phoneticPr fontId="6" type="noConversion"/>
  </si>
  <si>
    <t>연사 Lv. 10</t>
  </si>
  <si>
    <t>명사수 Lv. 10</t>
  </si>
  <si>
    <t>15% / 21%</t>
    <phoneticPr fontId="6" type="noConversion"/>
  </si>
  <si>
    <t>중독탄 Lv. 1</t>
    <phoneticPr fontId="6" type="noConversion"/>
  </si>
  <si>
    <t>환영 Lv. 1</t>
    <phoneticPr fontId="6" type="noConversion"/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</si>
  <si>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</si>
  <si>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</si>
  <si>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</si>
  <si>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</si>
  <si>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</si>
  <si>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</si>
  <si>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</si>
  <si>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</si>
  <si>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</si>
  <si>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</si>
  <si>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</si>
  <si>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</si>
  <si>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</si>
  <si>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</si>
  <si>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</si>
  <si>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</si>
  <si>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</si>
  <si>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</si>
  <si>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</si>
  <si>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</si>
  <si>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</si>
  <si>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</si>
  <si>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산탄 Lv. 1</t>
    <phoneticPr fontId="6" type="noConversion"/>
  </si>
  <si>
    <t>포화 Lv. 1</t>
    <phoneticPr fontId="6" type="noConversion"/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</si>
  <si>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</si>
  <si>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</si>
  <si>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</si>
  <si>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</si>
  <si>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</si>
  <si>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</si>
  <si>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</si>
  <si>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</si>
  <si>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</si>
  <si>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</si>
  <si>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</si>
  <si>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</si>
  <si>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</si>
  <si>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</si>
  <si>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</si>
  <si>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</si>
  <si>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</si>
  <si>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</si>
  <si>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1</t>
    <phoneticPr fontId="6" type="noConversion"/>
  </si>
  <si>
    <t>일격 Lv. 1</t>
    <phoneticPr fontId="6" type="noConversion"/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</si>
  <si>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</si>
  <si>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</si>
  <si>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</si>
  <si>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</si>
  <si>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</si>
  <si>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</si>
  <si>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</si>
  <si>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</si>
  <si>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</si>
  <si>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</si>
  <si>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</si>
  <si>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</si>
  <si>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</si>
  <si>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</si>
  <si>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</si>
  <si>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</si>
  <si>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</si>
  <si>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</si>
  <si>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</si>
  <si>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</si>
  <si>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치명타 세기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</si>
  <si>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</si>
  <si>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</si>
  <si>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</si>
  <si>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</si>
  <si>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</si>
  <si>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</si>
  <si>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</si>
  <si>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</si>
  <si>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</si>
  <si>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</si>
  <si>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</si>
  <si>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</si>
  <si>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</si>
  <si>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</si>
  <si>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</si>
  <si>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</si>
  <si>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</si>
  <si>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</si>
  <si>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t>소각 Lv. 7</t>
  </si>
  <si>
    <t>해탈 Lv. 7</t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</si>
  <si>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</si>
  <si>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소각 Lv. 8</t>
  </si>
  <si>
    <t>해탈 Lv. 8</t>
  </si>
  <si>
    <r>
      <rPr>
        <sz val="11"/>
        <color rgb="FF0070C0"/>
        <rFont val="맑은 고딕"/>
        <family val="2"/>
        <charset val="129"/>
        <scheme val="minor"/>
      </rPr>
      <t>19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75%</t>
    </r>
    <phoneticPr fontId="6" type="noConversion"/>
  </si>
  <si>
    <t>소각 Lv. 9</t>
  </si>
  <si>
    <t>해탈 Lv. 9</t>
  </si>
  <si>
    <r>
      <rPr>
        <sz val="11"/>
        <color rgb="FF0070C0"/>
        <rFont val="맑은 고딕"/>
        <family val="3"/>
        <charset val="129"/>
        <scheme val="minor"/>
      </rPr>
      <t>21%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80%</t>
    </r>
    <phoneticPr fontId="6" type="noConversion"/>
  </si>
  <si>
    <t>소각 Lv. 10</t>
  </si>
  <si>
    <t>해탈 Lv. 10</t>
  </si>
  <si>
    <r>
      <rPr>
        <sz val="11"/>
        <color rgb="FF0070C0"/>
        <rFont val="맑은 고딕"/>
        <family val="2"/>
        <charset val="129"/>
        <scheme val="minor"/>
      </rPr>
      <t>23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85%</t>
    </r>
    <phoneticPr fontId="6" type="noConversion"/>
  </si>
  <si>
    <t>화염구 Lv. 1</t>
    <phoneticPr fontId="6" type="noConversion"/>
  </si>
  <si>
    <t>카르마 Lv. 1</t>
    <phoneticPr fontId="6" type="noConversion"/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</si>
  <si>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</si>
  <si>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</si>
  <si>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</si>
  <si>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</si>
  <si>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</si>
  <si>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</si>
  <si>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</si>
  <si>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</si>
  <si>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</si>
  <si>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</si>
  <si>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</si>
  <si>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</si>
  <si>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</si>
  <si>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</si>
  <si>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</si>
  <si>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</si>
  <si>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</si>
  <si>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</si>
  <si>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방어력 증가</t>
    <phoneticPr fontId="6" type="noConversion"/>
  </si>
  <si>
    <t>반사 피해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</si>
  <si>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</si>
  <si>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</si>
  <si>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</si>
  <si>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</si>
  <si>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변경 전 수치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</si>
  <si>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</si>
  <si>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</si>
  <si>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</si>
  <si>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</si>
  <si>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t>회오리 Lv. 2</t>
  </si>
  <si>
    <t>월령갑 Lv. 2</t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</si>
  <si>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</si>
  <si>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t>회오리 Lv. 3</t>
  </si>
  <si>
    <t>월령갑 Lv. 3</t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</si>
  <si>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</si>
  <si>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t>회오리 Lv. 4</t>
  </si>
  <si>
    <t>월령갑 Lv. 4</t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</si>
  <si>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</si>
  <si>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t>회오리 Lv. 5</t>
  </si>
  <si>
    <t>월령갑 Lv. 5</t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</si>
  <si>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</si>
  <si>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t>회오리 Lv. 6</t>
  </si>
  <si>
    <t>월령갑 Lv. 6</t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</si>
  <si>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</si>
  <si>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t>회오리 Lv. 7</t>
  </si>
  <si>
    <t>월령갑 Lv. 7</t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</si>
  <si>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</si>
  <si>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t>회오리 Lv. 8</t>
  </si>
  <si>
    <t>월령갑 Lv. 8</t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</si>
  <si>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19%</t>
    </r>
    <phoneticPr fontId="6" type="noConversion"/>
  </si>
  <si>
    <t>회오리 Lv. 9</t>
  </si>
  <si>
    <t>월령갑 Lv. 9</t>
  </si>
  <si>
    <r>
      <rPr>
        <sz val="11"/>
        <color rgb="FF00B050"/>
        <rFont val="맑은 고딕"/>
        <family val="2"/>
        <charset val="129"/>
        <scheme val="minor"/>
      </rPr>
      <t>24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21%</t>
    </r>
    <phoneticPr fontId="6" type="noConversion"/>
  </si>
  <si>
    <t>회오리 Lv. 10</t>
  </si>
  <si>
    <t>월령갑 Lv. 10</t>
  </si>
  <si>
    <r>
      <rPr>
        <sz val="11"/>
        <color rgb="FF00B050"/>
        <rFont val="맑은 고딕"/>
        <family val="2"/>
        <charset val="129"/>
        <scheme val="minor"/>
      </rPr>
      <t>26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23%</t>
    </r>
    <phoneticPr fontId="6" type="noConversion"/>
  </si>
  <si>
    <t>유성 Lv. 1</t>
    <phoneticPr fontId="6" type="noConversion"/>
  </si>
  <si>
    <t>암흑 Lv. 1</t>
    <phoneticPr fontId="6" type="noConversion"/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</si>
  <si>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</si>
  <si>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</si>
  <si>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</si>
  <si>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</si>
  <si>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</si>
  <si>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</si>
  <si>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</si>
  <si>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</si>
  <si>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</si>
  <si>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</si>
  <si>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</si>
  <si>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</si>
  <si>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</si>
  <si>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</si>
  <si>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</si>
  <si>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</si>
  <si>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</si>
  <si>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</si>
  <si>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1</t>
    <phoneticPr fontId="6" type="noConversion"/>
  </si>
  <si>
    <t>치유 Lv. 1</t>
    <phoneticPr fontId="6" type="noConversion"/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</si>
  <si>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</si>
  <si>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</si>
  <si>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</si>
  <si>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</si>
  <si>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</si>
  <si>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</si>
  <si>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</si>
  <si>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</si>
  <si>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</si>
  <si>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</si>
  <si>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</si>
  <si>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</si>
  <si>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</si>
  <si>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</si>
  <si>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</si>
  <si>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</si>
  <si>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</si>
  <si>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</si>
  <si>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1</t>
    <phoneticPr fontId="6" type="noConversion"/>
  </si>
  <si>
    <t>월광 Lv. 1</t>
    <phoneticPr fontId="6" type="noConversion"/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</si>
  <si>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</si>
  <si>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</si>
  <si>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</si>
  <si>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</si>
  <si>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</si>
  <si>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</si>
  <si>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</si>
  <si>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</si>
  <si>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</si>
  <si>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</si>
  <si>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</si>
  <si>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</si>
  <si>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</si>
  <si>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</si>
  <si>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</si>
  <si>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</si>
  <si>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</si>
  <si>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</si>
  <si>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</si>
  <si>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</si>
  <si>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</si>
  <si>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</si>
  <si>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베기 Lv. 1</t>
    <phoneticPr fontId="6" type="noConversion"/>
  </si>
  <si>
    <t>낙화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</si>
  <si>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</si>
  <si>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</si>
  <si>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</si>
  <si>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</si>
  <si>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</si>
  <si>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</si>
  <si>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</si>
  <si>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</si>
  <si>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</si>
  <si>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</si>
  <si>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</si>
  <si>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</si>
  <si>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</si>
  <si>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-</t>
    <phoneticPr fontId="6" type="noConversion"/>
  </si>
  <si>
    <t>낙화 Lv. 8</t>
  </si>
  <si>
    <t>베기 Lv. 9</t>
  </si>
  <si>
    <t>낙화 Lv. 9</t>
  </si>
  <si>
    <t>베기 Lv. 10</t>
  </si>
  <si>
    <t>낙화 Lv. 10</t>
  </si>
  <si>
    <t>나선격 Lv. 1</t>
    <phoneticPr fontId="6" type="noConversion"/>
  </si>
  <si>
    <t>오성 Lv. 1</t>
    <phoneticPr fontId="6" type="noConversion"/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</si>
  <si>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</si>
  <si>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</si>
  <si>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</si>
  <si>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</si>
  <si>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</si>
  <si>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</si>
  <si>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</si>
  <si>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</si>
  <si>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</si>
  <si>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</si>
  <si>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</si>
  <si>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</si>
  <si>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</si>
  <si>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</si>
  <si>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</si>
  <si>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</si>
  <si>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</si>
  <si>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</si>
  <si>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1</t>
    <phoneticPr fontId="6" type="noConversion"/>
  </si>
  <si>
    <t>정점 Lv. 1</t>
    <phoneticPr fontId="6" type="noConversion"/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</si>
  <si>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</si>
  <si>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</si>
  <si>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</si>
  <si>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</si>
  <si>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</si>
  <si>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</si>
  <si>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</si>
  <si>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</si>
  <si>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</si>
  <si>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</si>
  <si>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</si>
  <si>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</si>
  <si>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</si>
  <si>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</si>
  <si>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</si>
  <si>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</si>
  <si>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</si>
  <si>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</si>
  <si>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1</t>
    <phoneticPr fontId="6" type="noConversion"/>
  </si>
  <si>
    <t>복수 Lv. 1</t>
    <phoneticPr fontId="6" type="noConversion"/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</si>
  <si>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</si>
  <si>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</si>
  <si>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</si>
  <si>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</si>
  <si>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</si>
  <si>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</si>
  <si>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</si>
  <si>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</si>
  <si>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</si>
  <si>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</si>
  <si>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</si>
  <si>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</si>
  <si>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</si>
  <si>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</si>
  <si>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</si>
  <si>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</si>
  <si>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</si>
  <si>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</si>
  <si>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</si>
  <si>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</si>
  <si>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</si>
  <si>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</si>
  <si>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가르기 Lv. 1</t>
    <phoneticPr fontId="6" type="noConversion"/>
  </si>
  <si>
    <t>천둥 Lv. 1</t>
    <phoneticPr fontId="6" type="noConversion"/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</si>
  <si>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</si>
  <si>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</si>
  <si>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</si>
  <si>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</si>
  <si>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</si>
  <si>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</si>
  <si>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</si>
  <si>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</si>
  <si>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</si>
  <si>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</si>
  <si>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</si>
  <si>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</si>
  <si>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</si>
  <si>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-</t>
    <phoneticPr fontId="6" type="noConversion"/>
  </si>
  <si>
    <t>천둥 Lv. 8</t>
  </si>
  <si>
    <t>가르기 Lv. 9</t>
  </si>
  <si>
    <t>천둥 Lv. 9</t>
  </si>
  <si>
    <t>가르기 Lv. 10</t>
  </si>
  <si>
    <t>천둥 Lv. 10</t>
  </si>
  <si>
    <t>회오리 Lv. 1</t>
    <phoneticPr fontId="6" type="noConversion"/>
  </si>
  <si>
    <t>폭풍 Lv. 1</t>
    <phoneticPr fontId="6" type="noConversion"/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</si>
  <si>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</si>
  <si>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</si>
  <si>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</si>
  <si>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</si>
  <si>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</si>
  <si>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</si>
  <si>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</si>
  <si>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</si>
  <si>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</si>
  <si>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(1) 상품 구매 금액의 1%가 마일리지로 충전</t>
    <phoneticPr fontId="6" type="noConversion"/>
  </si>
  <si>
    <t>(2) 마일리지 상점 - 마일리지 탭에서 마일리지로 아이템 구매 가능</t>
    <phoneticPr fontId="6" type="noConversion"/>
  </si>
  <si>
    <t>보상타입(ePartyPlayRankType)
1: 기여도(데미지)
2: 킬수
3: 점령기여
4: 자신을제외한 파티원모두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</si>
  <si>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</si>
  <si>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</si>
  <si>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</si>
  <si>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</si>
  <si>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</si>
  <si>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수호석</t>
    <phoneticPr fontId="6" type="noConversion"/>
  </si>
  <si>
    <t>구분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</si>
  <si>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</si>
  <si>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</si>
  <si>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</si>
  <si>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</si>
  <si>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</si>
  <si>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</si>
  <si>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</si>
  <si>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</si>
  <si>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</si>
  <si>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</si>
  <si>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</si>
  <si>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</si>
  <si>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</si>
  <si>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</si>
  <si>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</si>
  <si>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</si>
  <si>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</si>
  <si>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</si>
  <si>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</si>
  <si>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</si>
  <si>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</si>
  <si>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</si>
  <si>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</si>
  <si>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</si>
  <si>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</si>
  <si>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</si>
  <si>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</si>
  <si>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</si>
  <si>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</si>
  <si>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</si>
  <si>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</si>
  <si>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</si>
  <si>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</si>
  <si>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</si>
  <si>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</si>
  <si>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</si>
  <si>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</si>
  <si>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</si>
  <si>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</si>
  <si>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</si>
  <si>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</si>
  <si>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</si>
  <si>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</si>
  <si>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</si>
  <si>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</si>
  <si>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</si>
  <si>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</si>
  <si>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</si>
  <si>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치명타 공격 적중 시 10% 확률로 최대 생명력의 3% 즉시 회복.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</si>
  <si>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</si>
  <si>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</si>
  <si>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</si>
  <si>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</si>
  <si>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</si>
  <si>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</si>
  <si>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0.02% &gt; 0.01% 로 감소</t>
    <phoneticPr fontId="6" type="noConversion"/>
  </si>
  <si>
    <t>0.8% &gt; 0.5%로 감소</t>
    <phoneticPr fontId="6" type="noConversion"/>
  </si>
  <si>
    <t>유지</t>
    <phoneticPr fontId="6" type="noConversion"/>
  </si>
  <si>
    <t>기존 고통 수호석(210콤보) : 110강 - 126% 증가. / 200강 - 201.6% (MaxLimit 200%) 증가.</t>
    <phoneticPr fontId="6" type="noConversion"/>
  </si>
  <si>
    <t>현재 고통 수호석(210콤보) : 110강 - 67.2% 증가. / 200강 - 105% (MaxLimit 100%) 증가.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</si>
  <si>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</si>
  <si>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</si>
  <si>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</si>
  <si>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</si>
  <si>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</si>
  <si>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</si>
  <si>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</si>
  <si>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</si>
  <si>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</si>
  <si>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</si>
  <si>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</si>
  <si>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</si>
  <si>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</si>
  <si>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</si>
  <si>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</si>
  <si>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</si>
  <si>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</si>
  <si>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</si>
  <si>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</si>
  <si>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</si>
  <si>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</si>
  <si>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</si>
  <si>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</si>
  <si>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</si>
  <si>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</si>
  <si>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</si>
  <si>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</si>
  <si>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</si>
  <si>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</si>
  <si>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세인트 부츠 (이속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</si>
  <si>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</si>
  <si>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</si>
  <si>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</si>
  <si>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</si>
  <si>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</si>
  <si>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아머 (생명력 증가)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</si>
  <si>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</si>
  <si>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</si>
  <si>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</si>
  <si>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</si>
  <si>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</si>
  <si>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</si>
  <si>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</si>
  <si>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</si>
  <si>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</si>
  <si>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</si>
  <si>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</si>
  <si>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</si>
  <si>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</si>
  <si>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</si>
  <si>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</si>
  <si>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</si>
  <si>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</si>
  <si>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</si>
  <si>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</si>
  <si>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</si>
  <si>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</si>
  <si>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</si>
  <si>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</si>
  <si>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</si>
  <si>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</si>
  <si>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등급</t>
    <phoneticPr fontId="6" type="noConversion"/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</si>
  <si>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</si>
  <si>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</si>
  <si>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</si>
  <si>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</si>
  <si>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</si>
  <si>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</si>
  <si>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</si>
  <si>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</si>
  <si>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</si>
  <si>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</si>
  <si>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</si>
  <si>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</si>
  <si>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</si>
  <si>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</si>
  <si>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</si>
  <si>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설명</t>
    <phoneticPr fontId="6" type="noConversion"/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</si>
  <si>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</si>
  <si>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</si>
  <si>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</si>
  <si>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</si>
  <si>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</si>
  <si>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</si>
  <si>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장신구 세트 옵션 개선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</si>
  <si>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</si>
  <si>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</si>
  <si>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</si>
  <si>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수호자 레벨 50부터 50단위로 추가 생명력 부여 (수호자 레벨 2000 - 추가 생명력 1025000)</t>
    <phoneticPr fontId="6" type="noConversion"/>
  </si>
  <si>
    <t>수호자 레벨 25부터 50단위로 추가 방어력 부여 (수호자 레벨 2000 - 추가 방어력 61500) ([NOX] 7성 20강 방어구 약 4.7개 더 착용한 것과 비슷한 수치)</t>
    <phoneticPr fontId="6" type="noConversion"/>
  </si>
  <si>
    <r>
      <t xml:space="preserve">수호자 레벨 상승에 따른 레벨구간 별 추가 생명력 및 방어력 부여 : </t>
    </r>
    <r>
      <rPr>
        <u/>
        <sz val="9"/>
        <color theme="10"/>
        <rFont val="맑은 고딕"/>
        <family val="2"/>
        <charset val="129"/>
        <scheme val="minor"/>
      </rPr>
      <t>20170619_수호자 레벨별 추가 보너스 스테이터스 참고</t>
    </r>
    <phoneticPr fontId="6" type="noConversion"/>
  </si>
  <si>
    <r>
      <t xml:space="preserve">수호석 : </t>
    </r>
    <r>
      <rPr>
        <u/>
        <sz val="9"/>
        <color theme="10"/>
        <rFont val="맑은 고딕"/>
        <family val="3"/>
        <charset val="129"/>
        <scheme val="minor"/>
      </rPr>
      <t>20170619_수호석 리뉴얼 참고</t>
    </r>
    <phoneticPr fontId="6" type="noConversion"/>
  </si>
  <si>
    <t>전투 수식 분류</t>
  </si>
  <si>
    <t>속성 표기</t>
  </si>
  <si>
    <t>데이터 타입</t>
  </si>
  <si>
    <t>설명 / 관계 / 수식</t>
  </si>
  <si>
    <t>체력 비례 데미지</t>
  </si>
  <si>
    <t>HP Damage</t>
  </si>
  <si>
    <t>HP_DMG</t>
  </si>
  <si>
    <t>Percent</t>
  </si>
  <si>
    <t>공격형 스킬을 사용했을 때 추가적인 옵션으로 공격(타격)시 캐릭터 체력을 기준으로 특정 공식을 통한 체력% 만큼 적에게 피해를 준다.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</si>
  <si>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체력 비례 데미지 </t>
    </r>
    <r>
      <rPr>
        <sz val="10"/>
        <color rgb="FF385623"/>
        <rFont val="맑은 고딕"/>
        <family val="3"/>
        <charset val="129"/>
        <scheme val="minor"/>
      </rPr>
      <t>HPDMG</t>
    </r>
    <r>
      <rPr>
        <sz val="10"/>
        <color theme="1"/>
        <rFont val="맑은 고딕"/>
        <family val="3"/>
        <charset val="129"/>
        <scheme val="minor"/>
      </rPr>
      <t xml:space="preserve"> = </t>
    </r>
    <r>
      <rPr>
        <sz val="10"/>
        <color rgb="FFFF0000"/>
        <rFont val="맑은 고딕"/>
        <family val="3"/>
        <charset val="129"/>
        <scheme val="minor"/>
      </rPr>
      <t>DvDMG</t>
    </r>
    <r>
      <rPr>
        <sz val="10"/>
        <color theme="1"/>
        <rFont val="맑은 고딕"/>
        <family val="3"/>
        <charset val="129"/>
        <scheme val="minor"/>
      </rPr>
      <t xml:space="preserve"> * ( </t>
    </r>
    <r>
      <rPr>
        <sz val="10"/>
        <color rgb="FFED7D31"/>
        <rFont val="맑은 고딕"/>
        <family val="3"/>
        <charset val="129"/>
        <scheme val="minor"/>
      </rPr>
      <t>MaxHP</t>
    </r>
    <r>
      <rPr>
        <sz val="10"/>
        <color rgb="FF2E74B5"/>
        <rFont val="맑은 고딕"/>
        <family val="3"/>
        <charset val="129"/>
        <scheme val="minor"/>
      </rPr>
      <t xml:space="preserve"> / HP_Factor )</t>
    </r>
  </si>
  <si>
    <t>생명력 전체수치 비율(계수)</t>
  </si>
  <si>
    <t>Health Point Factor</t>
  </si>
  <si>
    <t>HP_Factor</t>
  </si>
  <si>
    <t>아이템 또는 스킬 등의 생명력 전체수치 비율(전체에 대한 배율) 가감 속성</t>
  </si>
  <si>
    <t>아이템 착용 또는 스킬 사용/학습 시 적용.</t>
  </si>
  <si>
    <t>생명력 비율 감소(음수)는 없음.</t>
  </si>
  <si>
    <r>
      <t xml:space="preserve">아이템 옵션 표시:  N % </t>
    </r>
    <r>
      <rPr>
        <sz val="9"/>
        <color theme="1"/>
        <rFont val="맑은 고딕"/>
        <family val="3"/>
        <charset val="129"/>
        <scheme val="minor"/>
      </rPr>
      <t>(Factor 는 수치 앞에 + 를 삭제!)</t>
    </r>
  </si>
  <si>
    <t>Health Point</t>
  </si>
  <si>
    <t>MaxHP</t>
  </si>
  <si>
    <t>Constant</t>
  </si>
  <si>
    <t xml:space="preserve">캐릭터의 생명을 표시하는 지수의 최대량 </t>
  </si>
  <si>
    <r>
      <t xml:space="preserve">생명력이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0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 xml:space="preserve"> 값일 경우 캐릭터 상태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사망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>.</t>
    </r>
  </si>
  <si>
    <r>
      <t>MaxHP</t>
    </r>
    <r>
      <rPr>
        <sz val="9"/>
        <color rgb="FF000000"/>
        <rFont val="맑은 고딕"/>
        <family val="3"/>
        <charset val="129"/>
        <scheme val="minor"/>
      </rPr>
      <t xml:space="preserve"> = ( </t>
    </r>
    <r>
      <rPr>
        <sz val="9"/>
        <color rgb="FF806000"/>
        <rFont val="맑은 고딕"/>
        <family val="3"/>
        <charset val="129"/>
        <scheme val="minor"/>
      </rPr>
      <t>HP_Base</t>
    </r>
    <r>
      <rPr>
        <sz val="9"/>
        <color rgb="FF000000"/>
        <rFont val="맑은 고딕"/>
        <family val="3"/>
        <charset val="129"/>
        <scheme val="minor"/>
      </rPr>
      <t xml:space="preserve"> +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B050"/>
        <rFont val="맑은 고딕"/>
        <family val="3"/>
        <charset val="129"/>
        <scheme val="minor"/>
      </rPr>
      <t>HP_Adjust</t>
    </r>
    <r>
      <rPr>
        <sz val="9"/>
        <color rgb="FF7030A0"/>
        <rFont val="맑은 고딕"/>
        <family val="3"/>
        <charset val="129"/>
        <scheme val="minor"/>
      </rPr>
      <t xml:space="preserve"> ]</t>
    </r>
    <r>
      <rPr>
        <sz val="9"/>
        <color rgb="FF000000"/>
        <rFont val="맑은 고딕"/>
        <family val="3"/>
        <charset val="129"/>
        <scheme val="minor"/>
      </rPr>
      <t xml:space="preserve"> ) * (1 + (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70C0"/>
        <rFont val="맑은 고딕"/>
        <family val="3"/>
        <charset val="129"/>
        <scheme val="minor"/>
      </rPr>
      <t xml:space="preserve">HP_Factor </t>
    </r>
    <r>
      <rPr>
        <sz val="9"/>
        <color rgb="FF7030A0"/>
        <rFont val="맑은 고딕"/>
        <family val="3"/>
        <charset val="129"/>
        <scheme val="minor"/>
      </rPr>
      <t>]</t>
    </r>
    <r>
      <rPr>
        <sz val="9"/>
        <color rgb="FF000000"/>
        <rFont val="맑은 고딕"/>
        <family val="3"/>
        <charset val="129"/>
        <scheme val="minor"/>
      </rPr>
      <t xml:space="preserve"> / 100 ) )</t>
    </r>
  </si>
  <si>
    <t>캐릭터 상세보기에는 환산해서 정수만 표기.</t>
  </si>
  <si>
    <r>
      <t xml:space="preserve">* 전체 생명력(오렌지색) = </t>
    </r>
    <r>
      <rPr>
        <sz val="9"/>
        <color rgb="FFFF6600"/>
        <rFont val="맑은 고딕"/>
        <family val="3"/>
        <charset val="129"/>
        <scheme val="minor"/>
      </rPr>
      <t>MaxHP</t>
    </r>
  </si>
  <si>
    <r>
      <t xml:space="preserve">* 기본 생명력(흰색) = </t>
    </r>
    <r>
      <rPr>
        <sz val="9"/>
        <color rgb="FF806000"/>
        <rFont val="맑은 고딕"/>
        <family val="3"/>
        <charset val="129"/>
        <scheme val="minor"/>
      </rPr>
      <t>HP_Base</t>
    </r>
  </si>
  <si>
    <t>신성력 데미지</t>
  </si>
  <si>
    <t>Divine Damage</t>
  </si>
  <si>
    <t>DvDMG</t>
  </si>
  <si>
    <t>최종 데미지 값이라고 볼 수 있다. 기본적으로 신성력을 100으로 갖고 있다.</t>
  </si>
  <si>
    <r>
      <t xml:space="preserve">= </t>
    </r>
    <r>
      <rPr>
        <sz val="9"/>
        <color rgb="FFC00000"/>
        <rFont val="맑은 고딕"/>
        <family val="3"/>
        <charset val="129"/>
        <scheme val="minor"/>
      </rPr>
      <t>CrtDMG</t>
    </r>
    <r>
      <rPr>
        <sz val="9"/>
        <color rgb="FF000000"/>
        <rFont val="맑은 고딕"/>
        <family val="3"/>
        <charset val="129"/>
        <scheme val="minor"/>
      </rPr>
      <t xml:space="preserve"> * [ ( DvFrc – DkFrc ) / 100 ]</t>
    </r>
  </si>
  <si>
    <t>체력 비례 데미지 Formula</t>
    <phoneticPr fontId="6" type="noConversion"/>
  </si>
  <si>
    <t>전투 상황에서 공격(타격) 시 공격자의 최대체력 값을 적(피격)에게 타격자의 체력 N%만큼 주는 피해이다.</t>
    <phoneticPr fontId="6" type="noConversion"/>
  </si>
  <si>
    <r>
      <t>전체 생명력</t>
    </r>
    <r>
      <rPr>
        <b/>
        <sz val="9"/>
        <color rgb="FF000000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 xml:space="preserve">[ 기본 생명력 ] </t>
    </r>
    <r>
      <rPr>
        <sz val="9"/>
        <color rgb="FF000000"/>
        <rFont val="맑은 고딕"/>
        <family val="3"/>
        <charset val="129"/>
        <scheme val="minor"/>
      </rPr>
      <t>으로 나타낸다.</t>
    </r>
    <phoneticPr fontId="6" type="noConversion"/>
  </si>
  <si>
    <t>체력 비례 데미지 추가 : 20170620_HPDMG 참고</t>
    <phoneticPr fontId="6" type="noConversion"/>
  </si>
  <si>
    <t>점령전 완료 시 승리와 패배에 관계없이 양팀 참가자 전원에게 주는 보상
: 길드점령전일 때 보너스 보상폭이 일반보다 크다.</t>
  </si>
  <si>
    <t>입장권 연관 재화 요구 수량</t>
  </si>
  <si>
    <t>점령전 일반2대2</t>
  </si>
  <si>
    <t>점령전 일반4대4</t>
  </si>
  <si>
    <t>점령전 길드2대2</t>
  </si>
  <si>
    <t>점령전 길드3대3</t>
  </si>
  <si>
    <t>점령전 길드4대4</t>
  </si>
  <si>
    <t>초기 점령전</t>
    <phoneticPr fontId="6" type="noConversion"/>
  </si>
  <si>
    <t>변경 후</t>
    <phoneticPr fontId="6" type="noConversion"/>
  </si>
  <si>
    <t>점령전 완료 시 승리와 패배에 관계없이 양팀 참가자 전원에게 1~3성 룬스톤 소환권 지급</t>
    <phoneticPr fontId="6" type="noConversion"/>
  </si>
  <si>
    <t>점령전일반 3인 파티 - 기여도 2위 보상</t>
  </si>
  <si>
    <t>점령전일반 3인 파티 - 기여도 3위 보상</t>
  </si>
  <si>
    <t>점령전일반 3인 파티 - 처치 2위 보상</t>
  </si>
  <si>
    <t>점령전일반 3인 파티 - 처치 3위 보상</t>
  </si>
  <si>
    <t>점령전일반 3인 파티 - 점령기여 2위 보상</t>
  </si>
  <si>
    <t>점령전일반 3인 파티 - 점령기여 3위 보상</t>
  </si>
  <si>
    <t>변경 후</t>
    <phoneticPr fontId="6" type="noConversion"/>
  </si>
  <si>
    <t>보상 아이템
인덱스
우편함지급 :</t>
    <phoneticPr fontId="6" type="noConversion"/>
  </si>
  <si>
    <t>고대 장비 소환권</t>
    <phoneticPr fontId="6" type="noConversion"/>
  </si>
  <si>
    <t>기존 1위와 2위에게 아이템을 지급했으나 변경 후 1위에게만 고대 장비 소환권을 지급합니다.</t>
    <phoneticPr fontId="6" type="noConversion"/>
  </si>
  <si>
    <t>[2017 06월 20일 One Store &amp; Google 라이브 서버 및 QA 서버 빌드의 개발 및 수정 항목 ( 6월 28일 AM2:00] 업데이트 예정항목)]</t>
    <phoneticPr fontId="6" type="noConversion"/>
  </si>
  <si>
    <t xml:space="preserve"> (4) 점령전 참여 레벨 제한 : 35레벨 수정 (구 25레벨)</t>
    <phoneticPr fontId="6" type="noConversion"/>
  </si>
  <si>
    <t>가디언 세트에 맞는 세트 아이템 고정 옵션 밸런스 변경 : 20170619_세트 아이템 고정옵션 개선 참고</t>
    <phoneticPr fontId="6" type="noConversion"/>
  </si>
  <si>
    <t>장신구 세트 옵션 개선 : 20170619_장신구 세트 옵션 개선 참고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</si>
</sst>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  <numFmt numFmtId="183" formatCode="0.000"/>
    <numFmt numFmtId="184" formatCode="#,##0_);[Red]\(#,##0\)"/>
    <numFmt numFmtId="185" formatCode="#,##0.00_);[Red]\(#,##0.00\)"/>
    <numFmt numFmtId="186" formatCode="0E+00"/>
    <numFmt numFmtId="187" formatCode="_-* #,##0_-;\-* #,##0_-;_-* &quot;-&quot;??_-;_-@_-"/>
    <numFmt numFmtId="188" formatCode="0.0000_ "/>
    <numFmt numFmtId="189" formatCode="&quot;₩&quot;#,##0"/>
    <numFmt numFmtId="190" formatCode="&quot;₩&quot;#,##0_);[Red]\(&quot;₩&quot;#,##0\)"/>
    <numFmt numFmtId="191" formatCode="0.000000000"/>
    <numFmt numFmtId="192" formatCode="0.0"/>
  </numFmts>
  <fonts count="15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rgb="FFFF6600"/>
      <name val="맑은 고딕"/>
      <family val="3"/>
      <charset val="129"/>
      <scheme val="minor"/>
    </font>
    <font>
      <sz val="10"/>
      <color rgb="FFFF0000"/>
      <name val="Wingdings"/>
      <charset val="2"/>
    </font>
    <font>
      <sz val="10"/>
      <color rgb="FFFF0000"/>
      <name val="Times New Roman"/>
      <family val="1"/>
    </font>
    <font>
      <sz val="10"/>
      <color rgb="FF002060"/>
      <name val="맑은 고딕"/>
      <family val="3"/>
      <charset val="129"/>
      <scheme val="minor"/>
    </font>
    <font>
      <sz val="10"/>
      <color rgb="FF806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indexed="3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10"/>
      <color indexed="56"/>
      <name val="맑은 고딕"/>
      <family val="3"/>
      <charset val="129"/>
    </font>
    <font>
      <sz val="10"/>
      <color theme="1" tint="0.499984740745262"/>
      <name val="맑은 고딕"/>
      <family val="3"/>
      <charset val="129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10"/>
      <color rgb="FFFFFFFF"/>
      <name val="맑은 고딕"/>
      <family val="3"/>
      <charset val="129"/>
      <scheme val="minor"/>
    </font>
    <font>
      <b/>
      <sz val="10"/>
      <color rgb="FF385623"/>
      <name val="맑은 고딕"/>
      <family val="3"/>
      <charset val="129"/>
      <scheme val="minor"/>
    </font>
    <font>
      <sz val="10"/>
      <color theme="1"/>
      <name val="Wingdings"/>
      <charset val="2"/>
    </font>
    <font>
      <sz val="10"/>
      <color rgb="FF385623"/>
      <name val="맑은 고딕"/>
      <family val="3"/>
      <charset val="129"/>
      <scheme val="minor"/>
    </font>
    <font>
      <sz val="10"/>
      <color rgb="FFED7D31"/>
      <name val="맑은 고딕"/>
      <family val="3"/>
      <charset val="129"/>
      <scheme val="minor"/>
    </font>
    <font>
      <sz val="10"/>
      <color rgb="FF2E74B5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66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FF6600"/>
      <name val="맑은 고딕"/>
      <family val="3"/>
      <charset val="129"/>
      <scheme val="minor"/>
    </font>
    <font>
      <sz val="9"/>
      <color rgb="FF80600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sz val="9"/>
      <color rgb="FF00B05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868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979F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</fills>
  <borders count="1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2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</cellStyleXfs>
  <cellXfs count="183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0" borderId="0" xfId="12" applyFont="1" applyFill="1" applyBorder="1" applyAlignment="1">
      <alignment horizontal="center"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1" borderId="98" xfId="10" applyNumberFormat="1" applyFont="1" applyFill="1" applyBorder="1" applyAlignment="1">
      <alignment horizontal="center" vertical="center"/>
    </xf>
    <xf numFmtId="0" fontId="22" fillId="11" borderId="98" xfId="10" applyNumberFormat="1" applyFont="1" applyFill="1" applyBorder="1" applyAlignment="1">
      <alignment horizontal="center" vertical="center" wrapText="1"/>
    </xf>
    <xf numFmtId="0" fontId="23" fillId="11" borderId="98" xfId="10" applyNumberFormat="1" applyFont="1" applyFill="1" applyBorder="1" applyAlignment="1">
      <alignment horizontal="left" vertical="center" wrapText="1"/>
    </xf>
    <xf numFmtId="49" fontId="22" fillId="11" borderId="98" xfId="10" applyNumberFormat="1" applyFont="1" applyFill="1" applyBorder="1" applyAlignment="1">
      <alignment horizontal="center" vertical="center" wrapText="1"/>
    </xf>
    <xf numFmtId="49" fontId="22" fillId="0" borderId="98" xfId="9" applyNumberFormat="1" applyFont="1" applyFill="1" applyBorder="1" applyAlignment="1">
      <alignment horizontal="center" vertical="center"/>
    </xf>
    <xf numFmtId="0" fontId="24" fillId="12" borderId="98" xfId="17" applyFont="1" applyFill="1" applyBorder="1">
      <alignment vertical="center"/>
    </xf>
    <xf numFmtId="0" fontId="22" fillId="26" borderId="98" xfId="10" applyFont="1" applyFill="1" applyBorder="1" applyAlignment="1">
      <alignment horizontal="center" vertical="center"/>
    </xf>
    <xf numFmtId="0" fontId="24" fillId="0" borderId="98" xfId="10" applyFont="1" applyFill="1" applyBorder="1" applyAlignment="1">
      <alignment horizontal="right" vertical="center"/>
    </xf>
    <xf numFmtId="0" fontId="24" fillId="12" borderId="98" xfId="10" applyFont="1" applyFill="1" applyBorder="1" applyAlignment="1">
      <alignment horizontal="center" vertical="center"/>
    </xf>
    <xf numFmtId="0" fontId="24" fillId="16" borderId="98" xfId="10" applyFont="1" applyFill="1" applyBorder="1" applyAlignment="1">
      <alignment horizontal="center" vertical="center"/>
    </xf>
    <xf numFmtId="0" fontId="24" fillId="29" borderId="98" xfId="19" applyNumberFormat="1" applyFont="1" applyFill="1" applyBorder="1" applyAlignment="1">
      <alignment horizontal="center" vertical="center"/>
    </xf>
    <xf numFmtId="0" fontId="24" fillId="31" borderId="98" xfId="10" applyFont="1" applyFill="1" applyBorder="1" applyAlignment="1">
      <alignment vertical="center"/>
    </xf>
    <xf numFmtId="0" fontId="24" fillId="31" borderId="98" xfId="17" applyFont="1" applyFill="1" applyBorder="1">
      <alignment vertical="center"/>
    </xf>
    <xf numFmtId="0" fontId="24" fillId="31" borderId="98" xfId="10" applyFont="1" applyFill="1" applyBorder="1" applyAlignment="1">
      <alignment horizontal="right" vertical="center"/>
    </xf>
    <xf numFmtId="0" fontId="24" fillId="25" borderId="98" xfId="19" applyFont="1" applyFill="1" applyBorder="1" applyAlignment="1">
      <alignment horizontal="center" vertical="center"/>
    </xf>
    <xf numFmtId="0" fontId="24" fillId="66" borderId="98" xfId="10" applyFont="1" applyFill="1" applyBorder="1" applyAlignment="1">
      <alignment horizontal="center" vertical="center"/>
    </xf>
    <xf numFmtId="0" fontId="24" fillId="29" borderId="98" xfId="10" applyFont="1" applyFill="1" applyBorder="1" applyAlignment="1">
      <alignment vertical="center"/>
    </xf>
    <xf numFmtId="0" fontId="24" fillId="9" borderId="98" xfId="12" applyFont="1" applyFill="1" applyBorder="1" applyAlignment="1">
      <alignment horizontal="center" vertical="center"/>
    </xf>
    <xf numFmtId="0" fontId="24" fillId="9" borderId="98" xfId="10" applyFont="1" applyFill="1" applyBorder="1" applyAlignment="1">
      <alignment horizontal="center" vertical="center"/>
    </xf>
    <xf numFmtId="0" fontId="22" fillId="31" borderId="98" xfId="10" applyFont="1" applyFill="1" applyBorder="1" applyAlignment="1">
      <alignment horizontal="center" vertical="center"/>
    </xf>
    <xf numFmtId="0" fontId="2" fillId="12" borderId="98" xfId="22" applyFill="1" applyBorder="1">
      <alignment vertical="center"/>
    </xf>
    <xf numFmtId="0" fontId="70" fillId="12" borderId="98" xfId="22" applyFont="1" applyFill="1" applyBorder="1">
      <alignment vertical="center"/>
    </xf>
    <xf numFmtId="0" fontId="2" fillId="18" borderId="98" xfId="22" applyFill="1" applyBorder="1">
      <alignment vertical="center"/>
    </xf>
    <xf numFmtId="0" fontId="70" fillId="18" borderId="98" xfId="22" applyFont="1" applyFill="1" applyBorder="1">
      <alignment vertical="center"/>
    </xf>
    <xf numFmtId="0" fontId="37" fillId="12" borderId="98" xfId="22" applyFont="1" applyFill="1" applyBorder="1">
      <alignment vertical="center"/>
    </xf>
    <xf numFmtId="0" fontId="37" fillId="18" borderId="98" xfId="22" applyFont="1" applyFill="1" applyBorder="1">
      <alignment vertical="center"/>
    </xf>
    <xf numFmtId="0" fontId="83" fillId="18" borderId="98" xfId="22" applyFont="1" applyFill="1" applyBorder="1">
      <alignment vertical="center"/>
    </xf>
    <xf numFmtId="183" fontId="2" fillId="0" borderId="0" xfId="22" applyNumberFormat="1" applyFont="1" applyFill="1" applyBorder="1" applyAlignment="1" applyProtection="1">
      <alignment vertical="center"/>
    </xf>
    <xf numFmtId="0" fontId="9" fillId="53" borderId="93" xfId="0" applyFont="1" applyFill="1" applyBorder="1" applyAlignment="1">
      <alignment horizontal="center" vertical="center"/>
    </xf>
    <xf numFmtId="0" fontId="9" fillId="53" borderId="40" xfId="0" applyFont="1" applyFill="1" applyBorder="1" applyAlignment="1">
      <alignment horizontal="center" vertical="center"/>
    </xf>
    <xf numFmtId="0" fontId="9" fillId="53" borderId="98" xfId="0" applyFont="1" applyFill="1" applyBorder="1" applyAlignment="1">
      <alignment horizontal="center" vertical="center"/>
    </xf>
    <xf numFmtId="0" fontId="9" fillId="53" borderId="23" xfId="0" applyFont="1" applyFill="1" applyBorder="1" applyAlignment="1">
      <alignment horizontal="center" vertical="center"/>
    </xf>
    <xf numFmtId="0" fontId="9" fillId="52" borderId="98" xfId="0" applyFont="1" applyFill="1" applyBorder="1" applyAlignment="1">
      <alignment horizontal="center" vertical="center"/>
    </xf>
    <xf numFmtId="0" fontId="9" fillId="9" borderId="98" xfId="0" applyFont="1" applyFill="1" applyBorder="1" applyAlignment="1">
      <alignment horizontal="center" vertical="center"/>
    </xf>
    <xf numFmtId="0" fontId="9" fillId="53" borderId="95" xfId="0" applyFont="1" applyFill="1" applyBorder="1" applyAlignment="1">
      <alignment horizontal="center" vertical="center"/>
    </xf>
    <xf numFmtId="0" fontId="9" fillId="53" borderId="9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53" borderId="25" xfId="0" applyFont="1" applyFill="1" applyBorder="1" applyAlignment="1">
      <alignment horizontal="center" vertical="center"/>
    </xf>
    <xf numFmtId="0" fontId="38" fillId="31" borderId="88" xfId="12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15" fillId="0" borderId="98" xfId="0" applyFont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right" vertical="center" wrapText="1"/>
    </xf>
    <xf numFmtId="0" fontId="54" fillId="45" borderId="98" xfId="0" applyFont="1" applyFill="1" applyBorder="1" applyAlignment="1">
      <alignment horizontal="right" vertical="center" wrapText="1"/>
    </xf>
    <xf numFmtId="0" fontId="61" fillId="45" borderId="98" xfId="0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22" fillId="11" borderId="101" xfId="10" applyNumberFormat="1" applyFont="1" applyFill="1" applyBorder="1" applyAlignment="1">
      <alignment horizontal="center" vertical="center" wrapText="1"/>
    </xf>
    <xf numFmtId="49" fontId="26" fillId="37" borderId="100" xfId="9" applyNumberFormat="1" applyFont="1" applyFill="1" applyBorder="1" applyAlignment="1">
      <alignment horizontal="center" vertical="center"/>
    </xf>
    <xf numFmtId="49" fontId="26" fillId="67" borderId="100" xfId="9" applyNumberFormat="1" applyFont="1" applyFill="1" applyBorder="1" applyAlignment="1">
      <alignment horizontal="center" vertical="center"/>
    </xf>
    <xf numFmtId="0" fontId="26" fillId="67" borderId="100" xfId="9" applyFont="1" applyFill="1" applyBorder="1" applyAlignment="1">
      <alignment horizontal="center" vertical="center"/>
    </xf>
    <xf numFmtId="0" fontId="26" fillId="68" borderId="102" xfId="9" applyFont="1" applyFill="1" applyBorder="1" applyAlignment="1">
      <alignment horizontal="center" vertical="center"/>
    </xf>
    <xf numFmtId="41" fontId="26" fillId="68" borderId="102" xfId="27" applyFont="1" applyFill="1" applyBorder="1" applyAlignment="1">
      <alignment horizontal="right" vertical="center"/>
    </xf>
    <xf numFmtId="183" fontId="26" fillId="68" borderId="102" xfId="9" applyNumberFormat="1" applyFont="1" applyFill="1" applyBorder="1" applyAlignment="1">
      <alignment horizontal="center" vertical="center"/>
    </xf>
    <xf numFmtId="0" fontId="26" fillId="68" borderId="100" xfId="9" applyFont="1" applyFill="1" applyBorder="1" applyAlignment="1">
      <alignment horizontal="center" vertical="center"/>
    </xf>
    <xf numFmtId="41" fontId="26" fillId="68" borderId="100" xfId="27" applyFont="1" applyFill="1" applyBorder="1" applyAlignment="1">
      <alignment horizontal="right" vertical="center"/>
    </xf>
    <xf numFmtId="183" fontId="26" fillId="68" borderId="100" xfId="9" applyNumberFormat="1" applyFont="1" applyFill="1" applyBorder="1" applyAlignment="1">
      <alignment horizontal="center" vertical="center"/>
    </xf>
    <xf numFmtId="0" fontId="26" fillId="15" borderId="100" xfId="9" applyFont="1" applyFill="1" applyBorder="1" applyAlignment="1">
      <alignment horizontal="center" vertical="center"/>
    </xf>
    <xf numFmtId="41" fontId="26" fillId="15" borderId="100" xfId="27" applyFont="1" applyFill="1" applyBorder="1" applyAlignment="1">
      <alignment horizontal="right" vertical="center"/>
    </xf>
    <xf numFmtId="183" fontId="26" fillId="15" borderId="100" xfId="9" applyNumberFormat="1" applyFont="1" applyFill="1" applyBorder="1" applyAlignment="1">
      <alignment horizontal="center" vertical="center"/>
    </xf>
    <xf numFmtId="0" fontId="38" fillId="37" borderId="100" xfId="9" applyFont="1" applyFill="1" applyBorder="1" applyAlignment="1">
      <alignment horizontal="center" vertical="center"/>
    </xf>
    <xf numFmtId="41" fontId="38" fillId="37" borderId="100" xfId="27" applyFont="1" applyFill="1" applyBorder="1" applyAlignment="1">
      <alignment horizontal="right" vertical="center"/>
    </xf>
    <xf numFmtId="41" fontId="38" fillId="67" borderId="100" xfId="27" applyFont="1" applyFill="1" applyBorder="1" applyAlignment="1">
      <alignment horizontal="right" vertical="center"/>
    </xf>
    <xf numFmtId="2" fontId="38" fillId="37" borderId="100" xfId="9" applyNumberFormat="1" applyFont="1" applyFill="1" applyBorder="1" applyAlignment="1">
      <alignment horizontal="center" vertical="center"/>
    </xf>
    <xf numFmtId="0" fontId="38" fillId="67" borderId="100" xfId="9" applyFont="1" applyFill="1" applyBorder="1" applyAlignment="1">
      <alignment horizontal="center" vertical="center"/>
    </xf>
    <xf numFmtId="2" fontId="38" fillId="67" borderId="100" xfId="9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38" fillId="9" borderId="90" xfId="0" applyFont="1" applyFill="1" applyBorder="1" applyAlignment="1">
      <alignment horizontal="center" vertical="center"/>
    </xf>
    <xf numFmtId="0" fontId="22" fillId="69" borderId="90" xfId="0" applyFont="1" applyFill="1" applyBorder="1" applyAlignment="1">
      <alignment horizontal="center" vertical="center"/>
    </xf>
    <xf numFmtId="0" fontId="22" fillId="7" borderId="103" xfId="9" applyFont="1" applyFill="1" applyBorder="1" applyAlignment="1">
      <alignment horizontal="center" vertical="center"/>
    </xf>
    <xf numFmtId="0" fontId="22" fillId="7" borderId="90" xfId="0" applyFont="1" applyFill="1" applyBorder="1" applyAlignment="1">
      <alignment horizontal="center" vertical="center"/>
    </xf>
    <xf numFmtId="0" fontId="22" fillId="69" borderId="103" xfId="9" applyFont="1" applyFill="1" applyBorder="1" applyAlignment="1">
      <alignment horizontal="center" vertical="center"/>
    </xf>
    <xf numFmtId="0" fontId="22" fillId="69" borderId="100" xfId="12" applyFont="1" applyFill="1" applyBorder="1" applyAlignment="1">
      <alignment horizontal="center" vertical="center"/>
    </xf>
    <xf numFmtId="0" fontId="22" fillId="69" borderId="100" xfId="12" applyFont="1" applyFill="1" applyBorder="1">
      <alignment vertical="center"/>
    </xf>
    <xf numFmtId="0" fontId="22" fillId="7" borderId="100" xfId="12" applyFont="1" applyFill="1" applyBorder="1" applyAlignment="1">
      <alignment horizontal="center" vertical="center"/>
    </xf>
    <xf numFmtId="0" fontId="22" fillId="7" borderId="100" xfId="12" applyFont="1" applyFill="1" applyBorder="1">
      <alignment vertical="center"/>
    </xf>
    <xf numFmtId="0" fontId="22" fillId="34" borderId="100" xfId="12" applyFont="1" applyFill="1" applyBorder="1" applyAlignment="1">
      <alignment horizontal="center" vertical="center"/>
    </xf>
    <xf numFmtId="0" fontId="22" fillId="34" borderId="100" xfId="12" applyFont="1" applyFill="1" applyBorder="1">
      <alignment vertical="center"/>
    </xf>
    <xf numFmtId="0" fontId="38" fillId="9" borderId="100" xfId="12" applyFont="1" applyFill="1" applyBorder="1" applyAlignment="1">
      <alignment horizontal="center" vertical="center"/>
    </xf>
    <xf numFmtId="0" fontId="38" fillId="9" borderId="100" xfId="12" applyFont="1" applyFill="1" applyBorder="1">
      <alignment vertical="center"/>
    </xf>
    <xf numFmtId="0" fontId="22" fillId="34" borderId="103" xfId="9" applyFont="1" applyFill="1" applyBorder="1" applyAlignment="1">
      <alignment horizontal="center" vertical="center"/>
    </xf>
    <xf numFmtId="0" fontId="22" fillId="69" borderId="103" xfId="0" applyFont="1" applyFill="1" applyBorder="1" applyAlignment="1">
      <alignment horizontal="left" vertical="center"/>
    </xf>
    <xf numFmtId="0" fontId="26" fillId="7" borderId="90" xfId="0" applyFont="1" applyFill="1" applyBorder="1" applyAlignment="1">
      <alignment horizontal="center" vertical="center"/>
    </xf>
    <xf numFmtId="0" fontId="26" fillId="7" borderId="100" xfId="12" applyFont="1" applyFill="1" applyBorder="1" applyAlignment="1">
      <alignment horizontal="center" vertical="center"/>
    </xf>
    <xf numFmtId="0" fontId="26" fillId="7" borderId="100" xfId="12" applyFont="1" applyFill="1" applyBorder="1">
      <alignment vertical="center"/>
    </xf>
    <xf numFmtId="0" fontId="26" fillId="69" borderId="90" xfId="0" applyFont="1" applyFill="1" applyBorder="1" applyAlignment="1">
      <alignment horizontal="center" vertical="center"/>
    </xf>
    <xf numFmtId="0" fontId="26" fillId="69" borderId="100" xfId="12" applyFont="1" applyFill="1" applyBorder="1" applyAlignment="1">
      <alignment horizontal="center" vertical="center"/>
    </xf>
    <xf numFmtId="0" fontId="26" fillId="69" borderId="100" xfId="12" applyFont="1" applyFill="1" applyBorder="1">
      <alignment vertical="center"/>
    </xf>
    <xf numFmtId="49" fontId="26" fillId="11" borderId="13" xfId="10" applyNumberFormat="1" applyFont="1" applyFill="1" applyBorder="1" applyAlignment="1">
      <alignment horizontal="center" vertical="center" wrapText="1"/>
    </xf>
    <xf numFmtId="0" fontId="37" fillId="9" borderId="96" xfId="22" applyFont="1" applyFill="1" applyBorder="1">
      <alignment vertical="center"/>
    </xf>
    <xf numFmtId="0" fontId="84" fillId="18" borderId="96" xfId="22" applyFont="1" applyFill="1" applyBorder="1">
      <alignment vertical="center"/>
    </xf>
    <xf numFmtId="0" fontId="37" fillId="0" borderId="0" xfId="22" applyNumberFormat="1" applyFont="1" applyFill="1" applyBorder="1" applyAlignment="1" applyProtection="1">
      <alignment vertical="center"/>
    </xf>
    <xf numFmtId="2" fontId="2" fillId="0" borderId="0" xfId="22" applyNumberFormat="1" applyFont="1" applyFill="1" applyBorder="1" applyAlignment="1" applyProtection="1">
      <alignment vertical="center"/>
    </xf>
    <xf numFmtId="0" fontId="85" fillId="9" borderId="0" xfId="22" applyNumberFormat="1" applyFont="1" applyFill="1" applyBorder="1" applyAlignment="1" applyProtection="1">
      <alignment vertical="center"/>
    </xf>
    <xf numFmtId="0" fontId="53" fillId="9" borderId="0" xfId="22" applyNumberFormat="1" applyFont="1" applyFill="1" applyBorder="1" applyAlignment="1" applyProtection="1">
      <alignment vertical="center"/>
    </xf>
    <xf numFmtId="0" fontId="53" fillId="9" borderId="96" xfId="22" applyFont="1" applyFill="1" applyBorder="1">
      <alignment vertical="center"/>
    </xf>
    <xf numFmtId="0" fontId="1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86" fillId="56" borderId="103" xfId="0" applyFont="1" applyFill="1" applyBorder="1" applyAlignment="1">
      <alignment horizontal="center" vertical="center" wrapText="1" readingOrder="1"/>
    </xf>
    <xf numFmtId="0" fontId="87" fillId="56" borderId="103" xfId="0" applyNumberFormat="1" applyFont="1" applyFill="1" applyBorder="1" applyAlignment="1">
      <alignment horizontal="center" vertical="center"/>
    </xf>
    <xf numFmtId="49" fontId="87" fillId="56" borderId="103" xfId="0" applyNumberFormat="1" applyFont="1" applyFill="1" applyBorder="1" applyAlignment="1">
      <alignment horizontal="center" vertical="center"/>
    </xf>
    <xf numFmtId="6" fontId="87" fillId="56" borderId="103" xfId="0" applyNumberFormat="1" applyFont="1" applyFill="1" applyBorder="1" applyAlignment="1">
      <alignment horizontal="center" vertical="center"/>
    </xf>
    <xf numFmtId="9" fontId="87" fillId="56" borderId="103" xfId="0" applyNumberFormat="1" applyFont="1" applyFill="1" applyBorder="1" applyAlignment="1">
      <alignment horizontal="center" vertical="center"/>
    </xf>
    <xf numFmtId="0" fontId="88" fillId="70" borderId="103" xfId="0" applyFont="1" applyFill="1" applyBorder="1" applyAlignment="1">
      <alignment horizontal="center" vertical="center"/>
    </xf>
    <xf numFmtId="0" fontId="9" fillId="0" borderId="103" xfId="0" applyNumberFormat="1" applyFont="1" applyFill="1" applyBorder="1">
      <alignment vertical="center"/>
    </xf>
    <xf numFmtId="38" fontId="9" fillId="0" borderId="103" xfId="28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right" vertical="center"/>
    </xf>
    <xf numFmtId="49" fontId="9" fillId="0" borderId="103" xfId="0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>
      <alignment vertical="center"/>
    </xf>
    <xf numFmtId="41" fontId="9" fillId="0" borderId="103" xfId="28" applyFont="1" applyFill="1" applyBorder="1">
      <alignment vertical="center"/>
    </xf>
    <xf numFmtId="184" fontId="9" fillId="0" borderId="103" xfId="28" applyNumberFormat="1" applyFont="1" applyFill="1" applyBorder="1">
      <alignment vertical="center"/>
    </xf>
    <xf numFmtId="43" fontId="40" fillId="0" borderId="0" xfId="0" applyNumberFormat="1" applyFont="1">
      <alignment vertical="center"/>
    </xf>
    <xf numFmtId="0" fontId="9" fillId="0" borderId="103" xfId="0" applyFont="1" applyFill="1" applyBorder="1" applyAlignment="1">
      <alignment horizontal="center" vertical="center"/>
    </xf>
    <xf numFmtId="185" fontId="9" fillId="0" borderId="103" xfId="0" applyNumberFormat="1" applyFont="1" applyFill="1" applyBorder="1" applyAlignment="1">
      <alignment horizontal="center" vertical="center"/>
    </xf>
    <xf numFmtId="38" fontId="9" fillId="0" borderId="103" xfId="0" applyNumberFormat="1" applyFont="1" applyFill="1" applyBorder="1" applyAlignment="1">
      <alignment horizontal="center" vertical="center"/>
    </xf>
    <xf numFmtId="0" fontId="40" fillId="71" borderId="0" xfId="0" applyFont="1" applyFill="1">
      <alignment vertical="center"/>
    </xf>
    <xf numFmtId="0" fontId="9" fillId="0" borderId="103" xfId="0" applyNumberFormat="1" applyFont="1" applyFill="1" applyBorder="1" applyAlignment="1">
      <alignment horizontal="center" vertical="center"/>
    </xf>
    <xf numFmtId="184" fontId="40" fillId="0" borderId="103" xfId="0" applyNumberFormat="1" applyFont="1" applyBorder="1" applyAlignment="1">
      <alignment horizontal="center" vertical="center"/>
    </xf>
    <xf numFmtId="0" fontId="40" fillId="0" borderId="103" xfId="0" applyFont="1" applyFill="1" applyBorder="1">
      <alignment vertical="center"/>
    </xf>
    <xf numFmtId="184" fontId="40" fillId="0" borderId="103" xfId="0" applyNumberFormat="1" applyFont="1" applyFill="1" applyBorder="1">
      <alignment vertical="center"/>
    </xf>
    <xf numFmtId="184" fontId="40" fillId="0" borderId="0" xfId="0" applyNumberFormat="1" applyFont="1">
      <alignment vertical="center"/>
    </xf>
    <xf numFmtId="0" fontId="40" fillId="0" borderId="103" xfId="0" applyFont="1" applyBorder="1" applyAlignment="1">
      <alignment horizontal="center" vertical="center"/>
    </xf>
    <xf numFmtId="184" fontId="87" fillId="56" borderId="103" xfId="0" applyNumberFormat="1" applyFont="1" applyFill="1" applyBorder="1" applyAlignment="1">
      <alignment horizontal="center" vertical="center"/>
    </xf>
    <xf numFmtId="182" fontId="40" fillId="0" borderId="103" xfId="0" applyNumberFormat="1" applyFont="1" applyBorder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10" fillId="56" borderId="103" xfId="0" applyFont="1" applyFill="1" applyBorder="1" applyAlignment="1">
      <alignment horizontal="center" vertical="center"/>
    </xf>
    <xf numFmtId="9" fontId="40" fillId="0" borderId="103" xfId="0" applyNumberFormat="1" applyFont="1" applyBorder="1" applyAlignment="1">
      <alignment horizontal="center" vertical="center"/>
    </xf>
    <xf numFmtId="0" fontId="9" fillId="72" borderId="103" xfId="0" applyNumberFormat="1" applyFont="1" applyFill="1" applyBorder="1">
      <alignment vertical="center"/>
    </xf>
    <xf numFmtId="10" fontId="40" fillId="0" borderId="0" xfId="0" applyNumberFormat="1" applyFont="1" applyAlignment="1">
      <alignment horizontal="center" vertical="center"/>
    </xf>
    <xf numFmtId="0" fontId="9" fillId="0" borderId="103" xfId="27" applyNumberFormat="1" applyFont="1" applyFill="1" applyBorder="1">
      <alignment vertical="center"/>
    </xf>
    <xf numFmtId="179" fontId="9" fillId="0" borderId="103" xfId="27" applyNumberFormat="1" applyFont="1" applyFill="1" applyBorder="1" applyAlignment="1">
      <alignment horizontal="center" vertical="center"/>
    </xf>
    <xf numFmtId="0" fontId="9" fillId="73" borderId="103" xfId="0" applyNumberFormat="1" applyFont="1" applyFill="1" applyBorder="1">
      <alignment vertical="center"/>
    </xf>
    <xf numFmtId="38" fontId="9" fillId="73" borderId="103" xfId="28" applyNumberFormat="1" applyFont="1" applyFill="1" applyBorder="1" applyAlignment="1">
      <alignment horizontal="center" vertical="center"/>
    </xf>
    <xf numFmtId="184" fontId="9" fillId="73" borderId="10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2" fillId="0" borderId="0" xfId="0" applyFont="1" applyAlignment="1">
      <alignment horizontal="justify" vertical="center"/>
    </xf>
    <xf numFmtId="0" fontId="97" fillId="0" borderId="0" xfId="0" applyFont="1" applyAlignment="1">
      <alignment horizontal="justify" vertical="center"/>
    </xf>
    <xf numFmtId="0" fontId="0" fillId="0" borderId="9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02" fillId="0" borderId="0" xfId="0" applyFont="1">
      <alignment vertical="center"/>
    </xf>
    <xf numFmtId="0" fontId="0" fillId="0" borderId="92" xfId="0" applyFont="1" applyBorder="1">
      <alignment vertical="center"/>
    </xf>
    <xf numFmtId="0" fontId="0" fillId="0" borderId="102" xfId="0" applyFont="1" applyBorder="1">
      <alignment vertical="center"/>
    </xf>
    <xf numFmtId="0" fontId="68" fillId="0" borderId="103" xfId="0" applyFont="1" applyBorder="1" applyAlignment="1">
      <alignment horizontal="center" vertical="center" wrapText="1"/>
    </xf>
    <xf numFmtId="0" fontId="75" fillId="0" borderId="103" xfId="0" applyFont="1" applyBorder="1" applyAlignment="1">
      <alignment horizontal="center" vertical="center" wrapText="1"/>
    </xf>
    <xf numFmtId="0" fontId="77" fillId="3" borderId="103" xfId="0" applyFont="1" applyFill="1" applyBorder="1" applyAlignment="1">
      <alignment horizontal="center" vertical="center" wrapText="1"/>
    </xf>
    <xf numFmtId="0" fontId="74" fillId="0" borderId="103" xfId="0" applyFont="1" applyFill="1" applyBorder="1" applyAlignment="1">
      <alignment horizontal="center" vertical="center" wrapText="1"/>
    </xf>
    <xf numFmtId="0" fontId="77" fillId="9" borderId="103" xfId="0" applyFont="1" applyFill="1" applyBorder="1" applyAlignment="1">
      <alignment horizontal="center" vertical="center" wrapText="1"/>
    </xf>
    <xf numFmtId="0" fontId="74" fillId="53" borderId="103" xfId="0" applyFont="1" applyFill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9" borderId="103" xfId="0" applyFont="1" applyFill="1" applyBorder="1" applyAlignment="1">
      <alignment horizontal="center" vertical="center" wrapText="1"/>
    </xf>
    <xf numFmtId="0" fontId="79" fillId="9" borderId="103" xfId="0" applyFont="1" applyFill="1" applyBorder="1" applyAlignment="1">
      <alignment horizontal="center" vertical="center" wrapText="1"/>
    </xf>
    <xf numFmtId="0" fontId="80" fillId="3" borderId="103" xfId="0" applyFont="1" applyFill="1" applyBorder="1" applyAlignment="1">
      <alignment horizontal="center" vertical="center" wrapText="1"/>
    </xf>
    <xf numFmtId="0" fontId="80" fillId="53" borderId="103" xfId="0" applyFont="1" applyFill="1" applyBorder="1" applyAlignment="1">
      <alignment horizontal="center" vertical="center" wrapText="1"/>
    </xf>
    <xf numFmtId="0" fontId="81" fillId="53" borderId="103" xfId="0" applyFont="1" applyFill="1" applyBorder="1" applyAlignment="1">
      <alignment vertical="center" wrapText="1"/>
    </xf>
    <xf numFmtId="0" fontId="80" fillId="52" borderId="103" xfId="0" applyFont="1" applyFill="1" applyBorder="1" applyAlignment="1">
      <alignment horizontal="center" vertical="center" wrapText="1"/>
    </xf>
    <xf numFmtId="0" fontId="81" fillId="52" borderId="103" xfId="0" applyFont="1" applyFill="1" applyBorder="1" applyAlignment="1">
      <alignment vertical="center" wrapText="1"/>
    </xf>
    <xf numFmtId="0" fontId="80" fillId="34" borderId="103" xfId="0" applyFont="1" applyFill="1" applyBorder="1" applyAlignment="1">
      <alignment horizontal="center" vertical="center" wrapText="1"/>
    </xf>
    <xf numFmtId="0" fontId="81" fillId="34" borderId="103" xfId="0" applyFont="1" applyFill="1" applyBorder="1" applyAlignment="1">
      <alignment vertical="center" wrapText="1"/>
    </xf>
    <xf numFmtId="0" fontId="80" fillId="59" borderId="103" xfId="0" applyFont="1" applyFill="1" applyBorder="1" applyAlignment="1">
      <alignment horizontal="center" vertical="center" wrapText="1"/>
    </xf>
    <xf numFmtId="0" fontId="81" fillId="59" borderId="103" xfId="0" applyFont="1" applyFill="1" applyBorder="1" applyAlignment="1">
      <alignment vertical="center" wrapText="1"/>
    </xf>
    <xf numFmtId="0" fontId="80" fillId="48" borderId="103" xfId="0" applyFont="1" applyFill="1" applyBorder="1" applyAlignment="1">
      <alignment horizontal="center" vertical="center" wrapText="1"/>
    </xf>
    <xf numFmtId="0" fontId="81" fillId="48" borderId="103" xfId="0" applyFont="1" applyFill="1" applyBorder="1" applyAlignment="1">
      <alignment vertical="center" wrapText="1"/>
    </xf>
    <xf numFmtId="0" fontId="80" fillId="58" borderId="103" xfId="0" applyFont="1" applyFill="1" applyBorder="1" applyAlignment="1">
      <alignment horizontal="center" vertical="center" wrapText="1"/>
    </xf>
    <xf numFmtId="0" fontId="81" fillId="58" borderId="103" xfId="0" applyFont="1" applyFill="1" applyBorder="1" applyAlignment="1">
      <alignment vertical="center" wrapText="1"/>
    </xf>
    <xf numFmtId="0" fontId="80" fillId="7" borderId="103" xfId="0" applyFont="1" applyFill="1" applyBorder="1" applyAlignment="1">
      <alignment horizontal="center" vertical="center" wrapText="1"/>
    </xf>
    <xf numFmtId="0" fontId="81" fillId="7" borderId="103" xfId="0" applyFont="1" applyFill="1" applyBorder="1" applyAlignment="1">
      <alignment vertical="center" wrapText="1"/>
    </xf>
    <xf numFmtId="0" fontId="80" fillId="39" borderId="103" xfId="0" applyFont="1" applyFill="1" applyBorder="1" applyAlignment="1">
      <alignment horizontal="center" vertical="center" wrapText="1"/>
    </xf>
    <xf numFmtId="0" fontId="81" fillId="39" borderId="103" xfId="0" applyFont="1" applyFill="1" applyBorder="1" applyAlignment="1">
      <alignment vertical="center" wrapText="1"/>
    </xf>
    <xf numFmtId="0" fontId="0" fillId="3" borderId="103" xfId="17" applyNumberFormat="1" applyFont="1" applyFill="1" applyBorder="1" applyAlignment="1" applyProtection="1">
      <alignment vertical="center"/>
    </xf>
    <xf numFmtId="0" fontId="22" fillId="12" borderId="102" xfId="9" applyFont="1" applyFill="1" applyBorder="1" applyAlignment="1">
      <alignment horizontal="center" vertical="center"/>
    </xf>
    <xf numFmtId="0" fontId="24" fillId="25" borderId="102" xfId="9" applyFont="1" applyFill="1" applyBorder="1" applyAlignment="1">
      <alignment horizontal="center" vertical="center"/>
    </xf>
    <xf numFmtId="0" fontId="24" fillId="12" borderId="103" xfId="9" applyFont="1" applyFill="1" applyBorder="1" applyAlignment="1">
      <alignment horizontal="center" vertical="center"/>
    </xf>
    <xf numFmtId="0" fontId="22" fillId="12" borderId="103" xfId="9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0" fontId="22" fillId="18" borderId="103" xfId="9" applyFont="1" applyFill="1" applyBorder="1" applyAlignment="1">
      <alignment horizontal="center" vertical="center"/>
    </xf>
    <xf numFmtId="0" fontId="24" fillId="25" borderId="103" xfId="9" applyFont="1" applyFill="1" applyBorder="1" applyAlignment="1">
      <alignment horizontal="center" vertical="center"/>
    </xf>
    <xf numFmtId="0" fontId="24" fillId="18" borderId="103" xfId="9" applyFont="1" applyFill="1" applyBorder="1" applyAlignment="1">
      <alignment horizontal="center" vertical="center"/>
    </xf>
    <xf numFmtId="0" fontId="15" fillId="0" borderId="10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34" fillId="9" borderId="103" xfId="0" applyFont="1" applyFill="1" applyBorder="1" applyAlignment="1">
      <alignment horizontal="right" vertical="center" wrapText="1"/>
    </xf>
    <xf numFmtId="0" fontId="54" fillId="45" borderId="103" xfId="0" applyFont="1" applyFill="1" applyBorder="1" applyAlignment="1">
      <alignment horizontal="right" vertical="center" wrapText="1"/>
    </xf>
    <xf numFmtId="0" fontId="61" fillId="45" borderId="103" xfId="0" applyFont="1" applyFill="1" applyBorder="1" applyAlignment="1">
      <alignment horizontal="right" vertical="center" wrapText="1"/>
    </xf>
    <xf numFmtId="49" fontId="22" fillId="11" borderId="103" xfId="10" applyNumberFormat="1" applyFont="1" applyFill="1" applyBorder="1" applyAlignment="1">
      <alignment horizontal="center" vertical="center" wrapText="1"/>
    </xf>
    <xf numFmtId="49" fontId="26" fillId="37" borderId="103" xfId="9" applyNumberFormat="1" applyFont="1" applyFill="1" applyBorder="1" applyAlignment="1">
      <alignment horizontal="center" vertical="center"/>
    </xf>
    <xf numFmtId="0" fontId="38" fillId="37" borderId="103" xfId="9" applyFont="1" applyFill="1" applyBorder="1" applyAlignment="1">
      <alignment horizontal="center" vertical="center"/>
    </xf>
    <xf numFmtId="41" fontId="38" fillId="37" borderId="103" xfId="27" applyFont="1" applyFill="1" applyBorder="1" applyAlignment="1">
      <alignment horizontal="right" vertical="center"/>
    </xf>
    <xf numFmtId="2" fontId="38" fillId="37" borderId="103" xfId="9" applyNumberFormat="1" applyFont="1" applyFill="1" applyBorder="1" applyAlignment="1">
      <alignment horizontal="center" vertical="center"/>
    </xf>
    <xf numFmtId="0" fontId="26" fillId="68" borderId="103" xfId="9" applyFont="1" applyFill="1" applyBorder="1" applyAlignment="1">
      <alignment horizontal="center" vertical="center"/>
    </xf>
    <xf numFmtId="41" fontId="26" fillId="68" borderId="103" xfId="27" applyFont="1" applyFill="1" applyBorder="1" applyAlignment="1">
      <alignment horizontal="right" vertical="center"/>
    </xf>
    <xf numFmtId="183" fontId="26" fillId="68" borderId="103" xfId="9" applyNumberFormat="1" applyFont="1" applyFill="1" applyBorder="1" applyAlignment="1">
      <alignment horizontal="center" vertical="center"/>
    </xf>
    <xf numFmtId="49" fontId="26" fillId="67" borderId="103" xfId="9" applyNumberFormat="1" applyFont="1" applyFill="1" applyBorder="1" applyAlignment="1">
      <alignment horizontal="center" vertical="center"/>
    </xf>
    <xf numFmtId="0" fontId="26" fillId="67" borderId="103" xfId="9" applyFont="1" applyFill="1" applyBorder="1" applyAlignment="1">
      <alignment horizontal="center" vertical="center"/>
    </xf>
    <xf numFmtId="41" fontId="38" fillId="67" borderId="103" xfId="27" applyFont="1" applyFill="1" applyBorder="1" applyAlignment="1">
      <alignment horizontal="right" vertical="center"/>
    </xf>
    <xf numFmtId="0" fontId="38" fillId="67" borderId="103" xfId="9" applyFont="1" applyFill="1" applyBorder="1" applyAlignment="1">
      <alignment horizontal="center" vertical="center"/>
    </xf>
    <xf numFmtId="2" fontId="38" fillId="67" borderId="103" xfId="9" applyNumberFormat="1" applyFont="1" applyFill="1" applyBorder="1" applyAlignment="1">
      <alignment horizontal="center" vertical="center"/>
    </xf>
    <xf numFmtId="0" fontId="26" fillId="15" borderId="103" xfId="9" applyFont="1" applyFill="1" applyBorder="1" applyAlignment="1">
      <alignment horizontal="center" vertical="center"/>
    </xf>
    <xf numFmtId="41" fontId="26" fillId="15" borderId="103" xfId="27" applyFont="1" applyFill="1" applyBorder="1" applyAlignment="1">
      <alignment horizontal="right" vertical="center"/>
    </xf>
    <xf numFmtId="183" fontId="26" fillId="15" borderId="103" xfId="9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 wrapText="1"/>
    </xf>
    <xf numFmtId="0" fontId="23" fillId="11" borderId="103" xfId="10" applyNumberFormat="1" applyFont="1" applyFill="1" applyBorder="1" applyAlignment="1">
      <alignment horizontal="left" vertical="center" wrapText="1"/>
    </xf>
    <xf numFmtId="0" fontId="22" fillId="26" borderId="103" xfId="10" applyFont="1" applyFill="1" applyBorder="1" applyAlignment="1">
      <alignment horizontal="center" vertical="center"/>
    </xf>
    <xf numFmtId="0" fontId="24" fillId="12" borderId="103" xfId="10" applyFont="1" applyFill="1" applyBorder="1" applyAlignment="1">
      <alignment horizontal="center" vertical="center"/>
    </xf>
    <xf numFmtId="0" fontId="24" fillId="16" borderId="103" xfId="10" applyFont="1" applyFill="1" applyBorder="1" applyAlignment="1">
      <alignment horizontal="center" vertical="center"/>
    </xf>
    <xf numFmtId="49" fontId="22" fillId="0" borderId="103" xfId="9" applyNumberFormat="1" applyFont="1" applyFill="1" applyBorder="1" applyAlignment="1">
      <alignment horizontal="center" vertical="center"/>
    </xf>
    <xf numFmtId="0" fontId="24" fillId="29" borderId="103" xfId="19" applyNumberFormat="1" applyFont="1" applyFill="1" applyBorder="1" applyAlignment="1">
      <alignment horizontal="center" vertical="center"/>
    </xf>
    <xf numFmtId="0" fontId="24" fillId="31" borderId="103" xfId="10" applyFont="1" applyFill="1" applyBorder="1" applyAlignment="1">
      <alignment vertical="center"/>
    </xf>
    <xf numFmtId="0" fontId="24" fillId="31" borderId="103" xfId="17" applyFont="1" applyFill="1" applyBorder="1">
      <alignment vertical="center"/>
    </xf>
    <xf numFmtId="0" fontId="24" fillId="31" borderId="103" xfId="10" applyFont="1" applyFill="1" applyBorder="1" applyAlignment="1">
      <alignment horizontal="right" vertical="center"/>
    </xf>
    <xf numFmtId="0" fontId="24" fillId="25" borderId="103" xfId="19" applyFont="1" applyFill="1" applyBorder="1" applyAlignment="1">
      <alignment horizontal="center" vertical="center"/>
    </xf>
    <xf numFmtId="186" fontId="2" fillId="0" borderId="0" xfId="10" applyNumberFormat="1" applyFill="1" applyAlignment="1">
      <alignment horizontal="center" vertical="center"/>
    </xf>
    <xf numFmtId="0" fontId="24" fillId="66" borderId="103" xfId="10" applyFont="1" applyFill="1" applyBorder="1" applyAlignment="1">
      <alignment horizontal="center" vertical="center"/>
    </xf>
    <xf numFmtId="0" fontId="24" fillId="29" borderId="103" xfId="10" applyFont="1" applyFill="1" applyBorder="1" applyAlignment="1">
      <alignment vertical="center"/>
    </xf>
    <xf numFmtId="0" fontId="24" fillId="12" borderId="103" xfId="17" applyFont="1" applyFill="1" applyBorder="1">
      <alignment vertical="center"/>
    </xf>
    <xf numFmtId="0" fontId="24" fillId="0" borderId="103" xfId="10" applyFont="1" applyFill="1" applyBorder="1" applyAlignment="1">
      <alignment horizontal="right" vertical="center"/>
    </xf>
    <xf numFmtId="0" fontId="24" fillId="9" borderId="103" xfId="12" applyFont="1" applyFill="1" applyBorder="1" applyAlignment="1">
      <alignment horizontal="center" vertical="center"/>
    </xf>
    <xf numFmtId="0" fontId="24" fillId="9" borderId="103" xfId="10" applyFont="1" applyFill="1" applyBorder="1" applyAlignment="1">
      <alignment horizontal="center" vertical="center"/>
    </xf>
    <xf numFmtId="0" fontId="22" fillId="31" borderId="103" xfId="10" applyFont="1" applyFill="1" applyBorder="1" applyAlignment="1">
      <alignment horizontal="center" vertical="center"/>
    </xf>
    <xf numFmtId="0" fontId="22" fillId="31" borderId="103" xfId="12" applyFont="1" applyFill="1" applyBorder="1" applyAlignment="1">
      <alignment horizontal="left" vertical="center"/>
    </xf>
    <xf numFmtId="0" fontId="38" fillId="31" borderId="103" xfId="12" applyFont="1" applyFill="1" applyBorder="1" applyAlignment="1">
      <alignment horizontal="center" vertical="center"/>
    </xf>
    <xf numFmtId="0" fontId="22" fillId="60" borderId="103" xfId="12" applyFont="1" applyFill="1" applyBorder="1" applyAlignment="1">
      <alignment horizontal="center" vertical="center"/>
    </xf>
    <xf numFmtId="0" fontId="26" fillId="60" borderId="103" xfId="12" applyFont="1" applyFill="1" applyBorder="1" applyAlignment="1">
      <alignment horizontal="center" vertical="center"/>
    </xf>
    <xf numFmtId="0" fontId="22" fillId="7" borderId="103" xfId="12" applyFont="1" applyFill="1" applyBorder="1" applyAlignment="1">
      <alignment horizontal="center" vertical="center"/>
    </xf>
    <xf numFmtId="0" fontId="22" fillId="7" borderId="103" xfId="12" applyFont="1" applyFill="1" applyBorder="1">
      <alignment vertical="center"/>
    </xf>
    <xf numFmtId="0" fontId="9" fillId="53" borderId="102" xfId="0" applyFont="1" applyFill="1" applyBorder="1" applyAlignment="1">
      <alignment horizontal="center" vertical="center"/>
    </xf>
    <xf numFmtId="0" fontId="82" fillId="60" borderId="103" xfId="12" applyFont="1" applyFill="1" applyBorder="1" applyAlignment="1">
      <alignment horizontal="center" vertical="center"/>
    </xf>
    <xf numFmtId="0" fontId="26" fillId="7" borderId="103" xfId="12" applyFont="1" applyFill="1" applyBorder="1" applyAlignment="1">
      <alignment horizontal="center" vertical="center"/>
    </xf>
    <xf numFmtId="0" fontId="26" fillId="7" borderId="103" xfId="12" applyFont="1" applyFill="1" applyBorder="1">
      <alignment vertical="center"/>
    </xf>
    <xf numFmtId="0" fontId="9" fillId="53" borderId="103" xfId="0" applyFont="1" applyFill="1" applyBorder="1" applyAlignment="1">
      <alignment horizontal="center" vertical="center"/>
    </xf>
    <xf numFmtId="0" fontId="38" fillId="9" borderId="103" xfId="12" applyFont="1" applyFill="1" applyBorder="1" applyAlignment="1">
      <alignment horizontal="center" vertical="center"/>
    </xf>
    <xf numFmtId="0" fontId="38" fillId="9" borderId="103" xfId="12" applyFont="1" applyFill="1" applyBorder="1">
      <alignment vertical="center"/>
    </xf>
    <xf numFmtId="0" fontId="22" fillId="61" borderId="103" xfId="12" applyFont="1" applyFill="1" applyBorder="1" applyAlignment="1">
      <alignment horizontal="center" vertical="center"/>
    </xf>
    <xf numFmtId="0" fontId="82" fillId="61" borderId="103" xfId="12" applyFont="1" applyFill="1" applyBorder="1" applyAlignment="1">
      <alignment horizontal="center" vertical="center"/>
    </xf>
    <xf numFmtId="0" fontId="22" fillId="34" borderId="103" xfId="12" applyFont="1" applyFill="1" applyBorder="1" applyAlignment="1">
      <alignment horizontal="center" vertical="center"/>
    </xf>
    <xf numFmtId="0" fontId="22" fillId="34" borderId="103" xfId="12" applyFont="1" applyFill="1" applyBorder="1">
      <alignment vertical="center"/>
    </xf>
    <xf numFmtId="0" fontId="22" fillId="69" borderId="103" xfId="12" applyFont="1" applyFill="1" applyBorder="1" applyAlignment="1">
      <alignment horizontal="center" vertical="center"/>
    </xf>
    <xf numFmtId="0" fontId="22" fillId="69" borderId="103" xfId="12" applyFont="1" applyFill="1" applyBorder="1">
      <alignment vertical="center"/>
    </xf>
    <xf numFmtId="0" fontId="9" fillId="52" borderId="103" xfId="0" applyFont="1" applyFill="1" applyBorder="1" applyAlignment="1">
      <alignment horizontal="center" vertical="center"/>
    </xf>
    <xf numFmtId="0" fontId="26" fillId="69" borderId="103" xfId="12" applyFont="1" applyFill="1" applyBorder="1" applyAlignment="1">
      <alignment horizontal="center" vertical="center"/>
    </xf>
    <xf numFmtId="0" fontId="26" fillId="69" borderId="103" xfId="12" applyFont="1" applyFill="1" applyBorder="1">
      <alignment vertical="center"/>
    </xf>
    <xf numFmtId="0" fontId="9" fillId="9" borderId="103" xfId="0" applyFont="1" applyFill="1" applyBorder="1" applyAlignment="1">
      <alignment horizontal="center" vertical="center"/>
    </xf>
    <xf numFmtId="0" fontId="22" fillId="61" borderId="90" xfId="12" applyFont="1" applyFill="1" applyBorder="1" applyAlignment="1">
      <alignment horizontal="center" vertical="center"/>
    </xf>
    <xf numFmtId="0" fontId="2" fillId="62" borderId="103" xfId="22" applyFont="1" applyFill="1" applyBorder="1">
      <alignment vertical="center"/>
    </xf>
    <xf numFmtId="0" fontId="22" fillId="12" borderId="103" xfId="9" applyNumberFormat="1" applyFont="1" applyFill="1" applyBorder="1" applyAlignment="1">
      <alignment horizontal="center" vertical="center"/>
    </xf>
    <xf numFmtId="49" fontId="22" fillId="12" borderId="103" xfId="9" applyNumberFormat="1" applyFont="1" applyFill="1" applyBorder="1" applyAlignment="1">
      <alignment horizontal="center" vertical="center"/>
    </xf>
    <xf numFmtId="0" fontId="2" fillId="12" borderId="103" xfId="22" applyFill="1" applyBorder="1">
      <alignment vertical="center"/>
    </xf>
    <xf numFmtId="0" fontId="70" fillId="12" borderId="103" xfId="22" applyFont="1" applyFill="1" applyBorder="1">
      <alignment vertical="center"/>
    </xf>
    <xf numFmtId="0" fontId="22" fillId="18" borderId="103" xfId="9" applyNumberFormat="1" applyFont="1" applyFill="1" applyBorder="1" applyAlignment="1">
      <alignment horizontal="center" vertical="center"/>
    </xf>
    <xf numFmtId="49" fontId="22" fillId="18" borderId="103" xfId="9" applyNumberFormat="1" applyFont="1" applyFill="1" applyBorder="1" applyAlignment="1">
      <alignment horizontal="center" vertical="center"/>
    </xf>
    <xf numFmtId="0" fontId="2" fillId="18" borderId="103" xfId="22" applyFill="1" applyBorder="1">
      <alignment vertical="center"/>
    </xf>
    <xf numFmtId="0" fontId="70" fillId="18" borderId="103" xfId="22" applyFont="1" applyFill="1" applyBorder="1">
      <alignment vertical="center"/>
    </xf>
    <xf numFmtId="0" fontId="83" fillId="18" borderId="103" xfId="22" applyFont="1" applyFill="1" applyBorder="1">
      <alignment vertical="center"/>
    </xf>
    <xf numFmtId="0" fontId="2" fillId="26" borderId="103" xfId="22" applyFont="1" applyFill="1" applyBorder="1">
      <alignment vertical="center"/>
    </xf>
    <xf numFmtId="0" fontId="37" fillId="12" borderId="103" xfId="22" applyFont="1" applyFill="1" applyBorder="1">
      <alignment vertical="center"/>
    </xf>
    <xf numFmtId="0" fontId="37" fillId="18" borderId="103" xfId="22" applyFont="1" applyFill="1" applyBorder="1">
      <alignment vertical="center"/>
    </xf>
    <xf numFmtId="0" fontId="2" fillId="63" borderId="103" xfId="22" applyFont="1" applyFill="1" applyBorder="1">
      <alignment vertical="center"/>
    </xf>
    <xf numFmtId="0" fontId="2" fillId="29" borderId="103" xfId="22" applyFont="1" applyFill="1" applyBorder="1">
      <alignment vertical="center"/>
    </xf>
    <xf numFmtId="0" fontId="2" fillId="25" borderId="103" xfId="22" applyFont="1" applyFill="1" applyBorder="1">
      <alignment vertical="center"/>
    </xf>
    <xf numFmtId="0" fontId="2" fillId="31" borderId="103" xfId="22" applyFont="1" applyFill="1" applyBorder="1">
      <alignment vertical="center"/>
    </xf>
    <xf numFmtId="0" fontId="2" fillId="64" borderId="103" xfId="22" applyFont="1" applyFill="1" applyBorder="1">
      <alignment vertical="center"/>
    </xf>
    <xf numFmtId="0" fontId="2" fillId="65" borderId="103" xfId="22" applyFont="1" applyFill="1" applyBorder="1">
      <alignment vertical="center"/>
    </xf>
    <xf numFmtId="0" fontId="82" fillId="0" borderId="0" xfId="12" applyFont="1">
      <alignment vertical="center"/>
    </xf>
    <xf numFmtId="0" fontId="103" fillId="0" borderId="0" xfId="0" applyFont="1">
      <alignment vertical="center"/>
    </xf>
    <xf numFmtId="0" fontId="104" fillId="0" borderId="0" xfId="0" applyFont="1" applyBorder="1">
      <alignment vertical="center"/>
    </xf>
    <xf numFmtId="0" fontId="104" fillId="0" borderId="0" xfId="0" applyFont="1">
      <alignment vertical="center"/>
    </xf>
    <xf numFmtId="0" fontId="105" fillId="0" borderId="10" xfId="0" applyFont="1" applyBorder="1">
      <alignment vertical="center"/>
    </xf>
    <xf numFmtId="0" fontId="104" fillId="0" borderId="11" xfId="0" applyFont="1" applyBorder="1">
      <alignment vertical="center"/>
    </xf>
    <xf numFmtId="0" fontId="103" fillId="0" borderId="0" xfId="0" applyFont="1" applyAlignment="1">
      <alignment vertical="center"/>
    </xf>
    <xf numFmtId="187" fontId="106" fillId="0" borderId="0" xfId="0" applyNumberFormat="1" applyFont="1">
      <alignment vertical="center"/>
    </xf>
    <xf numFmtId="0" fontId="2" fillId="0" borderId="0" xfId="12" applyFont="1">
      <alignment vertical="center"/>
    </xf>
    <xf numFmtId="0" fontId="22" fillId="6" borderId="105" xfId="9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right" vertical="center"/>
    </xf>
    <xf numFmtId="0" fontId="22" fillId="24" borderId="105" xfId="9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right" vertical="center"/>
    </xf>
    <xf numFmtId="0" fontId="2" fillId="0" borderId="0" xfId="12" applyFont="1" applyAlignment="1">
      <alignment horizontal="center" vertical="center"/>
    </xf>
    <xf numFmtId="49" fontId="22" fillId="6" borderId="104" xfId="9" applyNumberFormat="1" applyFont="1" applyBorder="1" applyAlignment="1">
      <alignment horizontal="right" vertical="center"/>
    </xf>
    <xf numFmtId="49" fontId="22" fillId="6" borderId="106" xfId="9" applyNumberFormat="1" applyFont="1" applyBorder="1" applyAlignment="1">
      <alignment horizontal="center" vertical="center"/>
    </xf>
    <xf numFmtId="49" fontId="22" fillId="6" borderId="105" xfId="9" applyNumberFormat="1" applyFont="1" applyFill="1" applyBorder="1" applyAlignment="1">
      <alignment horizontal="right" vertical="center"/>
    </xf>
    <xf numFmtId="0" fontId="22" fillId="6" borderId="105" xfId="12" applyFont="1" applyFill="1" applyBorder="1" applyAlignment="1">
      <alignment horizontal="right" vertical="center"/>
    </xf>
    <xf numFmtId="0" fontId="22" fillId="9" borderId="105" xfId="9" applyFont="1" applyFill="1" applyBorder="1" applyAlignment="1">
      <alignment horizontal="center" vertical="center"/>
    </xf>
    <xf numFmtId="0" fontId="24" fillId="33" borderId="105" xfId="9" applyFont="1" applyFill="1" applyBorder="1" applyAlignment="1">
      <alignment horizontal="center" vertical="center"/>
    </xf>
    <xf numFmtId="49" fontId="22" fillId="74" borderId="105" xfId="9" applyNumberFormat="1" applyFont="1" applyFill="1" applyBorder="1" applyAlignment="1">
      <alignment horizontal="center" vertical="center"/>
    </xf>
    <xf numFmtId="49" fontId="22" fillId="74" borderId="106" xfId="9" applyNumberFormat="1" applyFont="1" applyFill="1" applyBorder="1" applyAlignment="1">
      <alignment horizontal="center" vertical="center"/>
    </xf>
    <xf numFmtId="0" fontId="22" fillId="33" borderId="105" xfId="12" applyFont="1" applyFill="1" applyBorder="1" applyAlignment="1">
      <alignment horizontal="right" vertical="center"/>
    </xf>
    <xf numFmtId="49" fontId="38" fillId="9" borderId="105" xfId="9" applyNumberFormat="1" applyFont="1" applyFill="1" applyBorder="1" applyAlignment="1">
      <alignment horizontal="center" vertical="center"/>
    </xf>
    <xf numFmtId="49" fontId="38" fillId="9" borderId="106" xfId="9" applyNumberFormat="1" applyFont="1" applyFill="1" applyBorder="1" applyAlignment="1">
      <alignment horizontal="center" vertical="center"/>
    </xf>
    <xf numFmtId="0" fontId="38" fillId="9" borderId="105" xfId="12" applyFont="1" applyFill="1" applyBorder="1" applyAlignment="1">
      <alignment horizontal="right" vertical="center"/>
    </xf>
    <xf numFmtId="0" fontId="0" fillId="0" borderId="107" xfId="0" applyFont="1" applyBorder="1">
      <alignment vertical="center"/>
    </xf>
    <xf numFmtId="0" fontId="22" fillId="27" borderId="108" xfId="26" applyNumberFormat="1" applyFont="1" applyFill="1" applyBorder="1" applyAlignment="1">
      <alignment horizontal="center" vertical="center"/>
    </xf>
    <xf numFmtId="49" fontId="22" fillId="27" borderId="108" xfId="19" applyNumberFormat="1" applyFont="1" applyFill="1" applyBorder="1" applyAlignment="1">
      <alignment horizontal="center" vertical="center"/>
    </xf>
    <xf numFmtId="0" fontId="22" fillId="27" borderId="108" xfId="26" applyNumberFormat="1" applyFont="1" applyFill="1" applyBorder="1" applyAlignment="1">
      <alignment horizontal="right" vertical="center"/>
    </xf>
    <xf numFmtId="0" fontId="22" fillId="4" borderId="108" xfId="26" applyNumberFormat="1" applyFont="1" applyFill="1" applyBorder="1" applyAlignment="1">
      <alignment horizontal="right" vertical="center"/>
    </xf>
    <xf numFmtId="0" fontId="22" fillId="24" borderId="108" xfId="9" applyFont="1" applyFill="1" applyBorder="1" applyAlignment="1">
      <alignment horizontal="center" vertical="center"/>
    </xf>
    <xf numFmtId="0" fontId="24" fillId="9" borderId="108" xfId="9" applyFont="1" applyFill="1" applyBorder="1" applyAlignment="1">
      <alignment horizontal="center" vertical="center"/>
    </xf>
    <xf numFmtId="0" fontId="22" fillId="19" borderId="108" xfId="9" applyFont="1" applyFill="1" applyBorder="1" applyAlignment="1">
      <alignment horizontal="center" vertical="center"/>
    </xf>
    <xf numFmtId="0" fontId="24" fillId="27" borderId="108" xfId="26" applyNumberFormat="1" applyFont="1" applyFill="1" applyBorder="1" applyAlignment="1">
      <alignment horizontal="right" vertical="center"/>
    </xf>
    <xf numFmtId="49" fontId="22" fillId="22" borderId="108" xfId="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center" vertical="center"/>
    </xf>
    <xf numFmtId="49" fontId="22" fillId="17" borderId="108" xfId="1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right" vertical="center"/>
    </xf>
    <xf numFmtId="0" fontId="22" fillId="75" borderId="108" xfId="9" applyFont="1" applyFill="1" applyBorder="1" applyAlignment="1">
      <alignment horizontal="center" vertical="center"/>
    </xf>
    <xf numFmtId="0" fontId="22" fillId="5" borderId="108" xfId="21" applyFont="1" applyFill="1" applyBorder="1" applyAlignment="1">
      <alignment horizontal="center" vertical="center"/>
    </xf>
    <xf numFmtId="0" fontId="22" fillId="5" borderId="108" xfId="23" applyFont="1" applyFill="1" applyBorder="1" applyAlignment="1">
      <alignment horizontal="center" vertical="center"/>
    </xf>
    <xf numFmtId="0" fontId="38" fillId="9" borderId="108" xfId="21" applyFont="1" applyFill="1" applyBorder="1" applyAlignment="1">
      <alignment horizontal="center" vertical="center"/>
    </xf>
    <xf numFmtId="0" fontId="22" fillId="15" borderId="108" xfId="21" applyFont="1" applyFill="1" applyBorder="1" applyAlignment="1">
      <alignment horizontal="center" vertical="center"/>
    </xf>
    <xf numFmtId="0" fontId="22" fillId="15" borderId="108" xfId="23" applyFont="1" applyFill="1" applyBorder="1" applyAlignment="1">
      <alignment horizontal="center" vertical="center"/>
    </xf>
    <xf numFmtId="49" fontId="22" fillId="7" borderId="109" xfId="9" applyNumberFormat="1" applyFont="1" applyFill="1" applyBorder="1" applyAlignment="1">
      <alignment horizontal="left" vertical="center"/>
    </xf>
    <xf numFmtId="0" fontId="22" fillId="7" borderId="109" xfId="9" applyFont="1" applyFill="1" applyBorder="1" applyAlignment="1">
      <alignment horizontal="center" vertical="center"/>
    </xf>
    <xf numFmtId="49" fontId="80" fillId="7" borderId="109" xfId="9" applyNumberFormat="1" applyFont="1" applyFill="1" applyBorder="1" applyAlignment="1">
      <alignment horizontal="left" vertical="center"/>
    </xf>
    <xf numFmtId="0" fontId="80" fillId="7" borderId="109" xfId="9" applyFont="1" applyFill="1" applyBorder="1" applyAlignment="1">
      <alignment horizontal="center" vertical="center"/>
    </xf>
    <xf numFmtId="0" fontId="106" fillId="0" borderId="0" xfId="0" applyFont="1">
      <alignment vertical="center"/>
    </xf>
    <xf numFmtId="49" fontId="32" fillId="4" borderId="104" xfId="10" applyNumberFormat="1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09" xfId="0" applyBorder="1">
      <alignment vertical="center"/>
    </xf>
    <xf numFmtId="2" fontId="0" fillId="0" borderId="109" xfId="0" applyNumberFormat="1" applyBorder="1">
      <alignment vertical="center"/>
    </xf>
    <xf numFmtId="0" fontId="0" fillId="76" borderId="109" xfId="0" applyFill="1" applyBorder="1">
      <alignment vertical="center"/>
    </xf>
    <xf numFmtId="0" fontId="9" fillId="0" borderId="109" xfId="0" applyFont="1" applyBorder="1" applyAlignment="1">
      <alignment horizontal="center" vertical="center"/>
    </xf>
    <xf numFmtId="49" fontId="32" fillId="4" borderId="110" xfId="10" applyNumberFormat="1" applyFont="1" applyFill="1" applyBorder="1" applyAlignment="1">
      <alignment horizontal="center" vertical="center"/>
    </xf>
    <xf numFmtId="0" fontId="22" fillId="17" borderId="109" xfId="26" applyNumberFormat="1" applyFont="1" applyFill="1" applyBorder="1" applyAlignment="1">
      <alignment horizontal="right" vertical="center"/>
    </xf>
    <xf numFmtId="0" fontId="22" fillId="17" borderId="97" xfId="26" applyNumberFormat="1" applyFont="1" applyFill="1" applyBorder="1" applyAlignment="1">
      <alignment horizontal="right" vertical="center"/>
    </xf>
    <xf numFmtId="49" fontId="22" fillId="0" borderId="112" xfId="9" applyNumberFormat="1" applyFont="1" applyFill="1" applyBorder="1" applyAlignment="1">
      <alignment horizontal="left" vertical="center"/>
    </xf>
    <xf numFmtId="0" fontId="22" fillId="0" borderId="112" xfId="9" applyFont="1" applyFill="1" applyBorder="1" applyAlignment="1">
      <alignment horizontal="center" vertical="center"/>
    </xf>
    <xf numFmtId="49" fontId="22" fillId="77" borderId="112" xfId="9" applyNumberFormat="1" applyFont="1" applyFill="1" applyBorder="1" applyAlignment="1">
      <alignment horizontal="left" vertical="center"/>
    </xf>
    <xf numFmtId="49" fontId="22" fillId="78" borderId="113" xfId="9" applyNumberFormat="1" applyFont="1" applyFill="1" applyBorder="1" applyAlignment="1">
      <alignment horizontal="center" vertical="center"/>
    </xf>
    <xf numFmtId="0" fontId="22" fillId="0" borderId="111" xfId="9" applyFont="1" applyFill="1" applyBorder="1" applyAlignment="1">
      <alignment horizontal="center" vertical="center"/>
    </xf>
    <xf numFmtId="49" fontId="22" fillId="0" borderId="111" xfId="9" applyNumberFormat="1" applyFont="1" applyFill="1" applyBorder="1" applyAlignment="1">
      <alignment horizontal="left" vertical="center"/>
    </xf>
    <xf numFmtId="0" fontId="22" fillId="3" borderId="111" xfId="9" applyFont="1" applyFill="1" applyBorder="1" applyAlignment="1">
      <alignment horizontal="center" vertical="center"/>
    </xf>
    <xf numFmtId="49" fontId="22" fillId="78" borderId="113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center" vertical="center"/>
    </xf>
    <xf numFmtId="49" fontId="22" fillId="78" borderId="111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left" vertical="center"/>
    </xf>
    <xf numFmtId="0" fontId="104" fillId="0" borderId="0" xfId="0" applyFont="1" applyAlignment="1">
      <alignment vertical="center" wrapText="1"/>
    </xf>
    <xf numFmtId="49" fontId="32" fillId="40" borderId="13" xfId="8" applyNumberFormat="1" applyFont="1" applyFill="1" applyBorder="1" applyAlignment="1">
      <alignment horizontal="center" vertical="center"/>
    </xf>
    <xf numFmtId="49" fontId="32" fillId="41" borderId="0" xfId="12" applyNumberFormat="1" applyFont="1" applyFill="1" applyAlignment="1">
      <alignment horizontal="center" vertical="center" wrapText="1"/>
    </xf>
    <xf numFmtId="180" fontId="22" fillId="0" borderId="0" xfId="12" applyNumberFormat="1" applyFont="1">
      <alignment vertical="center"/>
    </xf>
    <xf numFmtId="180" fontId="32" fillId="21" borderId="58" xfId="8" applyNumberFormat="1" applyFont="1" applyFill="1" applyBorder="1" applyAlignment="1">
      <alignment horizontal="center" vertical="center"/>
    </xf>
    <xf numFmtId="49" fontId="32" fillId="16" borderId="114" xfId="12" applyNumberFormat="1" applyFont="1" applyFill="1" applyBorder="1" applyAlignment="1">
      <alignment horizontal="center" vertical="center"/>
    </xf>
    <xf numFmtId="180" fontId="32" fillId="16" borderId="114" xfId="12" applyNumberFormat="1" applyFont="1" applyFill="1" applyBorder="1" applyAlignment="1">
      <alignment horizontal="center" vertical="center"/>
    </xf>
    <xf numFmtId="49" fontId="32" fillId="4" borderId="115" xfId="10" applyNumberFormat="1" applyFont="1" applyFill="1" applyBorder="1" applyAlignment="1">
      <alignment horizontal="center" vertical="center"/>
    </xf>
    <xf numFmtId="180" fontId="32" fillId="4" borderId="115" xfId="10" applyNumberFormat="1" applyFont="1" applyFill="1" applyBorder="1" applyAlignment="1">
      <alignment horizontal="center" vertical="center"/>
    </xf>
    <xf numFmtId="0" fontId="22" fillId="25" borderId="116" xfId="23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left" vertical="center"/>
    </xf>
    <xf numFmtId="0" fontId="22" fillId="14" borderId="116" xfId="12" applyFont="1" applyFill="1" applyBorder="1" applyAlignment="1">
      <alignment horizontal="center" vertical="center"/>
    </xf>
    <xf numFmtId="180" fontId="22" fillId="25" borderId="116" xfId="22" applyNumberFormat="1" applyFont="1" applyFill="1" applyBorder="1">
      <alignment vertical="center"/>
    </xf>
    <xf numFmtId="0" fontId="22" fillId="25" borderId="116" xfId="22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center" vertical="center"/>
    </xf>
    <xf numFmtId="0" fontId="22" fillId="22" borderId="116" xfId="23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left" vertical="center"/>
    </xf>
    <xf numFmtId="0" fontId="22" fillId="0" borderId="116" xfId="12" applyFont="1" applyFill="1" applyBorder="1" applyAlignment="1">
      <alignment horizontal="center" vertical="center"/>
    </xf>
    <xf numFmtId="0" fontId="22" fillId="79" borderId="116" xfId="12" applyFont="1" applyFill="1" applyBorder="1" applyAlignment="1">
      <alignment horizontal="center" vertical="center"/>
    </xf>
    <xf numFmtId="181" fontId="22" fillId="0" borderId="116" xfId="22" applyNumberFormat="1" applyFont="1" applyFill="1" applyBorder="1">
      <alignment vertical="center"/>
    </xf>
    <xf numFmtId="0" fontId="2" fillId="80" borderId="0" xfId="17" applyNumberFormat="1" applyFont="1" applyFill="1" applyBorder="1" applyAlignment="1" applyProtection="1">
      <alignment vertical="center"/>
    </xf>
    <xf numFmtId="181" fontId="2" fillId="80" borderId="0" xfId="17" applyNumberFormat="1" applyFont="1" applyFill="1" applyBorder="1" applyAlignment="1" applyProtection="1">
      <alignment vertical="center"/>
    </xf>
    <xf numFmtId="9" fontId="2" fillId="79" borderId="0" xfId="17" applyNumberFormat="1" applyFont="1" applyFill="1" applyBorder="1" applyAlignment="1" applyProtection="1">
      <alignment vertical="center"/>
    </xf>
    <xf numFmtId="0" fontId="22" fillId="0" borderId="116" xfId="22" applyFont="1" applyFill="1" applyBorder="1" applyAlignment="1">
      <alignment horizontal="center" vertical="center"/>
    </xf>
    <xf numFmtId="9" fontId="2" fillId="0" borderId="0" xfId="17" applyNumberFormat="1" applyFont="1" applyFill="1" applyBorder="1" applyAlignment="1" applyProtection="1">
      <alignment vertical="center"/>
    </xf>
    <xf numFmtId="0" fontId="2" fillId="30" borderId="0" xfId="17" applyNumberFormat="1" applyFont="1" applyFill="1" applyBorder="1" applyAlignment="1" applyProtection="1">
      <alignment vertical="center"/>
    </xf>
    <xf numFmtId="181" fontId="2" fillId="30" borderId="0" xfId="17" applyNumberFormat="1" applyFont="1" applyFill="1" applyBorder="1" applyAlignment="1" applyProtection="1">
      <alignment vertical="center"/>
    </xf>
    <xf numFmtId="0" fontId="56" fillId="36" borderId="116" xfId="22" applyFont="1" applyFill="1" applyBorder="1" applyAlignment="1">
      <alignment horizontal="center" vertical="center"/>
    </xf>
    <xf numFmtId="181" fontId="56" fillId="36" borderId="116" xfId="22" applyNumberFormat="1" applyFont="1" applyFill="1" applyBorder="1">
      <alignment vertical="center"/>
    </xf>
    <xf numFmtId="0" fontId="2" fillId="26" borderId="0" xfId="17" applyNumberFormat="1" applyFont="1" applyFill="1" applyBorder="1" applyAlignment="1" applyProtection="1">
      <alignment vertical="center"/>
    </xf>
    <xf numFmtId="181" fontId="2" fillId="26" borderId="0" xfId="17" applyNumberFormat="1" applyFont="1" applyFill="1" applyBorder="1" applyAlignment="1" applyProtection="1">
      <alignment vertical="center"/>
    </xf>
    <xf numFmtId="181" fontId="2" fillId="12" borderId="0" xfId="17" applyNumberFormat="1" applyFont="1" applyFill="1" applyBorder="1" applyAlignment="1" applyProtection="1">
      <alignment vertical="center"/>
    </xf>
    <xf numFmtId="0" fontId="2" fillId="18" borderId="0" xfId="17" applyNumberFormat="1" applyFont="1" applyFill="1" applyBorder="1" applyAlignment="1" applyProtection="1">
      <alignment vertical="center"/>
    </xf>
    <xf numFmtId="181" fontId="2" fillId="18" borderId="0" xfId="17" applyNumberFormat="1" applyFont="1" applyFill="1" applyBorder="1" applyAlignment="1" applyProtection="1">
      <alignment vertical="center"/>
    </xf>
    <xf numFmtId="181" fontId="24" fillId="0" borderId="116" xfId="22" applyNumberFormat="1" applyFont="1" applyFill="1" applyBorder="1">
      <alignment vertical="center"/>
    </xf>
    <xf numFmtId="0" fontId="2" fillId="17" borderId="0" xfId="17" applyNumberFormat="1" applyFont="1" applyFill="1" applyBorder="1" applyAlignment="1" applyProtection="1">
      <alignment vertical="center"/>
    </xf>
    <xf numFmtId="181" fontId="2" fillId="17" borderId="0" xfId="17" applyNumberFormat="1" applyFont="1" applyFill="1" applyBorder="1" applyAlignment="1" applyProtection="1">
      <alignment vertical="center"/>
    </xf>
    <xf numFmtId="0" fontId="2" fillId="20" borderId="0" xfId="17" applyNumberFormat="1" applyFont="1" applyFill="1" applyBorder="1" applyAlignment="1" applyProtection="1">
      <alignment vertical="center"/>
    </xf>
    <xf numFmtId="181" fontId="2" fillId="20" borderId="0" xfId="17" applyNumberFormat="1" applyFont="1" applyFill="1" applyBorder="1" applyAlignment="1" applyProtection="1">
      <alignment vertical="center"/>
    </xf>
    <xf numFmtId="0" fontId="22" fillId="19" borderId="116" xfId="23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left" vertical="center"/>
    </xf>
    <xf numFmtId="180" fontId="22" fillId="19" borderId="116" xfId="22" applyNumberFormat="1" applyFont="1" applyFill="1" applyBorder="1">
      <alignment vertical="center"/>
    </xf>
    <xf numFmtId="181" fontId="2" fillId="0" borderId="0" xfId="17" applyNumberFormat="1" applyFont="1" applyFill="1" applyBorder="1" applyAlignment="1" applyProtection="1">
      <alignment vertical="center"/>
    </xf>
    <xf numFmtId="0" fontId="22" fillId="19" borderId="116" xfId="22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center" vertical="center"/>
    </xf>
    <xf numFmtId="0" fontId="22" fillId="23" borderId="116" xfId="23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left" vertical="center"/>
    </xf>
    <xf numFmtId="180" fontId="22" fillId="23" borderId="116" xfId="22" applyNumberFormat="1" applyFont="1" applyFill="1" applyBorder="1">
      <alignment vertical="center"/>
    </xf>
    <xf numFmtId="0" fontId="22" fillId="23" borderId="116" xfId="22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center" vertical="center"/>
    </xf>
    <xf numFmtId="180" fontId="22" fillId="22" borderId="116" xfId="22" applyNumberFormat="1" applyFont="1" applyFill="1" applyBorder="1">
      <alignment vertical="center"/>
    </xf>
    <xf numFmtId="0" fontId="22" fillId="22" borderId="116" xfId="22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center" vertical="center"/>
    </xf>
    <xf numFmtId="0" fontId="22" fillId="18" borderId="116" xfId="23" applyFont="1" applyFill="1" applyBorder="1" applyAlignment="1">
      <alignment horizontal="center" vertical="center"/>
    </xf>
    <xf numFmtId="0" fontId="22" fillId="18" borderId="116" xfId="12" applyFont="1" applyFill="1" applyBorder="1" applyAlignment="1">
      <alignment horizontal="left" vertical="center"/>
    </xf>
    <xf numFmtId="180" fontId="22" fillId="18" borderId="116" xfId="22" applyNumberFormat="1" applyFont="1" applyFill="1" applyBorder="1">
      <alignment vertical="center"/>
    </xf>
    <xf numFmtId="0" fontId="22" fillId="18" borderId="116" xfId="22" applyFont="1" applyFill="1" applyBorder="1" applyAlignment="1">
      <alignment horizontal="center" vertical="center" wrapText="1"/>
    </xf>
    <xf numFmtId="0" fontId="22" fillId="23" borderId="116" xfId="22" applyFont="1" applyFill="1" applyBorder="1" applyAlignment="1">
      <alignment horizontal="center" vertical="center" wrapText="1"/>
    </xf>
    <xf numFmtId="0" fontId="22" fillId="20" borderId="116" xfId="23" applyFont="1" applyFill="1" applyBorder="1" applyAlignment="1">
      <alignment horizontal="center" vertical="center"/>
    </xf>
    <xf numFmtId="0" fontId="22" fillId="20" borderId="116" xfId="12" applyFont="1" applyFill="1" applyBorder="1" applyAlignment="1">
      <alignment horizontal="left" vertical="center"/>
    </xf>
    <xf numFmtId="180" fontId="22" fillId="20" borderId="116" xfId="22" applyNumberFormat="1" applyFont="1" applyFill="1" applyBorder="1">
      <alignment vertical="center"/>
    </xf>
    <xf numFmtId="0" fontId="22" fillId="20" borderId="116" xfId="22" applyFont="1" applyFill="1" applyBorder="1" applyAlignment="1">
      <alignment horizontal="center" vertical="center" wrapText="1"/>
    </xf>
    <xf numFmtId="0" fontId="24" fillId="9" borderId="116" xfId="23" applyFont="1" applyFill="1" applyBorder="1" applyAlignment="1">
      <alignment horizontal="center" vertical="center"/>
    </xf>
    <xf numFmtId="0" fontId="24" fillId="9" borderId="116" xfId="12" applyFont="1" applyFill="1" applyBorder="1" applyAlignment="1">
      <alignment horizontal="left" vertical="center"/>
    </xf>
    <xf numFmtId="0" fontId="24" fillId="9" borderId="116" xfId="22" applyFont="1" applyFill="1" applyBorder="1" applyAlignment="1">
      <alignment horizontal="center" vertical="center" wrapText="1"/>
    </xf>
    <xf numFmtId="180" fontId="24" fillId="9" borderId="116" xfId="22" applyNumberFormat="1" applyFont="1" applyFill="1" applyBorder="1">
      <alignment vertical="center"/>
    </xf>
    <xf numFmtId="0" fontId="22" fillId="18" borderId="116" xfId="12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/>
    </xf>
    <xf numFmtId="0" fontId="22" fillId="23" borderId="116" xfId="21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 wrapText="1"/>
    </xf>
    <xf numFmtId="188" fontId="22" fillId="23" borderId="116" xfId="21" applyNumberFormat="1" applyFont="1" applyFill="1" applyBorder="1" applyAlignment="1">
      <alignment horizontal="right" vertical="center"/>
    </xf>
    <xf numFmtId="0" fontId="22" fillId="22" borderId="116" xfId="21" applyFont="1" applyFill="1" applyBorder="1" applyAlignment="1">
      <alignment horizontal="center" vertical="center"/>
    </xf>
    <xf numFmtId="188" fontId="22" fillId="22" borderId="116" xfId="21" applyNumberFormat="1" applyFont="1" applyFill="1" applyBorder="1" applyAlignment="1">
      <alignment horizontal="right" vertical="center"/>
    </xf>
    <xf numFmtId="0" fontId="22" fillId="22" borderId="116" xfId="22" applyFont="1" applyFill="1" applyBorder="1" applyAlignment="1">
      <alignment horizontal="center" vertical="center" wrapText="1"/>
    </xf>
    <xf numFmtId="0" fontId="22" fillId="14" borderId="116" xfId="21" applyFont="1" applyFill="1" applyBorder="1" applyAlignment="1">
      <alignment horizontal="center" vertical="center"/>
    </xf>
    <xf numFmtId="0" fontId="22" fillId="19" borderId="116" xfId="21" applyFont="1" applyFill="1" applyBorder="1" applyAlignment="1">
      <alignment horizontal="center" vertical="center"/>
    </xf>
    <xf numFmtId="188" fontId="22" fillId="19" borderId="116" xfId="21" applyNumberFormat="1" applyFont="1" applyFill="1" applyBorder="1" applyAlignment="1">
      <alignment horizontal="right" vertical="center"/>
    </xf>
    <xf numFmtId="0" fontId="22" fillId="19" borderId="116" xfId="22" applyFont="1" applyFill="1" applyBorder="1" applyAlignment="1">
      <alignment horizontal="center" vertical="center" wrapText="1"/>
    </xf>
    <xf numFmtId="0" fontId="22" fillId="24" borderId="116" xfId="12" applyFont="1" applyFill="1" applyBorder="1" applyAlignment="1">
      <alignment horizontal="center" vertical="center"/>
    </xf>
    <xf numFmtId="0" fontId="22" fillId="24" borderId="116" xfId="23" applyFont="1" applyFill="1" applyBorder="1" applyAlignment="1">
      <alignment horizontal="left" vertical="center"/>
    </xf>
    <xf numFmtId="188" fontId="22" fillId="24" borderId="116" xfId="21" applyNumberFormat="1" applyFont="1" applyFill="1" applyBorder="1" applyAlignment="1">
      <alignment horizontal="right" vertical="center"/>
    </xf>
    <xf numFmtId="0" fontId="24" fillId="33" borderId="116" xfId="23" applyFont="1" applyFill="1" applyBorder="1" applyAlignment="1">
      <alignment horizontal="center" vertical="center"/>
    </xf>
    <xf numFmtId="0" fontId="24" fillId="9" borderId="116" xfId="22" applyFont="1" applyFill="1" applyBorder="1" applyAlignment="1">
      <alignment horizontal="center" vertical="center"/>
    </xf>
    <xf numFmtId="0" fontId="22" fillId="9" borderId="116" xfId="12" applyFont="1" applyFill="1" applyBorder="1" applyAlignment="1">
      <alignment horizontal="center" vertical="center"/>
    </xf>
    <xf numFmtId="180" fontId="22" fillId="9" borderId="116" xfId="22" applyNumberFormat="1" applyFont="1" applyFill="1" applyBorder="1">
      <alignment vertical="center"/>
    </xf>
    <xf numFmtId="0" fontId="22" fillId="9" borderId="116" xfId="23" applyFont="1" applyFill="1" applyBorder="1" applyAlignment="1">
      <alignment horizontal="center" vertical="center"/>
    </xf>
    <xf numFmtId="0" fontId="24" fillId="18" borderId="116" xfId="12" applyFont="1" applyFill="1" applyBorder="1" applyAlignment="1">
      <alignment horizontal="center" vertical="center"/>
    </xf>
    <xf numFmtId="0" fontId="22" fillId="12" borderId="116" xfId="1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left" vertical="center"/>
    </xf>
    <xf numFmtId="0" fontId="24" fillId="25" borderId="116" xfId="2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center" vertical="center"/>
    </xf>
    <xf numFmtId="0" fontId="22" fillId="5" borderId="116" xfId="23" applyFont="1" applyFill="1" applyBorder="1" applyAlignment="1">
      <alignment horizontal="center" vertical="center"/>
    </xf>
    <xf numFmtId="0" fontId="24" fillId="5" borderId="116" xfId="12" applyFont="1" applyFill="1" applyBorder="1" applyAlignment="1">
      <alignment horizontal="left" vertical="center"/>
    </xf>
    <xf numFmtId="0" fontId="24" fillId="5" borderId="116" xfId="12" applyFont="1" applyFill="1" applyBorder="1" applyAlignment="1">
      <alignment horizontal="center" vertical="center"/>
    </xf>
    <xf numFmtId="180" fontId="22" fillId="5" borderId="116" xfId="22" applyNumberFormat="1" applyFont="1" applyFill="1" applyBorder="1">
      <alignment vertical="center"/>
    </xf>
    <xf numFmtId="0" fontId="22" fillId="3" borderId="116" xfId="23" applyFont="1" applyFill="1" applyBorder="1" applyAlignment="1">
      <alignment horizontal="center" vertical="center"/>
    </xf>
    <xf numFmtId="0" fontId="24" fillId="3" borderId="116" xfId="23" applyFont="1" applyFill="1" applyBorder="1" applyAlignment="1">
      <alignment horizontal="left" vertical="center"/>
    </xf>
    <xf numFmtId="0" fontId="24" fillId="3" borderId="116" xfId="22" applyFont="1" applyFill="1" applyBorder="1" applyAlignment="1">
      <alignment horizontal="center" vertical="center"/>
    </xf>
    <xf numFmtId="0" fontId="24" fillId="12" borderId="116" xfId="12" applyFont="1" applyFill="1" applyBorder="1" applyAlignment="1">
      <alignment horizontal="center" vertical="center"/>
    </xf>
    <xf numFmtId="0" fontId="24" fillId="20" borderId="116" xfId="12" applyFont="1" applyFill="1" applyBorder="1" applyAlignment="1">
      <alignment horizontal="center" vertical="center"/>
    </xf>
    <xf numFmtId="0" fontId="24" fillId="17" borderId="116" xfId="12" applyFont="1" applyFill="1" applyBorder="1" applyAlignment="1">
      <alignment horizontal="center" vertical="center"/>
    </xf>
    <xf numFmtId="0" fontId="24" fillId="23" borderId="116" xfId="23" applyFont="1" applyFill="1" applyBorder="1" applyAlignment="1">
      <alignment horizontal="center" vertical="center"/>
    </xf>
    <xf numFmtId="0" fontId="22" fillId="81" borderId="116" xfId="22" applyFont="1" applyFill="1" applyBorder="1" applyAlignment="1">
      <alignment horizontal="left" vertical="center"/>
    </xf>
    <xf numFmtId="0" fontId="24" fillId="29" borderId="116" xfId="22" applyFont="1" applyFill="1" applyBorder="1" applyAlignment="1">
      <alignment horizontal="center" vertical="center"/>
    </xf>
    <xf numFmtId="0" fontId="22" fillId="82" borderId="116" xfId="22" applyFont="1" applyFill="1" applyBorder="1" applyAlignment="1">
      <alignment horizontal="center" vertical="center"/>
    </xf>
    <xf numFmtId="180" fontId="22" fillId="29" borderId="116" xfId="22" applyNumberFormat="1" applyFont="1" applyFill="1" applyBorder="1">
      <alignment vertical="center"/>
    </xf>
    <xf numFmtId="0" fontId="22" fillId="29" borderId="116" xfId="22" applyFont="1" applyFill="1" applyBorder="1" applyAlignment="1">
      <alignment horizontal="center" vertical="center"/>
    </xf>
    <xf numFmtId="0" fontId="22" fillId="14" borderId="116" xfId="10" applyFont="1" applyFill="1" applyBorder="1" applyAlignment="1">
      <alignment horizontal="center" vertical="center"/>
    </xf>
    <xf numFmtId="0" fontId="108" fillId="17" borderId="116" xfId="22" applyFont="1" applyFill="1" applyBorder="1" applyAlignment="1">
      <alignment horizontal="left" vertical="center"/>
    </xf>
    <xf numFmtId="0" fontId="24" fillId="19" borderId="116" xfId="22" applyFont="1" applyFill="1" applyBorder="1" applyAlignment="1">
      <alignment horizontal="center" vertical="center"/>
    </xf>
    <xf numFmtId="0" fontId="22" fillId="82" borderId="116" xfId="12" applyFont="1" applyFill="1" applyBorder="1" applyAlignment="1">
      <alignment horizontal="center" vertical="center"/>
    </xf>
    <xf numFmtId="0" fontId="22" fillId="19" borderId="116" xfId="10" applyFont="1" applyFill="1" applyBorder="1" applyAlignment="1">
      <alignment horizontal="center" vertical="center"/>
    </xf>
    <xf numFmtId="0" fontId="22" fillId="83" borderId="116" xfId="22" applyFont="1" applyFill="1" applyBorder="1" applyAlignment="1">
      <alignment horizontal="left" vertical="center"/>
    </xf>
    <xf numFmtId="0" fontId="24" fillId="12" borderId="116" xfId="22" applyFont="1" applyFill="1" applyBorder="1" applyAlignment="1">
      <alignment horizontal="center" vertical="center"/>
    </xf>
    <xf numFmtId="180" fontId="22" fillId="12" borderId="116" xfId="22" applyNumberFormat="1" applyFont="1" applyFill="1" applyBorder="1">
      <alignment vertical="center"/>
    </xf>
    <xf numFmtId="0" fontId="22" fillId="81" borderId="116" xfId="22" applyFont="1" applyFill="1" applyBorder="1" applyAlignment="1">
      <alignment horizontal="center" vertical="center"/>
    </xf>
    <xf numFmtId="0" fontId="24" fillId="27" borderId="116" xfId="23" applyFont="1" applyFill="1" applyBorder="1" applyAlignment="1">
      <alignment horizontal="center" vertical="center"/>
    </xf>
    <xf numFmtId="0" fontId="22" fillId="27" borderId="116" xfId="22" applyFont="1" applyFill="1" applyBorder="1" applyAlignment="1">
      <alignment horizontal="center" vertical="center"/>
    </xf>
    <xf numFmtId="0" fontId="24" fillId="27" borderId="116" xfId="22" applyFont="1" applyFill="1" applyBorder="1" applyAlignment="1">
      <alignment horizontal="center" vertical="center"/>
    </xf>
    <xf numFmtId="180" fontId="24" fillId="3" borderId="116" xfId="22" applyNumberFormat="1" applyFont="1" applyFill="1" applyBorder="1">
      <alignment vertical="center"/>
    </xf>
    <xf numFmtId="0" fontId="24" fillId="5" borderId="116" xfId="23" applyFont="1" applyFill="1" applyBorder="1" applyAlignment="1">
      <alignment horizontal="center" vertical="center"/>
    </xf>
    <xf numFmtId="0" fontId="24" fillId="5" borderId="116" xfId="23" applyFont="1" applyFill="1" applyBorder="1" applyAlignment="1">
      <alignment horizontal="left" vertical="center"/>
    </xf>
    <xf numFmtId="0" fontId="24" fillId="5" borderId="116" xfId="22" applyFont="1" applyFill="1" applyBorder="1" applyAlignment="1">
      <alignment horizontal="center" vertical="center"/>
    </xf>
    <xf numFmtId="180" fontId="24" fillId="0" borderId="116" xfId="22" applyNumberFormat="1" applyFont="1" applyFill="1" applyBorder="1">
      <alignment vertical="center"/>
    </xf>
    <xf numFmtId="180" fontId="22" fillId="0" borderId="116" xfId="22" applyNumberFormat="1" applyFont="1" applyFill="1" applyBorder="1">
      <alignment vertical="center"/>
    </xf>
    <xf numFmtId="189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32" fillId="4" borderId="112" xfId="10" applyNumberFormat="1" applyFont="1" applyFill="1" applyBorder="1" applyAlignment="1">
      <alignment horizontal="center" vertical="center"/>
    </xf>
    <xf numFmtId="189" fontId="32" fillId="4" borderId="112" xfId="10" applyNumberFormat="1" applyFont="1" applyFill="1" applyBorder="1" applyAlignment="1">
      <alignment horizontal="center" vertical="center"/>
    </xf>
    <xf numFmtId="190" fontId="32" fillId="4" borderId="0" xfId="10" applyNumberFormat="1" applyFont="1" applyFill="1" applyBorder="1" applyAlignment="1">
      <alignment horizontal="center" vertical="center"/>
    </xf>
    <xf numFmtId="49" fontId="32" fillId="4" borderId="120" xfId="10" applyNumberFormat="1" applyFont="1" applyFill="1" applyBorder="1" applyAlignment="1">
      <alignment horizontal="center" vertical="center"/>
    </xf>
    <xf numFmtId="0" fontId="32" fillId="4" borderId="111" xfId="10" applyNumberFormat="1" applyFont="1" applyFill="1" applyBorder="1" applyAlignment="1">
      <alignment horizontal="center" vertical="center"/>
    </xf>
    <xf numFmtId="49" fontId="32" fillId="4" borderId="121" xfId="10" applyNumberFormat="1" applyFont="1" applyFill="1" applyBorder="1" applyAlignment="1">
      <alignment horizontal="center" vertical="center"/>
    </xf>
    <xf numFmtId="41" fontId="16" fillId="84" borderId="112" xfId="27" applyFont="1" applyFill="1" applyBorder="1" applyAlignment="1">
      <alignment horizontal="center" vertical="center"/>
    </xf>
    <xf numFmtId="189" fontId="16" fillId="84" borderId="112" xfId="27" applyNumberFormat="1" applyFont="1" applyFill="1" applyBorder="1" applyAlignment="1">
      <alignment horizontal="center" vertical="center"/>
    </xf>
    <xf numFmtId="190" fontId="16" fillId="84" borderId="112" xfId="27" applyNumberFormat="1" applyFont="1" applyFill="1" applyBorder="1" applyAlignment="1">
      <alignment horizontal="center" vertical="center"/>
    </xf>
    <xf numFmtId="49" fontId="22" fillId="6" borderId="17" xfId="29" applyNumberFormat="1" applyFont="1" applyFill="1" applyBorder="1" applyAlignment="1">
      <alignment horizontal="center" vertical="center"/>
    </xf>
    <xf numFmtId="49" fontId="22" fillId="6" borderId="112" xfId="29" applyNumberFormat="1" applyFont="1" applyFill="1" applyBorder="1" applyAlignment="1">
      <alignment horizontal="center" vertical="center"/>
    </xf>
    <xf numFmtId="49" fontId="22" fillId="6" borderId="23" xfId="29" applyNumberFormat="1" applyFont="1" applyFill="1" applyBorder="1" applyAlignment="1">
      <alignment horizontal="center" vertical="center"/>
    </xf>
    <xf numFmtId="49" fontId="22" fillId="9" borderId="17" xfId="29" applyNumberFormat="1" applyFont="1" applyFill="1" applyBorder="1" applyAlignment="1">
      <alignment horizontal="center" vertical="center"/>
    </xf>
    <xf numFmtId="49" fontId="22" fillId="9" borderId="112" xfId="29" applyNumberFormat="1" applyFont="1" applyFill="1" applyBorder="1" applyAlignment="1">
      <alignment horizontal="center" vertical="center"/>
    </xf>
    <xf numFmtId="0" fontId="22" fillId="9" borderId="23" xfId="29" applyNumberFormat="1" applyFont="1" applyFill="1" applyBorder="1" applyAlignment="1">
      <alignment horizontal="center" vertical="center"/>
    </xf>
    <xf numFmtId="0" fontId="22" fillId="6" borderId="23" xfId="29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0" fontId="32" fillId="4" borderId="0" xfId="10" applyNumberFormat="1" applyFont="1" applyFill="1" applyBorder="1" applyAlignment="1">
      <alignment horizontal="center" vertical="center"/>
    </xf>
    <xf numFmtId="49" fontId="22" fillId="85" borderId="17" xfId="29" applyNumberFormat="1" applyFont="1" applyFill="1" applyBorder="1" applyAlignment="1">
      <alignment horizontal="center" vertical="center"/>
    </xf>
    <xf numFmtId="49" fontId="22" fillId="85" borderId="112" xfId="29" applyNumberFormat="1" applyFont="1" applyFill="1" applyBorder="1" applyAlignment="1">
      <alignment horizontal="center" vertical="center"/>
    </xf>
    <xf numFmtId="49" fontId="22" fillId="85" borderId="23" xfId="29" applyNumberFormat="1" applyFont="1" applyFill="1" applyBorder="1" applyAlignment="1">
      <alignment horizontal="center" vertical="center"/>
    </xf>
    <xf numFmtId="0" fontId="22" fillId="85" borderId="23" xfId="29" applyNumberFormat="1" applyFont="1" applyFill="1" applyBorder="1" applyAlignment="1">
      <alignment horizontal="center" vertical="center"/>
    </xf>
    <xf numFmtId="41" fontId="16" fillId="84" borderId="113" xfId="27" applyFont="1" applyFill="1" applyBorder="1" applyAlignment="1">
      <alignment horizontal="center" vertical="center"/>
    </xf>
    <xf numFmtId="189" fontId="16" fillId="84" borderId="113" xfId="27" applyNumberFormat="1" applyFont="1" applyFill="1" applyBorder="1" applyAlignment="1">
      <alignment horizontal="center" vertical="center"/>
    </xf>
    <xf numFmtId="49" fontId="22" fillId="6" borderId="39" xfId="29" applyNumberFormat="1" applyFont="1" applyFill="1" applyBorder="1" applyAlignment="1">
      <alignment horizontal="center" vertical="center"/>
    </xf>
    <xf numFmtId="0" fontId="22" fillId="6" borderId="102" xfId="29" applyNumberFormat="1" applyFont="1" applyFill="1" applyBorder="1" applyAlignment="1">
      <alignment horizontal="center" vertical="center"/>
    </xf>
    <xf numFmtId="49" fontId="22" fillId="6" borderId="102" xfId="29" applyNumberFormat="1" applyFont="1" applyFill="1" applyBorder="1" applyAlignment="1">
      <alignment horizontal="center" vertical="center"/>
    </xf>
    <xf numFmtId="49" fontId="22" fillId="6" borderId="40" xfId="29" applyNumberFormat="1" applyFont="1" applyFill="1" applyBorder="1" applyAlignment="1">
      <alignment horizontal="center" vertical="center"/>
    </xf>
    <xf numFmtId="0" fontId="22" fillId="6" borderId="40" xfId="29" applyNumberFormat="1" applyFont="1" applyFill="1" applyBorder="1" applyAlignment="1">
      <alignment horizontal="center" vertical="center"/>
    </xf>
    <xf numFmtId="0" fontId="22" fillId="6" borderId="112" xfId="29" applyNumberFormat="1" applyFont="1" applyFill="1" applyBorder="1" applyAlignment="1">
      <alignment horizontal="center" vertical="center"/>
    </xf>
    <xf numFmtId="0" fontId="22" fillId="9" borderId="102" xfId="29" applyNumberFormat="1" applyFont="1" applyFill="1" applyBorder="1" applyAlignment="1">
      <alignment horizontal="center" vertical="center"/>
    </xf>
    <xf numFmtId="49" fontId="22" fillId="6" borderId="18" xfId="29" applyNumberFormat="1" applyFont="1" applyFill="1" applyBorder="1" applyAlignment="1">
      <alignment horizontal="center" vertical="center"/>
    </xf>
    <xf numFmtId="49" fontId="22" fillId="6" borderId="24" xfId="29" applyNumberFormat="1" applyFont="1" applyFill="1" applyBorder="1" applyAlignment="1">
      <alignment horizontal="center" vertical="center"/>
    </xf>
    <xf numFmtId="49" fontId="22" fillId="6" borderId="25" xfId="29" applyNumberFormat="1" applyFont="1" applyFill="1" applyBorder="1" applyAlignment="1">
      <alignment horizontal="center" vertical="center"/>
    </xf>
    <xf numFmtId="0" fontId="22" fillId="6" borderId="24" xfId="29" applyNumberFormat="1" applyFont="1" applyFill="1" applyBorder="1" applyAlignment="1">
      <alignment horizontal="center" vertical="center"/>
    </xf>
    <xf numFmtId="49" fontId="22" fillId="9" borderId="18" xfId="29" applyNumberFormat="1" applyFont="1" applyFill="1" applyBorder="1" applyAlignment="1">
      <alignment horizontal="center" vertical="center"/>
    </xf>
    <xf numFmtId="0" fontId="22" fillId="9" borderId="24" xfId="29" applyNumberFormat="1" applyFont="1" applyFill="1" applyBorder="1" applyAlignment="1">
      <alignment horizontal="center" vertical="center"/>
    </xf>
    <xf numFmtId="49" fontId="22" fillId="9" borderId="24" xfId="29" applyNumberFormat="1" applyFont="1" applyFill="1" applyBorder="1" applyAlignment="1">
      <alignment horizontal="center" vertical="center"/>
    </xf>
    <xf numFmtId="0" fontId="22" fillId="9" borderId="25" xfId="29" applyNumberFormat="1" applyFont="1" applyFill="1" applyBorder="1" applyAlignment="1">
      <alignment horizontal="center" vertical="center"/>
    </xf>
    <xf numFmtId="49" fontId="22" fillId="23" borderId="13" xfId="10" applyNumberFormat="1" applyFont="1" applyFill="1" applyBorder="1" applyAlignment="1">
      <alignment horizontal="left" vertical="center" wrapText="1"/>
    </xf>
    <xf numFmtId="49" fontId="22" fillId="18" borderId="13" xfId="10" applyNumberFormat="1" applyFont="1" applyFill="1" applyBorder="1" applyAlignment="1">
      <alignment horizontal="left" vertical="center" wrapText="1"/>
    </xf>
    <xf numFmtId="0" fontId="22" fillId="6" borderId="122" xfId="9" applyFont="1" applyBorder="1" applyAlignment="1">
      <alignment horizontal="center" vertical="center"/>
    </xf>
    <xf numFmtId="0" fontId="26" fillId="25" borderId="122" xfId="9" applyFont="1" applyFill="1" applyBorder="1" applyAlignment="1">
      <alignment horizontal="center" vertical="center"/>
    </xf>
    <xf numFmtId="0" fontId="26" fillId="54" borderId="122" xfId="9" applyFont="1" applyFill="1" applyBorder="1" applyAlignment="1">
      <alignment horizontal="center" vertical="center"/>
    </xf>
    <xf numFmtId="0" fontId="22" fillId="54" borderId="122" xfId="9" applyFont="1" applyFill="1" applyBorder="1" applyAlignment="1">
      <alignment horizontal="center" vertical="center"/>
    </xf>
    <xf numFmtId="0" fontId="22" fillId="25" borderId="122" xfId="9" applyFont="1" applyFill="1" applyBorder="1" applyAlignment="1">
      <alignment horizontal="center" vertical="center"/>
    </xf>
    <xf numFmtId="0" fontId="26" fillId="9" borderId="122" xfId="9" applyFont="1" applyFill="1" applyBorder="1" applyAlignment="1">
      <alignment horizontal="center" vertical="center"/>
    </xf>
    <xf numFmtId="0" fontId="22" fillId="9" borderId="122" xfId="9" applyFont="1" applyFill="1" applyBorder="1" applyAlignment="1">
      <alignment horizontal="center" vertical="center"/>
    </xf>
    <xf numFmtId="0" fontId="26" fillId="3" borderId="122" xfId="9" applyFont="1" applyFill="1" applyBorder="1" applyAlignment="1">
      <alignment horizontal="center" vertical="center"/>
    </xf>
    <xf numFmtId="0" fontId="22" fillId="3" borderId="122" xfId="9" applyFont="1" applyFill="1" applyBorder="1" applyAlignment="1">
      <alignment horizontal="center" vertical="center"/>
    </xf>
    <xf numFmtId="0" fontId="26" fillId="10" borderId="122" xfId="9" applyFont="1" applyFill="1" applyBorder="1" applyAlignment="1">
      <alignment horizontal="center" vertical="center"/>
    </xf>
    <xf numFmtId="0" fontId="22" fillId="10" borderId="122" xfId="9" applyFont="1" applyFill="1" applyBorder="1" applyAlignment="1">
      <alignment horizontal="center" vertical="center"/>
    </xf>
    <xf numFmtId="0" fontId="24" fillId="30" borderId="122" xfId="12" applyFont="1" applyFill="1" applyBorder="1" applyAlignment="1">
      <alignment horizontal="center" vertical="center"/>
    </xf>
    <xf numFmtId="0" fontId="26" fillId="21" borderId="122" xfId="9" applyFont="1" applyFill="1" applyBorder="1" applyAlignment="1">
      <alignment horizontal="center" vertical="center"/>
    </xf>
    <xf numFmtId="0" fontId="22" fillId="21" borderId="122" xfId="9" applyFont="1" applyFill="1" applyBorder="1" applyAlignment="1">
      <alignment horizontal="center" vertical="center"/>
    </xf>
    <xf numFmtId="0" fontId="24" fillId="9" borderId="123" xfId="9" applyFont="1" applyFill="1" applyBorder="1" applyAlignment="1">
      <alignment horizontal="center" vertical="center"/>
    </xf>
    <xf numFmtId="0" fontId="22" fillId="6" borderId="123" xfId="9" applyFont="1" applyBorder="1" applyAlignment="1">
      <alignment horizontal="center" vertical="center"/>
    </xf>
    <xf numFmtId="49" fontId="33" fillId="4" borderId="124" xfId="9" applyNumberFormat="1" applyFont="1" applyFill="1" applyBorder="1" applyAlignment="1">
      <alignment horizontal="center" vertical="center"/>
    </xf>
    <xf numFmtId="49" fontId="32" fillId="4" borderId="125" xfId="10" applyNumberFormat="1" applyFont="1" applyFill="1" applyBorder="1" applyAlignment="1">
      <alignment horizontal="center" vertical="center"/>
    </xf>
    <xf numFmtId="0" fontId="33" fillId="4" borderId="127" xfId="13" applyFont="1" applyFill="1" applyBorder="1" applyAlignment="1">
      <alignment horizontal="center" vertical="center"/>
    </xf>
    <xf numFmtId="179" fontId="20" fillId="0" borderId="124" xfId="14" applyNumberFormat="1" applyFont="1" applyFill="1" applyBorder="1">
      <alignment vertical="center"/>
    </xf>
    <xf numFmtId="179" fontId="54" fillId="0" borderId="124" xfId="14" applyNumberFormat="1" applyFont="1" applyFill="1" applyBorder="1">
      <alignment vertical="center"/>
    </xf>
    <xf numFmtId="176" fontId="54" fillId="0" borderId="127" xfId="14" applyNumberFormat="1" applyFont="1" applyFill="1" applyBorder="1">
      <alignment vertical="center"/>
    </xf>
    <xf numFmtId="176" fontId="54" fillId="0" borderId="127" xfId="13" applyNumberFormat="1" applyFont="1" applyFill="1" applyBorder="1">
      <alignment vertical="center"/>
    </xf>
    <xf numFmtId="176" fontId="18" fillId="0" borderId="127" xfId="13" applyNumberFormat="1" applyFont="1" applyFill="1" applyBorder="1">
      <alignment vertical="center"/>
    </xf>
    <xf numFmtId="49" fontId="22" fillId="7" borderId="126" xfId="9" applyNumberFormat="1" applyFont="1" applyFill="1" applyBorder="1" applyAlignment="1">
      <alignment horizontal="center" vertical="center"/>
    </xf>
    <xf numFmtId="49" fontId="22" fillId="67" borderId="126" xfId="9" applyNumberFormat="1" applyFont="1" applyFill="1" applyBorder="1" applyAlignment="1">
      <alignment horizontal="center" vertical="center"/>
    </xf>
    <xf numFmtId="49" fontId="22" fillId="88" borderId="126" xfId="9" applyNumberFormat="1" applyFont="1" applyFill="1" applyBorder="1" applyAlignment="1">
      <alignment horizontal="center" vertical="center"/>
    </xf>
    <xf numFmtId="49" fontId="18" fillId="9" borderId="128" xfId="10" applyNumberFormat="1" applyFont="1" applyFill="1" applyBorder="1" applyAlignment="1">
      <alignment horizontal="center" vertical="center"/>
    </xf>
    <xf numFmtId="178" fontId="20" fillId="9" borderId="129" xfId="14" applyNumberFormat="1" applyFont="1" applyFill="1" applyBorder="1" applyAlignment="1">
      <alignment horizontal="center" vertical="center"/>
    </xf>
    <xf numFmtId="0" fontId="20" fillId="9" borderId="130" xfId="14" applyFont="1" applyFill="1" applyBorder="1" applyAlignment="1">
      <alignment horizontal="center" vertical="center"/>
    </xf>
    <xf numFmtId="49" fontId="18" fillId="9" borderId="131" xfId="10" applyNumberFormat="1" applyFont="1" applyFill="1" applyBorder="1" applyAlignment="1">
      <alignment horizontal="center" vertical="center"/>
    </xf>
    <xf numFmtId="49" fontId="32" fillId="4" borderId="132" xfId="10" applyNumberFormat="1" applyFont="1" applyFill="1" applyBorder="1" applyAlignment="1">
      <alignment horizontal="center" vertical="center"/>
    </xf>
    <xf numFmtId="49" fontId="22" fillId="87" borderId="133" xfId="9" applyNumberFormat="1" applyFont="1" applyFill="1" applyBorder="1" applyAlignment="1">
      <alignment horizontal="center" vertical="center"/>
    </xf>
    <xf numFmtId="176" fontId="54" fillId="86" borderId="127" xfId="14" applyNumberFormat="1" applyFont="1" applyFill="1" applyBorder="1">
      <alignment vertical="center"/>
    </xf>
    <xf numFmtId="49" fontId="22" fillId="87" borderId="134" xfId="9" applyNumberFormat="1" applyFont="1" applyFill="1" applyBorder="1" applyAlignment="1">
      <alignment horizontal="center" vertical="center"/>
    </xf>
    <xf numFmtId="179" fontId="54" fillId="0" borderId="135" xfId="14" applyNumberFormat="1" applyFont="1" applyFill="1" applyBorder="1">
      <alignment vertical="center"/>
    </xf>
    <xf numFmtId="176" fontId="54" fillId="0" borderId="136" xfId="13" applyNumberFormat="1" applyFont="1" applyFill="1" applyBorder="1">
      <alignment vertical="center"/>
    </xf>
    <xf numFmtId="49" fontId="22" fillId="7" borderId="137" xfId="9" applyNumberFormat="1" applyFont="1" applyFill="1" applyBorder="1" applyAlignment="1">
      <alignment horizontal="center" vertical="center"/>
    </xf>
    <xf numFmtId="49" fontId="22" fillId="88" borderId="137" xfId="9" applyNumberFormat="1" applyFont="1" applyFill="1" applyBorder="1" applyAlignment="1">
      <alignment horizontal="center" vertical="center"/>
    </xf>
    <xf numFmtId="179" fontId="20" fillId="0" borderId="135" xfId="14" applyNumberFormat="1" applyFont="1" applyFill="1" applyBorder="1">
      <alignment vertical="center"/>
    </xf>
    <xf numFmtId="176" fontId="18" fillId="0" borderId="136" xfId="13" applyNumberFormat="1" applyFont="1" applyFill="1" applyBorder="1">
      <alignment vertical="center"/>
    </xf>
    <xf numFmtId="49" fontId="22" fillId="67" borderId="137" xfId="9" applyNumberFormat="1" applyFont="1" applyFill="1" applyBorder="1" applyAlignment="1">
      <alignment horizontal="center" vertical="center"/>
    </xf>
    <xf numFmtId="176" fontId="54" fillId="86" borderId="136" xfId="13" applyNumberFormat="1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86" fillId="56" borderId="124" xfId="0" applyFont="1" applyFill="1" applyBorder="1" applyAlignment="1">
      <alignment horizontal="center" vertical="center" wrapText="1" readingOrder="1"/>
    </xf>
    <xf numFmtId="0" fontId="87" fillId="56" borderId="124" xfId="0" applyNumberFormat="1" applyFont="1" applyFill="1" applyBorder="1" applyAlignment="1">
      <alignment horizontal="center" vertical="center"/>
    </xf>
    <xf numFmtId="49" fontId="87" fillId="56" borderId="124" xfId="0" applyNumberFormat="1" applyFont="1" applyFill="1" applyBorder="1" applyAlignment="1">
      <alignment horizontal="center" vertical="center"/>
    </xf>
    <xf numFmtId="6" fontId="87" fillId="56" borderId="124" xfId="0" applyNumberFormat="1" applyFont="1" applyFill="1" applyBorder="1" applyAlignment="1">
      <alignment horizontal="center" vertical="center"/>
    </xf>
    <xf numFmtId="9" fontId="87" fillId="56" borderId="124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 wrapText="1" readingOrder="1"/>
    </xf>
    <xf numFmtId="0" fontId="10" fillId="56" borderId="124" xfId="0" applyFont="1" applyFill="1" applyBorder="1" applyAlignment="1">
      <alignment horizontal="center" vertical="center"/>
    </xf>
    <xf numFmtId="0" fontId="9" fillId="0" borderId="124" xfId="0" applyNumberFormat="1" applyFont="1" applyFill="1" applyBorder="1">
      <alignment vertical="center"/>
    </xf>
    <xf numFmtId="38" fontId="9" fillId="0" borderId="124" xfId="28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124" xfId="0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center" vertical="center"/>
    </xf>
    <xf numFmtId="0" fontId="9" fillId="0" borderId="124" xfId="0" applyFont="1" applyFill="1" applyBorder="1">
      <alignment vertical="center"/>
    </xf>
    <xf numFmtId="41" fontId="9" fillId="0" borderId="124" xfId="28" applyFont="1" applyFill="1" applyBorder="1">
      <alignment vertical="center"/>
    </xf>
    <xf numFmtId="184" fontId="9" fillId="0" borderId="124" xfId="28" applyNumberFormat="1" applyFont="1" applyFill="1" applyBorder="1">
      <alignment vertical="center"/>
    </xf>
    <xf numFmtId="0" fontId="9" fillId="0" borderId="124" xfId="0" applyFont="1" applyFill="1" applyBorder="1" applyAlignment="1">
      <alignment horizontal="center" vertical="center"/>
    </xf>
    <xf numFmtId="185" fontId="9" fillId="0" borderId="124" xfId="0" applyNumberFormat="1" applyFont="1" applyFill="1" applyBorder="1" applyAlignment="1">
      <alignment horizontal="center" vertical="center"/>
    </xf>
    <xf numFmtId="38" fontId="9" fillId="0" borderId="124" xfId="0" applyNumberFormat="1" applyFont="1" applyFill="1" applyBorder="1" applyAlignment="1">
      <alignment horizontal="center" vertical="center"/>
    </xf>
    <xf numFmtId="0" fontId="9" fillId="0" borderId="124" xfId="0" applyNumberFormat="1" applyFont="1" applyFill="1" applyBorder="1" applyAlignment="1">
      <alignment horizontal="center" vertical="center"/>
    </xf>
    <xf numFmtId="184" fontId="40" fillId="0" borderId="124" xfId="0" applyNumberFormat="1" applyFont="1" applyBorder="1" applyAlignment="1">
      <alignment horizontal="center" vertical="center"/>
    </xf>
    <xf numFmtId="0" fontId="40" fillId="0" borderId="124" xfId="0" applyFont="1" applyFill="1" applyBorder="1">
      <alignment vertical="center"/>
    </xf>
    <xf numFmtId="184" fontId="40" fillId="0" borderId="124" xfId="0" applyNumberFormat="1" applyFont="1" applyFill="1" applyBorder="1">
      <alignment vertical="center"/>
    </xf>
    <xf numFmtId="0" fontId="40" fillId="0" borderId="124" xfId="0" applyFont="1" applyBorder="1" applyAlignment="1">
      <alignment horizontal="center" vertical="center"/>
    </xf>
    <xf numFmtId="184" fontId="87" fillId="56" borderId="124" xfId="0" applyNumberFormat="1" applyFont="1" applyFill="1" applyBorder="1" applyAlignment="1">
      <alignment horizontal="center" vertical="center"/>
    </xf>
    <xf numFmtId="184" fontId="9" fillId="0" borderId="124" xfId="27" applyNumberFormat="1" applyFont="1" applyFill="1" applyBorder="1" applyAlignment="1">
      <alignment horizontal="center" vertical="center"/>
    </xf>
    <xf numFmtId="182" fontId="40" fillId="0" borderId="124" xfId="0" applyNumberFormat="1" applyFont="1" applyBorder="1" applyAlignment="1">
      <alignment horizontal="center" vertical="center"/>
    </xf>
    <xf numFmtId="184" fontId="10" fillId="56" borderId="124" xfId="0" applyNumberFormat="1" applyFont="1" applyFill="1" applyBorder="1" applyAlignment="1">
      <alignment horizontal="center" vertical="center"/>
    </xf>
    <xf numFmtId="0" fontId="63" fillId="8" borderId="124" xfId="0" applyNumberFormat="1" applyFont="1" applyFill="1" applyBorder="1" applyAlignment="1">
      <alignment horizontal="center" vertical="center"/>
    </xf>
    <xf numFmtId="179" fontId="63" fillId="8" borderId="124" xfId="0" applyNumberFormat="1" applyFont="1" applyFill="1" applyBorder="1" applyAlignment="1">
      <alignment horizontal="center" vertical="center"/>
    </xf>
    <xf numFmtId="184" fontId="63" fillId="8" borderId="124" xfId="0" applyNumberFormat="1" applyFont="1" applyFill="1" applyBorder="1" applyAlignment="1">
      <alignment horizontal="center" vertical="center"/>
    </xf>
    <xf numFmtId="6" fontId="63" fillId="0" borderId="0" xfId="0" applyNumberFormat="1" applyFont="1" applyFill="1" applyBorder="1" applyAlignment="1">
      <alignment horizontal="center" vertical="center"/>
    </xf>
    <xf numFmtId="0" fontId="63" fillId="9" borderId="124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124" xfId="27" applyNumberFormat="1" applyFont="1" applyFill="1" applyBorder="1">
      <alignment vertical="center"/>
    </xf>
    <xf numFmtId="179" fontId="9" fillId="0" borderId="124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79" fontId="40" fillId="0" borderId="0" xfId="0" applyNumberFormat="1" applyFont="1" applyBorder="1" applyAlignment="1">
      <alignment horizontal="center" vertical="center"/>
    </xf>
    <xf numFmtId="9" fontId="40" fillId="0" borderId="0" xfId="0" applyNumberFormat="1" applyFont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0" fontId="40" fillId="56" borderId="124" xfId="0" applyFont="1" applyFill="1" applyBorder="1" applyAlignment="1">
      <alignment horizontal="center" vertical="center"/>
    </xf>
    <xf numFmtId="179" fontId="40" fillId="56" borderId="124" xfId="0" applyNumberFormat="1" applyFont="1" applyFill="1" applyBorder="1" applyAlignment="1">
      <alignment horizontal="center" vertical="center"/>
    </xf>
    <xf numFmtId="10" fontId="40" fillId="0" borderId="124" xfId="0" applyNumberFormat="1" applyFont="1" applyBorder="1" applyAlignment="1">
      <alignment horizontal="center" vertical="center"/>
    </xf>
    <xf numFmtId="0" fontId="22" fillId="6" borderId="124" xfId="9" applyFont="1" applyBorder="1" applyAlignment="1">
      <alignment horizontal="center" vertical="center"/>
    </xf>
    <xf numFmtId="0" fontId="22" fillId="0" borderId="124" xfId="9" applyFont="1" applyFill="1" applyBorder="1" applyAlignment="1">
      <alignment horizontal="center" vertical="center"/>
    </xf>
    <xf numFmtId="0" fontId="22" fillId="9" borderId="124" xfId="9" applyFont="1" applyFill="1" applyBorder="1" applyAlignment="1">
      <alignment horizontal="center" vertical="center"/>
    </xf>
    <xf numFmtId="0" fontId="22" fillId="6" borderId="138" xfId="9" applyFont="1" applyBorder="1" applyAlignment="1">
      <alignment horizontal="center" vertical="center"/>
    </xf>
    <xf numFmtId="0" fontId="26" fillId="37" borderId="138" xfId="9" applyFont="1" applyFill="1" applyBorder="1" applyAlignment="1">
      <alignment horizontal="center" vertical="center"/>
    </xf>
    <xf numFmtId="0" fontId="22" fillId="19" borderId="138" xfId="9" applyFont="1" applyFill="1" applyBorder="1" applyAlignment="1">
      <alignment horizontal="center" vertical="center"/>
    </xf>
    <xf numFmtId="0" fontId="24" fillId="19" borderId="138" xfId="9" applyFont="1" applyFill="1" applyBorder="1" applyAlignment="1">
      <alignment horizontal="center" vertical="center"/>
    </xf>
    <xf numFmtId="0" fontId="38" fillId="19" borderId="138" xfId="9" applyFont="1" applyFill="1" applyBorder="1" applyAlignment="1">
      <alignment horizontal="center" vertical="center"/>
    </xf>
    <xf numFmtId="0" fontId="24" fillId="9" borderId="138" xfId="9" applyFont="1" applyFill="1" applyBorder="1" applyAlignment="1">
      <alignment horizontal="center" vertical="center"/>
    </xf>
    <xf numFmtId="0" fontId="38" fillId="9" borderId="138" xfId="9" applyFont="1" applyFill="1" applyBorder="1" applyAlignment="1">
      <alignment horizontal="center" vertical="center"/>
    </xf>
    <xf numFmtId="0" fontId="38" fillId="9" borderId="124" xfId="9" applyFont="1" applyFill="1" applyBorder="1" applyAlignment="1">
      <alignment horizontal="center" vertical="center"/>
    </xf>
    <xf numFmtId="0" fontId="110" fillId="0" borderId="0" xfId="30" applyFont="1">
      <alignment vertical="center"/>
    </xf>
    <xf numFmtId="0" fontId="22" fillId="31" borderId="139" xfId="0" applyFont="1" applyFill="1" applyBorder="1" applyAlignment="1">
      <alignment horizontal="center" vertical="center"/>
    </xf>
    <xf numFmtId="0" fontId="22" fillId="29" borderId="139" xfId="0" applyFont="1" applyFill="1" applyBorder="1" applyAlignment="1">
      <alignment horizontal="center" vertical="center"/>
    </xf>
    <xf numFmtId="0" fontId="22" fillId="19" borderId="139" xfId="0" applyFont="1" applyFill="1" applyBorder="1" applyAlignment="1">
      <alignment horizontal="center" vertical="center"/>
    </xf>
    <xf numFmtId="0" fontId="22" fillId="20" borderId="139" xfId="0" applyFont="1" applyFill="1" applyBorder="1" applyAlignment="1">
      <alignment horizontal="center" vertical="center"/>
    </xf>
    <xf numFmtId="0" fontId="22" fillId="31" borderId="139" xfId="0" quotePrefix="1" applyFont="1" applyFill="1" applyBorder="1" applyAlignment="1">
      <alignment horizontal="center" vertical="center"/>
    </xf>
    <xf numFmtId="0" fontId="22" fillId="31" borderId="140" xfId="17" applyNumberFormat="1" applyFont="1" applyFill="1" applyBorder="1" applyAlignment="1" applyProtection="1">
      <alignment vertical="center"/>
    </xf>
    <xf numFmtId="0" fontId="22" fillId="29" borderId="140" xfId="17" applyNumberFormat="1" applyFont="1" applyFill="1" applyBorder="1" applyAlignment="1" applyProtection="1">
      <alignment vertical="center"/>
    </xf>
    <xf numFmtId="0" fontId="111" fillId="0" borderId="0" xfId="30" applyFont="1">
      <alignment vertical="center"/>
    </xf>
    <xf numFmtId="0" fontId="112" fillId="0" borderId="0" xfId="30" applyFont="1">
      <alignment vertical="center"/>
    </xf>
    <xf numFmtId="0" fontId="22" fillId="26" borderId="142" xfId="12" applyFont="1" applyFill="1" applyBorder="1" applyAlignment="1">
      <alignment horizontal="center" vertical="center"/>
    </xf>
    <xf numFmtId="49" fontId="22" fillId="26" borderId="142" xfId="9" applyNumberFormat="1" applyFont="1" applyFill="1" applyBorder="1" applyAlignment="1">
      <alignment horizontal="center" vertical="center"/>
    </xf>
    <xf numFmtId="0" fontId="22" fillId="26" borderId="141" xfId="12" applyFont="1" applyFill="1" applyBorder="1" applyAlignment="1">
      <alignment horizontal="center" vertical="center"/>
    </xf>
    <xf numFmtId="49" fontId="22" fillId="26" borderId="141" xfId="9" applyNumberFormat="1" applyFont="1" applyFill="1" applyBorder="1" applyAlignment="1">
      <alignment horizontal="center" vertical="center"/>
    </xf>
    <xf numFmtId="49" fontId="22" fillId="6" borderId="142" xfId="9" applyNumberFormat="1" applyFont="1" applyFill="1" applyBorder="1" applyAlignment="1">
      <alignment horizontal="center" vertical="center"/>
    </xf>
    <xf numFmtId="0" fontId="22" fillId="6" borderId="142" xfId="12" applyFont="1" applyFill="1" applyBorder="1" applyAlignment="1">
      <alignment horizontal="center" vertical="center"/>
    </xf>
    <xf numFmtId="0" fontId="26" fillId="6" borderId="142" xfId="12" applyFont="1" applyFill="1" applyBorder="1" applyAlignment="1">
      <alignment horizontal="center" vertical="center"/>
    </xf>
    <xf numFmtId="0" fontId="26" fillId="6" borderId="142" xfId="9" applyFont="1" applyFill="1" applyBorder="1" applyAlignment="1">
      <alignment horizontal="center" vertical="center"/>
    </xf>
    <xf numFmtId="0" fontId="26" fillId="6" borderId="142" xfId="0" applyFont="1" applyFill="1" applyBorder="1" applyAlignment="1">
      <alignment horizontal="center" vertical="center"/>
    </xf>
    <xf numFmtId="0" fontId="26" fillId="26" borderId="142" xfId="12" applyFont="1" applyFill="1" applyBorder="1" applyAlignment="1">
      <alignment horizontal="center" vertical="center"/>
    </xf>
    <xf numFmtId="0" fontId="26" fillId="26" borderId="142" xfId="9" applyFont="1" applyFill="1" applyBorder="1" applyAlignment="1">
      <alignment horizontal="center" vertical="center"/>
    </xf>
    <xf numFmtId="0" fontId="26" fillId="26" borderId="142" xfId="0" applyFont="1" applyFill="1" applyBorder="1" applyAlignment="1">
      <alignment horizontal="center" vertical="center"/>
    </xf>
    <xf numFmtId="0" fontId="26" fillId="26" borderId="141" xfId="12" applyFont="1" applyFill="1" applyBorder="1" applyAlignment="1">
      <alignment horizontal="center" vertical="center"/>
    </xf>
    <xf numFmtId="49" fontId="38" fillId="26" borderId="142" xfId="9" applyNumberFormat="1" applyFont="1" applyFill="1" applyBorder="1" applyAlignment="1">
      <alignment horizontal="center" vertical="center"/>
    </xf>
    <xf numFmtId="0" fontId="38" fillId="26" borderId="142" xfId="12" applyFont="1" applyFill="1" applyBorder="1" applyAlignment="1">
      <alignment horizontal="center" vertical="center"/>
    </xf>
    <xf numFmtId="0" fontId="38" fillId="26" borderId="142" xfId="9" applyFont="1" applyFill="1" applyBorder="1" applyAlignment="1">
      <alignment horizontal="center" vertical="center"/>
    </xf>
    <xf numFmtId="0" fontId="38" fillId="26" borderId="142" xfId="0" applyFont="1" applyFill="1" applyBorder="1" applyAlignment="1">
      <alignment horizontal="center" vertical="center"/>
    </xf>
    <xf numFmtId="49" fontId="38" fillId="6" borderId="142" xfId="9" applyNumberFormat="1" applyFont="1" applyFill="1" applyBorder="1" applyAlignment="1">
      <alignment horizontal="center" vertical="center"/>
    </xf>
    <xf numFmtId="0" fontId="38" fillId="6" borderId="142" xfId="12" applyFont="1" applyFill="1" applyBorder="1" applyAlignment="1">
      <alignment horizontal="center" vertical="center"/>
    </xf>
    <xf numFmtId="0" fontId="38" fillId="6" borderId="142" xfId="9" applyFont="1" applyFill="1" applyBorder="1" applyAlignment="1">
      <alignment horizontal="center" vertical="center"/>
    </xf>
    <xf numFmtId="0" fontId="38" fillId="6" borderId="142" xfId="0" applyFont="1" applyFill="1" applyBorder="1" applyAlignment="1">
      <alignment horizontal="center" vertical="center"/>
    </xf>
    <xf numFmtId="0" fontId="26" fillId="73" borderId="142" xfId="9" applyFont="1" applyFill="1" applyBorder="1" applyAlignment="1">
      <alignment horizontal="center" vertical="center"/>
    </xf>
    <xf numFmtId="0" fontId="26" fillId="73" borderId="142" xfId="0" applyFont="1" applyFill="1" applyBorder="1" applyAlignment="1">
      <alignment horizontal="center" vertical="center"/>
    </xf>
    <xf numFmtId="0" fontId="26" fillId="53" borderId="142" xfId="9" applyFont="1" applyFill="1" applyBorder="1" applyAlignment="1">
      <alignment horizontal="center" vertical="center"/>
    </xf>
    <xf numFmtId="0" fontId="26" fillId="53" borderId="142" xfId="0" applyFont="1" applyFill="1" applyBorder="1" applyAlignment="1">
      <alignment horizontal="center" vertical="center"/>
    </xf>
    <xf numFmtId="0" fontId="22" fillId="5" borderId="143" xfId="21" applyFont="1" applyFill="1" applyBorder="1" applyAlignment="1">
      <alignment horizontal="center" vertical="center"/>
    </xf>
    <xf numFmtId="0" fontId="22" fillId="5" borderId="143" xfId="23" applyFont="1" applyFill="1" applyBorder="1" applyAlignment="1">
      <alignment horizontal="center" vertical="center"/>
    </xf>
    <xf numFmtId="9" fontId="22" fillId="31" borderId="140" xfId="31" applyFont="1" applyFill="1" applyBorder="1" applyAlignment="1" applyProtection="1">
      <alignment horizontal="center" vertical="center"/>
    </xf>
    <xf numFmtId="9" fontId="22" fillId="29" borderId="140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56" borderId="143" xfId="0" applyFont="1" applyFill="1" applyBorder="1" applyAlignment="1">
      <alignment horizontal="center" vertical="center"/>
    </xf>
    <xf numFmtId="0" fontId="10" fillId="56" borderId="143" xfId="0" applyFont="1" applyFill="1" applyBorder="1">
      <alignment vertical="center"/>
    </xf>
    <xf numFmtId="0" fontId="40" fillId="9" borderId="143" xfId="0" applyFont="1" applyFill="1" applyBorder="1" applyAlignment="1">
      <alignment horizontal="center" vertical="center"/>
    </xf>
    <xf numFmtId="0" fontId="40" fillId="9" borderId="143" xfId="0" applyFont="1" applyFill="1" applyBorder="1">
      <alignment vertical="center"/>
    </xf>
    <xf numFmtId="10" fontId="40" fillId="9" borderId="14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left" vertical="center"/>
    </xf>
    <xf numFmtId="49" fontId="18" fillId="9" borderId="144" xfId="9" applyNumberFormat="1" applyFont="1" applyFill="1" applyBorder="1" applyAlignment="1">
      <alignment horizontal="center" vertical="center"/>
    </xf>
    <xf numFmtId="0" fontId="18" fillId="9" borderId="145" xfId="15" applyFont="1" applyFill="1" applyBorder="1">
      <alignment vertical="center"/>
    </xf>
    <xf numFmtId="0" fontId="20" fillId="9" borderId="144" xfId="11" applyFont="1" applyFill="1" applyBorder="1">
      <alignment vertical="center"/>
    </xf>
    <xf numFmtId="0" fontId="18" fillId="9" borderId="144" xfId="15" applyFont="1" applyFill="1" applyBorder="1">
      <alignment vertical="center"/>
    </xf>
    <xf numFmtId="49" fontId="18" fillId="0" borderId="144" xfId="9" applyNumberFormat="1" applyFont="1" applyFill="1" applyBorder="1" applyAlignment="1">
      <alignment horizontal="center" vertical="center"/>
    </xf>
    <xf numFmtId="0" fontId="18" fillId="0" borderId="145" xfId="15" applyFont="1" applyFill="1" applyBorder="1">
      <alignment vertical="center"/>
    </xf>
    <xf numFmtId="0" fontId="18" fillId="0" borderId="144" xfId="15" applyFont="1" applyFill="1" applyBorder="1">
      <alignment vertical="center"/>
    </xf>
    <xf numFmtId="0" fontId="21" fillId="9" borderId="144" xfId="15" applyFont="1" applyFill="1" applyBorder="1">
      <alignment vertical="center"/>
    </xf>
    <xf numFmtId="49" fontId="18" fillId="9" borderId="146" xfId="10" applyNumberFormat="1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 wrapText="1"/>
    </xf>
    <xf numFmtId="0" fontId="22" fillId="9" borderId="144" xfId="15" applyFont="1" applyFill="1" applyBorder="1" applyAlignment="1">
      <alignment vertical="center"/>
    </xf>
    <xf numFmtId="0" fontId="9" fillId="9" borderId="144" xfId="0" applyFont="1" applyFill="1" applyBorder="1">
      <alignment vertical="center"/>
    </xf>
    <xf numFmtId="0" fontId="0" fillId="71" borderId="0" xfId="0" applyFill="1">
      <alignment vertical="center"/>
    </xf>
    <xf numFmtId="176" fontId="72" fillId="36" borderId="127" xfId="22" applyNumberFormat="1" applyFont="1" applyFill="1" applyBorder="1">
      <alignment vertical="center"/>
    </xf>
    <xf numFmtId="0" fontId="72" fillId="36" borderId="144" xfId="24" applyFont="1" applyFill="1" applyBorder="1" applyAlignment="1">
      <alignment horizontal="center" vertical="center"/>
    </xf>
    <xf numFmtId="176" fontId="22" fillId="89" borderId="127" xfId="22" applyNumberFormat="1" applyFont="1" applyFill="1" applyBorder="1">
      <alignment vertical="center"/>
    </xf>
    <xf numFmtId="0" fontId="22" fillId="89" borderId="144" xfId="24" applyFont="1" applyFill="1" applyBorder="1" applyAlignment="1">
      <alignment horizontal="center" vertical="center"/>
    </xf>
    <xf numFmtId="176" fontId="22" fillId="37" borderId="127" xfId="22" applyNumberFormat="1" applyFont="1" applyFill="1" applyBorder="1">
      <alignment vertical="center"/>
    </xf>
    <xf numFmtId="0" fontId="22" fillId="37" borderId="144" xfId="24" applyFont="1" applyFill="1" applyBorder="1" applyAlignment="1">
      <alignment horizontal="center" vertical="center"/>
    </xf>
    <xf numFmtId="180" fontId="72" fillId="36" borderId="136" xfId="22" applyNumberFormat="1" applyFont="1" applyFill="1" applyBorder="1">
      <alignment vertical="center"/>
    </xf>
    <xf numFmtId="0" fontId="72" fillId="36" borderId="135" xfId="0" applyFont="1" applyFill="1" applyBorder="1" applyAlignment="1">
      <alignment horizontal="center" vertical="center"/>
    </xf>
    <xf numFmtId="180" fontId="22" fillId="89" borderId="127" xfId="22" applyNumberFormat="1" applyFont="1" applyFill="1" applyBorder="1">
      <alignment vertical="center"/>
    </xf>
    <xf numFmtId="0" fontId="22" fillId="89" borderId="144" xfId="0" applyFont="1" applyFill="1" applyBorder="1" applyAlignment="1">
      <alignment horizontal="center" vertical="center"/>
    </xf>
    <xf numFmtId="180" fontId="22" fillId="37" borderId="127" xfId="22" applyNumberFormat="1" applyFont="1" applyFill="1" applyBorder="1">
      <alignment vertical="center"/>
    </xf>
    <xf numFmtId="0" fontId="22" fillId="37" borderId="144" xfId="0" applyFont="1" applyFill="1" applyBorder="1" applyAlignment="1">
      <alignment horizontal="center" vertical="center"/>
    </xf>
    <xf numFmtId="180" fontId="22" fillId="34" borderId="130" xfId="22" applyNumberFormat="1" applyFont="1" applyFill="1" applyBorder="1">
      <alignment vertical="center"/>
    </xf>
    <xf numFmtId="0" fontId="22" fillId="34" borderId="129" xfId="0" applyFont="1" applyFill="1" applyBorder="1" applyAlignment="1">
      <alignment horizontal="center" vertical="center"/>
    </xf>
    <xf numFmtId="180" fontId="22" fillId="0" borderId="150" xfId="10" applyNumberFormat="1" applyFont="1" applyFill="1" applyBorder="1" applyAlignment="1">
      <alignment horizontal="center" vertical="center" wrapText="1"/>
    </xf>
    <xf numFmtId="49" fontId="22" fillId="0" borderId="151" xfId="10" applyNumberFormat="1" applyFont="1" applyFill="1" applyBorder="1" applyAlignment="1">
      <alignment horizontal="center" vertical="center" wrapText="1"/>
    </xf>
    <xf numFmtId="49" fontId="22" fillId="0" borderId="152" xfId="10" applyNumberFormat="1" applyFont="1" applyFill="1" applyBorder="1" applyAlignment="1">
      <alignment horizontal="center" vertical="center"/>
    </xf>
    <xf numFmtId="0" fontId="22" fillId="90" borderId="144" xfId="0" applyFont="1" applyFill="1" applyBorder="1" applyAlignment="1">
      <alignment horizontal="center" vertical="center"/>
    </xf>
    <xf numFmtId="180" fontId="22" fillId="90" borderId="127" xfId="22" applyNumberFormat="1" applyFont="1" applyFill="1" applyBorder="1">
      <alignment vertical="center"/>
    </xf>
    <xf numFmtId="0" fontId="23" fillId="48" borderId="33" xfId="0" applyFont="1" applyFill="1" applyBorder="1" applyAlignment="1">
      <alignment horizontal="center" vertical="center"/>
    </xf>
    <xf numFmtId="0" fontId="22" fillId="48" borderId="48" xfId="0" applyFont="1" applyFill="1" applyBorder="1" applyAlignment="1">
      <alignment horizontal="center" vertical="center"/>
    </xf>
    <xf numFmtId="180" fontId="22" fillId="48" borderId="34" xfId="22" applyNumberFormat="1" applyFont="1" applyFill="1" applyBorder="1">
      <alignment vertical="center"/>
    </xf>
    <xf numFmtId="0" fontId="22" fillId="90" borderId="129" xfId="24" applyFont="1" applyFill="1" applyBorder="1" applyAlignment="1">
      <alignment horizontal="center" vertical="center"/>
    </xf>
    <xf numFmtId="176" fontId="22" fillId="90" borderId="130" xfId="22" applyNumberFormat="1" applyFont="1" applyFill="1" applyBorder="1">
      <alignment vertical="center"/>
    </xf>
    <xf numFmtId="0" fontId="22" fillId="90" borderId="144" xfId="24" applyFont="1" applyFill="1" applyBorder="1" applyAlignment="1">
      <alignment horizontal="center" vertical="center"/>
    </xf>
    <xf numFmtId="176" fontId="22" fillId="90" borderId="127" xfId="22" applyNumberFormat="1" applyFont="1" applyFill="1" applyBorder="1">
      <alignment vertical="center"/>
    </xf>
    <xf numFmtId="0" fontId="80" fillId="90" borderId="144" xfId="24" applyFont="1" applyFill="1" applyBorder="1" applyAlignment="1">
      <alignment horizontal="center" vertical="center"/>
    </xf>
    <xf numFmtId="176" fontId="80" fillId="90" borderId="127" xfId="22" applyNumberFormat="1" applyFont="1" applyFill="1" applyBorder="1">
      <alignment vertical="center"/>
    </xf>
    <xf numFmtId="0" fontId="22" fillId="48" borderId="144" xfId="24" applyFont="1" applyFill="1" applyBorder="1" applyAlignment="1">
      <alignment horizontal="center" vertical="center"/>
    </xf>
    <xf numFmtId="176" fontId="22" fillId="48" borderId="127" xfId="22" applyNumberFormat="1" applyFont="1" applyFill="1" applyBorder="1">
      <alignment vertical="center"/>
    </xf>
    <xf numFmtId="0" fontId="22" fillId="48" borderId="135" xfId="24" applyFont="1" applyFill="1" applyBorder="1" applyAlignment="1">
      <alignment horizontal="center" vertical="center"/>
    </xf>
    <xf numFmtId="176" fontId="22" fillId="48" borderId="136" xfId="22" applyNumberFormat="1" applyFont="1" applyFill="1" applyBorder="1">
      <alignment vertical="center"/>
    </xf>
    <xf numFmtId="49" fontId="18" fillId="9" borderId="146" xfId="10" applyNumberFormat="1" applyFont="1" applyFill="1" applyBorder="1" applyAlignment="1">
      <alignment horizontal="center" vertical="center"/>
    </xf>
    <xf numFmtId="0" fontId="18" fillId="9" borderId="144" xfId="15" applyFont="1" applyFill="1" applyBorder="1" applyAlignment="1">
      <alignment horizontal="center" vertical="center"/>
    </xf>
    <xf numFmtId="0" fontId="18" fillId="9" borderId="144" xfId="15" applyFont="1" applyFill="1" applyBorder="1" applyAlignment="1">
      <alignment horizontal="center" vertical="center" wrapText="1"/>
    </xf>
    <xf numFmtId="49" fontId="21" fillId="0" borderId="144" xfId="9" applyNumberFormat="1" applyFont="1" applyFill="1" applyBorder="1" applyAlignment="1">
      <alignment horizontal="center" vertical="center"/>
    </xf>
    <xf numFmtId="0" fontId="21" fillId="0" borderId="145" xfId="15" applyFont="1" applyFill="1" applyBorder="1">
      <alignment vertical="center"/>
    </xf>
    <xf numFmtId="0" fontId="21" fillId="0" borderId="144" xfId="15" applyFont="1" applyFill="1" applyBorder="1">
      <alignment vertical="center"/>
    </xf>
    <xf numFmtId="0" fontId="0" fillId="0" borderId="0" xfId="0" applyFill="1">
      <alignment vertical="center"/>
    </xf>
    <xf numFmtId="0" fontId="109" fillId="0" borderId="0" xfId="30" applyFill="1" applyBorder="1">
      <alignment vertical="center"/>
    </xf>
    <xf numFmtId="49" fontId="22" fillId="11" borderId="144" xfId="10" applyNumberFormat="1" applyFont="1" applyFill="1" applyBorder="1" applyAlignment="1">
      <alignment horizontal="center" vertical="center"/>
    </xf>
    <xf numFmtId="49" fontId="22" fillId="11" borderId="144" xfId="10" applyNumberFormat="1" applyFont="1" applyFill="1" applyBorder="1" applyAlignment="1">
      <alignment horizontal="center" vertical="center" wrapText="1"/>
    </xf>
    <xf numFmtId="0" fontId="40" fillId="11" borderId="144" xfId="0" applyFont="1" applyFill="1" applyBorder="1" applyAlignment="1">
      <alignment horizontal="center" vertical="center"/>
    </xf>
    <xf numFmtId="0" fontId="0" fillId="11" borderId="144" xfId="0" applyNumberFormat="1" applyFill="1" applyBorder="1" applyAlignment="1">
      <alignment horizontal="center" vertical="center" wrapText="1"/>
    </xf>
    <xf numFmtId="0" fontId="0" fillId="11" borderId="144" xfId="0" applyFill="1" applyBorder="1" applyAlignment="1">
      <alignment horizontal="center" vertical="center" wrapText="1"/>
    </xf>
    <xf numFmtId="49" fontId="22" fillId="0" borderId="102" xfId="24" applyNumberFormat="1" applyFont="1" applyFill="1" applyBorder="1" applyAlignment="1">
      <alignment horizontal="center" vertical="center"/>
    </xf>
    <xf numFmtId="0" fontId="22" fillId="87" borderId="102" xfId="24" applyNumberFormat="1" applyFont="1" applyFill="1" applyBorder="1" applyAlignment="1">
      <alignment horizontal="center" vertical="center"/>
    </xf>
    <xf numFmtId="1" fontId="38" fillId="13" borderId="102" xfId="24" applyNumberFormat="1" applyFont="1" applyFill="1" applyBorder="1" applyAlignment="1">
      <alignment horizontal="center" vertical="center"/>
    </xf>
    <xf numFmtId="183" fontId="22" fillId="60" borderId="6" xfId="24" applyNumberFormat="1" applyFont="1" applyFill="1" applyBorder="1" applyAlignment="1">
      <alignment horizontal="center" vertical="center"/>
    </xf>
    <xf numFmtId="0" fontId="40" fillId="0" borderId="102" xfId="0" applyFont="1" applyBorder="1">
      <alignment vertical="center"/>
    </xf>
    <xf numFmtId="49" fontId="80" fillId="0" borderId="102" xfId="24" applyNumberFormat="1" applyFont="1" applyFill="1" applyBorder="1" applyAlignment="1">
      <alignment horizontal="right" vertical="center"/>
    </xf>
    <xf numFmtId="183" fontId="0" fillId="87" borderId="102" xfId="0" applyNumberFormat="1" applyFont="1" applyFill="1" applyBorder="1" applyAlignment="1">
      <alignment horizontal="right" vertical="center"/>
    </xf>
    <xf numFmtId="1" fontId="0" fillId="0" borderId="102" xfId="0" applyNumberFormat="1" applyFont="1" applyFill="1" applyBorder="1">
      <alignment vertical="center"/>
    </xf>
    <xf numFmtId="0" fontId="22" fillId="87" borderId="102" xfId="24" applyFont="1" applyFill="1" applyBorder="1" applyAlignment="1">
      <alignment horizontal="right" vertical="center"/>
    </xf>
    <xf numFmtId="0" fontId="0" fillId="60" borderId="102" xfId="0" applyFill="1" applyBorder="1">
      <alignment vertical="center"/>
    </xf>
    <xf numFmtId="49" fontId="22" fillId="0" borderId="144" xfId="24" applyNumberFormat="1" applyFont="1" applyFill="1" applyBorder="1" applyAlignment="1">
      <alignment horizontal="center" vertical="center"/>
    </xf>
    <xf numFmtId="0" fontId="22" fillId="87" borderId="144" xfId="24" applyNumberFormat="1" applyFont="1" applyFill="1" applyBorder="1" applyAlignment="1">
      <alignment horizontal="center" vertical="center"/>
    </xf>
    <xf numFmtId="183" fontId="22" fillId="87" borderId="144" xfId="24" applyNumberFormat="1" applyFont="1" applyFill="1" applyBorder="1" applyAlignment="1">
      <alignment horizontal="center" vertical="center"/>
    </xf>
    <xf numFmtId="1" fontId="22" fillId="60" borderId="144" xfId="24" applyNumberFormat="1" applyFont="1" applyFill="1" applyBorder="1" applyAlignment="1">
      <alignment horizontal="center" vertical="center"/>
    </xf>
    <xf numFmtId="183" fontId="22" fillId="60" borderId="145" xfId="24" applyNumberFormat="1" applyFont="1" applyFill="1" applyBorder="1" applyAlignment="1">
      <alignment horizontal="center" vertical="center"/>
    </xf>
    <xf numFmtId="0" fontId="40" fillId="0" borderId="144" xfId="0" applyFont="1" applyBorder="1">
      <alignment vertical="center"/>
    </xf>
    <xf numFmtId="49" fontId="80" fillId="0" borderId="144" xfId="24" applyNumberFormat="1" applyFont="1" applyFill="1" applyBorder="1" applyAlignment="1">
      <alignment horizontal="right" vertical="center"/>
    </xf>
    <xf numFmtId="183" fontId="0" fillId="87" borderId="144" xfId="0" applyNumberFormat="1" applyFont="1" applyFill="1" applyBorder="1" applyAlignment="1">
      <alignment horizontal="right" vertical="center"/>
    </xf>
    <xf numFmtId="1" fontId="0" fillId="0" borderId="144" xfId="0" applyNumberFormat="1" applyFont="1" applyFill="1" applyBorder="1">
      <alignment vertical="center"/>
    </xf>
    <xf numFmtId="0" fontId="22" fillId="87" borderId="144" xfId="24" applyFont="1" applyFill="1" applyBorder="1" applyAlignment="1">
      <alignment horizontal="right" vertical="center"/>
    </xf>
    <xf numFmtId="0" fontId="0" fillId="60" borderId="144" xfId="0" applyFill="1" applyBorder="1">
      <alignment vertical="center"/>
    </xf>
    <xf numFmtId="191" fontId="22" fillId="87" borderId="144" xfId="24" applyNumberFormat="1" applyFont="1" applyFill="1" applyBorder="1" applyAlignment="1">
      <alignment horizontal="center" vertical="center"/>
    </xf>
    <xf numFmtId="1" fontId="22" fillId="27" borderId="144" xfId="24" applyNumberFormat="1" applyFont="1" applyFill="1" applyBorder="1" applyAlignment="1">
      <alignment horizontal="center" vertical="center"/>
    </xf>
    <xf numFmtId="0" fontId="80" fillId="0" borderId="144" xfId="24" applyFont="1" applyFill="1" applyBorder="1" applyAlignment="1">
      <alignment horizontal="right" vertical="center"/>
    </xf>
    <xf numFmtId="0" fontId="117" fillId="87" borderId="144" xfId="24" applyFont="1" applyFill="1" applyBorder="1" applyAlignment="1">
      <alignment horizontal="right" vertical="center"/>
    </xf>
    <xf numFmtId="0" fontId="24" fillId="87" borderId="144" xfId="24" applyFont="1" applyFill="1" applyBorder="1" applyAlignment="1">
      <alignment horizontal="right" vertical="center"/>
    </xf>
    <xf numFmtId="183" fontId="31" fillId="13" borderId="144" xfId="0" applyNumberFormat="1" applyFont="1" applyFill="1" applyBorder="1" applyAlignment="1">
      <alignment horizontal="right" vertical="center"/>
    </xf>
    <xf numFmtId="1" fontId="80" fillId="0" borderId="144" xfId="24" applyNumberFormat="1" applyFont="1" applyFill="1" applyBorder="1" applyAlignment="1">
      <alignment horizontal="right" vertical="center"/>
    </xf>
    <xf numFmtId="0" fontId="80" fillId="0" borderId="144" xfId="0" applyFont="1" applyFill="1" applyBorder="1">
      <alignment vertical="center"/>
    </xf>
    <xf numFmtId="0" fontId="80" fillId="0" borderId="144" xfId="0" applyFont="1" applyFill="1" applyBorder="1" applyAlignment="1">
      <alignment horizontal="right" vertical="center"/>
    </xf>
    <xf numFmtId="49" fontId="118" fillId="0" borderId="144" xfId="24" applyNumberFormat="1" applyFont="1" applyFill="1" applyBorder="1" applyAlignment="1">
      <alignment horizontal="center" vertical="center"/>
    </xf>
    <xf numFmtId="1" fontId="118" fillId="60" borderId="144" xfId="24" applyNumberFormat="1" applyFont="1" applyFill="1" applyBorder="1" applyAlignment="1">
      <alignment horizontal="center" vertical="center"/>
    </xf>
    <xf numFmtId="183" fontId="118" fillId="60" borderId="144" xfId="24" applyNumberFormat="1" applyFont="1" applyFill="1" applyBorder="1" applyAlignment="1">
      <alignment horizontal="center" vertical="center"/>
    </xf>
    <xf numFmtId="183" fontId="119" fillId="0" borderId="144" xfId="0" applyNumberFormat="1" applyFont="1" applyFill="1" applyBorder="1" applyAlignment="1">
      <alignment horizontal="center" vertical="center"/>
    </xf>
    <xf numFmtId="0" fontId="118" fillId="0" borderId="144" xfId="0" applyFont="1" applyFill="1" applyBorder="1" applyAlignment="1">
      <alignment horizontal="right" vertical="center"/>
    </xf>
    <xf numFmtId="1" fontId="120" fillId="0" borderId="144" xfId="0" applyNumberFormat="1" applyFont="1" applyFill="1" applyBorder="1">
      <alignment vertical="center"/>
    </xf>
    <xf numFmtId="0" fontId="119" fillId="60" borderId="144" xfId="0" applyFont="1" applyFill="1" applyBorder="1">
      <alignment vertical="center"/>
    </xf>
    <xf numFmtId="0" fontId="0" fillId="0" borderId="0" xfId="0" applyNumberFormat="1">
      <alignment vertical="center"/>
    </xf>
    <xf numFmtId="0" fontId="109" fillId="0" borderId="0" xfId="30" applyBorder="1">
      <alignment vertical="center"/>
    </xf>
    <xf numFmtId="0" fontId="10" fillId="0" borderId="0" xfId="0" applyFont="1" applyBorder="1">
      <alignment vertical="center"/>
    </xf>
    <xf numFmtId="0" fontId="125" fillId="0" borderId="0" xfId="30" applyFont="1" applyBorder="1">
      <alignment vertical="center"/>
    </xf>
    <xf numFmtId="0" fontId="16" fillId="0" borderId="0" xfId="30" applyFont="1" applyBorder="1">
      <alignment vertical="center"/>
    </xf>
    <xf numFmtId="0" fontId="40" fillId="0" borderId="0" xfId="30" applyFont="1" applyBorder="1">
      <alignment vertical="center"/>
    </xf>
    <xf numFmtId="0" fontId="126" fillId="0" borderId="0" xfId="30" applyFont="1" applyBorder="1">
      <alignment vertical="center"/>
    </xf>
    <xf numFmtId="0" fontId="22" fillId="9" borderId="144" xfId="9" applyFont="1" applyFill="1" applyBorder="1" applyAlignment="1">
      <alignment horizontal="center" vertical="center"/>
    </xf>
    <xf numFmtId="0" fontId="24" fillId="9" borderId="144" xfId="9" applyFont="1" applyFill="1" applyBorder="1" applyAlignment="1">
      <alignment horizontal="center" vertical="center"/>
    </xf>
    <xf numFmtId="49" fontId="22" fillId="9" borderId="144" xfId="9" applyNumberFormat="1" applyFont="1" applyFill="1" applyBorder="1" applyAlignment="1">
      <alignment horizontal="center" vertical="center"/>
    </xf>
    <xf numFmtId="0" fontId="16" fillId="60" borderId="44" xfId="0" applyFont="1" applyFill="1" applyBorder="1" applyAlignment="1">
      <alignment horizontal="center" vertical="center"/>
    </xf>
    <xf numFmtId="0" fontId="16" fillId="60" borderId="153" xfId="0" applyFont="1" applyFill="1" applyBorder="1" applyAlignment="1">
      <alignment horizontal="center" vertical="center"/>
    </xf>
    <xf numFmtId="0" fontId="16" fillId="60" borderId="48" xfId="0" applyFont="1" applyFill="1" applyBorder="1" applyAlignment="1">
      <alignment horizontal="center" vertical="center"/>
    </xf>
    <xf numFmtId="0" fontId="16" fillId="60" borderId="34" xfId="0" applyFont="1" applyFill="1" applyBorder="1" applyAlignment="1">
      <alignment horizontal="center" vertical="center"/>
    </xf>
    <xf numFmtId="0" fontId="10" fillId="60" borderId="5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127" fillId="60" borderId="51" xfId="0" applyFont="1" applyFill="1" applyBorder="1" applyAlignment="1">
      <alignment horizontal="center" vertical="center"/>
    </xf>
    <xf numFmtId="0" fontId="10" fillId="60" borderId="155" xfId="0" applyFont="1" applyFill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54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0" fillId="60" borderId="156" xfId="0" applyFont="1" applyFill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10" fillId="60" borderId="43" xfId="0" applyFont="1" applyFill="1" applyBorder="1" applyAlignment="1">
      <alignment horizontal="center" vertical="center"/>
    </xf>
    <xf numFmtId="1" fontId="22" fillId="0" borderId="154" xfId="0" applyNumberFormat="1" applyFont="1" applyFill="1" applyBorder="1" applyAlignment="1">
      <alignment horizontal="center" vertical="center"/>
    </xf>
    <xf numFmtId="1" fontId="22" fillId="0" borderId="146" xfId="0" applyNumberFormat="1" applyFont="1" applyFill="1" applyBorder="1" applyAlignment="1">
      <alignment horizontal="center" vertical="center"/>
    </xf>
    <xf numFmtId="1" fontId="22" fillId="0" borderId="135" xfId="0" applyNumberFormat="1" applyFont="1" applyFill="1" applyBorder="1" applyAlignment="1">
      <alignment horizontal="center" vertical="center"/>
    </xf>
    <xf numFmtId="0" fontId="16" fillId="60" borderId="5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6" fillId="60" borderId="43" xfId="0" applyFont="1" applyFill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6" fillId="60" borderId="155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128" fillId="0" borderId="2" xfId="0" applyNumberFormat="1" applyFont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 vertical="center"/>
    </xf>
    <xf numFmtId="49" fontId="42" fillId="0" borderId="157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 wrapText="1"/>
    </xf>
    <xf numFmtId="49" fontId="22" fillId="3" borderId="56" xfId="10" applyNumberFormat="1" applyFont="1" applyFill="1" applyBorder="1" applyAlignment="1">
      <alignment horizontal="center" vertical="center" wrapText="1"/>
    </xf>
    <xf numFmtId="0" fontId="0" fillId="0" borderId="154" xfId="0" applyBorder="1">
      <alignment vertical="center"/>
    </xf>
    <xf numFmtId="0" fontId="80" fillId="0" borderId="159" xfId="9" applyNumberFormat="1" applyFont="1" applyFill="1" applyBorder="1" applyAlignment="1" applyProtection="1">
      <alignment horizontal="center" vertical="center"/>
    </xf>
    <xf numFmtId="0" fontId="22" fillId="0" borderId="159" xfId="9" applyNumberFormat="1" applyFont="1" applyFill="1" applyBorder="1" applyAlignment="1" applyProtection="1">
      <alignment horizontal="center" vertical="center"/>
    </xf>
    <xf numFmtId="1" fontId="80" fillId="0" borderId="159" xfId="9" applyNumberFormat="1" applyFont="1" applyFill="1" applyBorder="1" applyAlignment="1" applyProtection="1">
      <alignment horizontal="center" vertical="center"/>
    </xf>
    <xf numFmtId="0" fontId="0" fillId="0" borderId="126" xfId="0" applyFill="1" applyBorder="1" applyAlignment="1">
      <alignment horizontal="center" vertical="center"/>
    </xf>
    <xf numFmtId="0" fontId="10" fillId="71" borderId="0" xfId="0" applyFont="1" applyFill="1">
      <alignment vertical="center"/>
    </xf>
    <xf numFmtId="0" fontId="104" fillId="71" borderId="159" xfId="0" applyFont="1" applyFill="1" applyBorder="1" applyAlignment="1">
      <alignment horizontal="left" vertical="center"/>
    </xf>
    <xf numFmtId="0" fontId="104" fillId="71" borderId="159" xfId="0" applyFont="1" applyFill="1" applyBorder="1" applyAlignment="1">
      <alignment vertical="center"/>
    </xf>
    <xf numFmtId="0" fontId="104" fillId="71" borderId="145" xfId="0" applyFont="1" applyFill="1" applyBorder="1" applyAlignment="1">
      <alignment vertical="center"/>
    </xf>
    <xf numFmtId="0" fontId="107" fillId="71" borderId="159" xfId="0" applyFont="1" applyFill="1" applyBorder="1" applyAlignment="1">
      <alignment horizontal="center" vertical="center"/>
    </xf>
    <xf numFmtId="0" fontId="107" fillId="71" borderId="145" xfId="0" applyFont="1" applyFill="1" applyBorder="1" applyAlignment="1">
      <alignment horizontal="center" vertical="center"/>
    </xf>
    <xf numFmtId="0" fontId="131" fillId="71" borderId="159" xfId="0" applyFont="1" applyFill="1" applyBorder="1" applyAlignment="1">
      <alignment horizontal="center" vertical="center"/>
    </xf>
    <xf numFmtId="0" fontId="106" fillId="71" borderId="0" xfId="0" applyFont="1" applyFill="1" applyAlignment="1">
      <alignment horizontal="center" vertical="center"/>
    </xf>
    <xf numFmtId="0" fontId="104" fillId="71" borderId="159" xfId="0" applyFont="1" applyFill="1" applyBorder="1" applyAlignment="1">
      <alignment horizontal="center" vertical="center"/>
    </xf>
    <xf numFmtId="9" fontId="104" fillId="71" borderId="159" xfId="0" applyNumberFormat="1" applyFont="1" applyFill="1" applyBorder="1" applyAlignment="1">
      <alignment horizontal="center" vertical="center"/>
    </xf>
    <xf numFmtId="0" fontId="106" fillId="71" borderId="0" xfId="0" applyFont="1" applyFill="1" applyAlignment="1">
      <alignment horizontal="left" vertical="center"/>
    </xf>
    <xf numFmtId="0" fontId="130" fillId="91" borderId="145" xfId="0" applyFont="1" applyFill="1" applyBorder="1" applyAlignment="1">
      <alignment vertical="center"/>
    </xf>
    <xf numFmtId="0" fontId="130" fillId="91" borderId="159" xfId="0" applyFont="1" applyFill="1" applyBorder="1" applyAlignment="1">
      <alignment vertical="center"/>
    </xf>
    <xf numFmtId="0" fontId="130" fillId="91" borderId="159" xfId="0" applyFont="1" applyFill="1" applyBorder="1" applyAlignment="1">
      <alignment horizontal="center" vertical="center"/>
    </xf>
    <xf numFmtId="10" fontId="130" fillId="91" borderId="159" xfId="0" applyNumberFormat="1" applyFont="1" applyFill="1" applyBorder="1" applyAlignment="1">
      <alignment horizontal="center" vertical="center"/>
    </xf>
    <xf numFmtId="0" fontId="130" fillId="91" borderId="159" xfId="0" applyFont="1" applyFill="1" applyBorder="1" applyAlignment="1">
      <alignment horizontal="left" vertical="center"/>
    </xf>
    <xf numFmtId="9" fontId="130" fillId="91" borderId="159" xfId="0" applyNumberFormat="1" applyFont="1" applyFill="1" applyBorder="1" applyAlignment="1">
      <alignment horizontal="center" vertical="center"/>
    </xf>
    <xf numFmtId="0" fontId="109" fillId="0" borderId="0" xfId="30">
      <alignment vertical="center"/>
    </xf>
    <xf numFmtId="192" fontId="24" fillId="9" borderId="160" xfId="9" applyNumberFormat="1" applyFont="1" applyFill="1" applyBorder="1" applyAlignment="1">
      <alignment horizontal="center" vertical="center"/>
    </xf>
    <xf numFmtId="192" fontId="22" fillId="6" borderId="160" xfId="9" applyNumberFormat="1" applyFont="1" applyBorder="1" applyAlignment="1">
      <alignment horizontal="center" vertical="center"/>
    </xf>
    <xf numFmtId="49" fontId="22" fillId="6" borderId="161" xfId="9" applyNumberFormat="1" applyFont="1" applyBorder="1" applyAlignment="1">
      <alignment horizontal="center" vertical="center"/>
    </xf>
    <xf numFmtId="177" fontId="22" fillId="54" borderId="162" xfId="9" applyNumberFormat="1" applyFont="1" applyFill="1" applyBorder="1" applyAlignment="1">
      <alignment horizontal="center" vertical="center"/>
    </xf>
    <xf numFmtId="177" fontId="22" fillId="17" borderId="162" xfId="9" applyNumberFormat="1" applyFont="1" applyFill="1" applyBorder="1" applyAlignment="1">
      <alignment horizontal="center" vertical="center"/>
    </xf>
    <xf numFmtId="177" fontId="22" fillId="12" borderId="162" xfId="9" applyNumberFormat="1" applyFont="1" applyFill="1" applyBorder="1" applyAlignment="1">
      <alignment horizontal="center" vertical="center"/>
    </xf>
    <xf numFmtId="177" fontId="22" fillId="31" borderId="162" xfId="9" applyNumberFormat="1" applyFont="1" applyFill="1" applyBorder="1" applyAlignment="1">
      <alignment horizontal="center" vertical="center"/>
    </xf>
    <xf numFmtId="177" fontId="22" fillId="92" borderId="162" xfId="9" applyNumberFormat="1" applyFont="1" applyFill="1" applyBorder="1" applyAlignment="1">
      <alignment horizontal="center" vertical="center"/>
    </xf>
    <xf numFmtId="0" fontId="40" fillId="87" borderId="159" xfId="0" applyFont="1" applyFill="1" applyBorder="1" applyAlignment="1">
      <alignment horizontal="center" vertical="center"/>
    </xf>
    <xf numFmtId="0" fontId="22" fillId="30" borderId="160" xfId="9" applyFont="1" applyFill="1" applyBorder="1" applyAlignment="1">
      <alignment horizontal="center" vertical="center"/>
    </xf>
    <xf numFmtId="0" fontId="24" fillId="9" borderId="160" xfId="9" applyNumberFormat="1" applyFont="1" applyFill="1" applyBorder="1" applyAlignment="1">
      <alignment horizontal="center" vertical="center"/>
    </xf>
    <xf numFmtId="0" fontId="18" fillId="0" borderId="159" xfId="15" applyFont="1" applyFill="1" applyBorder="1">
      <alignment vertical="center"/>
    </xf>
    <xf numFmtId="0" fontId="9" fillId="0" borderId="0" xfId="30" applyFont="1" applyBorder="1">
      <alignment vertical="center"/>
    </xf>
    <xf numFmtId="0" fontId="133" fillId="93" borderId="160" xfId="0" applyFont="1" applyFill="1" applyBorder="1" applyAlignment="1">
      <alignment horizontal="justify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9" fillId="94" borderId="160" xfId="0" applyFont="1" applyFill="1" applyBorder="1" applyAlignment="1">
      <alignment horizontal="justify" vertical="center" wrapText="1"/>
    </xf>
    <xf numFmtId="0" fontId="135" fillId="94" borderId="160" xfId="0" applyFont="1" applyFill="1" applyBorder="1" applyAlignment="1">
      <alignment horizontal="justify" vertical="center" wrapText="1"/>
    </xf>
    <xf numFmtId="0" fontId="103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center" vertical="center" wrapText="1"/>
    </xf>
    <xf numFmtId="0" fontId="140" fillId="42" borderId="160" xfId="0" applyFont="1" applyFill="1" applyBorder="1" applyAlignment="1">
      <alignment horizontal="justify" vertical="center" wrapText="1"/>
    </xf>
    <xf numFmtId="0" fontId="105" fillId="42" borderId="160" xfId="0" applyFont="1" applyFill="1" applyBorder="1" applyAlignment="1">
      <alignment horizontal="justify" vertical="center" wrapText="1"/>
    </xf>
    <xf numFmtId="0" fontId="143" fillId="42" borderId="160" xfId="0" applyFont="1" applyFill="1" applyBorder="1" applyAlignment="1">
      <alignment horizontal="justify" vertical="center" wrapText="1"/>
    </xf>
    <xf numFmtId="0" fontId="141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justify" vertical="center" wrapText="1"/>
    </xf>
    <xf numFmtId="0" fontId="22" fillId="71" borderId="144" xfId="9" applyFont="1" applyFill="1" applyBorder="1" applyAlignment="1">
      <alignment horizontal="center" vertical="center"/>
    </xf>
    <xf numFmtId="0" fontId="22" fillId="0" borderId="163" xfId="9" applyFont="1" applyFill="1" applyBorder="1" applyAlignment="1">
      <alignment horizontal="center" vertical="center"/>
    </xf>
    <xf numFmtId="0" fontId="24" fillId="0" borderId="163" xfId="9" applyFont="1" applyFill="1" applyBorder="1" applyAlignment="1">
      <alignment horizontal="center" vertical="center"/>
    </xf>
    <xf numFmtId="0" fontId="22" fillId="30" borderId="163" xfId="9" applyFont="1" applyFill="1" applyBorder="1" applyAlignment="1">
      <alignment horizontal="center" vertical="center"/>
    </xf>
    <xf numFmtId="0" fontId="24" fillId="30" borderId="163" xfId="9" applyFont="1" applyFill="1" applyBorder="1" applyAlignment="1">
      <alignment horizontal="center" vertical="center"/>
    </xf>
    <xf numFmtId="49" fontId="22" fillId="11" borderId="164" xfId="10" applyNumberFormat="1" applyFont="1" applyFill="1" applyBorder="1" applyAlignment="1">
      <alignment horizontal="center" vertical="center"/>
    </xf>
    <xf numFmtId="49" fontId="22" fillId="11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left" vertical="center" wrapText="1"/>
    </xf>
    <xf numFmtId="49" fontId="22" fillId="3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center" vertical="center"/>
    </xf>
    <xf numFmtId="49" fontId="22" fillId="3" borderId="165" xfId="10" applyNumberFormat="1" applyFont="1" applyFill="1" applyBorder="1" applyAlignment="1">
      <alignment horizontal="left" vertical="center" wrapText="1"/>
    </xf>
    <xf numFmtId="49" fontId="22" fillId="0" borderId="166" xfId="9" applyNumberFormat="1" applyFont="1" applyFill="1" applyBorder="1" applyAlignment="1">
      <alignment horizontal="center" vertical="center"/>
    </xf>
    <xf numFmtId="49" fontId="22" fillId="30" borderId="166" xfId="9" applyNumberFormat="1" applyFont="1" applyFill="1" applyBorder="1" applyAlignment="1">
      <alignment horizontal="center" vertical="center"/>
    </xf>
    <xf numFmtId="49" fontId="22" fillId="30" borderId="167" xfId="9" applyNumberFormat="1" applyFont="1" applyFill="1" applyBorder="1" applyAlignment="1">
      <alignment horizontal="center" vertical="center"/>
    </xf>
    <xf numFmtId="0" fontId="22" fillId="30" borderId="168" xfId="9" applyFont="1" applyFill="1" applyBorder="1" applyAlignment="1">
      <alignment horizontal="center" vertical="center"/>
    </xf>
    <xf numFmtId="0" fontId="24" fillId="30" borderId="168" xfId="9" applyFont="1" applyFill="1" applyBorder="1" applyAlignment="1">
      <alignment horizontal="center" vertical="center"/>
    </xf>
    <xf numFmtId="49" fontId="22" fillId="9" borderId="102" xfId="8" applyNumberFormat="1" applyFont="1" applyFill="1" applyBorder="1" applyAlignment="1">
      <alignment horizontal="center" vertical="center"/>
    </xf>
    <xf numFmtId="0" fontId="0" fillId="9" borderId="44" xfId="0" applyFill="1" applyBorder="1" applyAlignment="1">
      <alignment vertical="center" wrapText="1"/>
    </xf>
    <xf numFmtId="0" fontId="22" fillId="71" borderId="163" xfId="21" applyFont="1" applyFill="1" applyBorder="1" applyAlignment="1">
      <alignment horizontal="center" vertical="center" wrapText="1"/>
    </xf>
    <xf numFmtId="182" fontId="22" fillId="71" borderId="163" xfId="21" applyNumberFormat="1" applyFont="1" applyFill="1" applyBorder="1" applyAlignment="1">
      <alignment horizontal="center" vertical="center"/>
    </xf>
    <xf numFmtId="0" fontId="22" fillId="71" borderId="163" xfId="21" applyFont="1" applyFill="1" applyBorder="1" applyAlignment="1">
      <alignment horizontal="center" vertical="center"/>
    </xf>
    <xf numFmtId="0" fontId="23" fillId="71" borderId="163" xfId="2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 wrapText="1"/>
    </xf>
    <xf numFmtId="182" fontId="24" fillId="71" borderId="163" xfId="21" applyNumberFormat="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/>
    </xf>
    <xf numFmtId="0" fontId="150" fillId="71" borderId="163" xfId="21" applyFont="1" applyFill="1" applyBorder="1" applyAlignment="1">
      <alignment horizontal="center" vertical="center"/>
    </xf>
    <xf numFmtId="0" fontId="22" fillId="71" borderId="169" xfId="21" applyFont="1" applyFill="1" applyBorder="1" applyAlignment="1">
      <alignment horizontal="center" vertical="center" wrapText="1"/>
    </xf>
    <xf numFmtId="0" fontId="151" fillId="0" borderId="0" xfId="0" applyFont="1" applyAlignment="1">
      <alignment horizontal="right" vertical="center"/>
    </xf>
    <xf numFmtId="0" fontId="0" fillId="9" borderId="154" xfId="0" applyFill="1" applyBorder="1">
      <alignment vertical="center"/>
    </xf>
    <xf numFmtId="0" fontId="107" fillId="42" borderId="160" xfId="0" applyFont="1" applyFill="1" applyBorder="1" applyAlignment="1">
      <alignment horizontal="center" vertical="center" wrapText="1"/>
    </xf>
    <xf numFmtId="0" fontId="134" fillId="94" borderId="160" xfId="0" applyFont="1" applyFill="1" applyBorder="1" applyAlignment="1">
      <alignment horizontal="center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139" fillId="42" borderId="160" xfId="0" applyFont="1" applyFill="1" applyBorder="1" applyAlignment="1">
      <alignment horizontal="center" vertical="center" wrapText="1"/>
    </xf>
    <xf numFmtId="0" fontId="10" fillId="42" borderId="160" xfId="0" applyFont="1" applyFill="1" applyBorder="1" applyAlignment="1">
      <alignment horizontal="center" vertical="center" wrapText="1"/>
    </xf>
    <xf numFmtId="0" fontId="141" fillId="42" borderId="160" xfId="0" applyFont="1" applyFill="1" applyBorder="1" applyAlignment="1">
      <alignment horizontal="center" vertical="center" wrapText="1"/>
    </xf>
    <xf numFmtId="0" fontId="105" fillId="42" borderId="160" xfId="0" applyFont="1" applyFill="1" applyBorder="1" applyAlignment="1">
      <alignment horizontal="center" vertical="center" wrapText="1"/>
    </xf>
    <xf numFmtId="0" fontId="105" fillId="42" borderId="146" xfId="0" applyFont="1" applyFill="1" applyBorder="1" applyAlignment="1">
      <alignment horizontal="center" vertical="center" wrapText="1"/>
    </xf>
    <xf numFmtId="0" fontId="105" fillId="42" borderId="92" xfId="0" applyFont="1" applyFill="1" applyBorder="1" applyAlignment="1">
      <alignment horizontal="center" vertical="center" wrapText="1"/>
    </xf>
    <xf numFmtId="0" fontId="105" fillId="42" borderId="102" xfId="0" applyFont="1" applyFill="1" applyBorder="1" applyAlignment="1">
      <alignment horizontal="center" vertical="center" wrapText="1"/>
    </xf>
    <xf numFmtId="0" fontId="107" fillId="42" borderId="146" xfId="0" applyFont="1" applyFill="1" applyBorder="1" applyAlignment="1">
      <alignment horizontal="center" vertical="center" wrapText="1"/>
    </xf>
    <xf numFmtId="0" fontId="107" fillId="42" borderId="102" xfId="0" applyFont="1" applyFill="1" applyBorder="1" applyAlignment="1">
      <alignment horizontal="center" vertical="center" wrapText="1"/>
    </xf>
    <xf numFmtId="0" fontId="148" fillId="42" borderId="160" xfId="0" applyFont="1" applyFill="1" applyBorder="1" applyAlignment="1">
      <alignment horizontal="center" vertical="center" wrapText="1"/>
    </xf>
    <xf numFmtId="0" fontId="107" fillId="71" borderId="159" xfId="0" applyFont="1" applyFill="1" applyBorder="1" applyAlignment="1">
      <alignment horizontal="center" vertical="center"/>
    </xf>
    <xf numFmtId="0" fontId="130" fillId="91" borderId="159" xfId="0" applyFont="1" applyFill="1" applyBorder="1" applyAlignment="1">
      <alignment horizontal="left" vertical="center" wrapText="1"/>
    </xf>
    <xf numFmtId="0" fontId="130" fillId="91" borderId="159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2" fillId="37" borderId="149" xfId="0" applyFont="1" applyFill="1" applyBorder="1" applyAlignment="1">
      <alignment horizontal="center" vertical="center"/>
    </xf>
    <xf numFmtId="0" fontId="22" fillId="37" borderId="148" xfId="0" applyFont="1" applyFill="1" applyBorder="1" applyAlignment="1">
      <alignment horizontal="center" vertical="center"/>
    </xf>
    <xf numFmtId="0" fontId="22" fillId="37" borderId="39" xfId="0" applyFont="1" applyFill="1" applyBorder="1" applyAlignment="1">
      <alignment horizontal="center" vertical="center"/>
    </xf>
    <xf numFmtId="0" fontId="22" fillId="89" borderId="149" xfId="0" applyFont="1" applyFill="1" applyBorder="1" applyAlignment="1">
      <alignment horizontal="center" vertical="center"/>
    </xf>
    <xf numFmtId="0" fontId="22" fillId="89" borderId="148" xfId="0" applyFont="1" applyFill="1" applyBorder="1" applyAlignment="1">
      <alignment horizontal="center" vertical="center"/>
    </xf>
    <xf numFmtId="0" fontId="22" fillId="89" borderId="39" xfId="0" applyFont="1" applyFill="1" applyBorder="1" applyAlignment="1">
      <alignment horizontal="center" vertical="center"/>
    </xf>
    <xf numFmtId="0" fontId="80" fillId="90" borderId="149" xfId="0" applyFont="1" applyFill="1" applyBorder="1" applyAlignment="1">
      <alignment horizontal="center" vertical="center"/>
    </xf>
    <xf numFmtId="0" fontId="80" fillId="90" borderId="148" xfId="0" applyFont="1" applyFill="1" applyBorder="1" applyAlignment="1">
      <alignment horizontal="center" vertical="center"/>
    </xf>
    <xf numFmtId="0" fontId="80" fillId="90" borderId="39" xfId="0" applyFont="1" applyFill="1" applyBorder="1" applyAlignment="1">
      <alignment horizontal="center" vertical="center"/>
    </xf>
    <xf numFmtId="0" fontId="72" fillId="36" borderId="149" xfId="0" applyFont="1" applyFill="1" applyBorder="1" applyAlignment="1">
      <alignment horizontal="center" vertical="center"/>
    </xf>
    <xf numFmtId="0" fontId="72" fillId="36" borderId="148" xfId="0" applyFont="1" applyFill="1" applyBorder="1" applyAlignment="1">
      <alignment horizontal="center" vertical="center"/>
    </xf>
    <xf numFmtId="0" fontId="72" fillId="36" borderId="39" xfId="0" applyFont="1" applyFill="1" applyBorder="1" applyAlignment="1">
      <alignment horizontal="center" vertical="center"/>
    </xf>
    <xf numFmtId="0" fontId="22" fillId="48" borderId="149" xfId="0" applyFont="1" applyFill="1" applyBorder="1" applyAlignment="1">
      <alignment horizontal="center" vertical="center"/>
    </xf>
    <xf numFmtId="0" fontId="22" fillId="48" borderId="148" xfId="0" applyFont="1" applyFill="1" applyBorder="1" applyAlignment="1">
      <alignment horizontal="center" vertical="center"/>
    </xf>
    <xf numFmtId="0" fontId="22" fillId="48" borderId="147" xfId="0" applyFont="1" applyFill="1" applyBorder="1" applyAlignment="1">
      <alignment horizontal="center" vertical="center"/>
    </xf>
    <xf numFmtId="0" fontId="23" fillId="87" borderId="128" xfId="0" applyFont="1" applyFill="1" applyBorder="1" applyAlignment="1">
      <alignment horizontal="center" vertical="center"/>
    </xf>
    <xf numFmtId="0" fontId="23" fillId="87" borderId="148" xfId="0" applyFont="1" applyFill="1" applyBorder="1" applyAlignment="1">
      <alignment horizontal="center" vertical="center"/>
    </xf>
    <xf numFmtId="0" fontId="23" fillId="87" borderId="147" xfId="0" applyFont="1" applyFill="1" applyBorder="1" applyAlignment="1">
      <alignment horizontal="center" vertical="center"/>
    </xf>
    <xf numFmtId="0" fontId="23" fillId="60" borderId="128" xfId="0" applyFont="1" applyFill="1" applyBorder="1" applyAlignment="1">
      <alignment horizontal="center" vertical="center"/>
    </xf>
    <xf numFmtId="0" fontId="23" fillId="60" borderId="148" xfId="0" applyFont="1" applyFill="1" applyBorder="1" applyAlignment="1">
      <alignment horizontal="center" vertical="center"/>
    </xf>
    <xf numFmtId="0" fontId="23" fillId="60" borderId="147" xfId="0" applyFont="1" applyFill="1" applyBorder="1" applyAlignment="1">
      <alignment horizontal="center" vertical="center"/>
    </xf>
    <xf numFmtId="180" fontId="80" fillId="60" borderId="30" xfId="22" applyNumberFormat="1" applyFont="1" applyFill="1" applyBorder="1" applyAlignment="1">
      <alignment horizontal="right" vertical="center"/>
    </xf>
    <xf numFmtId="180" fontId="80" fillId="60" borderId="31" xfId="22" applyNumberFormat="1" applyFont="1" applyFill="1" applyBorder="1" applyAlignment="1">
      <alignment horizontal="right" vertical="center"/>
    </xf>
    <xf numFmtId="180" fontId="80" fillId="60" borderId="32" xfId="22" applyNumberFormat="1" applyFont="1" applyFill="1" applyBorder="1" applyAlignment="1">
      <alignment horizontal="right" vertical="center"/>
    </xf>
    <xf numFmtId="180" fontId="80" fillId="87" borderId="30" xfId="22" applyNumberFormat="1" applyFont="1" applyFill="1" applyBorder="1" applyAlignment="1">
      <alignment horizontal="right" vertical="center"/>
    </xf>
    <xf numFmtId="180" fontId="80" fillId="87" borderId="31" xfId="22" applyNumberFormat="1" applyFont="1" applyFill="1" applyBorder="1" applyAlignment="1">
      <alignment horizontal="right" vertical="center"/>
    </xf>
    <xf numFmtId="180" fontId="80" fillId="87" borderId="32" xfId="22" applyNumberFormat="1" applyFont="1" applyFill="1" applyBorder="1" applyAlignment="1">
      <alignment horizontal="right" vertical="center"/>
    </xf>
    <xf numFmtId="0" fontId="22" fillId="90" borderId="128" xfId="0" applyFont="1" applyFill="1" applyBorder="1" applyAlignment="1">
      <alignment horizontal="center" vertical="center"/>
    </xf>
    <xf numFmtId="0" fontId="22" fillId="90" borderId="148" xfId="0" applyFont="1" applyFill="1" applyBorder="1" applyAlignment="1">
      <alignment horizontal="center" vertical="center"/>
    </xf>
    <xf numFmtId="0" fontId="22" fillId="90" borderId="39" xfId="0" applyFont="1" applyFill="1" applyBorder="1" applyAlignment="1">
      <alignment horizontal="center" vertical="center"/>
    </xf>
    <xf numFmtId="0" fontId="40" fillId="0" borderId="124" xfId="0" applyFont="1" applyBorder="1" applyAlignment="1">
      <alignment horizontal="center" vertical="center"/>
    </xf>
    <xf numFmtId="10" fontId="40" fillId="0" borderId="107" xfId="0" applyNumberFormat="1" applyFont="1" applyBorder="1" applyAlignment="1">
      <alignment horizontal="center" vertical="center"/>
    </xf>
    <xf numFmtId="0" fontId="40" fillId="8" borderId="124" xfId="0" applyFont="1" applyFill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10" fontId="40" fillId="8" borderId="124" xfId="0" applyNumberFormat="1" applyFont="1" applyFill="1" applyBorder="1" applyAlignment="1">
      <alignment horizontal="center" vertical="center"/>
    </xf>
    <xf numFmtId="9" fontId="40" fillId="8" borderId="124" xfId="0" applyNumberFormat="1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9" fontId="40" fillId="0" borderId="124" xfId="0" applyNumberFormat="1" applyFont="1" applyBorder="1" applyAlignment="1">
      <alignment horizontal="center" vertical="center"/>
    </xf>
    <xf numFmtId="179" fontId="40" fillId="8" borderId="114" xfId="0" applyNumberFormat="1" applyFont="1" applyFill="1" applyBorder="1" applyAlignment="1">
      <alignment horizontal="center" vertical="center"/>
    </xf>
    <xf numFmtId="179" fontId="40" fillId="8" borderId="92" xfId="0" applyNumberFormat="1" applyFont="1" applyFill="1" applyBorder="1" applyAlignment="1">
      <alignment horizontal="center" vertical="center"/>
    </xf>
    <xf numFmtId="179" fontId="40" fillId="8" borderId="102" xfId="0" applyNumberFormat="1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/>
    </xf>
    <xf numFmtId="6" fontId="9" fillId="0" borderId="124" xfId="0" applyNumberFormat="1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 wrapText="1"/>
    </xf>
    <xf numFmtId="6" fontId="63" fillId="8" borderId="114" xfId="0" applyNumberFormat="1" applyFont="1" applyFill="1" applyBorder="1" applyAlignment="1">
      <alignment horizontal="center" vertical="center"/>
    </xf>
    <xf numFmtId="6" fontId="63" fillId="8" borderId="92" xfId="0" applyNumberFormat="1" applyFont="1" applyFill="1" applyBorder="1" applyAlignment="1">
      <alignment horizontal="center" vertical="center"/>
    </xf>
    <xf numFmtId="6" fontId="63" fillId="8" borderId="102" xfId="0" applyNumberFormat="1" applyFont="1" applyFill="1" applyBorder="1" applyAlignment="1">
      <alignment horizontal="center" vertical="center"/>
    </xf>
    <xf numFmtId="6" fontId="63" fillId="8" borderId="124" xfId="0" applyNumberFormat="1" applyFont="1" applyFill="1" applyBorder="1" applyAlignment="1">
      <alignment horizontal="center" vertical="center"/>
    </xf>
    <xf numFmtId="0" fontId="63" fillId="0" borderId="124" xfId="0" applyFont="1" applyFill="1" applyBorder="1" applyAlignment="1">
      <alignment horizontal="center" vertical="center" wrapText="1" readingOrder="1"/>
    </xf>
    <xf numFmtId="0" fontId="62" fillId="9" borderId="114" xfId="0" applyFont="1" applyFill="1" applyBorder="1" applyAlignment="1">
      <alignment horizontal="center" vertical="center" wrapText="1" readingOrder="1"/>
    </xf>
    <xf numFmtId="0" fontId="62" fillId="9" borderId="92" xfId="0" applyFont="1" applyFill="1" applyBorder="1" applyAlignment="1">
      <alignment horizontal="center" vertical="center" wrapText="1" readingOrder="1"/>
    </xf>
    <xf numFmtId="0" fontId="62" fillId="9" borderId="102" xfId="0" applyFont="1" applyFill="1" applyBorder="1" applyAlignment="1">
      <alignment horizontal="center" vertical="center" wrapText="1" readingOrder="1"/>
    </xf>
    <xf numFmtId="9" fontId="63" fillId="8" borderId="114" xfId="0" applyNumberFormat="1" applyFont="1" applyFill="1" applyBorder="1" applyAlignment="1">
      <alignment horizontal="center" vertical="center"/>
    </xf>
    <xf numFmtId="9" fontId="63" fillId="8" borderId="92" xfId="0" applyNumberFormat="1" applyFont="1" applyFill="1" applyBorder="1" applyAlignment="1">
      <alignment horizontal="center" vertical="center"/>
    </xf>
    <xf numFmtId="9" fontId="63" fillId="8" borderId="102" xfId="0" applyNumberFormat="1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 wrapText="1"/>
    </xf>
    <xf numFmtId="0" fontId="32" fillId="4" borderId="35" xfId="10" applyNumberFormat="1" applyFont="1" applyFill="1" applyBorder="1" applyAlignment="1">
      <alignment horizontal="center" vertical="center"/>
    </xf>
    <xf numFmtId="0" fontId="32" fillId="4" borderId="17" xfId="10" applyNumberFormat="1" applyFont="1" applyFill="1" applyBorder="1" applyAlignment="1">
      <alignment horizontal="center" vertical="center"/>
    </xf>
    <xf numFmtId="0" fontId="32" fillId="4" borderId="38" xfId="10" applyNumberFormat="1" applyFont="1" applyFill="1" applyBorder="1" applyAlignment="1">
      <alignment horizontal="center" vertical="center"/>
    </xf>
    <xf numFmtId="0" fontId="32" fillId="4" borderId="112" xfId="10" applyNumberFormat="1" applyFont="1" applyFill="1" applyBorder="1" applyAlignment="1">
      <alignment horizontal="center" vertical="center"/>
    </xf>
    <xf numFmtId="0" fontId="32" fillId="4" borderId="36" xfId="10" applyNumberFormat="1" applyFont="1" applyFill="1" applyBorder="1" applyAlignment="1">
      <alignment horizontal="center" vertical="center"/>
    </xf>
    <xf numFmtId="0" fontId="32" fillId="4" borderId="23" xfId="10" applyNumberFormat="1" applyFont="1" applyFill="1" applyBorder="1" applyAlignment="1">
      <alignment horizontal="center" vertical="center"/>
    </xf>
    <xf numFmtId="49" fontId="32" fillId="4" borderId="117" xfId="10" applyNumberFormat="1" applyFont="1" applyFill="1" applyBorder="1" applyAlignment="1">
      <alignment horizontal="center" vertical="center"/>
    </xf>
    <xf numFmtId="49" fontId="32" fillId="4" borderId="118" xfId="10" applyNumberFormat="1" applyFont="1" applyFill="1" applyBorder="1" applyAlignment="1">
      <alignment horizontal="center" vertical="center"/>
    </xf>
    <xf numFmtId="49" fontId="32" fillId="4" borderId="119" xfId="10" applyNumberFormat="1" applyFont="1" applyFill="1" applyBorder="1" applyAlignment="1">
      <alignment horizontal="center" vertical="center"/>
    </xf>
    <xf numFmtId="0" fontId="53" fillId="0" borderId="107" xfId="12" applyFont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2" fillId="12" borderId="92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9" fontId="9" fillId="73" borderId="103" xfId="0" applyNumberFormat="1" applyFont="1" applyFill="1" applyBorder="1" applyAlignment="1">
      <alignment horizontal="center" vertical="center"/>
    </xf>
    <xf numFmtId="6" fontId="9" fillId="73" borderId="103" xfId="0" applyNumberFormat="1" applyFont="1" applyFill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9" fontId="9" fillId="0" borderId="103" xfId="0" applyNumberFormat="1" applyFont="1" applyFill="1" applyBorder="1" applyAlignment="1">
      <alignment horizontal="center" vertical="center"/>
    </xf>
    <xf numFmtId="6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 wrapText="1"/>
    </xf>
    <xf numFmtId="0" fontId="22" fillId="12" borderId="102" xfId="0" applyFont="1" applyFill="1" applyBorder="1" applyAlignment="1">
      <alignment horizontal="center" vertical="center"/>
    </xf>
    <xf numFmtId="0" fontId="24" fillId="3" borderId="102" xfId="9" applyFont="1" applyFill="1" applyBorder="1" applyAlignment="1">
      <alignment horizontal="center" vertical="center"/>
    </xf>
    <xf numFmtId="0" fontId="22" fillId="18" borderId="102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  <xf numFmtId="0" fontId="0" fillId="0" borderId="169" xfId="0" applyFont="1" applyBorder="1" applyAlignment="1">
      <alignment vertical="center"/>
    </xf>
    <xf numFmtId="0" fontId="125" fillId="0" borderId="0" xfId="30" applyFont="1">
      <alignment vertical="center"/>
    </xf>
    <xf numFmtId="0" fontId="63" fillId="0" borderId="0" xfId="30" applyFont="1">
      <alignment vertical="center"/>
    </xf>
    <xf numFmtId="0" fontId="9" fillId="0" borderId="0" xfId="30" applyFont="1">
      <alignment vertical="center"/>
    </xf>
  </cellXfs>
  <cellStyles count="32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5 2" xfId="25"/>
    <cellStyle name="표준 6" xfId="18"/>
    <cellStyle name="하이퍼링크" xfId="30" builtinId="8"/>
  </cellStyles>
  <dxfs count="10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9BC2E6"/>
      <color rgb="FFDCE6F1"/>
      <color rgb="FFFF9090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854D281D-85DC-4462-9E61-5383ACCFA359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82CEC9AF-5EB8-4EDD-AF1D-741F1C5BEC43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F5650BC7-34A2-48AE-84E4-CAFD3E35C8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95BD5EF-F4A6-4CA9-976D-FCCB454074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959F0DA3-A719-4DF4-8B29-17D811F3AE1C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37BFC129-6E4F-4E2E-BE4F-8F3985C7C0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4FFFF1C0-C126-42CB-8C37-D6FD7AAC4D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66009466-F626-4F8D-8823-CD64951153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4817F8C7-939F-49FA-B237-688D69AE3A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3189EEFF-F363-437D-8681-CB032DA77D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35625A6A-5D1C-4C9F-8124-EBBE52B9CC1A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E9216F50-E28F-43F0-BA9A-F7CEFDF717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8B615874-1B5B-401D-9583-D61B25CF3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C736BB87-91E4-4327-B4CD-25D87F5C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EBE2D560-1FDC-4478-8D71-888A01B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9</xdr:col>
      <xdr:colOff>22051</xdr:colOff>
      <xdr:row>81</xdr:row>
      <xdr:rowOff>27710</xdr:rowOff>
    </xdr:from>
    <xdr:to>
      <xdr:col>14</xdr:col>
      <xdr:colOff>549374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EC10668-6270-414A-9B40-7351162E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58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9</xdr:col>
      <xdr:colOff>19651</xdr:colOff>
      <xdr:row>69</xdr:row>
      <xdr:rowOff>26430</xdr:rowOff>
    </xdr:from>
    <xdr:to>
      <xdr:col>14</xdr:col>
      <xdr:colOff>546974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A4BFD4A6-51E3-4351-A07D-A43F9935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4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9</xdr:col>
      <xdr:colOff>36301</xdr:colOff>
      <xdr:row>56</xdr:row>
      <xdr:rowOff>206112</xdr:rowOff>
    </xdr:from>
    <xdr:to>
      <xdr:col>14</xdr:col>
      <xdr:colOff>563624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3DEF1B75-EB37-44B0-8910-7591BD5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0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9FCCE4C-F652-4969-9280-3BB94B3FB9DE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3" name="그룹 2">
            <a:extLst>
              <a:ext uri="{FF2B5EF4-FFF2-40B4-BE49-F238E27FC236}">
                <a16:creationId xmlns:a16="http://schemas.microsoft.com/office/drawing/2014/main" id="{92AA298D-E9B3-4DFF-B197-FF3E304C1AEA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4D0AB5C6-268E-4240-AFB8-D7E18A2711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14" name="그림 13">
              <a:extLst>
                <a:ext uri="{FF2B5EF4-FFF2-40B4-BE49-F238E27FC236}">
                  <a16:creationId xmlns:a16="http://schemas.microsoft.com/office/drawing/2014/main" id="{66F52A52-654E-4F07-81C4-7D64F32C10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99614F51-46A4-41AB-BE4A-D2608B0C6B7F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72B5BF24-52FE-4F8D-A4E1-510725919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12" name="그림 11">
              <a:extLst>
                <a:ext uri="{FF2B5EF4-FFF2-40B4-BE49-F238E27FC236}">
                  <a16:creationId xmlns:a16="http://schemas.microsoft.com/office/drawing/2014/main" id="{F53EBECC-F16B-47E5-BD38-281DD98BF2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5" name="그룹 4">
            <a:extLst>
              <a:ext uri="{FF2B5EF4-FFF2-40B4-BE49-F238E27FC236}">
                <a16:creationId xmlns:a16="http://schemas.microsoft.com/office/drawing/2014/main" id="{C8E54639-F287-42FF-BBA6-FFCBC3C2F4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156854C8-29DE-4A84-9A6E-1DD5B582B3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DD6CEEFA-D49D-4585-900F-E3193C74CC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6" name="그룹 5">
            <a:extLst>
              <a:ext uri="{FF2B5EF4-FFF2-40B4-BE49-F238E27FC236}">
                <a16:creationId xmlns:a16="http://schemas.microsoft.com/office/drawing/2014/main" id="{9D996F27-E805-43B5-9A26-AC7736D22AED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B1AF6AF0-8699-4ECF-9128-8A45ECC4C0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F0ED6A45-5B60-4872-87BD-100E718593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BA19128-5DC7-459B-BD43-3F5DACD0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932DDA4-BA4D-447C-AB70-87929551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12</xdr:col>
      <xdr:colOff>749399</xdr:colOff>
      <xdr:row>92</xdr:row>
      <xdr:rowOff>203814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67D615F-A4F2-47B0-8A22-4024ECA1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12</xdr:col>
      <xdr:colOff>746999</xdr:colOff>
      <xdr:row>80</xdr:row>
      <xdr:rowOff>204318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3094FAD-DBAE-4D5E-8D58-D2E9CAB4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12</xdr:col>
      <xdr:colOff>763649</xdr:colOff>
      <xdr:row>68</xdr:row>
      <xdr:rowOff>191400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C817FE7-6FC2-4824-9D8D-8A718DD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67"/>
  <sheetViews>
    <sheetView tabSelected="1" topLeftCell="A52" zoomScaleNormal="100" workbookViewId="0">
      <selection activeCell="E14" sqref="E14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8681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7858</v>
      </c>
      <c r="E6" s="7"/>
      <c r="F6" s="24"/>
    </row>
    <row r="7" spans="2:8">
      <c r="B7" s="866"/>
      <c r="C7" s="1119"/>
      <c r="D7" s="7" t="s">
        <v>7859</v>
      </c>
      <c r="F7" s="24"/>
    </row>
    <row r="8" spans="2:8">
      <c r="B8" s="866"/>
      <c r="C8" s="1119"/>
      <c r="E8" s="1579" t="s">
        <v>7860</v>
      </c>
      <c r="F8" s="24"/>
    </row>
    <row r="9" spans="2:8">
      <c r="B9" s="866"/>
      <c r="C9" s="1119"/>
      <c r="E9" s="1579" t="s">
        <v>7861</v>
      </c>
      <c r="F9" s="24"/>
    </row>
    <row r="10" spans="2:8">
      <c r="B10" s="866"/>
      <c r="C10" s="1119"/>
      <c r="E10" s="1834" t="s">
        <v>7862</v>
      </c>
      <c r="F10" s="24"/>
    </row>
    <row r="11" spans="2:8">
      <c r="B11" s="1833"/>
      <c r="C11" s="1119"/>
      <c r="E11" s="1835" t="s">
        <v>8682</v>
      </c>
      <c r="F11" s="24"/>
    </row>
    <row r="12" spans="2:8">
      <c r="B12" s="866"/>
      <c r="C12" s="1119"/>
      <c r="E12" s="1580"/>
      <c r="F12" s="24"/>
    </row>
    <row r="13" spans="2:8">
      <c r="B13" s="866"/>
      <c r="C13" s="1119"/>
      <c r="D13" s="1581" t="s">
        <v>7863</v>
      </c>
      <c r="F13" s="24"/>
    </row>
    <row r="14" spans="2:8">
      <c r="B14" s="866"/>
      <c r="C14" s="1119"/>
      <c r="D14" s="1582" t="s">
        <v>7864</v>
      </c>
      <c r="F14" s="24"/>
    </row>
    <row r="15" spans="2:8">
      <c r="B15" s="866"/>
      <c r="C15" s="1119"/>
      <c r="D15" s="19"/>
      <c r="E15" s="1670" t="s">
        <v>8464</v>
      </c>
      <c r="F15" s="24"/>
    </row>
    <row r="16" spans="2:8">
      <c r="B16" s="866"/>
      <c r="C16" s="1119"/>
      <c r="D16" s="19"/>
      <c r="E16" s="1670" t="s">
        <v>8465</v>
      </c>
      <c r="F16" s="24"/>
    </row>
    <row r="17" spans="2:6">
      <c r="B17" s="866"/>
      <c r="C17" s="1119"/>
      <c r="D17" s="19"/>
      <c r="E17" s="1670" t="s">
        <v>7865</v>
      </c>
      <c r="F17" s="24"/>
    </row>
    <row r="18" spans="2:6">
      <c r="B18" s="866"/>
      <c r="C18" s="1119"/>
      <c r="D18" s="1583"/>
      <c r="E18" s="9" t="s">
        <v>7866</v>
      </c>
      <c r="F18" s="24"/>
    </row>
    <row r="19" spans="2:6">
      <c r="B19" s="866"/>
      <c r="C19" s="1119"/>
      <c r="D19" s="1583"/>
      <c r="E19" s="9" t="s">
        <v>7867</v>
      </c>
      <c r="F19" s="24"/>
    </row>
    <row r="20" spans="2:6">
      <c r="B20" s="866"/>
      <c r="C20" s="1119"/>
      <c r="E20" s="1580"/>
      <c r="F20" s="24"/>
    </row>
    <row r="21" spans="2:6">
      <c r="B21" s="866"/>
      <c r="C21" s="1119"/>
      <c r="D21" s="26"/>
      <c r="F21" s="24"/>
    </row>
    <row r="22" spans="2:6">
      <c r="B22" s="866"/>
      <c r="C22" s="1119"/>
      <c r="D22" s="22" t="s">
        <v>5980</v>
      </c>
      <c r="F22" s="24"/>
    </row>
    <row r="23" spans="2:6">
      <c r="B23" s="866"/>
      <c r="C23" s="1119"/>
      <c r="D23" s="23" t="s">
        <v>5981</v>
      </c>
      <c r="F23" s="24"/>
    </row>
    <row r="24" spans="2:6">
      <c r="B24" s="866"/>
      <c r="C24" s="1119"/>
      <c r="D24" s="26"/>
      <c r="F24" s="24"/>
    </row>
    <row r="25" spans="2:6">
      <c r="B25" s="866"/>
      <c r="C25" s="1119"/>
      <c r="D25" s="1534" t="s">
        <v>8624</v>
      </c>
      <c r="F25" s="24"/>
    </row>
    <row r="26" spans="2:6">
      <c r="B26" s="866"/>
      <c r="C26" s="1119"/>
      <c r="D26" s="26"/>
      <c r="E26" s="9" t="s">
        <v>8622</v>
      </c>
      <c r="F26" s="24"/>
    </row>
    <row r="27" spans="2:6">
      <c r="B27" s="866"/>
      <c r="C27" s="1119"/>
      <c r="D27" s="26"/>
      <c r="E27" s="9" t="s">
        <v>8623</v>
      </c>
      <c r="F27" s="24"/>
    </row>
    <row r="28" spans="2:6">
      <c r="B28" s="866"/>
      <c r="C28" s="1119"/>
      <c r="D28" s="26"/>
      <c r="F28" s="24"/>
    </row>
    <row r="29" spans="2:6">
      <c r="B29" s="866"/>
      <c r="C29" s="1119"/>
      <c r="D29" s="23" t="s">
        <v>5983</v>
      </c>
      <c r="F29" s="24"/>
    </row>
    <row r="30" spans="2:6">
      <c r="B30" s="866"/>
      <c r="C30" s="1119"/>
      <c r="D30" s="26"/>
      <c r="E30" s="9" t="s">
        <v>5984</v>
      </c>
      <c r="F30" s="24"/>
    </row>
    <row r="31" spans="2:6">
      <c r="B31" s="866"/>
      <c r="C31" s="1119"/>
      <c r="D31" s="26"/>
      <c r="F31" s="24"/>
    </row>
    <row r="32" spans="2:6">
      <c r="B32" s="866"/>
      <c r="C32" s="1119"/>
      <c r="D32" s="23" t="s">
        <v>5985</v>
      </c>
      <c r="F32" s="24"/>
    </row>
    <row r="33" spans="2:6">
      <c r="B33" s="866"/>
      <c r="C33" s="1119"/>
      <c r="D33" s="26"/>
      <c r="E33" s="162" t="s">
        <v>5982</v>
      </c>
      <c r="F33" s="24"/>
    </row>
    <row r="34" spans="2:6">
      <c r="B34" s="866"/>
      <c r="C34" s="1119"/>
      <c r="D34" s="26"/>
      <c r="E34" s="162" t="s">
        <v>5986</v>
      </c>
      <c r="F34" s="24"/>
    </row>
    <row r="35" spans="2:6">
      <c r="B35" s="866"/>
      <c r="C35" s="1119"/>
      <c r="D35" s="26"/>
      <c r="F35" s="24"/>
    </row>
    <row r="36" spans="2:6">
      <c r="B36" s="866"/>
      <c r="C36" s="1119"/>
      <c r="D36" s="23" t="s">
        <v>5987</v>
      </c>
      <c r="F36" s="24"/>
    </row>
    <row r="37" spans="2:6">
      <c r="B37" s="866"/>
      <c r="C37" s="1119"/>
      <c r="D37" s="26"/>
      <c r="E37" s="1834" t="s">
        <v>8683</v>
      </c>
      <c r="F37" s="24"/>
    </row>
    <row r="38" spans="2:6">
      <c r="B38" s="866"/>
      <c r="C38" s="1119"/>
      <c r="D38" s="26"/>
      <c r="E38" s="9" t="s">
        <v>5988</v>
      </c>
      <c r="F38" s="24"/>
    </row>
    <row r="39" spans="2:6">
      <c r="B39" s="866"/>
      <c r="C39" s="1119"/>
      <c r="D39" s="26"/>
      <c r="E39" s="1834" t="s">
        <v>8684</v>
      </c>
      <c r="F39" s="24"/>
    </row>
    <row r="40" spans="2:6">
      <c r="B40" s="866"/>
      <c r="C40" s="1119"/>
      <c r="D40" s="26"/>
      <c r="F40" s="24"/>
    </row>
    <row r="41" spans="2:6">
      <c r="B41" s="20"/>
      <c r="C41" s="21"/>
      <c r="D41" s="1657" t="s">
        <v>8625</v>
      </c>
      <c r="E41" s="606"/>
      <c r="F41" s="24"/>
    </row>
    <row r="42" spans="2:6">
      <c r="B42" s="866"/>
      <c r="C42" s="1119"/>
      <c r="D42" s="26"/>
      <c r="E42" s="9" t="s">
        <v>5989</v>
      </c>
      <c r="F42" s="24"/>
    </row>
    <row r="43" spans="2:6">
      <c r="B43" s="866"/>
      <c r="C43" s="1119"/>
      <c r="D43" s="26"/>
      <c r="E43" s="9" t="s">
        <v>5990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1578" t="s">
        <v>5991</v>
      </c>
      <c r="F45" s="24"/>
    </row>
    <row r="46" spans="2:6">
      <c r="B46" s="866"/>
      <c r="C46" s="1119"/>
      <c r="D46" s="26"/>
      <c r="E46" s="9" t="s">
        <v>5992</v>
      </c>
      <c r="F46" s="24"/>
    </row>
    <row r="47" spans="2:6">
      <c r="B47" s="866"/>
      <c r="C47" s="1119"/>
      <c r="D47" s="26"/>
      <c r="E47" s="1836" t="s">
        <v>5993</v>
      </c>
      <c r="F47" s="24"/>
    </row>
    <row r="48" spans="2:6">
      <c r="B48" s="866"/>
      <c r="C48" s="1119"/>
      <c r="D48" s="26"/>
      <c r="E48" s="9" t="s">
        <v>5994</v>
      </c>
      <c r="F48" s="24"/>
    </row>
    <row r="49" spans="2:6">
      <c r="B49" s="866"/>
      <c r="C49" s="1119"/>
      <c r="D49" s="26"/>
      <c r="F49" s="24"/>
    </row>
    <row r="50" spans="2:6">
      <c r="B50" s="866"/>
      <c r="C50" s="1119"/>
      <c r="D50" s="26" t="s">
        <v>7888</v>
      </c>
      <c r="F50" s="24"/>
    </row>
    <row r="51" spans="2:6">
      <c r="B51" s="866"/>
      <c r="C51" s="21"/>
      <c r="E51" s="1834" t="s">
        <v>7889</v>
      </c>
      <c r="F51" s="24"/>
    </row>
    <row r="52" spans="2:6">
      <c r="B52" s="866"/>
      <c r="C52" s="1119"/>
      <c r="E52" s="1834" t="s">
        <v>7890</v>
      </c>
      <c r="F52" s="24"/>
    </row>
    <row r="53" spans="2:6">
      <c r="B53" s="866"/>
      <c r="C53" s="1119"/>
      <c r="E53" s="1834" t="s">
        <v>7892</v>
      </c>
      <c r="F53" s="24"/>
    </row>
    <row r="54" spans="2:6">
      <c r="B54" s="866"/>
      <c r="C54" s="1119"/>
      <c r="E54" s="1834" t="s">
        <v>7891</v>
      </c>
      <c r="F54" s="24"/>
    </row>
    <row r="55" spans="2:6">
      <c r="B55" s="866"/>
      <c r="C55" s="1119"/>
      <c r="E55" s="1834" t="s">
        <v>8660</v>
      </c>
      <c r="F55" s="24"/>
    </row>
    <row r="56" spans="2:6">
      <c r="B56" s="866"/>
      <c r="C56" s="1119"/>
      <c r="E56" s="1834"/>
      <c r="F56" s="24"/>
    </row>
    <row r="57" spans="2:6">
      <c r="B57" s="866"/>
      <c r="C57" s="1119"/>
      <c r="D57" s="26" t="s">
        <v>4055</v>
      </c>
      <c r="F57" s="24"/>
    </row>
    <row r="58" spans="2:6">
      <c r="B58" s="866"/>
      <c r="C58" s="1119"/>
      <c r="D58" s="26"/>
      <c r="F58" s="24"/>
    </row>
    <row r="59" spans="2:6">
      <c r="B59" s="866"/>
      <c r="C59" s="1119"/>
      <c r="D59" s="26"/>
      <c r="F59" s="24"/>
    </row>
    <row r="60" spans="2:6">
      <c r="B60" s="20"/>
      <c r="C60" s="21"/>
      <c r="D60" s="26" t="s">
        <v>502</v>
      </c>
      <c r="F60" s="24"/>
    </row>
    <row r="61" spans="2:6">
      <c r="B61" s="20"/>
      <c r="C61" s="21"/>
      <c r="F61" s="24"/>
    </row>
    <row r="62" spans="2:6">
      <c r="B62" s="20"/>
      <c r="C62" s="21"/>
      <c r="D62" s="19"/>
      <c r="F62" s="24"/>
    </row>
    <row r="63" spans="2:6">
      <c r="B63" s="866"/>
      <c r="C63" s="49"/>
      <c r="D63" s="26" t="s">
        <v>5979</v>
      </c>
      <c r="F63" s="24"/>
    </row>
    <row r="64" spans="2:6">
      <c r="B64" s="51"/>
      <c r="C64" s="49"/>
      <c r="D64" s="22" t="s">
        <v>5978</v>
      </c>
      <c r="E64" s="7"/>
      <c r="F64" s="24"/>
    </row>
    <row r="65" spans="2:6">
      <c r="B65" s="51"/>
      <c r="C65" s="49"/>
      <c r="D65" s="22"/>
      <c r="E65" s="7" t="s">
        <v>5945</v>
      </c>
      <c r="F65" s="24"/>
    </row>
    <row r="66" spans="2:6">
      <c r="B66" s="51"/>
      <c r="C66" s="49"/>
      <c r="D66" s="22"/>
      <c r="E66" s="1834" t="s">
        <v>5946</v>
      </c>
      <c r="F66" s="24"/>
    </row>
    <row r="67" spans="2:6">
      <c r="B67" s="52"/>
      <c r="C67" s="50"/>
      <c r="D67" s="27"/>
      <c r="E67" s="8"/>
      <c r="F67" s="28"/>
    </row>
  </sheetData>
  <phoneticPr fontId="6" type="noConversion"/>
  <hyperlinks>
    <hyperlink ref="E66" location="'20170619_룬스톤 상자 확률'!A1" display=" - 해당 상품 확률 첨부"/>
    <hyperlink ref="D25" location="'20170619_수호자 레벨별 추가 보너스 스테이터스'!A1" display="수호자 레벨 상승에 따른 레벨구간 별 추가 생명력 및 방어력 부여"/>
    <hyperlink ref="E37" location="'20170619_세트 아이템 고정옵션 개선'!A1" display="가디언 세트에 맞는 세트 아이템 고정옵션 밸런스 변경"/>
    <hyperlink ref="D45" location="'20170619_초월던전 개편'!A1" display="초월던전"/>
    <hyperlink ref="E10" location="'20170620_Occupation'!A1" display=" (3) 점령전 보상 정보 : 20170620_Occupation 참고"/>
    <hyperlink ref="E51" location="'20170620_버서커 스킬 개편'!A1" display="버서커 스킬개편"/>
    <hyperlink ref="E52" location="'20170620_데몬헌터 스킬 개편'!A1" display="데몬헌터 스킬개편"/>
    <hyperlink ref="E53" location="'20170620_아칸 스킬 개편'!A1" display="아칸 스킬개편"/>
    <hyperlink ref="E54" location="'20170620_나이트 스킬 개편'!A1" display="나이트 스킬개편"/>
    <hyperlink ref="D41" location="'20170619_수호석 리뉴얼'!A1" display="수호석"/>
    <hyperlink ref="E39" location="'20170619_장신구 세트 옵션 개선'!A1" display="장신구 세트 옵션 개선"/>
    <hyperlink ref="E55" location="'20170620_HPDMG'!A1" display="체력 비례 데미지 추가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18"/>
  <sheetViews>
    <sheetView zoomScaleNormal="100" workbookViewId="0"/>
  </sheetViews>
  <sheetFormatPr defaultRowHeight="16.5"/>
  <cols>
    <col min="1" max="1" width="2.625" customWidth="1"/>
    <col min="2" max="2" width="25.5" bestFit="1" customWidth="1"/>
    <col min="4" max="4" width="10.25" bestFit="1" customWidth="1"/>
    <col min="5" max="5" width="55.5" customWidth="1"/>
  </cols>
  <sheetData>
    <row r="1" spans="2:5" ht="17.25" customHeight="1">
      <c r="B1" s="22" t="s">
        <v>8657</v>
      </c>
    </row>
    <row r="2" spans="2:5">
      <c r="B2" t="s">
        <v>8658</v>
      </c>
    </row>
    <row r="3" spans="2:5">
      <c r="B3" s="1671" t="s">
        <v>8626</v>
      </c>
      <c r="C3" s="1671" t="s">
        <v>8627</v>
      </c>
      <c r="D3" s="1671" t="s">
        <v>8628</v>
      </c>
      <c r="E3" s="1671" t="s">
        <v>8629</v>
      </c>
    </row>
    <row r="4" spans="2:5" ht="27">
      <c r="B4" s="1672" t="s">
        <v>8630</v>
      </c>
      <c r="C4" s="1712" t="s">
        <v>8632</v>
      </c>
      <c r="D4" s="1713" t="s">
        <v>8633</v>
      </c>
      <c r="E4" s="1673" t="s">
        <v>8634</v>
      </c>
    </row>
    <row r="5" spans="2:5">
      <c r="B5" s="1672" t="s">
        <v>8631</v>
      </c>
      <c r="C5" s="1712"/>
      <c r="D5" s="1713"/>
      <c r="E5" s="1674" t="s">
        <v>8635</v>
      </c>
    </row>
    <row r="6" spans="2:5">
      <c r="B6" s="1717" t="s">
        <v>8636</v>
      </c>
      <c r="C6" s="1714" t="s">
        <v>8638</v>
      </c>
      <c r="D6" s="1715" t="s">
        <v>8633</v>
      </c>
      <c r="E6" s="1675" t="s">
        <v>8639</v>
      </c>
    </row>
    <row r="7" spans="2:5">
      <c r="B7" s="1717"/>
      <c r="C7" s="1714"/>
      <c r="D7" s="1715"/>
      <c r="E7" s="1675" t="s">
        <v>8640</v>
      </c>
    </row>
    <row r="8" spans="2:5">
      <c r="B8" s="1721" t="s">
        <v>8637</v>
      </c>
      <c r="C8" s="1714"/>
      <c r="D8" s="1715"/>
      <c r="E8" s="1677" t="s">
        <v>8641</v>
      </c>
    </row>
    <row r="9" spans="2:5">
      <c r="B9" s="1722"/>
      <c r="C9" s="1714"/>
      <c r="D9" s="1715"/>
      <c r="E9" s="1678" t="s">
        <v>8642</v>
      </c>
    </row>
    <row r="10" spans="2:5">
      <c r="B10" s="1718" t="s">
        <v>1009</v>
      </c>
      <c r="C10" s="1716" t="s">
        <v>8644</v>
      </c>
      <c r="D10" s="1717" t="s">
        <v>8645</v>
      </c>
      <c r="E10" s="1675" t="s">
        <v>8646</v>
      </c>
    </row>
    <row r="11" spans="2:5">
      <c r="B11" s="1719"/>
      <c r="C11" s="1716"/>
      <c r="D11" s="1717"/>
      <c r="E11" s="1675" t="s">
        <v>8647</v>
      </c>
    </row>
    <row r="12" spans="2:5">
      <c r="B12" s="1719"/>
      <c r="C12" s="1716"/>
      <c r="D12" s="1717"/>
      <c r="E12" s="1679" t="s">
        <v>8648</v>
      </c>
    </row>
    <row r="13" spans="2:5">
      <c r="B13" s="1720"/>
      <c r="C13" s="1716"/>
      <c r="D13" s="1717"/>
      <c r="E13" s="1681" t="s">
        <v>8649</v>
      </c>
    </row>
    <row r="14" spans="2:5">
      <c r="B14" s="1718" t="s">
        <v>8643</v>
      </c>
      <c r="C14" s="1716"/>
      <c r="D14" s="1717"/>
      <c r="E14" s="1680" t="s">
        <v>8659</v>
      </c>
    </row>
    <row r="15" spans="2:5">
      <c r="B15" s="1719"/>
      <c r="C15" s="1716"/>
      <c r="D15" s="1717"/>
      <c r="E15" s="1675" t="s">
        <v>8650</v>
      </c>
    </row>
    <row r="16" spans="2:5">
      <c r="B16" s="1720"/>
      <c r="C16" s="1716"/>
      <c r="D16" s="1717"/>
      <c r="E16" s="1675" t="s">
        <v>8651</v>
      </c>
    </row>
    <row r="17" spans="2:5">
      <c r="B17" s="1676" t="s">
        <v>8652</v>
      </c>
      <c r="C17" s="1723" t="s">
        <v>8654</v>
      </c>
      <c r="D17" s="1711" t="s">
        <v>8645</v>
      </c>
      <c r="E17" s="1675" t="s">
        <v>8655</v>
      </c>
    </row>
    <row r="18" spans="2:5">
      <c r="B18" s="1676" t="s">
        <v>8653</v>
      </c>
      <c r="C18" s="1723"/>
      <c r="D18" s="1711"/>
      <c r="E18" s="1675" t="s">
        <v>8656</v>
      </c>
    </row>
  </sheetData>
  <mergeCells count="12">
    <mergeCell ref="B14:B16"/>
    <mergeCell ref="B10:B13"/>
    <mergeCell ref="B6:B7"/>
    <mergeCell ref="B8:B9"/>
    <mergeCell ref="C17:C18"/>
    <mergeCell ref="D17:D18"/>
    <mergeCell ref="C4:C5"/>
    <mergeCell ref="D4:D5"/>
    <mergeCell ref="C6:C9"/>
    <mergeCell ref="D6:D9"/>
    <mergeCell ref="C10:C16"/>
    <mergeCell ref="D10:D16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R29"/>
  <sheetViews>
    <sheetView workbookViewId="0"/>
  </sheetViews>
  <sheetFormatPr defaultRowHeight="16.5"/>
  <cols>
    <col min="1" max="1" width="2.75" customWidth="1"/>
    <col min="2" max="2" width="11.625" customWidth="1"/>
    <col min="3" max="3" width="29.125" customWidth="1"/>
    <col min="4" max="4" width="16.375" bestFit="1" customWidth="1"/>
    <col min="6" max="6" width="10.625" customWidth="1"/>
    <col min="9" max="11" width="14.625" bestFit="1" customWidth="1"/>
    <col min="12" max="12" width="9" customWidth="1"/>
    <col min="17" max="17" width="26.75" bestFit="1" customWidth="1"/>
    <col min="18" max="18" width="28.625" customWidth="1"/>
  </cols>
  <sheetData>
    <row r="2" spans="2:18" ht="17.25" thickBot="1">
      <c r="B2" s="22" t="s">
        <v>7887</v>
      </c>
    </row>
    <row r="3" spans="2:18" ht="39" customHeight="1">
      <c r="B3" t="s">
        <v>8668</v>
      </c>
      <c r="C3" s="1687" t="s">
        <v>10</v>
      </c>
      <c r="D3" s="1689" t="s">
        <v>7886</v>
      </c>
      <c r="E3" s="1690" t="s">
        <v>721</v>
      </c>
      <c r="F3" s="1690" t="s">
        <v>7885</v>
      </c>
      <c r="G3" s="1689" t="s">
        <v>8661</v>
      </c>
      <c r="H3" s="1689" t="s">
        <v>7884</v>
      </c>
      <c r="I3" s="1692" t="s">
        <v>7883</v>
      </c>
      <c r="J3" s="1692" t="s">
        <v>7882</v>
      </c>
      <c r="K3" s="1692" t="s">
        <v>7881</v>
      </c>
      <c r="L3" s="1688" t="s">
        <v>7880</v>
      </c>
      <c r="M3" s="1691" t="s">
        <v>7879</v>
      </c>
      <c r="N3" s="1691" t="s">
        <v>7878</v>
      </c>
      <c r="O3" s="1688" t="s">
        <v>7877</v>
      </c>
      <c r="P3" s="1689" t="s">
        <v>7876</v>
      </c>
      <c r="Q3" s="1689" t="s">
        <v>8662</v>
      </c>
    </row>
    <row r="4" spans="2:18">
      <c r="C4" s="1693" t="s">
        <v>8663</v>
      </c>
      <c r="D4" s="1683">
        <v>11</v>
      </c>
      <c r="E4" s="1683">
        <v>2</v>
      </c>
      <c r="F4" s="1683">
        <v>12</v>
      </c>
      <c r="G4" s="1683">
        <v>500</v>
      </c>
      <c r="H4" s="1683">
        <v>160</v>
      </c>
      <c r="I4" s="1684">
        <v>18</v>
      </c>
      <c r="J4" s="1683">
        <v>21</v>
      </c>
      <c r="K4" s="1683">
        <v>5</v>
      </c>
      <c r="L4" s="1683">
        <v>600</v>
      </c>
      <c r="M4" s="1683">
        <v>25</v>
      </c>
      <c r="N4" s="1683">
        <v>50</v>
      </c>
      <c r="O4" s="1683">
        <v>9030101</v>
      </c>
      <c r="P4" s="1683">
        <v>160002003</v>
      </c>
      <c r="Q4" s="1683">
        <v>1</v>
      </c>
    </row>
    <row r="5" spans="2:18">
      <c r="C5" s="1693" t="s">
        <v>7875</v>
      </c>
      <c r="D5" s="1683">
        <v>11</v>
      </c>
      <c r="E5" s="1683">
        <v>3</v>
      </c>
      <c r="F5" s="1683">
        <v>13</v>
      </c>
      <c r="G5" s="1683">
        <v>750</v>
      </c>
      <c r="H5" s="1683">
        <v>250</v>
      </c>
      <c r="I5" s="1684">
        <v>18</v>
      </c>
      <c r="J5" s="1683">
        <v>21</v>
      </c>
      <c r="K5" s="1683">
        <v>5</v>
      </c>
      <c r="L5" s="1683">
        <v>600</v>
      </c>
      <c r="M5" s="1683">
        <v>25</v>
      </c>
      <c r="N5" s="1683">
        <v>50</v>
      </c>
      <c r="O5" s="1683">
        <v>9030102</v>
      </c>
      <c r="P5" s="1683">
        <v>160002003</v>
      </c>
      <c r="Q5" s="1683">
        <v>1</v>
      </c>
    </row>
    <row r="6" spans="2:18">
      <c r="C6" s="1693" t="s">
        <v>8664</v>
      </c>
      <c r="D6" s="1683">
        <v>11</v>
      </c>
      <c r="E6" s="1683">
        <v>4</v>
      </c>
      <c r="F6" s="1683">
        <v>14</v>
      </c>
      <c r="G6" s="1683">
        <v>1000</v>
      </c>
      <c r="H6" s="1683">
        <v>300</v>
      </c>
      <c r="I6" s="1684">
        <v>18</v>
      </c>
      <c r="J6" s="1683">
        <v>21</v>
      </c>
      <c r="K6" s="1683">
        <v>5</v>
      </c>
      <c r="L6" s="1683">
        <v>600</v>
      </c>
      <c r="M6" s="1683">
        <v>25</v>
      </c>
      <c r="N6" s="1683">
        <v>50</v>
      </c>
      <c r="O6" s="1683">
        <v>9030103</v>
      </c>
      <c r="P6" s="1683">
        <v>160002003</v>
      </c>
      <c r="Q6" s="1683">
        <v>1</v>
      </c>
    </row>
    <row r="7" spans="2:18">
      <c r="C7" s="1694" t="s">
        <v>8665</v>
      </c>
      <c r="D7" s="1685">
        <v>11</v>
      </c>
      <c r="E7" s="1685">
        <v>2</v>
      </c>
      <c r="F7" s="1685">
        <v>22</v>
      </c>
      <c r="G7" s="1685">
        <v>750</v>
      </c>
      <c r="H7" s="1685">
        <v>250</v>
      </c>
      <c r="I7" s="1686">
        <v>18</v>
      </c>
      <c r="J7" s="1685">
        <v>21</v>
      </c>
      <c r="K7" s="1685">
        <v>5</v>
      </c>
      <c r="L7" s="1685">
        <v>600</v>
      </c>
      <c r="M7" s="1685">
        <v>25</v>
      </c>
      <c r="N7" s="1685">
        <v>50</v>
      </c>
      <c r="O7" s="1685">
        <v>9040101</v>
      </c>
      <c r="P7" s="1685">
        <v>160002003</v>
      </c>
      <c r="Q7" s="1685">
        <v>1</v>
      </c>
    </row>
    <row r="8" spans="2:18">
      <c r="C8" s="1694" t="s">
        <v>8666</v>
      </c>
      <c r="D8" s="1685">
        <v>11</v>
      </c>
      <c r="E8" s="1685">
        <v>3</v>
      </c>
      <c r="F8" s="1685">
        <v>23</v>
      </c>
      <c r="G8" s="1685">
        <v>1000</v>
      </c>
      <c r="H8" s="1685">
        <v>300</v>
      </c>
      <c r="I8" s="1686">
        <v>18</v>
      </c>
      <c r="J8" s="1685">
        <v>21</v>
      </c>
      <c r="K8" s="1685">
        <v>5</v>
      </c>
      <c r="L8" s="1685">
        <v>600</v>
      </c>
      <c r="M8" s="1685">
        <v>25</v>
      </c>
      <c r="N8" s="1685">
        <v>50</v>
      </c>
      <c r="O8" s="1685">
        <v>9040102</v>
      </c>
      <c r="P8" s="1685">
        <v>160002003</v>
      </c>
      <c r="Q8" s="1685">
        <v>1</v>
      </c>
    </row>
    <row r="9" spans="2:18" ht="17.25" thickBot="1">
      <c r="C9" s="1695" t="s">
        <v>8667</v>
      </c>
      <c r="D9" s="1696">
        <v>11</v>
      </c>
      <c r="E9" s="1696">
        <v>4</v>
      </c>
      <c r="F9" s="1696">
        <v>24</v>
      </c>
      <c r="G9" s="1696">
        <v>1250</v>
      </c>
      <c r="H9" s="1696">
        <v>400</v>
      </c>
      <c r="I9" s="1697">
        <v>18</v>
      </c>
      <c r="J9" s="1696">
        <v>21</v>
      </c>
      <c r="K9" s="1696">
        <v>5</v>
      </c>
      <c r="L9" s="1696">
        <v>600</v>
      </c>
      <c r="M9" s="1696">
        <v>25</v>
      </c>
      <c r="N9" s="1696">
        <v>50</v>
      </c>
      <c r="O9" s="1696">
        <v>9040103</v>
      </c>
      <c r="P9" s="1696">
        <v>160002003</v>
      </c>
      <c r="Q9" s="1696">
        <v>1</v>
      </c>
    </row>
    <row r="10" spans="2:18" ht="6.75" customHeight="1" thickBot="1">
      <c r="R10" s="1699" t="s">
        <v>8670</v>
      </c>
    </row>
    <row r="11" spans="2:18">
      <c r="B11" t="s">
        <v>8669</v>
      </c>
      <c r="C11" s="1586" t="s">
        <v>7875</v>
      </c>
      <c r="D11" s="1682">
        <v>11</v>
      </c>
      <c r="E11" s="1584">
        <v>3</v>
      </c>
      <c r="F11" s="1682">
        <v>13</v>
      </c>
      <c r="G11" s="1584">
        <v>1000</v>
      </c>
      <c r="H11" s="1682">
        <v>250</v>
      </c>
      <c r="I11" s="1585">
        <v>11</v>
      </c>
      <c r="J11" s="1584">
        <v>22</v>
      </c>
      <c r="K11" s="1682">
        <v>5</v>
      </c>
      <c r="L11" s="1682">
        <v>600</v>
      </c>
      <c r="M11" s="1584">
        <v>35</v>
      </c>
      <c r="N11" s="1584">
        <v>50</v>
      </c>
      <c r="O11" s="1584">
        <v>9030102</v>
      </c>
      <c r="P11" s="1682">
        <v>160002003</v>
      </c>
      <c r="Q11" s="1584">
        <v>20</v>
      </c>
      <c r="R11" s="1698">
        <v>156104006</v>
      </c>
    </row>
    <row r="13" spans="2:18">
      <c r="B13" s="22" t="s">
        <v>7874</v>
      </c>
    </row>
    <row r="14" spans="2:18" ht="58.5" customHeight="1">
      <c r="B14" s="1632" t="s">
        <v>10</v>
      </c>
      <c r="C14" s="1632" t="s">
        <v>10</v>
      </c>
      <c r="D14" s="1633" t="s">
        <v>7873</v>
      </c>
      <c r="E14" s="1632" t="s">
        <v>721</v>
      </c>
      <c r="F14" s="1634" t="s">
        <v>8466</v>
      </c>
      <c r="G14" s="1633" t="s">
        <v>7872</v>
      </c>
      <c r="H14" s="1633" t="s">
        <v>7871</v>
      </c>
      <c r="I14" s="1633" t="s">
        <v>8678</v>
      </c>
      <c r="J14" s="1632" t="s">
        <v>724</v>
      </c>
      <c r="K14" s="1632" t="s">
        <v>725</v>
      </c>
    </row>
    <row r="15" spans="2:18" ht="40.5">
      <c r="B15" s="1700" t="s">
        <v>7870</v>
      </c>
      <c r="C15" s="1701">
        <v>9010307</v>
      </c>
      <c r="D15" s="1702">
        <v>9030102</v>
      </c>
      <c r="E15" s="1702">
        <v>3</v>
      </c>
      <c r="F15" s="1703">
        <v>1</v>
      </c>
      <c r="G15" s="1702">
        <v>1</v>
      </c>
      <c r="H15" s="1702">
        <v>1.2</v>
      </c>
      <c r="I15" s="1702">
        <v>156104001</v>
      </c>
      <c r="J15" s="1702">
        <v>1</v>
      </c>
      <c r="K15" s="1702">
        <v>1</v>
      </c>
    </row>
    <row r="16" spans="2:18" ht="40.5">
      <c r="B16" s="1700" t="s">
        <v>8671</v>
      </c>
      <c r="C16" s="1701">
        <v>9010308</v>
      </c>
      <c r="D16" s="1702">
        <v>9030102</v>
      </c>
      <c r="E16" s="1702">
        <f>E15</f>
        <v>3</v>
      </c>
      <c r="F16" s="1703">
        <v>1</v>
      </c>
      <c r="G16" s="1702">
        <f>G15+1</f>
        <v>2</v>
      </c>
      <c r="H16" s="1702">
        <v>0.7</v>
      </c>
      <c r="I16" s="1702">
        <v>156104006</v>
      </c>
      <c r="J16" s="1702">
        <v>0</v>
      </c>
      <c r="K16" s="1702">
        <v>0</v>
      </c>
    </row>
    <row r="17" spans="2:11" ht="40.5">
      <c r="B17" s="1700" t="s">
        <v>8672</v>
      </c>
      <c r="C17" s="1701">
        <v>9010309</v>
      </c>
      <c r="D17" s="1702">
        <v>9030102</v>
      </c>
      <c r="E17" s="1702">
        <f>E16</f>
        <v>3</v>
      </c>
      <c r="F17" s="1703">
        <v>1</v>
      </c>
      <c r="G17" s="1702">
        <f>G16+1</f>
        <v>3</v>
      </c>
      <c r="H17" s="1702">
        <v>0.5</v>
      </c>
      <c r="I17" s="1702">
        <v>0</v>
      </c>
      <c r="J17" s="1702">
        <v>0</v>
      </c>
      <c r="K17" s="1702">
        <v>0</v>
      </c>
    </row>
    <row r="18" spans="2:11" ht="40.5">
      <c r="B18" s="1704" t="s">
        <v>7869</v>
      </c>
      <c r="C18" s="1705">
        <v>9010310</v>
      </c>
      <c r="D18" s="1706">
        <v>9030102</v>
      </c>
      <c r="E18" s="1706">
        <v>3</v>
      </c>
      <c r="F18" s="1707">
        <v>2</v>
      </c>
      <c r="G18" s="1706">
        <v>1</v>
      </c>
      <c r="H18" s="1706">
        <v>1.2</v>
      </c>
      <c r="I18" s="1706">
        <v>156104001</v>
      </c>
      <c r="J18" s="1706">
        <v>1</v>
      </c>
      <c r="K18" s="1706">
        <v>1</v>
      </c>
    </row>
    <row r="19" spans="2:11" ht="40.5">
      <c r="B19" s="1704" t="s">
        <v>8673</v>
      </c>
      <c r="C19" s="1705">
        <v>9010311</v>
      </c>
      <c r="D19" s="1706">
        <v>9030102</v>
      </c>
      <c r="E19" s="1706">
        <f>E18</f>
        <v>3</v>
      </c>
      <c r="F19" s="1707">
        <v>2</v>
      </c>
      <c r="G19" s="1706">
        <f>G18+1</f>
        <v>2</v>
      </c>
      <c r="H19" s="1706">
        <v>0.7</v>
      </c>
      <c r="I19" s="1706">
        <v>156104006</v>
      </c>
      <c r="J19" s="1706">
        <v>0</v>
      </c>
      <c r="K19" s="1706">
        <v>0</v>
      </c>
    </row>
    <row r="20" spans="2:11" ht="40.5">
      <c r="B20" s="1704" t="s">
        <v>8674</v>
      </c>
      <c r="C20" s="1705">
        <v>9010312</v>
      </c>
      <c r="D20" s="1706">
        <v>9030102</v>
      </c>
      <c r="E20" s="1706">
        <f>E19</f>
        <v>3</v>
      </c>
      <c r="F20" s="1707">
        <v>2</v>
      </c>
      <c r="G20" s="1706">
        <f>G19+1</f>
        <v>3</v>
      </c>
      <c r="H20" s="1706">
        <v>0.5</v>
      </c>
      <c r="I20" s="1706">
        <v>0</v>
      </c>
      <c r="J20" s="1706">
        <v>0</v>
      </c>
      <c r="K20" s="1706">
        <v>0</v>
      </c>
    </row>
    <row r="21" spans="2:11" ht="40.5">
      <c r="B21" s="1700" t="s">
        <v>7868</v>
      </c>
      <c r="C21" s="1701">
        <v>9010313</v>
      </c>
      <c r="D21" s="1702">
        <v>9030102</v>
      </c>
      <c r="E21" s="1702">
        <v>3</v>
      </c>
      <c r="F21" s="1703">
        <v>3</v>
      </c>
      <c r="G21" s="1702">
        <v>1</v>
      </c>
      <c r="H21" s="1702">
        <v>1.2</v>
      </c>
      <c r="I21" s="1702">
        <v>156104001</v>
      </c>
      <c r="J21" s="1702">
        <v>1</v>
      </c>
      <c r="K21" s="1702">
        <v>1</v>
      </c>
    </row>
    <row r="22" spans="2:11" ht="40.5">
      <c r="B22" s="1700" t="s">
        <v>8675</v>
      </c>
      <c r="C22" s="1701">
        <v>9010314</v>
      </c>
      <c r="D22" s="1702">
        <v>9030102</v>
      </c>
      <c r="E22" s="1702">
        <f>E21</f>
        <v>3</v>
      </c>
      <c r="F22" s="1703">
        <v>3</v>
      </c>
      <c r="G22" s="1702">
        <f>G21+1</f>
        <v>2</v>
      </c>
      <c r="H22" s="1702">
        <v>0.7</v>
      </c>
      <c r="I22" s="1702">
        <v>156104006</v>
      </c>
      <c r="J22" s="1702">
        <v>0</v>
      </c>
      <c r="K22" s="1702">
        <v>0</v>
      </c>
    </row>
    <row r="23" spans="2:11" ht="40.5">
      <c r="B23" s="1700" t="s">
        <v>8676</v>
      </c>
      <c r="C23" s="1701">
        <v>9010315</v>
      </c>
      <c r="D23" s="1702">
        <v>9030102</v>
      </c>
      <c r="E23" s="1702">
        <f>E22</f>
        <v>3</v>
      </c>
      <c r="F23" s="1703">
        <v>3</v>
      </c>
      <c r="G23" s="1702">
        <f>G22+1</f>
        <v>3</v>
      </c>
      <c r="H23" s="1702">
        <v>0.5</v>
      </c>
      <c r="I23" s="1702">
        <v>0</v>
      </c>
      <c r="J23" s="1702">
        <v>0</v>
      </c>
      <c r="K23" s="1702">
        <v>0</v>
      </c>
    </row>
    <row r="24" spans="2:11">
      <c r="B24" s="1708" t="s">
        <v>8677</v>
      </c>
    </row>
    <row r="25" spans="2:11">
      <c r="B25" s="1710" t="s">
        <v>7870</v>
      </c>
      <c r="C25" s="1635">
        <v>9010307</v>
      </c>
      <c r="D25" s="1635">
        <v>9030102</v>
      </c>
      <c r="E25" s="1635">
        <v>3</v>
      </c>
      <c r="F25" s="1635">
        <v>1</v>
      </c>
      <c r="G25" s="1635">
        <v>1</v>
      </c>
      <c r="H25" s="1635">
        <v>1.2</v>
      </c>
      <c r="I25" s="1710">
        <v>156113024</v>
      </c>
      <c r="J25" s="1635">
        <v>1</v>
      </c>
      <c r="K25" s="1635">
        <v>1</v>
      </c>
    </row>
    <row r="26" spans="2:11">
      <c r="B26" s="1710" t="s">
        <v>7869</v>
      </c>
      <c r="C26" s="1635">
        <v>9010310</v>
      </c>
      <c r="D26" s="1635">
        <v>9030102</v>
      </c>
      <c r="E26" s="1635">
        <v>3</v>
      </c>
      <c r="F26" s="1635">
        <v>2</v>
      </c>
      <c r="G26" s="1635">
        <v>1</v>
      </c>
      <c r="H26" s="1635">
        <v>1.2</v>
      </c>
      <c r="I26" s="1710">
        <v>156113024</v>
      </c>
      <c r="J26" s="1635">
        <v>1</v>
      </c>
      <c r="K26" s="1635">
        <v>1</v>
      </c>
    </row>
    <row r="27" spans="2:11">
      <c r="B27" s="1710" t="s">
        <v>7868</v>
      </c>
      <c r="C27" s="1635">
        <v>9010313</v>
      </c>
      <c r="D27" s="1635">
        <v>9030102</v>
      </c>
      <c r="E27" s="1635">
        <v>3</v>
      </c>
      <c r="F27" s="1635">
        <v>3</v>
      </c>
      <c r="G27" s="1635">
        <v>1</v>
      </c>
      <c r="H27" s="1635">
        <v>1.2</v>
      </c>
      <c r="I27" s="1710">
        <v>156113024</v>
      </c>
      <c r="J27" s="1635">
        <v>1</v>
      </c>
      <c r="K27" s="1635">
        <v>1</v>
      </c>
    </row>
    <row r="28" spans="2:11">
      <c r="I28" s="1709" t="s">
        <v>8679</v>
      </c>
    </row>
    <row r="29" spans="2:11">
      <c r="B29" t="s">
        <v>8680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B2:F2003"/>
  <sheetViews>
    <sheetView workbookViewId="0"/>
  </sheetViews>
  <sheetFormatPr defaultColWidth="9" defaultRowHeight="16.5" customHeight="1"/>
  <cols>
    <col min="1" max="1" width="2.375" customWidth="1"/>
    <col min="2" max="2" width="27.25" customWidth="1"/>
    <col min="3" max="3" width="23" customWidth="1"/>
    <col min="4" max="5" width="24.875" customWidth="1"/>
    <col min="6" max="6" width="23" customWidth="1"/>
  </cols>
  <sheetData>
    <row r="2" spans="2:6" ht="16.5" customHeight="1">
      <c r="B2" s="923" t="s">
        <v>8620</v>
      </c>
    </row>
    <row r="3" spans="2:6" ht="50.25" customHeight="1">
      <c r="B3" s="1527" t="s">
        <v>5938</v>
      </c>
      <c r="C3" s="1528" t="s">
        <v>5585</v>
      </c>
      <c r="D3" s="1529" t="s">
        <v>5995</v>
      </c>
      <c r="E3" s="1529" t="s">
        <v>5996</v>
      </c>
      <c r="F3" s="1529" t="s">
        <v>8621</v>
      </c>
    </row>
    <row r="4" spans="2:6" ht="16.5" hidden="1" customHeight="1">
      <c r="B4" s="1485" t="s">
        <v>5997</v>
      </c>
      <c r="C4" s="1486">
        <v>1</v>
      </c>
      <c r="D4" s="1487">
        <v>0</v>
      </c>
      <c r="E4" s="1487">
        <v>0</v>
      </c>
      <c r="F4" s="1669">
        <f>MOD(ROW()-3,25)</f>
        <v>1</v>
      </c>
    </row>
    <row r="5" spans="2:6" ht="16.5" hidden="1" customHeight="1">
      <c r="B5" s="1485" t="s">
        <v>5998</v>
      </c>
      <c r="C5" s="1486">
        <v>2</v>
      </c>
      <c r="D5" s="1487">
        <v>0</v>
      </c>
      <c r="E5" s="1487">
        <v>0</v>
      </c>
      <c r="F5" s="1669">
        <f t="shared" ref="F5:F68" si="0">MOD(ROW()-3,25)</f>
        <v>2</v>
      </c>
    </row>
    <row r="6" spans="2:6" ht="16.5" hidden="1" customHeight="1">
      <c r="B6" s="1485" t="s">
        <v>5999</v>
      </c>
      <c r="C6" s="1486">
        <v>3</v>
      </c>
      <c r="D6" s="1487">
        <v>0</v>
      </c>
      <c r="E6" s="1487">
        <v>0</v>
      </c>
      <c r="F6" s="1669">
        <f t="shared" si="0"/>
        <v>3</v>
      </c>
    </row>
    <row r="7" spans="2:6" ht="16.5" hidden="1" customHeight="1">
      <c r="B7" s="1485" t="s">
        <v>6000</v>
      </c>
      <c r="C7" s="1486">
        <v>4</v>
      </c>
      <c r="D7" s="1487">
        <v>0</v>
      </c>
      <c r="E7" s="1487">
        <v>0</v>
      </c>
      <c r="F7" s="1669">
        <f t="shared" si="0"/>
        <v>4</v>
      </c>
    </row>
    <row r="8" spans="2:6" ht="16.5" hidden="1" customHeight="1">
      <c r="B8" s="1485" t="s">
        <v>6001</v>
      </c>
      <c r="C8" s="1486">
        <v>5</v>
      </c>
      <c r="D8" s="1487">
        <v>0</v>
      </c>
      <c r="E8" s="1487">
        <v>0</v>
      </c>
      <c r="F8" s="1669">
        <f t="shared" si="0"/>
        <v>5</v>
      </c>
    </row>
    <row r="9" spans="2:6" ht="16.5" hidden="1" customHeight="1">
      <c r="B9" s="1485" t="s">
        <v>6002</v>
      </c>
      <c r="C9" s="1486">
        <v>6</v>
      </c>
      <c r="D9" s="1487">
        <v>0</v>
      </c>
      <c r="E9" s="1487">
        <v>0</v>
      </c>
      <c r="F9" s="1669">
        <f t="shared" si="0"/>
        <v>6</v>
      </c>
    </row>
    <row r="10" spans="2:6" ht="16.5" hidden="1" customHeight="1">
      <c r="B10" s="1485" t="s">
        <v>6003</v>
      </c>
      <c r="C10" s="1486">
        <v>7</v>
      </c>
      <c r="D10" s="1487">
        <v>0</v>
      </c>
      <c r="E10" s="1487">
        <v>0</v>
      </c>
      <c r="F10" s="1669">
        <f t="shared" si="0"/>
        <v>7</v>
      </c>
    </row>
    <row r="11" spans="2:6" ht="16.5" hidden="1" customHeight="1">
      <c r="B11" s="1485" t="s">
        <v>6004</v>
      </c>
      <c r="C11" s="1486">
        <v>8</v>
      </c>
      <c r="D11" s="1487">
        <v>0</v>
      </c>
      <c r="E11" s="1487">
        <v>0</v>
      </c>
      <c r="F11" s="1669">
        <f t="shared" si="0"/>
        <v>8</v>
      </c>
    </row>
    <row r="12" spans="2:6" ht="16.5" hidden="1" customHeight="1">
      <c r="B12" s="1485" t="s">
        <v>6005</v>
      </c>
      <c r="C12" s="1486">
        <v>9</v>
      </c>
      <c r="D12" s="1487">
        <v>0</v>
      </c>
      <c r="E12" s="1487">
        <v>0</v>
      </c>
      <c r="F12" s="1669">
        <f t="shared" si="0"/>
        <v>9</v>
      </c>
    </row>
    <row r="13" spans="2:6" ht="16.5" hidden="1" customHeight="1">
      <c r="B13" s="1485" t="s">
        <v>6006</v>
      </c>
      <c r="C13" s="1486">
        <v>10</v>
      </c>
      <c r="D13" s="1487">
        <v>0</v>
      </c>
      <c r="E13" s="1487">
        <v>0</v>
      </c>
      <c r="F13" s="1669">
        <f t="shared" si="0"/>
        <v>10</v>
      </c>
    </row>
    <row r="14" spans="2:6" ht="16.5" hidden="1" customHeight="1">
      <c r="B14" s="1485" t="s">
        <v>6007</v>
      </c>
      <c r="C14" s="1486">
        <v>11</v>
      </c>
      <c r="D14" s="1487">
        <v>0</v>
      </c>
      <c r="E14" s="1487">
        <v>0</v>
      </c>
      <c r="F14" s="1669">
        <f t="shared" si="0"/>
        <v>11</v>
      </c>
    </row>
    <row r="15" spans="2:6" ht="16.5" hidden="1" customHeight="1">
      <c r="B15" s="1485" t="s">
        <v>6008</v>
      </c>
      <c r="C15" s="1486">
        <v>12</v>
      </c>
      <c r="D15" s="1487">
        <v>0</v>
      </c>
      <c r="E15" s="1487">
        <v>0</v>
      </c>
      <c r="F15" s="1669">
        <f t="shared" si="0"/>
        <v>12</v>
      </c>
    </row>
    <row r="16" spans="2:6" ht="16.5" hidden="1" customHeight="1">
      <c r="B16" s="1485" t="s">
        <v>6009</v>
      </c>
      <c r="C16" s="1486">
        <v>13</v>
      </c>
      <c r="D16" s="1487">
        <v>0</v>
      </c>
      <c r="E16" s="1487">
        <v>0</v>
      </c>
      <c r="F16" s="1669">
        <f t="shared" si="0"/>
        <v>13</v>
      </c>
    </row>
    <row r="17" spans="2:6" ht="16.5" hidden="1" customHeight="1">
      <c r="B17" s="1485" t="s">
        <v>6010</v>
      </c>
      <c r="C17" s="1486">
        <v>14</v>
      </c>
      <c r="D17" s="1487">
        <v>0</v>
      </c>
      <c r="E17" s="1487">
        <v>0</v>
      </c>
      <c r="F17" s="1669">
        <f t="shared" si="0"/>
        <v>14</v>
      </c>
    </row>
    <row r="18" spans="2:6" ht="16.5" hidden="1" customHeight="1">
      <c r="B18" s="1485" t="s">
        <v>6011</v>
      </c>
      <c r="C18" s="1486">
        <v>15</v>
      </c>
      <c r="D18" s="1487">
        <v>0</v>
      </c>
      <c r="E18" s="1487">
        <v>0</v>
      </c>
      <c r="F18" s="1669">
        <f t="shared" si="0"/>
        <v>15</v>
      </c>
    </row>
    <row r="19" spans="2:6" ht="16.5" hidden="1" customHeight="1">
      <c r="B19" s="1485" t="s">
        <v>6012</v>
      </c>
      <c r="C19" s="1486">
        <v>16</v>
      </c>
      <c r="D19" s="1487">
        <v>0</v>
      </c>
      <c r="E19" s="1487">
        <v>0</v>
      </c>
      <c r="F19" s="1669">
        <f t="shared" si="0"/>
        <v>16</v>
      </c>
    </row>
    <row r="20" spans="2:6" ht="16.5" hidden="1" customHeight="1">
      <c r="B20" s="1485" t="s">
        <v>6013</v>
      </c>
      <c r="C20" s="1486">
        <v>17</v>
      </c>
      <c r="D20" s="1487">
        <v>0</v>
      </c>
      <c r="E20" s="1487">
        <v>0</v>
      </c>
      <c r="F20" s="1669">
        <f t="shared" si="0"/>
        <v>17</v>
      </c>
    </row>
    <row r="21" spans="2:6" ht="16.5" hidden="1" customHeight="1">
      <c r="B21" s="1485" t="s">
        <v>6014</v>
      </c>
      <c r="C21" s="1486">
        <v>18</v>
      </c>
      <c r="D21" s="1487">
        <v>0</v>
      </c>
      <c r="E21" s="1487">
        <v>0</v>
      </c>
      <c r="F21" s="1669">
        <f t="shared" si="0"/>
        <v>18</v>
      </c>
    </row>
    <row r="22" spans="2:6" ht="16.5" hidden="1" customHeight="1">
      <c r="B22" s="1485" t="s">
        <v>6015</v>
      </c>
      <c r="C22" s="1486">
        <v>19</v>
      </c>
      <c r="D22" s="1487">
        <v>0</v>
      </c>
      <c r="E22" s="1487">
        <v>0</v>
      </c>
      <c r="F22" s="1669">
        <f t="shared" si="0"/>
        <v>19</v>
      </c>
    </row>
    <row r="23" spans="2:6" ht="16.5" hidden="1" customHeight="1">
      <c r="B23" s="1485" t="s">
        <v>6016</v>
      </c>
      <c r="C23" s="1486">
        <v>20</v>
      </c>
      <c r="D23" s="1487">
        <v>0</v>
      </c>
      <c r="E23" s="1487">
        <v>0</v>
      </c>
      <c r="F23" s="1669">
        <f t="shared" si="0"/>
        <v>20</v>
      </c>
    </row>
    <row r="24" spans="2:6" ht="16.5" hidden="1" customHeight="1">
      <c r="B24" s="1485" t="s">
        <v>6017</v>
      </c>
      <c r="C24" s="1486">
        <v>21</v>
      </c>
      <c r="D24" s="1487">
        <v>0</v>
      </c>
      <c r="E24" s="1487">
        <v>0</v>
      </c>
      <c r="F24" s="1669">
        <f t="shared" si="0"/>
        <v>21</v>
      </c>
    </row>
    <row r="25" spans="2:6" ht="16.5" hidden="1" customHeight="1">
      <c r="B25" s="1485" t="s">
        <v>6018</v>
      </c>
      <c r="C25" s="1486">
        <v>22</v>
      </c>
      <c r="D25" s="1487">
        <v>0</v>
      </c>
      <c r="E25" s="1487">
        <v>0</v>
      </c>
      <c r="F25" s="1669">
        <f t="shared" si="0"/>
        <v>22</v>
      </c>
    </row>
    <row r="26" spans="2:6" ht="16.5" hidden="1" customHeight="1">
      <c r="B26" s="1485" t="s">
        <v>6019</v>
      </c>
      <c r="C26" s="1486">
        <v>23</v>
      </c>
      <c r="D26" s="1487">
        <v>0</v>
      </c>
      <c r="E26" s="1487">
        <v>0</v>
      </c>
      <c r="F26" s="1669">
        <f t="shared" si="0"/>
        <v>23</v>
      </c>
    </row>
    <row r="27" spans="2:6" ht="16.5" hidden="1" customHeight="1">
      <c r="B27" s="1485" t="s">
        <v>6020</v>
      </c>
      <c r="C27" s="1486">
        <v>24</v>
      </c>
      <c r="D27" s="1487">
        <v>0</v>
      </c>
      <c r="E27" s="1487">
        <v>0</v>
      </c>
      <c r="F27" s="1669">
        <f t="shared" si="0"/>
        <v>24</v>
      </c>
    </row>
    <row r="28" spans="2:6" ht="16.5" customHeight="1">
      <c r="B28" s="1485" t="s">
        <v>6021</v>
      </c>
      <c r="C28" s="1486">
        <v>25</v>
      </c>
      <c r="D28" s="1487">
        <v>0</v>
      </c>
      <c r="E28" s="1487">
        <v>75</v>
      </c>
      <c r="F28" s="1669">
        <f t="shared" si="0"/>
        <v>0</v>
      </c>
    </row>
    <row r="29" spans="2:6" ht="16.5" hidden="1" customHeight="1">
      <c r="B29" s="1485" t="s">
        <v>6022</v>
      </c>
      <c r="C29" s="1486">
        <v>26</v>
      </c>
      <c r="D29" s="1487">
        <v>0</v>
      </c>
      <c r="E29" s="1487">
        <v>0</v>
      </c>
      <c r="F29" s="1669">
        <f t="shared" si="0"/>
        <v>1</v>
      </c>
    </row>
    <row r="30" spans="2:6" ht="16.5" hidden="1" customHeight="1">
      <c r="B30" s="1485" t="s">
        <v>6023</v>
      </c>
      <c r="C30" s="1486">
        <v>27</v>
      </c>
      <c r="D30" s="1487">
        <v>0</v>
      </c>
      <c r="E30" s="1487">
        <v>0</v>
      </c>
      <c r="F30" s="1669">
        <f t="shared" si="0"/>
        <v>2</v>
      </c>
    </row>
    <row r="31" spans="2:6" ht="16.5" hidden="1" customHeight="1">
      <c r="B31" s="1485" t="s">
        <v>6024</v>
      </c>
      <c r="C31" s="1486">
        <v>28</v>
      </c>
      <c r="D31" s="1487">
        <v>0</v>
      </c>
      <c r="E31" s="1487">
        <v>0</v>
      </c>
      <c r="F31" s="1669">
        <f t="shared" si="0"/>
        <v>3</v>
      </c>
    </row>
    <row r="32" spans="2:6" ht="16.5" hidden="1" customHeight="1">
      <c r="B32" s="1485" t="s">
        <v>6025</v>
      </c>
      <c r="C32" s="1486">
        <v>29</v>
      </c>
      <c r="D32" s="1487">
        <v>0</v>
      </c>
      <c r="E32" s="1487">
        <v>0</v>
      </c>
      <c r="F32" s="1669">
        <f t="shared" si="0"/>
        <v>4</v>
      </c>
    </row>
    <row r="33" spans="2:6" ht="16.5" hidden="1" customHeight="1">
      <c r="B33" s="1485" t="s">
        <v>6026</v>
      </c>
      <c r="C33" s="1486">
        <v>30</v>
      </c>
      <c r="D33" s="1487">
        <v>0</v>
      </c>
      <c r="E33" s="1487">
        <v>0</v>
      </c>
      <c r="F33" s="1669">
        <f t="shared" si="0"/>
        <v>5</v>
      </c>
    </row>
    <row r="34" spans="2:6" ht="16.5" hidden="1" customHeight="1">
      <c r="B34" s="1485" t="s">
        <v>6027</v>
      </c>
      <c r="C34" s="1486">
        <v>31</v>
      </c>
      <c r="D34" s="1487">
        <v>0</v>
      </c>
      <c r="E34" s="1487">
        <v>0</v>
      </c>
      <c r="F34" s="1669">
        <f t="shared" si="0"/>
        <v>6</v>
      </c>
    </row>
    <row r="35" spans="2:6" ht="16.5" hidden="1" customHeight="1">
      <c r="B35" s="1485" t="s">
        <v>6028</v>
      </c>
      <c r="C35" s="1486">
        <v>32</v>
      </c>
      <c r="D35" s="1487">
        <v>0</v>
      </c>
      <c r="E35" s="1487">
        <v>0</v>
      </c>
      <c r="F35" s="1669">
        <f t="shared" si="0"/>
        <v>7</v>
      </c>
    </row>
    <row r="36" spans="2:6" ht="16.5" hidden="1" customHeight="1">
      <c r="B36" s="1485" t="s">
        <v>6029</v>
      </c>
      <c r="C36" s="1486">
        <v>33</v>
      </c>
      <c r="D36" s="1487">
        <v>0</v>
      </c>
      <c r="E36" s="1487">
        <v>0</v>
      </c>
      <c r="F36" s="1669">
        <f t="shared" si="0"/>
        <v>8</v>
      </c>
    </row>
    <row r="37" spans="2:6" ht="16.5" hidden="1" customHeight="1">
      <c r="B37" s="1485" t="s">
        <v>6030</v>
      </c>
      <c r="C37" s="1486">
        <v>34</v>
      </c>
      <c r="D37" s="1487">
        <v>0</v>
      </c>
      <c r="E37" s="1487">
        <v>0</v>
      </c>
      <c r="F37" s="1669">
        <f t="shared" si="0"/>
        <v>9</v>
      </c>
    </row>
    <row r="38" spans="2:6" ht="16.5" hidden="1" customHeight="1">
      <c r="B38" s="1485" t="s">
        <v>6031</v>
      </c>
      <c r="C38" s="1486">
        <v>35</v>
      </c>
      <c r="D38" s="1487">
        <v>0</v>
      </c>
      <c r="E38" s="1487">
        <v>0</v>
      </c>
      <c r="F38" s="1669">
        <f t="shared" si="0"/>
        <v>10</v>
      </c>
    </row>
    <row r="39" spans="2:6" ht="16.5" hidden="1" customHeight="1">
      <c r="B39" s="1485" t="s">
        <v>6032</v>
      </c>
      <c r="C39" s="1486">
        <v>36</v>
      </c>
      <c r="D39" s="1487">
        <v>0</v>
      </c>
      <c r="E39" s="1487">
        <v>0</v>
      </c>
      <c r="F39" s="1669">
        <f t="shared" si="0"/>
        <v>11</v>
      </c>
    </row>
    <row r="40" spans="2:6" ht="16.5" hidden="1" customHeight="1">
      <c r="B40" s="1485" t="s">
        <v>6033</v>
      </c>
      <c r="C40" s="1486">
        <v>37</v>
      </c>
      <c r="D40" s="1487">
        <v>0</v>
      </c>
      <c r="E40" s="1487">
        <v>0</v>
      </c>
      <c r="F40" s="1669">
        <f t="shared" si="0"/>
        <v>12</v>
      </c>
    </row>
    <row r="41" spans="2:6" ht="16.5" hidden="1" customHeight="1">
      <c r="B41" s="1485" t="s">
        <v>6034</v>
      </c>
      <c r="C41" s="1486">
        <v>38</v>
      </c>
      <c r="D41" s="1487">
        <v>0</v>
      </c>
      <c r="E41" s="1487">
        <v>0</v>
      </c>
      <c r="F41" s="1669">
        <f t="shared" si="0"/>
        <v>13</v>
      </c>
    </row>
    <row r="42" spans="2:6" ht="16.5" hidden="1" customHeight="1">
      <c r="B42" s="1485" t="s">
        <v>6035</v>
      </c>
      <c r="C42" s="1486">
        <v>39</v>
      </c>
      <c r="D42" s="1487">
        <v>0</v>
      </c>
      <c r="E42" s="1487">
        <v>0</v>
      </c>
      <c r="F42" s="1669">
        <f t="shared" si="0"/>
        <v>14</v>
      </c>
    </row>
    <row r="43" spans="2:6" ht="16.5" hidden="1" customHeight="1">
      <c r="B43" s="1485" t="s">
        <v>6036</v>
      </c>
      <c r="C43" s="1486">
        <v>40</v>
      </c>
      <c r="D43" s="1487">
        <v>0</v>
      </c>
      <c r="E43" s="1487">
        <v>0</v>
      </c>
      <c r="F43" s="1669">
        <f t="shared" si="0"/>
        <v>15</v>
      </c>
    </row>
    <row r="44" spans="2:6" ht="16.5" hidden="1" customHeight="1">
      <c r="B44" s="1485" t="s">
        <v>6037</v>
      </c>
      <c r="C44" s="1486">
        <v>41</v>
      </c>
      <c r="D44" s="1487">
        <v>0</v>
      </c>
      <c r="E44" s="1487">
        <v>0</v>
      </c>
      <c r="F44" s="1669">
        <f t="shared" si="0"/>
        <v>16</v>
      </c>
    </row>
    <row r="45" spans="2:6" ht="16.5" hidden="1" customHeight="1">
      <c r="B45" s="1485" t="s">
        <v>6038</v>
      </c>
      <c r="C45" s="1486">
        <v>42</v>
      </c>
      <c r="D45" s="1487">
        <v>0</v>
      </c>
      <c r="E45" s="1487">
        <v>0</v>
      </c>
      <c r="F45" s="1669">
        <f t="shared" si="0"/>
        <v>17</v>
      </c>
    </row>
    <row r="46" spans="2:6" ht="16.5" hidden="1" customHeight="1">
      <c r="B46" s="1485" t="s">
        <v>6039</v>
      </c>
      <c r="C46" s="1486">
        <v>43</v>
      </c>
      <c r="D46" s="1487">
        <v>0</v>
      </c>
      <c r="E46" s="1487">
        <v>0</v>
      </c>
      <c r="F46" s="1669">
        <f t="shared" si="0"/>
        <v>18</v>
      </c>
    </row>
    <row r="47" spans="2:6" ht="16.5" hidden="1" customHeight="1">
      <c r="B47" s="1485" t="s">
        <v>6040</v>
      </c>
      <c r="C47" s="1486">
        <v>44</v>
      </c>
      <c r="D47" s="1487">
        <v>0</v>
      </c>
      <c r="E47" s="1487">
        <v>0</v>
      </c>
      <c r="F47" s="1669">
        <f t="shared" si="0"/>
        <v>19</v>
      </c>
    </row>
    <row r="48" spans="2:6" ht="16.5" hidden="1" customHeight="1">
      <c r="B48" s="1485" t="s">
        <v>6041</v>
      </c>
      <c r="C48" s="1486">
        <v>45</v>
      </c>
      <c r="D48" s="1487">
        <v>0</v>
      </c>
      <c r="E48" s="1487">
        <v>0</v>
      </c>
      <c r="F48" s="1669">
        <f t="shared" si="0"/>
        <v>20</v>
      </c>
    </row>
    <row r="49" spans="2:6" ht="16.5" hidden="1" customHeight="1">
      <c r="B49" s="1485" t="s">
        <v>6042</v>
      </c>
      <c r="C49" s="1486">
        <v>46</v>
      </c>
      <c r="D49" s="1487">
        <v>0</v>
      </c>
      <c r="E49" s="1487">
        <v>0</v>
      </c>
      <c r="F49" s="1669">
        <f t="shared" si="0"/>
        <v>21</v>
      </c>
    </row>
    <row r="50" spans="2:6" ht="16.5" hidden="1" customHeight="1">
      <c r="B50" s="1485" t="s">
        <v>6043</v>
      </c>
      <c r="C50" s="1486">
        <v>47</v>
      </c>
      <c r="D50" s="1487">
        <v>0</v>
      </c>
      <c r="E50" s="1487">
        <v>0</v>
      </c>
      <c r="F50" s="1669">
        <f t="shared" si="0"/>
        <v>22</v>
      </c>
    </row>
    <row r="51" spans="2:6" ht="16.5" hidden="1" customHeight="1">
      <c r="B51" s="1485" t="s">
        <v>6044</v>
      </c>
      <c r="C51" s="1486">
        <v>48</v>
      </c>
      <c r="D51" s="1487">
        <v>0</v>
      </c>
      <c r="E51" s="1487">
        <v>0</v>
      </c>
      <c r="F51" s="1669">
        <f t="shared" si="0"/>
        <v>23</v>
      </c>
    </row>
    <row r="52" spans="2:6" ht="16.5" hidden="1" customHeight="1">
      <c r="B52" s="1485" t="s">
        <v>6045</v>
      </c>
      <c r="C52" s="1486">
        <v>49</v>
      </c>
      <c r="D52" s="1487">
        <v>0</v>
      </c>
      <c r="E52" s="1487">
        <v>0</v>
      </c>
      <c r="F52" s="1669">
        <f t="shared" si="0"/>
        <v>24</v>
      </c>
    </row>
    <row r="53" spans="2:6" ht="16.5" customHeight="1">
      <c r="B53" s="1485" t="s">
        <v>6046</v>
      </c>
      <c r="C53" s="1486">
        <v>50</v>
      </c>
      <c r="D53" s="1487">
        <v>1250</v>
      </c>
      <c r="E53" s="1487">
        <v>0</v>
      </c>
      <c r="F53" s="1669">
        <f t="shared" si="0"/>
        <v>0</v>
      </c>
    </row>
    <row r="54" spans="2:6" ht="16.5" hidden="1" customHeight="1">
      <c r="B54" s="1485" t="s">
        <v>6047</v>
      </c>
      <c r="C54" s="1486">
        <v>51</v>
      </c>
      <c r="D54" s="1487">
        <v>0</v>
      </c>
      <c r="E54" s="1487">
        <v>0</v>
      </c>
      <c r="F54" s="1669">
        <f t="shared" si="0"/>
        <v>1</v>
      </c>
    </row>
    <row r="55" spans="2:6" ht="16.5" hidden="1" customHeight="1">
      <c r="B55" s="1485" t="s">
        <v>6048</v>
      </c>
      <c r="C55" s="1486">
        <v>52</v>
      </c>
      <c r="D55" s="1487">
        <v>0</v>
      </c>
      <c r="E55" s="1487">
        <v>0</v>
      </c>
      <c r="F55" s="1669">
        <f t="shared" si="0"/>
        <v>2</v>
      </c>
    </row>
    <row r="56" spans="2:6" ht="16.5" hidden="1" customHeight="1">
      <c r="B56" s="1485" t="s">
        <v>6049</v>
      </c>
      <c r="C56" s="1486">
        <v>53</v>
      </c>
      <c r="D56" s="1487">
        <v>0</v>
      </c>
      <c r="E56" s="1487">
        <v>0</v>
      </c>
      <c r="F56" s="1669">
        <f t="shared" si="0"/>
        <v>3</v>
      </c>
    </row>
    <row r="57" spans="2:6" ht="16.5" hidden="1" customHeight="1">
      <c r="B57" s="1485" t="s">
        <v>6050</v>
      </c>
      <c r="C57" s="1486">
        <v>54</v>
      </c>
      <c r="D57" s="1487">
        <v>0</v>
      </c>
      <c r="E57" s="1487">
        <v>0</v>
      </c>
      <c r="F57" s="1669">
        <f t="shared" si="0"/>
        <v>4</v>
      </c>
    </row>
    <row r="58" spans="2:6" ht="16.5" hidden="1" customHeight="1">
      <c r="B58" s="1485" t="s">
        <v>6051</v>
      </c>
      <c r="C58" s="1486">
        <v>55</v>
      </c>
      <c r="D58" s="1487">
        <v>0</v>
      </c>
      <c r="E58" s="1487">
        <v>0</v>
      </c>
      <c r="F58" s="1669">
        <f t="shared" si="0"/>
        <v>5</v>
      </c>
    </row>
    <row r="59" spans="2:6" ht="16.5" hidden="1" customHeight="1">
      <c r="B59" s="1485" t="s">
        <v>6052</v>
      </c>
      <c r="C59" s="1486">
        <v>56</v>
      </c>
      <c r="D59" s="1487">
        <v>0</v>
      </c>
      <c r="E59" s="1487">
        <v>0</v>
      </c>
      <c r="F59" s="1669">
        <f t="shared" si="0"/>
        <v>6</v>
      </c>
    </row>
    <row r="60" spans="2:6" ht="16.5" hidden="1" customHeight="1">
      <c r="B60" s="1485" t="s">
        <v>6053</v>
      </c>
      <c r="C60" s="1486">
        <v>57</v>
      </c>
      <c r="D60" s="1487">
        <v>0</v>
      </c>
      <c r="E60" s="1487">
        <v>0</v>
      </c>
      <c r="F60" s="1669">
        <f t="shared" si="0"/>
        <v>7</v>
      </c>
    </row>
    <row r="61" spans="2:6" ht="16.5" hidden="1" customHeight="1">
      <c r="B61" s="1485" t="s">
        <v>6054</v>
      </c>
      <c r="C61" s="1486">
        <v>58</v>
      </c>
      <c r="D61" s="1487">
        <v>0</v>
      </c>
      <c r="E61" s="1487">
        <v>0</v>
      </c>
      <c r="F61" s="1669">
        <f t="shared" si="0"/>
        <v>8</v>
      </c>
    </row>
    <row r="62" spans="2:6" ht="16.5" hidden="1" customHeight="1">
      <c r="B62" s="1485" t="s">
        <v>6055</v>
      </c>
      <c r="C62" s="1486">
        <v>59</v>
      </c>
      <c r="D62" s="1487">
        <v>0</v>
      </c>
      <c r="E62" s="1487">
        <v>0</v>
      </c>
      <c r="F62" s="1669">
        <f t="shared" si="0"/>
        <v>9</v>
      </c>
    </row>
    <row r="63" spans="2:6" ht="16.5" hidden="1" customHeight="1">
      <c r="B63" s="1485" t="s">
        <v>6056</v>
      </c>
      <c r="C63" s="1486">
        <v>60</v>
      </c>
      <c r="D63" s="1487">
        <v>0</v>
      </c>
      <c r="E63" s="1487">
        <v>0</v>
      </c>
      <c r="F63" s="1669">
        <f t="shared" si="0"/>
        <v>10</v>
      </c>
    </row>
    <row r="64" spans="2:6" ht="16.5" hidden="1" customHeight="1">
      <c r="B64" s="1485" t="s">
        <v>6057</v>
      </c>
      <c r="C64" s="1486">
        <v>61</v>
      </c>
      <c r="D64" s="1487">
        <v>0</v>
      </c>
      <c r="E64" s="1487">
        <v>0</v>
      </c>
      <c r="F64" s="1669">
        <f t="shared" si="0"/>
        <v>11</v>
      </c>
    </row>
    <row r="65" spans="2:6" ht="16.5" hidden="1" customHeight="1">
      <c r="B65" s="1485" t="s">
        <v>6058</v>
      </c>
      <c r="C65" s="1486">
        <v>62</v>
      </c>
      <c r="D65" s="1487">
        <v>0</v>
      </c>
      <c r="E65" s="1487">
        <v>0</v>
      </c>
      <c r="F65" s="1669">
        <f t="shared" si="0"/>
        <v>12</v>
      </c>
    </row>
    <row r="66" spans="2:6" ht="16.5" hidden="1" customHeight="1">
      <c r="B66" s="1485" t="s">
        <v>6059</v>
      </c>
      <c r="C66" s="1486">
        <v>63</v>
      </c>
      <c r="D66" s="1487">
        <v>0</v>
      </c>
      <c r="E66" s="1487">
        <v>0</v>
      </c>
      <c r="F66" s="1669">
        <f t="shared" si="0"/>
        <v>13</v>
      </c>
    </row>
    <row r="67" spans="2:6" ht="16.5" hidden="1" customHeight="1">
      <c r="B67" s="1485" t="s">
        <v>6060</v>
      </c>
      <c r="C67" s="1486">
        <v>64</v>
      </c>
      <c r="D67" s="1487">
        <v>0</v>
      </c>
      <c r="E67" s="1487">
        <v>0</v>
      </c>
      <c r="F67" s="1669">
        <f t="shared" si="0"/>
        <v>14</v>
      </c>
    </row>
    <row r="68" spans="2:6" ht="16.5" hidden="1" customHeight="1">
      <c r="B68" s="1485" t="s">
        <v>6061</v>
      </c>
      <c r="C68" s="1486">
        <v>65</v>
      </c>
      <c r="D68" s="1487">
        <v>0</v>
      </c>
      <c r="E68" s="1487">
        <v>0</v>
      </c>
      <c r="F68" s="1669">
        <f t="shared" si="0"/>
        <v>15</v>
      </c>
    </row>
    <row r="69" spans="2:6" ht="16.5" hidden="1" customHeight="1">
      <c r="B69" s="1485" t="s">
        <v>6062</v>
      </c>
      <c r="C69" s="1486">
        <v>66</v>
      </c>
      <c r="D69" s="1487">
        <v>0</v>
      </c>
      <c r="E69" s="1487">
        <v>0</v>
      </c>
      <c r="F69" s="1669">
        <f t="shared" ref="F69:F132" si="1">MOD(ROW()-3,25)</f>
        <v>16</v>
      </c>
    </row>
    <row r="70" spans="2:6" ht="16.5" hidden="1" customHeight="1">
      <c r="B70" s="1485" t="s">
        <v>6063</v>
      </c>
      <c r="C70" s="1486">
        <v>67</v>
      </c>
      <c r="D70" s="1487">
        <v>0</v>
      </c>
      <c r="E70" s="1487">
        <v>0</v>
      </c>
      <c r="F70" s="1669">
        <f t="shared" si="1"/>
        <v>17</v>
      </c>
    </row>
    <row r="71" spans="2:6" ht="16.5" hidden="1" customHeight="1">
      <c r="B71" s="1485" t="s">
        <v>6064</v>
      </c>
      <c r="C71" s="1486">
        <v>68</v>
      </c>
      <c r="D71" s="1487">
        <v>0</v>
      </c>
      <c r="E71" s="1487">
        <v>0</v>
      </c>
      <c r="F71" s="1669">
        <f t="shared" si="1"/>
        <v>18</v>
      </c>
    </row>
    <row r="72" spans="2:6" ht="16.5" hidden="1" customHeight="1">
      <c r="B72" s="1485" t="s">
        <v>6065</v>
      </c>
      <c r="C72" s="1486">
        <v>69</v>
      </c>
      <c r="D72" s="1487">
        <v>0</v>
      </c>
      <c r="E72" s="1487">
        <v>0</v>
      </c>
      <c r="F72" s="1669">
        <f t="shared" si="1"/>
        <v>19</v>
      </c>
    </row>
    <row r="73" spans="2:6" ht="16.5" hidden="1" customHeight="1">
      <c r="B73" s="1485" t="s">
        <v>6066</v>
      </c>
      <c r="C73" s="1486">
        <v>70</v>
      </c>
      <c r="D73" s="1487">
        <v>0</v>
      </c>
      <c r="E73" s="1487">
        <v>0</v>
      </c>
      <c r="F73" s="1669">
        <f t="shared" si="1"/>
        <v>20</v>
      </c>
    </row>
    <row r="74" spans="2:6" ht="16.5" hidden="1" customHeight="1">
      <c r="B74" s="1485" t="s">
        <v>6067</v>
      </c>
      <c r="C74" s="1486">
        <v>71</v>
      </c>
      <c r="D74" s="1487">
        <v>0</v>
      </c>
      <c r="E74" s="1487">
        <v>0</v>
      </c>
      <c r="F74" s="1669">
        <f t="shared" si="1"/>
        <v>21</v>
      </c>
    </row>
    <row r="75" spans="2:6" ht="16.5" hidden="1" customHeight="1">
      <c r="B75" s="1485" t="s">
        <v>6068</v>
      </c>
      <c r="C75" s="1486">
        <v>72</v>
      </c>
      <c r="D75" s="1487">
        <v>0</v>
      </c>
      <c r="E75" s="1487">
        <v>0</v>
      </c>
      <c r="F75" s="1669">
        <f t="shared" si="1"/>
        <v>22</v>
      </c>
    </row>
    <row r="76" spans="2:6" ht="16.5" hidden="1" customHeight="1">
      <c r="B76" s="1485" t="s">
        <v>6069</v>
      </c>
      <c r="C76" s="1486">
        <v>73</v>
      </c>
      <c r="D76" s="1487">
        <v>0</v>
      </c>
      <c r="E76" s="1487">
        <v>0</v>
      </c>
      <c r="F76" s="1669">
        <f t="shared" si="1"/>
        <v>23</v>
      </c>
    </row>
    <row r="77" spans="2:6" ht="16.5" hidden="1" customHeight="1">
      <c r="B77" s="1485" t="s">
        <v>6070</v>
      </c>
      <c r="C77" s="1486">
        <v>74</v>
      </c>
      <c r="D77" s="1487">
        <v>0</v>
      </c>
      <c r="E77" s="1487">
        <v>0</v>
      </c>
      <c r="F77" s="1669">
        <f t="shared" si="1"/>
        <v>24</v>
      </c>
    </row>
    <row r="78" spans="2:6" ht="16.5" customHeight="1">
      <c r="B78" s="1485" t="s">
        <v>6071</v>
      </c>
      <c r="C78" s="1486">
        <v>75</v>
      </c>
      <c r="D78" s="1487">
        <v>0</v>
      </c>
      <c r="E78" s="1487">
        <f>E28+75</f>
        <v>150</v>
      </c>
      <c r="F78" s="1669">
        <f t="shared" si="1"/>
        <v>0</v>
      </c>
    </row>
    <row r="79" spans="2:6" ht="16.5" hidden="1" customHeight="1">
      <c r="B79" s="1485" t="s">
        <v>6072</v>
      </c>
      <c r="C79" s="1486">
        <v>76</v>
      </c>
      <c r="D79" s="1487">
        <v>0</v>
      </c>
      <c r="E79" s="1487">
        <v>0</v>
      </c>
      <c r="F79" s="1669">
        <f t="shared" si="1"/>
        <v>1</v>
      </c>
    </row>
    <row r="80" spans="2:6" ht="16.5" hidden="1" customHeight="1">
      <c r="B80" s="1485" t="s">
        <v>6073</v>
      </c>
      <c r="C80" s="1486">
        <v>77</v>
      </c>
      <c r="D80" s="1487">
        <v>0</v>
      </c>
      <c r="E80" s="1487">
        <v>0</v>
      </c>
      <c r="F80" s="1669">
        <f t="shared" si="1"/>
        <v>2</v>
      </c>
    </row>
    <row r="81" spans="2:6" ht="16.5" hidden="1" customHeight="1">
      <c r="B81" s="1485" t="s">
        <v>6074</v>
      </c>
      <c r="C81" s="1486">
        <v>78</v>
      </c>
      <c r="D81" s="1487">
        <v>0</v>
      </c>
      <c r="E81" s="1487">
        <v>0</v>
      </c>
      <c r="F81" s="1669">
        <f t="shared" si="1"/>
        <v>3</v>
      </c>
    </row>
    <row r="82" spans="2:6" ht="16.5" hidden="1" customHeight="1">
      <c r="B82" s="1485" t="s">
        <v>6075</v>
      </c>
      <c r="C82" s="1486">
        <v>79</v>
      </c>
      <c r="D82" s="1487">
        <v>0</v>
      </c>
      <c r="E82" s="1487">
        <v>0</v>
      </c>
      <c r="F82" s="1669">
        <f t="shared" si="1"/>
        <v>4</v>
      </c>
    </row>
    <row r="83" spans="2:6" ht="16.5" hidden="1" customHeight="1">
      <c r="B83" s="1485" t="s">
        <v>6076</v>
      </c>
      <c r="C83" s="1486">
        <v>80</v>
      </c>
      <c r="D83" s="1487">
        <v>0</v>
      </c>
      <c r="E83" s="1487">
        <v>0</v>
      </c>
      <c r="F83" s="1669">
        <f t="shared" si="1"/>
        <v>5</v>
      </c>
    </row>
    <row r="84" spans="2:6" ht="16.5" hidden="1" customHeight="1">
      <c r="B84" s="1485" t="s">
        <v>6077</v>
      </c>
      <c r="C84" s="1486">
        <v>81</v>
      </c>
      <c r="D84" s="1487">
        <v>0</v>
      </c>
      <c r="E84" s="1487">
        <v>0</v>
      </c>
      <c r="F84" s="1669">
        <f t="shared" si="1"/>
        <v>6</v>
      </c>
    </row>
    <row r="85" spans="2:6" ht="16.5" hidden="1" customHeight="1">
      <c r="B85" s="1485" t="s">
        <v>6078</v>
      </c>
      <c r="C85" s="1486">
        <v>82</v>
      </c>
      <c r="D85" s="1487">
        <v>0</v>
      </c>
      <c r="E85" s="1487">
        <v>0</v>
      </c>
      <c r="F85" s="1669">
        <f t="shared" si="1"/>
        <v>7</v>
      </c>
    </row>
    <row r="86" spans="2:6" ht="16.5" hidden="1" customHeight="1">
      <c r="B86" s="1485" t="s">
        <v>6079</v>
      </c>
      <c r="C86" s="1486">
        <v>83</v>
      </c>
      <c r="D86" s="1487">
        <v>0</v>
      </c>
      <c r="E86" s="1487">
        <v>0</v>
      </c>
      <c r="F86" s="1669">
        <f t="shared" si="1"/>
        <v>8</v>
      </c>
    </row>
    <row r="87" spans="2:6" ht="16.5" hidden="1" customHeight="1">
      <c r="B87" s="1485" t="s">
        <v>6080</v>
      </c>
      <c r="C87" s="1486">
        <v>84</v>
      </c>
      <c r="D87" s="1487">
        <v>0</v>
      </c>
      <c r="E87" s="1487">
        <v>0</v>
      </c>
      <c r="F87" s="1669">
        <f t="shared" si="1"/>
        <v>9</v>
      </c>
    </row>
    <row r="88" spans="2:6" ht="16.5" hidden="1" customHeight="1">
      <c r="B88" s="1485" t="s">
        <v>6081</v>
      </c>
      <c r="C88" s="1486">
        <v>85</v>
      </c>
      <c r="D88" s="1487">
        <v>0</v>
      </c>
      <c r="E88" s="1487">
        <v>0</v>
      </c>
      <c r="F88" s="1669">
        <f t="shared" si="1"/>
        <v>10</v>
      </c>
    </row>
    <row r="89" spans="2:6" ht="16.5" hidden="1" customHeight="1">
      <c r="B89" s="1485" t="s">
        <v>6082</v>
      </c>
      <c r="C89" s="1486">
        <v>86</v>
      </c>
      <c r="D89" s="1487">
        <v>0</v>
      </c>
      <c r="E89" s="1487">
        <v>0</v>
      </c>
      <c r="F89" s="1669">
        <f t="shared" si="1"/>
        <v>11</v>
      </c>
    </row>
    <row r="90" spans="2:6" ht="16.5" hidden="1" customHeight="1">
      <c r="B90" s="1485" t="s">
        <v>6083</v>
      </c>
      <c r="C90" s="1486">
        <v>87</v>
      </c>
      <c r="D90" s="1487">
        <v>0</v>
      </c>
      <c r="E90" s="1487">
        <v>0</v>
      </c>
      <c r="F90" s="1669">
        <f t="shared" si="1"/>
        <v>12</v>
      </c>
    </row>
    <row r="91" spans="2:6" ht="16.5" hidden="1" customHeight="1">
      <c r="B91" s="1485" t="s">
        <v>6084</v>
      </c>
      <c r="C91" s="1486">
        <v>88</v>
      </c>
      <c r="D91" s="1487">
        <v>0</v>
      </c>
      <c r="E91" s="1487">
        <v>0</v>
      </c>
      <c r="F91" s="1669">
        <f t="shared" si="1"/>
        <v>13</v>
      </c>
    </row>
    <row r="92" spans="2:6" ht="16.5" hidden="1" customHeight="1">
      <c r="B92" s="1485" t="s">
        <v>6085</v>
      </c>
      <c r="C92" s="1486">
        <v>89</v>
      </c>
      <c r="D92" s="1487">
        <v>0</v>
      </c>
      <c r="E92" s="1487">
        <v>0</v>
      </c>
      <c r="F92" s="1669">
        <f t="shared" si="1"/>
        <v>14</v>
      </c>
    </row>
    <row r="93" spans="2:6" ht="16.5" hidden="1" customHeight="1">
      <c r="B93" s="1485" t="s">
        <v>6086</v>
      </c>
      <c r="C93" s="1486">
        <v>90</v>
      </c>
      <c r="D93" s="1487">
        <v>0</v>
      </c>
      <c r="E93" s="1487">
        <v>0</v>
      </c>
      <c r="F93" s="1669">
        <f t="shared" si="1"/>
        <v>15</v>
      </c>
    </row>
    <row r="94" spans="2:6" ht="16.5" hidden="1" customHeight="1">
      <c r="B94" s="1485" t="s">
        <v>6087</v>
      </c>
      <c r="C94" s="1486">
        <v>91</v>
      </c>
      <c r="D94" s="1487">
        <v>0</v>
      </c>
      <c r="E94" s="1487">
        <v>0</v>
      </c>
      <c r="F94" s="1669">
        <f t="shared" si="1"/>
        <v>16</v>
      </c>
    </row>
    <row r="95" spans="2:6" ht="16.5" hidden="1" customHeight="1">
      <c r="B95" s="1485" t="s">
        <v>6088</v>
      </c>
      <c r="C95" s="1486">
        <v>92</v>
      </c>
      <c r="D95" s="1487">
        <v>0</v>
      </c>
      <c r="E95" s="1487">
        <v>0</v>
      </c>
      <c r="F95" s="1669">
        <f t="shared" si="1"/>
        <v>17</v>
      </c>
    </row>
    <row r="96" spans="2:6" ht="16.5" hidden="1" customHeight="1">
      <c r="B96" s="1485" t="s">
        <v>6089</v>
      </c>
      <c r="C96" s="1486">
        <v>93</v>
      </c>
      <c r="D96" s="1487">
        <v>0</v>
      </c>
      <c r="E96" s="1487">
        <v>0</v>
      </c>
      <c r="F96" s="1669">
        <f t="shared" si="1"/>
        <v>18</v>
      </c>
    </row>
    <row r="97" spans="2:6" ht="16.5" hidden="1" customHeight="1">
      <c r="B97" s="1485" t="s">
        <v>6090</v>
      </c>
      <c r="C97" s="1486">
        <v>94</v>
      </c>
      <c r="D97" s="1487">
        <v>0</v>
      </c>
      <c r="E97" s="1487">
        <v>0</v>
      </c>
      <c r="F97" s="1669">
        <f t="shared" si="1"/>
        <v>19</v>
      </c>
    </row>
    <row r="98" spans="2:6" ht="16.5" hidden="1" customHeight="1">
      <c r="B98" s="1485" t="s">
        <v>6091</v>
      </c>
      <c r="C98" s="1486">
        <v>95</v>
      </c>
      <c r="D98" s="1487">
        <v>0</v>
      </c>
      <c r="E98" s="1487">
        <v>0</v>
      </c>
      <c r="F98" s="1669">
        <f t="shared" si="1"/>
        <v>20</v>
      </c>
    </row>
    <row r="99" spans="2:6" ht="16.5" hidden="1" customHeight="1">
      <c r="B99" s="1485" t="s">
        <v>6092</v>
      </c>
      <c r="C99" s="1486">
        <v>96</v>
      </c>
      <c r="D99" s="1487">
        <v>0</v>
      </c>
      <c r="E99" s="1487">
        <v>0</v>
      </c>
      <c r="F99" s="1669">
        <f t="shared" si="1"/>
        <v>21</v>
      </c>
    </row>
    <row r="100" spans="2:6" ht="16.5" hidden="1" customHeight="1">
      <c r="B100" s="1485" t="s">
        <v>6093</v>
      </c>
      <c r="C100" s="1486">
        <v>97</v>
      </c>
      <c r="D100" s="1487">
        <v>0</v>
      </c>
      <c r="E100" s="1487">
        <v>0</v>
      </c>
      <c r="F100" s="1669">
        <f t="shared" si="1"/>
        <v>22</v>
      </c>
    </row>
    <row r="101" spans="2:6" ht="16.5" hidden="1" customHeight="1">
      <c r="B101" s="1485" t="s">
        <v>6094</v>
      </c>
      <c r="C101" s="1486">
        <v>98</v>
      </c>
      <c r="D101" s="1487">
        <v>0</v>
      </c>
      <c r="E101" s="1487">
        <v>0</v>
      </c>
      <c r="F101" s="1669">
        <f t="shared" si="1"/>
        <v>23</v>
      </c>
    </row>
    <row r="102" spans="2:6" ht="16.5" hidden="1" customHeight="1">
      <c r="B102" s="1485" t="s">
        <v>6095</v>
      </c>
      <c r="C102" s="1486">
        <v>99</v>
      </c>
      <c r="D102" s="1487">
        <v>0</v>
      </c>
      <c r="E102" s="1487">
        <v>0</v>
      </c>
      <c r="F102" s="1669">
        <f t="shared" si="1"/>
        <v>24</v>
      </c>
    </row>
    <row r="103" spans="2:6" ht="16.5" customHeight="1">
      <c r="B103" s="1485" t="s">
        <v>6096</v>
      </c>
      <c r="C103" s="1486">
        <v>100</v>
      </c>
      <c r="D103" s="1487">
        <f>D53+1250</f>
        <v>2500</v>
      </c>
      <c r="E103" s="1487">
        <v>0</v>
      </c>
      <c r="F103" s="1669">
        <f t="shared" si="1"/>
        <v>0</v>
      </c>
    </row>
    <row r="104" spans="2:6" ht="16.5" hidden="1" customHeight="1">
      <c r="B104" s="1485" t="s">
        <v>6097</v>
      </c>
      <c r="C104" s="1486">
        <v>101</v>
      </c>
      <c r="D104" s="1487">
        <v>0</v>
      </c>
      <c r="E104" s="1487">
        <v>0</v>
      </c>
      <c r="F104" s="1669">
        <f t="shared" si="1"/>
        <v>1</v>
      </c>
    </row>
    <row r="105" spans="2:6" ht="16.5" hidden="1" customHeight="1">
      <c r="B105" s="1485" t="s">
        <v>6098</v>
      </c>
      <c r="C105" s="1486">
        <v>102</v>
      </c>
      <c r="D105" s="1487">
        <v>0</v>
      </c>
      <c r="E105" s="1487">
        <v>0</v>
      </c>
      <c r="F105" s="1669">
        <f t="shared" si="1"/>
        <v>2</v>
      </c>
    </row>
    <row r="106" spans="2:6" ht="16.5" hidden="1" customHeight="1">
      <c r="B106" s="1485" t="s">
        <v>6099</v>
      </c>
      <c r="C106" s="1486">
        <v>103</v>
      </c>
      <c r="D106" s="1487">
        <v>0</v>
      </c>
      <c r="E106" s="1487">
        <v>0</v>
      </c>
      <c r="F106" s="1669">
        <f t="shared" si="1"/>
        <v>3</v>
      </c>
    </row>
    <row r="107" spans="2:6" ht="16.5" hidden="1" customHeight="1">
      <c r="B107" s="1485" t="s">
        <v>6100</v>
      </c>
      <c r="C107" s="1486">
        <v>104</v>
      </c>
      <c r="D107" s="1487">
        <v>0</v>
      </c>
      <c r="E107" s="1487">
        <v>0</v>
      </c>
      <c r="F107" s="1669">
        <f t="shared" si="1"/>
        <v>4</v>
      </c>
    </row>
    <row r="108" spans="2:6" ht="16.5" hidden="1" customHeight="1">
      <c r="B108" s="1485" t="s">
        <v>6101</v>
      </c>
      <c r="C108" s="1486">
        <v>105</v>
      </c>
      <c r="D108" s="1487">
        <v>0</v>
      </c>
      <c r="E108" s="1487">
        <v>0</v>
      </c>
      <c r="F108" s="1669">
        <f t="shared" si="1"/>
        <v>5</v>
      </c>
    </row>
    <row r="109" spans="2:6" ht="16.5" hidden="1" customHeight="1">
      <c r="B109" s="1485" t="s">
        <v>6102</v>
      </c>
      <c r="C109" s="1486">
        <v>106</v>
      </c>
      <c r="D109" s="1487">
        <v>0</v>
      </c>
      <c r="E109" s="1487">
        <v>0</v>
      </c>
      <c r="F109" s="1669">
        <f t="shared" si="1"/>
        <v>6</v>
      </c>
    </row>
    <row r="110" spans="2:6" ht="16.5" hidden="1" customHeight="1">
      <c r="B110" s="1485" t="s">
        <v>6103</v>
      </c>
      <c r="C110" s="1486">
        <v>107</v>
      </c>
      <c r="D110" s="1487">
        <v>0</v>
      </c>
      <c r="E110" s="1487">
        <v>0</v>
      </c>
      <c r="F110" s="1669">
        <f t="shared" si="1"/>
        <v>7</v>
      </c>
    </row>
    <row r="111" spans="2:6" ht="16.5" hidden="1" customHeight="1">
      <c r="B111" s="1485" t="s">
        <v>6104</v>
      </c>
      <c r="C111" s="1486">
        <v>108</v>
      </c>
      <c r="D111" s="1487">
        <v>0</v>
      </c>
      <c r="E111" s="1487">
        <v>0</v>
      </c>
      <c r="F111" s="1669">
        <f t="shared" si="1"/>
        <v>8</v>
      </c>
    </row>
    <row r="112" spans="2:6" ht="16.5" hidden="1" customHeight="1">
      <c r="B112" s="1485" t="s">
        <v>6105</v>
      </c>
      <c r="C112" s="1486">
        <v>109</v>
      </c>
      <c r="D112" s="1487">
        <v>0</v>
      </c>
      <c r="E112" s="1487">
        <v>0</v>
      </c>
      <c r="F112" s="1669">
        <f t="shared" si="1"/>
        <v>9</v>
      </c>
    </row>
    <row r="113" spans="2:6" ht="16.5" hidden="1" customHeight="1">
      <c r="B113" s="1485" t="s">
        <v>6106</v>
      </c>
      <c r="C113" s="1486">
        <v>110</v>
      </c>
      <c r="D113" s="1487">
        <v>0</v>
      </c>
      <c r="E113" s="1487">
        <v>0</v>
      </c>
      <c r="F113" s="1669">
        <f t="shared" si="1"/>
        <v>10</v>
      </c>
    </row>
    <row r="114" spans="2:6" ht="16.5" hidden="1" customHeight="1">
      <c r="B114" s="1485" t="s">
        <v>6107</v>
      </c>
      <c r="C114" s="1486">
        <v>111</v>
      </c>
      <c r="D114" s="1487">
        <v>0</v>
      </c>
      <c r="E114" s="1487">
        <v>0</v>
      </c>
      <c r="F114" s="1669">
        <f t="shared" si="1"/>
        <v>11</v>
      </c>
    </row>
    <row r="115" spans="2:6" ht="16.5" hidden="1" customHeight="1">
      <c r="B115" s="1485" t="s">
        <v>6108</v>
      </c>
      <c r="C115" s="1486">
        <v>112</v>
      </c>
      <c r="D115" s="1487">
        <v>0</v>
      </c>
      <c r="E115" s="1487">
        <v>0</v>
      </c>
      <c r="F115" s="1669">
        <f t="shared" si="1"/>
        <v>12</v>
      </c>
    </row>
    <row r="116" spans="2:6" ht="16.5" hidden="1" customHeight="1">
      <c r="B116" s="1485" t="s">
        <v>6109</v>
      </c>
      <c r="C116" s="1486">
        <v>113</v>
      </c>
      <c r="D116" s="1487">
        <v>0</v>
      </c>
      <c r="E116" s="1487">
        <v>0</v>
      </c>
      <c r="F116" s="1669">
        <f t="shared" si="1"/>
        <v>13</v>
      </c>
    </row>
    <row r="117" spans="2:6" ht="16.5" hidden="1" customHeight="1">
      <c r="B117" s="1485" t="s">
        <v>6110</v>
      </c>
      <c r="C117" s="1486">
        <v>114</v>
      </c>
      <c r="D117" s="1487">
        <v>0</v>
      </c>
      <c r="E117" s="1487">
        <v>0</v>
      </c>
      <c r="F117" s="1669">
        <f t="shared" si="1"/>
        <v>14</v>
      </c>
    </row>
    <row r="118" spans="2:6" ht="16.5" hidden="1" customHeight="1">
      <c r="B118" s="1485" t="s">
        <v>6111</v>
      </c>
      <c r="C118" s="1486">
        <v>115</v>
      </c>
      <c r="D118" s="1487">
        <v>0</v>
      </c>
      <c r="E118" s="1487">
        <v>0</v>
      </c>
      <c r="F118" s="1669">
        <f t="shared" si="1"/>
        <v>15</v>
      </c>
    </row>
    <row r="119" spans="2:6" ht="16.5" hidden="1" customHeight="1">
      <c r="B119" s="1485" t="s">
        <v>6112</v>
      </c>
      <c r="C119" s="1486">
        <v>116</v>
      </c>
      <c r="D119" s="1487">
        <v>0</v>
      </c>
      <c r="E119" s="1487">
        <v>0</v>
      </c>
      <c r="F119" s="1669">
        <f t="shared" si="1"/>
        <v>16</v>
      </c>
    </row>
    <row r="120" spans="2:6" ht="16.5" hidden="1" customHeight="1">
      <c r="B120" s="1485" t="s">
        <v>6113</v>
      </c>
      <c r="C120" s="1486">
        <v>117</v>
      </c>
      <c r="D120" s="1487">
        <v>0</v>
      </c>
      <c r="E120" s="1487">
        <v>0</v>
      </c>
      <c r="F120" s="1669">
        <f t="shared" si="1"/>
        <v>17</v>
      </c>
    </row>
    <row r="121" spans="2:6" ht="16.5" hidden="1" customHeight="1">
      <c r="B121" s="1485" t="s">
        <v>6114</v>
      </c>
      <c r="C121" s="1486">
        <v>118</v>
      </c>
      <c r="D121" s="1487">
        <v>0</v>
      </c>
      <c r="E121" s="1487">
        <v>0</v>
      </c>
      <c r="F121" s="1669">
        <f t="shared" si="1"/>
        <v>18</v>
      </c>
    </row>
    <row r="122" spans="2:6" ht="16.5" hidden="1" customHeight="1">
      <c r="B122" s="1485" t="s">
        <v>6115</v>
      </c>
      <c r="C122" s="1486">
        <v>119</v>
      </c>
      <c r="D122" s="1487">
        <v>0</v>
      </c>
      <c r="E122" s="1487">
        <v>0</v>
      </c>
      <c r="F122" s="1669">
        <f t="shared" si="1"/>
        <v>19</v>
      </c>
    </row>
    <row r="123" spans="2:6" ht="16.5" hidden="1" customHeight="1">
      <c r="B123" s="1485" t="s">
        <v>6116</v>
      </c>
      <c r="C123" s="1486">
        <v>120</v>
      </c>
      <c r="D123" s="1487">
        <v>0</v>
      </c>
      <c r="E123" s="1487">
        <v>0</v>
      </c>
      <c r="F123" s="1669">
        <f t="shared" si="1"/>
        <v>20</v>
      </c>
    </row>
    <row r="124" spans="2:6" ht="16.5" hidden="1" customHeight="1">
      <c r="B124" s="1485" t="s">
        <v>6117</v>
      </c>
      <c r="C124" s="1486">
        <v>121</v>
      </c>
      <c r="D124" s="1487">
        <v>0</v>
      </c>
      <c r="E124" s="1487">
        <v>0</v>
      </c>
      <c r="F124" s="1669">
        <f t="shared" si="1"/>
        <v>21</v>
      </c>
    </row>
    <row r="125" spans="2:6" ht="16.5" hidden="1" customHeight="1">
      <c r="B125" s="1485" t="s">
        <v>6118</v>
      </c>
      <c r="C125" s="1486">
        <v>122</v>
      </c>
      <c r="D125" s="1487">
        <v>0</v>
      </c>
      <c r="E125" s="1487">
        <v>0</v>
      </c>
      <c r="F125" s="1669">
        <f t="shared" si="1"/>
        <v>22</v>
      </c>
    </row>
    <row r="126" spans="2:6" ht="16.5" hidden="1" customHeight="1">
      <c r="B126" s="1485" t="s">
        <v>6119</v>
      </c>
      <c r="C126" s="1486">
        <v>123</v>
      </c>
      <c r="D126" s="1487">
        <v>0</v>
      </c>
      <c r="E126" s="1487">
        <v>0</v>
      </c>
      <c r="F126" s="1669">
        <f t="shared" si="1"/>
        <v>23</v>
      </c>
    </row>
    <row r="127" spans="2:6" ht="16.5" hidden="1" customHeight="1">
      <c r="B127" s="1485" t="s">
        <v>6120</v>
      </c>
      <c r="C127" s="1486">
        <v>124</v>
      </c>
      <c r="D127" s="1487">
        <v>0</v>
      </c>
      <c r="E127" s="1487">
        <v>0</v>
      </c>
      <c r="F127" s="1669">
        <f t="shared" si="1"/>
        <v>24</v>
      </c>
    </row>
    <row r="128" spans="2:6" ht="16.5" customHeight="1">
      <c r="B128" s="1485" t="s">
        <v>6121</v>
      </c>
      <c r="C128" s="1486">
        <v>125</v>
      </c>
      <c r="D128" s="1487">
        <v>0</v>
      </c>
      <c r="E128" s="1487">
        <f>E78+75</f>
        <v>225</v>
      </c>
      <c r="F128" s="1669">
        <f t="shared" si="1"/>
        <v>0</v>
      </c>
    </row>
    <row r="129" spans="2:6" ht="16.5" hidden="1" customHeight="1">
      <c r="B129" s="1485" t="s">
        <v>6122</v>
      </c>
      <c r="C129" s="1486">
        <v>126</v>
      </c>
      <c r="D129" s="1487">
        <v>0</v>
      </c>
      <c r="E129" s="1487">
        <v>0</v>
      </c>
      <c r="F129" s="1669">
        <f t="shared" si="1"/>
        <v>1</v>
      </c>
    </row>
    <row r="130" spans="2:6" ht="16.5" hidden="1" customHeight="1">
      <c r="B130" s="1485" t="s">
        <v>6123</v>
      </c>
      <c r="C130" s="1486">
        <v>127</v>
      </c>
      <c r="D130" s="1487">
        <v>0</v>
      </c>
      <c r="E130" s="1487">
        <v>0</v>
      </c>
      <c r="F130" s="1669">
        <f t="shared" si="1"/>
        <v>2</v>
      </c>
    </row>
    <row r="131" spans="2:6" ht="16.5" hidden="1" customHeight="1">
      <c r="B131" s="1485" t="s">
        <v>6124</v>
      </c>
      <c r="C131" s="1486">
        <v>128</v>
      </c>
      <c r="D131" s="1487">
        <v>0</v>
      </c>
      <c r="E131" s="1487">
        <v>0</v>
      </c>
      <c r="F131" s="1669">
        <f t="shared" si="1"/>
        <v>3</v>
      </c>
    </row>
    <row r="132" spans="2:6" ht="16.5" hidden="1" customHeight="1">
      <c r="B132" s="1485" t="s">
        <v>6125</v>
      </c>
      <c r="C132" s="1486">
        <v>129</v>
      </c>
      <c r="D132" s="1487">
        <v>0</v>
      </c>
      <c r="E132" s="1487">
        <v>0</v>
      </c>
      <c r="F132" s="1669">
        <f t="shared" si="1"/>
        <v>4</v>
      </c>
    </row>
    <row r="133" spans="2:6" ht="16.5" hidden="1" customHeight="1">
      <c r="B133" s="1485" t="s">
        <v>6126</v>
      </c>
      <c r="C133" s="1486">
        <v>130</v>
      </c>
      <c r="D133" s="1487">
        <v>0</v>
      </c>
      <c r="E133" s="1487">
        <v>0</v>
      </c>
      <c r="F133" s="1669">
        <f t="shared" ref="F133:F196" si="2">MOD(ROW()-3,25)</f>
        <v>5</v>
      </c>
    </row>
    <row r="134" spans="2:6" ht="16.5" hidden="1" customHeight="1">
      <c r="B134" s="1485" t="s">
        <v>6127</v>
      </c>
      <c r="C134" s="1486">
        <v>131</v>
      </c>
      <c r="D134" s="1487">
        <v>0</v>
      </c>
      <c r="E134" s="1487">
        <v>0</v>
      </c>
      <c r="F134" s="1669">
        <f t="shared" si="2"/>
        <v>6</v>
      </c>
    </row>
    <row r="135" spans="2:6" ht="16.5" hidden="1" customHeight="1">
      <c r="B135" s="1485" t="s">
        <v>6128</v>
      </c>
      <c r="C135" s="1486">
        <v>132</v>
      </c>
      <c r="D135" s="1487">
        <v>0</v>
      </c>
      <c r="E135" s="1487">
        <v>0</v>
      </c>
      <c r="F135" s="1669">
        <f t="shared" si="2"/>
        <v>7</v>
      </c>
    </row>
    <row r="136" spans="2:6" ht="16.5" hidden="1" customHeight="1">
      <c r="B136" s="1485" t="s">
        <v>6129</v>
      </c>
      <c r="C136" s="1486">
        <v>133</v>
      </c>
      <c r="D136" s="1487">
        <v>0</v>
      </c>
      <c r="E136" s="1487">
        <v>0</v>
      </c>
      <c r="F136" s="1669">
        <f t="shared" si="2"/>
        <v>8</v>
      </c>
    </row>
    <row r="137" spans="2:6" ht="16.5" hidden="1" customHeight="1">
      <c r="B137" s="1485" t="s">
        <v>6130</v>
      </c>
      <c r="C137" s="1486">
        <v>134</v>
      </c>
      <c r="D137" s="1487">
        <v>0</v>
      </c>
      <c r="E137" s="1487">
        <v>0</v>
      </c>
      <c r="F137" s="1669">
        <f t="shared" si="2"/>
        <v>9</v>
      </c>
    </row>
    <row r="138" spans="2:6" ht="16.5" hidden="1" customHeight="1">
      <c r="B138" s="1485" t="s">
        <v>6131</v>
      </c>
      <c r="C138" s="1486">
        <v>135</v>
      </c>
      <c r="D138" s="1487">
        <v>0</v>
      </c>
      <c r="E138" s="1487">
        <v>0</v>
      </c>
      <c r="F138" s="1669">
        <f t="shared" si="2"/>
        <v>10</v>
      </c>
    </row>
    <row r="139" spans="2:6" ht="16.5" hidden="1" customHeight="1">
      <c r="B139" s="1485" t="s">
        <v>6132</v>
      </c>
      <c r="C139" s="1486">
        <v>136</v>
      </c>
      <c r="D139" s="1487">
        <v>0</v>
      </c>
      <c r="E139" s="1487">
        <v>0</v>
      </c>
      <c r="F139" s="1669">
        <f t="shared" si="2"/>
        <v>11</v>
      </c>
    </row>
    <row r="140" spans="2:6" ht="16.5" hidden="1" customHeight="1">
      <c r="B140" s="1485" t="s">
        <v>6133</v>
      </c>
      <c r="C140" s="1486">
        <v>137</v>
      </c>
      <c r="D140" s="1487">
        <v>0</v>
      </c>
      <c r="E140" s="1487">
        <v>0</v>
      </c>
      <c r="F140" s="1669">
        <f t="shared" si="2"/>
        <v>12</v>
      </c>
    </row>
    <row r="141" spans="2:6" ht="16.5" hidden="1" customHeight="1">
      <c r="B141" s="1485" t="s">
        <v>6134</v>
      </c>
      <c r="C141" s="1486">
        <v>138</v>
      </c>
      <c r="D141" s="1487">
        <v>0</v>
      </c>
      <c r="E141" s="1487">
        <v>0</v>
      </c>
      <c r="F141" s="1669">
        <f t="shared" si="2"/>
        <v>13</v>
      </c>
    </row>
    <row r="142" spans="2:6" ht="16.5" hidden="1" customHeight="1">
      <c r="B142" s="1485" t="s">
        <v>6135</v>
      </c>
      <c r="C142" s="1486">
        <v>139</v>
      </c>
      <c r="D142" s="1487">
        <v>0</v>
      </c>
      <c r="E142" s="1487">
        <v>0</v>
      </c>
      <c r="F142" s="1669">
        <f t="shared" si="2"/>
        <v>14</v>
      </c>
    </row>
    <row r="143" spans="2:6" ht="16.5" hidden="1" customHeight="1">
      <c r="B143" s="1485" t="s">
        <v>6136</v>
      </c>
      <c r="C143" s="1486">
        <v>140</v>
      </c>
      <c r="D143" s="1487">
        <v>0</v>
      </c>
      <c r="E143" s="1487">
        <v>0</v>
      </c>
      <c r="F143" s="1669">
        <f t="shared" si="2"/>
        <v>15</v>
      </c>
    </row>
    <row r="144" spans="2:6" ht="16.5" hidden="1" customHeight="1">
      <c r="B144" s="1485" t="s">
        <v>6137</v>
      </c>
      <c r="C144" s="1486">
        <v>141</v>
      </c>
      <c r="D144" s="1487">
        <v>0</v>
      </c>
      <c r="E144" s="1487">
        <v>0</v>
      </c>
      <c r="F144" s="1669">
        <f t="shared" si="2"/>
        <v>16</v>
      </c>
    </row>
    <row r="145" spans="2:6" ht="16.5" hidden="1" customHeight="1">
      <c r="B145" s="1485" t="s">
        <v>6138</v>
      </c>
      <c r="C145" s="1486">
        <v>142</v>
      </c>
      <c r="D145" s="1487">
        <v>0</v>
      </c>
      <c r="E145" s="1487">
        <v>0</v>
      </c>
      <c r="F145" s="1669">
        <f t="shared" si="2"/>
        <v>17</v>
      </c>
    </row>
    <row r="146" spans="2:6" ht="16.5" hidden="1" customHeight="1">
      <c r="B146" s="1485" t="s">
        <v>6139</v>
      </c>
      <c r="C146" s="1486">
        <v>143</v>
      </c>
      <c r="D146" s="1487">
        <v>0</v>
      </c>
      <c r="E146" s="1487">
        <v>0</v>
      </c>
      <c r="F146" s="1669">
        <f t="shared" si="2"/>
        <v>18</v>
      </c>
    </row>
    <row r="147" spans="2:6" ht="16.5" hidden="1" customHeight="1">
      <c r="B147" s="1485" t="s">
        <v>6140</v>
      </c>
      <c r="C147" s="1486">
        <v>144</v>
      </c>
      <c r="D147" s="1487">
        <v>0</v>
      </c>
      <c r="E147" s="1487">
        <v>0</v>
      </c>
      <c r="F147" s="1669">
        <f t="shared" si="2"/>
        <v>19</v>
      </c>
    </row>
    <row r="148" spans="2:6" ht="16.5" hidden="1" customHeight="1">
      <c r="B148" s="1485" t="s">
        <v>6141</v>
      </c>
      <c r="C148" s="1486">
        <v>145</v>
      </c>
      <c r="D148" s="1487">
        <v>0</v>
      </c>
      <c r="E148" s="1487">
        <v>0</v>
      </c>
      <c r="F148" s="1669">
        <f t="shared" si="2"/>
        <v>20</v>
      </c>
    </row>
    <row r="149" spans="2:6" ht="16.5" hidden="1" customHeight="1">
      <c r="B149" s="1485" t="s">
        <v>6142</v>
      </c>
      <c r="C149" s="1486">
        <v>146</v>
      </c>
      <c r="D149" s="1487">
        <v>0</v>
      </c>
      <c r="E149" s="1487">
        <v>0</v>
      </c>
      <c r="F149" s="1669">
        <f t="shared" si="2"/>
        <v>21</v>
      </c>
    </row>
    <row r="150" spans="2:6" ht="16.5" hidden="1" customHeight="1">
      <c r="B150" s="1485" t="s">
        <v>6143</v>
      </c>
      <c r="C150" s="1486">
        <v>147</v>
      </c>
      <c r="D150" s="1487">
        <v>0</v>
      </c>
      <c r="E150" s="1487">
        <v>0</v>
      </c>
      <c r="F150" s="1669">
        <f t="shared" si="2"/>
        <v>22</v>
      </c>
    </row>
    <row r="151" spans="2:6" ht="16.5" hidden="1" customHeight="1">
      <c r="B151" s="1485" t="s">
        <v>6144</v>
      </c>
      <c r="C151" s="1486">
        <v>148</v>
      </c>
      <c r="D151" s="1487">
        <v>0</v>
      </c>
      <c r="E151" s="1487">
        <v>0</v>
      </c>
      <c r="F151" s="1669">
        <f t="shared" si="2"/>
        <v>23</v>
      </c>
    </row>
    <row r="152" spans="2:6" ht="16.5" hidden="1" customHeight="1">
      <c r="B152" s="1485" t="s">
        <v>6145</v>
      </c>
      <c r="C152" s="1486">
        <v>149</v>
      </c>
      <c r="D152" s="1487">
        <v>0</v>
      </c>
      <c r="E152" s="1487">
        <v>0</v>
      </c>
      <c r="F152" s="1669">
        <f t="shared" si="2"/>
        <v>24</v>
      </c>
    </row>
    <row r="153" spans="2:6" ht="16.5" customHeight="1">
      <c r="B153" s="1485" t="s">
        <v>6146</v>
      </c>
      <c r="C153" s="1486">
        <v>150</v>
      </c>
      <c r="D153" s="1487">
        <f>D103+1250</f>
        <v>3750</v>
      </c>
      <c r="E153" s="1487">
        <v>0</v>
      </c>
      <c r="F153" s="1669">
        <f t="shared" si="2"/>
        <v>0</v>
      </c>
    </row>
    <row r="154" spans="2:6" ht="16.5" hidden="1" customHeight="1">
      <c r="B154" s="1485" t="s">
        <v>6147</v>
      </c>
      <c r="C154" s="1486">
        <v>151</v>
      </c>
      <c r="D154" s="1487">
        <v>0</v>
      </c>
      <c r="E154" s="1487">
        <v>0</v>
      </c>
      <c r="F154" s="1669">
        <f t="shared" si="2"/>
        <v>1</v>
      </c>
    </row>
    <row r="155" spans="2:6" ht="16.5" hidden="1" customHeight="1">
      <c r="B155" s="1485" t="s">
        <v>6148</v>
      </c>
      <c r="C155" s="1486">
        <v>152</v>
      </c>
      <c r="D155" s="1487">
        <v>0</v>
      </c>
      <c r="E155" s="1487">
        <v>0</v>
      </c>
      <c r="F155" s="1669">
        <f t="shared" si="2"/>
        <v>2</v>
      </c>
    </row>
    <row r="156" spans="2:6" ht="16.5" hidden="1" customHeight="1">
      <c r="B156" s="1485" t="s">
        <v>6149</v>
      </c>
      <c r="C156" s="1486">
        <v>153</v>
      </c>
      <c r="D156" s="1487">
        <v>0</v>
      </c>
      <c r="E156" s="1487">
        <v>0</v>
      </c>
      <c r="F156" s="1669">
        <f t="shared" si="2"/>
        <v>3</v>
      </c>
    </row>
    <row r="157" spans="2:6" ht="16.5" hidden="1" customHeight="1">
      <c r="B157" s="1485" t="s">
        <v>6150</v>
      </c>
      <c r="C157" s="1486">
        <v>154</v>
      </c>
      <c r="D157" s="1487">
        <v>0</v>
      </c>
      <c r="E157" s="1487">
        <v>0</v>
      </c>
      <c r="F157" s="1669">
        <f t="shared" si="2"/>
        <v>4</v>
      </c>
    </row>
    <row r="158" spans="2:6" ht="16.5" hidden="1" customHeight="1">
      <c r="B158" s="1485" t="s">
        <v>6151</v>
      </c>
      <c r="C158" s="1486">
        <v>155</v>
      </c>
      <c r="D158" s="1487">
        <v>0</v>
      </c>
      <c r="E158" s="1487">
        <v>0</v>
      </c>
      <c r="F158" s="1669">
        <f t="shared" si="2"/>
        <v>5</v>
      </c>
    </row>
    <row r="159" spans="2:6" ht="16.5" hidden="1" customHeight="1">
      <c r="B159" s="1485" t="s">
        <v>6152</v>
      </c>
      <c r="C159" s="1486">
        <v>156</v>
      </c>
      <c r="D159" s="1487">
        <v>0</v>
      </c>
      <c r="E159" s="1487">
        <v>0</v>
      </c>
      <c r="F159" s="1669">
        <f t="shared" si="2"/>
        <v>6</v>
      </c>
    </row>
    <row r="160" spans="2:6" ht="16.5" hidden="1" customHeight="1">
      <c r="B160" s="1485" t="s">
        <v>6153</v>
      </c>
      <c r="C160" s="1486">
        <v>157</v>
      </c>
      <c r="D160" s="1487">
        <v>0</v>
      </c>
      <c r="E160" s="1487">
        <v>0</v>
      </c>
      <c r="F160" s="1669">
        <f t="shared" si="2"/>
        <v>7</v>
      </c>
    </row>
    <row r="161" spans="2:6" ht="16.5" hidden="1" customHeight="1">
      <c r="B161" s="1485" t="s">
        <v>6154</v>
      </c>
      <c r="C161" s="1486">
        <v>158</v>
      </c>
      <c r="D161" s="1487">
        <v>0</v>
      </c>
      <c r="E161" s="1487">
        <v>0</v>
      </c>
      <c r="F161" s="1669">
        <f t="shared" si="2"/>
        <v>8</v>
      </c>
    </row>
    <row r="162" spans="2:6" ht="16.5" hidden="1" customHeight="1">
      <c r="B162" s="1485" t="s">
        <v>6155</v>
      </c>
      <c r="C162" s="1486">
        <v>159</v>
      </c>
      <c r="D162" s="1487">
        <v>0</v>
      </c>
      <c r="E162" s="1487">
        <v>0</v>
      </c>
      <c r="F162" s="1669">
        <f t="shared" si="2"/>
        <v>9</v>
      </c>
    </row>
    <row r="163" spans="2:6" ht="16.5" hidden="1" customHeight="1">
      <c r="B163" s="1485" t="s">
        <v>6156</v>
      </c>
      <c r="C163" s="1486">
        <v>160</v>
      </c>
      <c r="D163" s="1487">
        <v>0</v>
      </c>
      <c r="E163" s="1487">
        <v>0</v>
      </c>
      <c r="F163" s="1669">
        <f t="shared" si="2"/>
        <v>10</v>
      </c>
    </row>
    <row r="164" spans="2:6" ht="16.5" hidden="1" customHeight="1">
      <c r="B164" s="1485" t="s">
        <v>6157</v>
      </c>
      <c r="C164" s="1486">
        <v>161</v>
      </c>
      <c r="D164" s="1487">
        <v>0</v>
      </c>
      <c r="E164" s="1487">
        <v>0</v>
      </c>
      <c r="F164" s="1669">
        <f t="shared" si="2"/>
        <v>11</v>
      </c>
    </row>
    <row r="165" spans="2:6" ht="16.5" hidden="1" customHeight="1">
      <c r="B165" s="1485" t="s">
        <v>6158</v>
      </c>
      <c r="C165" s="1486">
        <v>162</v>
      </c>
      <c r="D165" s="1487">
        <v>0</v>
      </c>
      <c r="E165" s="1487">
        <v>0</v>
      </c>
      <c r="F165" s="1669">
        <f t="shared" si="2"/>
        <v>12</v>
      </c>
    </row>
    <row r="166" spans="2:6" ht="16.5" hidden="1" customHeight="1">
      <c r="B166" s="1485" t="s">
        <v>6159</v>
      </c>
      <c r="C166" s="1486">
        <v>163</v>
      </c>
      <c r="D166" s="1487">
        <v>0</v>
      </c>
      <c r="E166" s="1487">
        <v>0</v>
      </c>
      <c r="F166" s="1669">
        <f t="shared" si="2"/>
        <v>13</v>
      </c>
    </row>
    <row r="167" spans="2:6" ht="16.5" hidden="1" customHeight="1">
      <c r="B167" s="1485" t="s">
        <v>6160</v>
      </c>
      <c r="C167" s="1486">
        <v>164</v>
      </c>
      <c r="D167" s="1487">
        <v>0</v>
      </c>
      <c r="E167" s="1487">
        <v>0</v>
      </c>
      <c r="F167" s="1669">
        <f t="shared" si="2"/>
        <v>14</v>
      </c>
    </row>
    <row r="168" spans="2:6" ht="16.5" hidden="1" customHeight="1">
      <c r="B168" s="1485" t="s">
        <v>6161</v>
      </c>
      <c r="C168" s="1486">
        <v>165</v>
      </c>
      <c r="D168" s="1487">
        <v>0</v>
      </c>
      <c r="E168" s="1487">
        <v>0</v>
      </c>
      <c r="F168" s="1669">
        <f t="shared" si="2"/>
        <v>15</v>
      </c>
    </row>
    <row r="169" spans="2:6" ht="16.5" hidden="1" customHeight="1">
      <c r="B169" s="1485" t="s">
        <v>6162</v>
      </c>
      <c r="C169" s="1486">
        <v>166</v>
      </c>
      <c r="D169" s="1487">
        <v>0</v>
      </c>
      <c r="E169" s="1487">
        <v>0</v>
      </c>
      <c r="F169" s="1669">
        <f t="shared" si="2"/>
        <v>16</v>
      </c>
    </row>
    <row r="170" spans="2:6" ht="16.5" hidden="1" customHeight="1">
      <c r="B170" s="1485" t="s">
        <v>6163</v>
      </c>
      <c r="C170" s="1486">
        <v>167</v>
      </c>
      <c r="D170" s="1487">
        <v>0</v>
      </c>
      <c r="E170" s="1487">
        <v>0</v>
      </c>
      <c r="F170" s="1669">
        <f t="shared" si="2"/>
        <v>17</v>
      </c>
    </row>
    <row r="171" spans="2:6" ht="16.5" hidden="1" customHeight="1">
      <c r="B171" s="1485" t="s">
        <v>6164</v>
      </c>
      <c r="C171" s="1486">
        <v>168</v>
      </c>
      <c r="D171" s="1487">
        <v>0</v>
      </c>
      <c r="E171" s="1487">
        <v>0</v>
      </c>
      <c r="F171" s="1669">
        <f t="shared" si="2"/>
        <v>18</v>
      </c>
    </row>
    <row r="172" spans="2:6" ht="16.5" hidden="1" customHeight="1">
      <c r="B172" s="1485" t="s">
        <v>6165</v>
      </c>
      <c r="C172" s="1486">
        <v>169</v>
      </c>
      <c r="D172" s="1487">
        <v>0</v>
      </c>
      <c r="E172" s="1487">
        <v>0</v>
      </c>
      <c r="F172" s="1669">
        <f t="shared" si="2"/>
        <v>19</v>
      </c>
    </row>
    <row r="173" spans="2:6" ht="16.5" hidden="1" customHeight="1">
      <c r="B173" s="1485" t="s">
        <v>6166</v>
      </c>
      <c r="C173" s="1486">
        <v>170</v>
      </c>
      <c r="D173" s="1487">
        <v>0</v>
      </c>
      <c r="E173" s="1487">
        <v>0</v>
      </c>
      <c r="F173" s="1669">
        <f t="shared" si="2"/>
        <v>20</v>
      </c>
    </row>
    <row r="174" spans="2:6" ht="16.5" hidden="1" customHeight="1">
      <c r="B174" s="1485" t="s">
        <v>6167</v>
      </c>
      <c r="C174" s="1486">
        <v>171</v>
      </c>
      <c r="D174" s="1487">
        <v>0</v>
      </c>
      <c r="E174" s="1487">
        <v>0</v>
      </c>
      <c r="F174" s="1669">
        <f t="shared" si="2"/>
        <v>21</v>
      </c>
    </row>
    <row r="175" spans="2:6" ht="16.5" hidden="1" customHeight="1">
      <c r="B175" s="1485" t="s">
        <v>6168</v>
      </c>
      <c r="C175" s="1486">
        <v>172</v>
      </c>
      <c r="D175" s="1487">
        <v>0</v>
      </c>
      <c r="E175" s="1487">
        <v>0</v>
      </c>
      <c r="F175" s="1669">
        <f t="shared" si="2"/>
        <v>22</v>
      </c>
    </row>
    <row r="176" spans="2:6" ht="16.5" hidden="1" customHeight="1">
      <c r="B176" s="1485" t="s">
        <v>6169</v>
      </c>
      <c r="C176" s="1486">
        <v>173</v>
      </c>
      <c r="D176" s="1487">
        <v>0</v>
      </c>
      <c r="E176" s="1487">
        <v>0</v>
      </c>
      <c r="F176" s="1669">
        <f t="shared" si="2"/>
        <v>23</v>
      </c>
    </row>
    <row r="177" spans="2:6" ht="16.5" hidden="1" customHeight="1">
      <c r="B177" s="1485" t="s">
        <v>6170</v>
      </c>
      <c r="C177" s="1486">
        <v>174</v>
      </c>
      <c r="D177" s="1487">
        <v>0</v>
      </c>
      <c r="E177" s="1487">
        <v>0</v>
      </c>
      <c r="F177" s="1669">
        <f t="shared" si="2"/>
        <v>24</v>
      </c>
    </row>
    <row r="178" spans="2:6" ht="16.5" customHeight="1">
      <c r="B178" s="1485" t="s">
        <v>6171</v>
      </c>
      <c r="C178" s="1486">
        <v>175</v>
      </c>
      <c r="D178" s="1487">
        <v>0</v>
      </c>
      <c r="E178" s="1487">
        <f>E128+75</f>
        <v>300</v>
      </c>
      <c r="F178" s="1669">
        <f t="shared" si="2"/>
        <v>0</v>
      </c>
    </row>
    <row r="179" spans="2:6" ht="16.5" hidden="1" customHeight="1">
      <c r="B179" s="1485" t="s">
        <v>6172</v>
      </c>
      <c r="C179" s="1486">
        <v>176</v>
      </c>
      <c r="D179" s="1487">
        <v>0</v>
      </c>
      <c r="E179" s="1487">
        <v>0</v>
      </c>
      <c r="F179" s="1669">
        <f t="shared" si="2"/>
        <v>1</v>
      </c>
    </row>
    <row r="180" spans="2:6" ht="16.5" hidden="1" customHeight="1">
      <c r="B180" s="1485" t="s">
        <v>6173</v>
      </c>
      <c r="C180" s="1486">
        <v>177</v>
      </c>
      <c r="D180" s="1487">
        <v>0</v>
      </c>
      <c r="E180" s="1487">
        <v>0</v>
      </c>
      <c r="F180" s="1669">
        <f t="shared" si="2"/>
        <v>2</v>
      </c>
    </row>
    <row r="181" spans="2:6" ht="16.5" hidden="1" customHeight="1">
      <c r="B181" s="1485" t="s">
        <v>6174</v>
      </c>
      <c r="C181" s="1486">
        <v>178</v>
      </c>
      <c r="D181" s="1487">
        <v>0</v>
      </c>
      <c r="E181" s="1487">
        <v>0</v>
      </c>
      <c r="F181" s="1669">
        <f t="shared" si="2"/>
        <v>3</v>
      </c>
    </row>
    <row r="182" spans="2:6" ht="16.5" hidden="1" customHeight="1">
      <c r="B182" s="1485" t="s">
        <v>6175</v>
      </c>
      <c r="C182" s="1486">
        <v>179</v>
      </c>
      <c r="D182" s="1487">
        <v>0</v>
      </c>
      <c r="E182" s="1487">
        <v>0</v>
      </c>
      <c r="F182" s="1669">
        <f t="shared" si="2"/>
        <v>4</v>
      </c>
    </row>
    <row r="183" spans="2:6" ht="16.5" hidden="1" customHeight="1">
      <c r="B183" s="1485" t="s">
        <v>6176</v>
      </c>
      <c r="C183" s="1486">
        <v>180</v>
      </c>
      <c r="D183" s="1487">
        <v>0</v>
      </c>
      <c r="E183" s="1487">
        <v>0</v>
      </c>
      <c r="F183" s="1669">
        <f t="shared" si="2"/>
        <v>5</v>
      </c>
    </row>
    <row r="184" spans="2:6" ht="16.5" hidden="1" customHeight="1">
      <c r="B184" s="1485" t="s">
        <v>6177</v>
      </c>
      <c r="C184" s="1486">
        <v>181</v>
      </c>
      <c r="D184" s="1487">
        <v>0</v>
      </c>
      <c r="E184" s="1487">
        <v>0</v>
      </c>
      <c r="F184" s="1669">
        <f t="shared" si="2"/>
        <v>6</v>
      </c>
    </row>
    <row r="185" spans="2:6" ht="16.5" hidden="1" customHeight="1">
      <c r="B185" s="1485" t="s">
        <v>6178</v>
      </c>
      <c r="C185" s="1486">
        <v>182</v>
      </c>
      <c r="D185" s="1487">
        <v>0</v>
      </c>
      <c r="E185" s="1487">
        <v>0</v>
      </c>
      <c r="F185" s="1669">
        <f t="shared" si="2"/>
        <v>7</v>
      </c>
    </row>
    <row r="186" spans="2:6" ht="16.5" hidden="1" customHeight="1">
      <c r="B186" s="1485" t="s">
        <v>6179</v>
      </c>
      <c r="C186" s="1486">
        <v>183</v>
      </c>
      <c r="D186" s="1487">
        <v>0</v>
      </c>
      <c r="E186" s="1487">
        <v>0</v>
      </c>
      <c r="F186" s="1669">
        <f t="shared" si="2"/>
        <v>8</v>
      </c>
    </row>
    <row r="187" spans="2:6" ht="16.5" hidden="1" customHeight="1">
      <c r="B187" s="1485" t="s">
        <v>6180</v>
      </c>
      <c r="C187" s="1486">
        <v>184</v>
      </c>
      <c r="D187" s="1487">
        <v>0</v>
      </c>
      <c r="E187" s="1487">
        <v>0</v>
      </c>
      <c r="F187" s="1669">
        <f t="shared" si="2"/>
        <v>9</v>
      </c>
    </row>
    <row r="188" spans="2:6" ht="16.5" hidden="1" customHeight="1">
      <c r="B188" s="1485" t="s">
        <v>6181</v>
      </c>
      <c r="C188" s="1486">
        <v>185</v>
      </c>
      <c r="D188" s="1487">
        <v>0</v>
      </c>
      <c r="E188" s="1487">
        <v>0</v>
      </c>
      <c r="F188" s="1669">
        <f t="shared" si="2"/>
        <v>10</v>
      </c>
    </row>
    <row r="189" spans="2:6" ht="16.5" hidden="1" customHeight="1">
      <c r="B189" s="1485" t="s">
        <v>6182</v>
      </c>
      <c r="C189" s="1486">
        <v>186</v>
      </c>
      <c r="D189" s="1487">
        <v>0</v>
      </c>
      <c r="E189" s="1487">
        <v>0</v>
      </c>
      <c r="F189" s="1669">
        <f t="shared" si="2"/>
        <v>11</v>
      </c>
    </row>
    <row r="190" spans="2:6" ht="16.5" hidden="1" customHeight="1">
      <c r="B190" s="1485" t="s">
        <v>6183</v>
      </c>
      <c r="C190" s="1486">
        <v>187</v>
      </c>
      <c r="D190" s="1487">
        <v>0</v>
      </c>
      <c r="E190" s="1487">
        <v>0</v>
      </c>
      <c r="F190" s="1669">
        <f t="shared" si="2"/>
        <v>12</v>
      </c>
    </row>
    <row r="191" spans="2:6" ht="16.5" hidden="1" customHeight="1">
      <c r="B191" s="1485" t="s">
        <v>6184</v>
      </c>
      <c r="C191" s="1486">
        <v>188</v>
      </c>
      <c r="D191" s="1487">
        <v>0</v>
      </c>
      <c r="E191" s="1487">
        <v>0</v>
      </c>
      <c r="F191" s="1669">
        <f t="shared" si="2"/>
        <v>13</v>
      </c>
    </row>
    <row r="192" spans="2:6" ht="16.5" hidden="1" customHeight="1">
      <c r="B192" s="1485" t="s">
        <v>6185</v>
      </c>
      <c r="C192" s="1486">
        <v>189</v>
      </c>
      <c r="D192" s="1487">
        <v>0</v>
      </c>
      <c r="E192" s="1487">
        <v>0</v>
      </c>
      <c r="F192" s="1669">
        <f t="shared" si="2"/>
        <v>14</v>
      </c>
    </row>
    <row r="193" spans="2:6" ht="16.5" hidden="1" customHeight="1">
      <c r="B193" s="1485" t="s">
        <v>6186</v>
      </c>
      <c r="C193" s="1486">
        <v>190</v>
      </c>
      <c r="D193" s="1487">
        <v>0</v>
      </c>
      <c r="E193" s="1487">
        <v>0</v>
      </c>
      <c r="F193" s="1669">
        <f t="shared" si="2"/>
        <v>15</v>
      </c>
    </row>
    <row r="194" spans="2:6" ht="16.5" hidden="1" customHeight="1">
      <c r="B194" s="1485" t="s">
        <v>6187</v>
      </c>
      <c r="C194" s="1486">
        <v>191</v>
      </c>
      <c r="D194" s="1487">
        <v>0</v>
      </c>
      <c r="E194" s="1487">
        <v>0</v>
      </c>
      <c r="F194" s="1669">
        <f t="shared" si="2"/>
        <v>16</v>
      </c>
    </row>
    <row r="195" spans="2:6" ht="16.5" hidden="1" customHeight="1">
      <c r="B195" s="1485" t="s">
        <v>6188</v>
      </c>
      <c r="C195" s="1486">
        <v>192</v>
      </c>
      <c r="D195" s="1487">
        <v>0</v>
      </c>
      <c r="E195" s="1487">
        <v>0</v>
      </c>
      <c r="F195" s="1669">
        <f t="shared" si="2"/>
        <v>17</v>
      </c>
    </row>
    <row r="196" spans="2:6" ht="16.5" hidden="1" customHeight="1">
      <c r="B196" s="1485" t="s">
        <v>6189</v>
      </c>
      <c r="C196" s="1486">
        <v>193</v>
      </c>
      <c r="D196" s="1487">
        <v>0</v>
      </c>
      <c r="E196" s="1487">
        <v>0</v>
      </c>
      <c r="F196" s="1669">
        <f t="shared" si="2"/>
        <v>18</v>
      </c>
    </row>
    <row r="197" spans="2:6" ht="16.5" hidden="1" customHeight="1">
      <c r="B197" s="1485" t="s">
        <v>6190</v>
      </c>
      <c r="C197" s="1486">
        <v>194</v>
      </c>
      <c r="D197" s="1487">
        <v>0</v>
      </c>
      <c r="E197" s="1487">
        <v>0</v>
      </c>
      <c r="F197" s="1669">
        <f t="shared" ref="F197:F260" si="3">MOD(ROW()-3,25)</f>
        <v>19</v>
      </c>
    </row>
    <row r="198" spans="2:6" ht="16.5" hidden="1" customHeight="1">
      <c r="B198" s="1485" t="s">
        <v>6191</v>
      </c>
      <c r="C198" s="1486">
        <v>195</v>
      </c>
      <c r="D198" s="1487">
        <v>0</v>
      </c>
      <c r="E198" s="1487">
        <v>0</v>
      </c>
      <c r="F198" s="1669">
        <f t="shared" si="3"/>
        <v>20</v>
      </c>
    </row>
    <row r="199" spans="2:6" ht="16.5" hidden="1" customHeight="1">
      <c r="B199" s="1485" t="s">
        <v>6192</v>
      </c>
      <c r="C199" s="1486">
        <v>196</v>
      </c>
      <c r="D199" s="1487">
        <v>0</v>
      </c>
      <c r="E199" s="1487">
        <v>0</v>
      </c>
      <c r="F199" s="1669">
        <f t="shared" si="3"/>
        <v>21</v>
      </c>
    </row>
    <row r="200" spans="2:6" ht="16.5" hidden="1" customHeight="1">
      <c r="B200" s="1485" t="s">
        <v>6193</v>
      </c>
      <c r="C200" s="1486">
        <v>197</v>
      </c>
      <c r="D200" s="1487">
        <v>0</v>
      </c>
      <c r="E200" s="1487">
        <v>0</v>
      </c>
      <c r="F200" s="1669">
        <f t="shared" si="3"/>
        <v>22</v>
      </c>
    </row>
    <row r="201" spans="2:6" ht="16.5" hidden="1" customHeight="1">
      <c r="B201" s="1485" t="s">
        <v>6194</v>
      </c>
      <c r="C201" s="1486">
        <v>198</v>
      </c>
      <c r="D201" s="1487">
        <v>0</v>
      </c>
      <c r="E201" s="1487">
        <v>0</v>
      </c>
      <c r="F201" s="1669">
        <f t="shared" si="3"/>
        <v>23</v>
      </c>
    </row>
    <row r="202" spans="2:6" ht="16.5" hidden="1" customHeight="1">
      <c r="B202" s="1485" t="s">
        <v>6195</v>
      </c>
      <c r="C202" s="1486">
        <v>199</v>
      </c>
      <c r="D202" s="1487">
        <v>0</v>
      </c>
      <c r="E202" s="1487">
        <v>0</v>
      </c>
      <c r="F202" s="1669">
        <f t="shared" si="3"/>
        <v>24</v>
      </c>
    </row>
    <row r="203" spans="2:6" ht="16.5" customHeight="1">
      <c r="B203" s="1485" t="s">
        <v>6196</v>
      </c>
      <c r="C203" s="1486">
        <v>200</v>
      </c>
      <c r="D203" s="1487">
        <f>D153+1250</f>
        <v>5000</v>
      </c>
      <c r="E203" s="1487">
        <v>0</v>
      </c>
      <c r="F203" s="1669">
        <f t="shared" si="3"/>
        <v>0</v>
      </c>
    </row>
    <row r="204" spans="2:6" ht="16.5" hidden="1" customHeight="1">
      <c r="B204" s="1485" t="s">
        <v>6197</v>
      </c>
      <c r="C204" s="1486">
        <v>201</v>
      </c>
      <c r="D204" s="1487">
        <v>0</v>
      </c>
      <c r="E204" s="1487">
        <v>0</v>
      </c>
      <c r="F204" s="1669">
        <f t="shared" si="3"/>
        <v>1</v>
      </c>
    </row>
    <row r="205" spans="2:6" ht="16.5" hidden="1" customHeight="1">
      <c r="B205" s="1485" t="s">
        <v>6198</v>
      </c>
      <c r="C205" s="1486">
        <v>202</v>
      </c>
      <c r="D205" s="1487">
        <v>0</v>
      </c>
      <c r="E205" s="1487">
        <v>0</v>
      </c>
      <c r="F205" s="1669">
        <f t="shared" si="3"/>
        <v>2</v>
      </c>
    </row>
    <row r="206" spans="2:6" ht="16.5" hidden="1" customHeight="1">
      <c r="B206" s="1485" t="s">
        <v>6199</v>
      </c>
      <c r="C206" s="1486">
        <v>203</v>
      </c>
      <c r="D206" s="1487">
        <v>0</v>
      </c>
      <c r="E206" s="1487">
        <v>0</v>
      </c>
      <c r="F206" s="1669">
        <f t="shared" si="3"/>
        <v>3</v>
      </c>
    </row>
    <row r="207" spans="2:6" ht="16.5" hidden="1" customHeight="1">
      <c r="B207" s="1485" t="s">
        <v>6200</v>
      </c>
      <c r="C207" s="1486">
        <v>204</v>
      </c>
      <c r="D207" s="1487">
        <v>0</v>
      </c>
      <c r="E207" s="1487">
        <v>0</v>
      </c>
      <c r="F207" s="1669">
        <f t="shared" si="3"/>
        <v>4</v>
      </c>
    </row>
    <row r="208" spans="2:6" ht="16.5" hidden="1" customHeight="1">
      <c r="B208" s="1485" t="s">
        <v>6201</v>
      </c>
      <c r="C208" s="1486">
        <v>205</v>
      </c>
      <c r="D208" s="1487">
        <v>0</v>
      </c>
      <c r="E208" s="1487">
        <v>0</v>
      </c>
      <c r="F208" s="1669">
        <f t="shared" si="3"/>
        <v>5</v>
      </c>
    </row>
    <row r="209" spans="2:6" ht="16.5" hidden="1" customHeight="1">
      <c r="B209" s="1485" t="s">
        <v>6202</v>
      </c>
      <c r="C209" s="1486">
        <v>206</v>
      </c>
      <c r="D209" s="1487">
        <v>0</v>
      </c>
      <c r="E209" s="1487">
        <v>0</v>
      </c>
      <c r="F209" s="1669">
        <f t="shared" si="3"/>
        <v>6</v>
      </c>
    </row>
    <row r="210" spans="2:6" ht="16.5" hidden="1" customHeight="1">
      <c r="B210" s="1485" t="s">
        <v>6203</v>
      </c>
      <c r="C210" s="1486">
        <v>207</v>
      </c>
      <c r="D210" s="1487">
        <v>0</v>
      </c>
      <c r="E210" s="1487">
        <v>0</v>
      </c>
      <c r="F210" s="1669">
        <f t="shared" si="3"/>
        <v>7</v>
      </c>
    </row>
    <row r="211" spans="2:6" ht="16.5" hidden="1" customHeight="1">
      <c r="B211" s="1485" t="s">
        <v>6204</v>
      </c>
      <c r="C211" s="1486">
        <v>208</v>
      </c>
      <c r="D211" s="1487">
        <v>0</v>
      </c>
      <c r="E211" s="1487">
        <v>0</v>
      </c>
      <c r="F211" s="1669">
        <f t="shared" si="3"/>
        <v>8</v>
      </c>
    </row>
    <row r="212" spans="2:6" ht="16.5" hidden="1" customHeight="1">
      <c r="B212" s="1485" t="s">
        <v>6205</v>
      </c>
      <c r="C212" s="1486">
        <v>209</v>
      </c>
      <c r="D212" s="1487">
        <v>0</v>
      </c>
      <c r="E212" s="1487">
        <v>0</v>
      </c>
      <c r="F212" s="1669">
        <f t="shared" si="3"/>
        <v>9</v>
      </c>
    </row>
    <row r="213" spans="2:6" ht="16.5" hidden="1" customHeight="1">
      <c r="B213" s="1485" t="s">
        <v>6206</v>
      </c>
      <c r="C213" s="1486">
        <v>210</v>
      </c>
      <c r="D213" s="1487">
        <v>0</v>
      </c>
      <c r="E213" s="1487">
        <v>0</v>
      </c>
      <c r="F213" s="1669">
        <f t="shared" si="3"/>
        <v>10</v>
      </c>
    </row>
    <row r="214" spans="2:6" ht="16.5" hidden="1" customHeight="1">
      <c r="B214" s="1485" t="s">
        <v>6207</v>
      </c>
      <c r="C214" s="1486">
        <v>211</v>
      </c>
      <c r="D214" s="1487">
        <v>0</v>
      </c>
      <c r="E214" s="1487">
        <v>0</v>
      </c>
      <c r="F214" s="1669">
        <f t="shared" si="3"/>
        <v>11</v>
      </c>
    </row>
    <row r="215" spans="2:6" ht="16.5" hidden="1" customHeight="1">
      <c r="B215" s="1485" t="s">
        <v>6208</v>
      </c>
      <c r="C215" s="1486">
        <v>212</v>
      </c>
      <c r="D215" s="1487">
        <v>0</v>
      </c>
      <c r="E215" s="1487">
        <v>0</v>
      </c>
      <c r="F215" s="1669">
        <f t="shared" si="3"/>
        <v>12</v>
      </c>
    </row>
    <row r="216" spans="2:6" ht="16.5" hidden="1" customHeight="1">
      <c r="B216" s="1485" t="s">
        <v>6209</v>
      </c>
      <c r="C216" s="1486">
        <v>213</v>
      </c>
      <c r="D216" s="1487">
        <v>0</v>
      </c>
      <c r="E216" s="1487">
        <v>0</v>
      </c>
      <c r="F216" s="1669">
        <f t="shared" si="3"/>
        <v>13</v>
      </c>
    </row>
    <row r="217" spans="2:6" ht="16.5" hidden="1" customHeight="1">
      <c r="B217" s="1485" t="s">
        <v>6210</v>
      </c>
      <c r="C217" s="1486">
        <v>214</v>
      </c>
      <c r="D217" s="1487">
        <v>0</v>
      </c>
      <c r="E217" s="1487">
        <v>0</v>
      </c>
      <c r="F217" s="1669">
        <f t="shared" si="3"/>
        <v>14</v>
      </c>
    </row>
    <row r="218" spans="2:6" ht="16.5" hidden="1" customHeight="1">
      <c r="B218" s="1485" t="s">
        <v>6211</v>
      </c>
      <c r="C218" s="1486">
        <v>215</v>
      </c>
      <c r="D218" s="1487">
        <v>0</v>
      </c>
      <c r="E218" s="1487">
        <v>0</v>
      </c>
      <c r="F218" s="1669">
        <f t="shared" si="3"/>
        <v>15</v>
      </c>
    </row>
    <row r="219" spans="2:6" ht="16.5" hidden="1" customHeight="1">
      <c r="B219" s="1485" t="s">
        <v>6212</v>
      </c>
      <c r="C219" s="1486">
        <v>216</v>
      </c>
      <c r="D219" s="1487">
        <v>0</v>
      </c>
      <c r="E219" s="1487">
        <v>0</v>
      </c>
      <c r="F219" s="1669">
        <f t="shared" si="3"/>
        <v>16</v>
      </c>
    </row>
    <row r="220" spans="2:6" ht="16.5" hidden="1" customHeight="1">
      <c r="B220" s="1485" t="s">
        <v>6213</v>
      </c>
      <c r="C220" s="1486">
        <v>217</v>
      </c>
      <c r="D220" s="1487">
        <v>0</v>
      </c>
      <c r="E220" s="1487">
        <v>0</v>
      </c>
      <c r="F220" s="1669">
        <f t="shared" si="3"/>
        <v>17</v>
      </c>
    </row>
    <row r="221" spans="2:6" ht="16.5" hidden="1" customHeight="1">
      <c r="B221" s="1485" t="s">
        <v>6214</v>
      </c>
      <c r="C221" s="1486">
        <v>218</v>
      </c>
      <c r="D221" s="1487">
        <v>0</v>
      </c>
      <c r="E221" s="1487">
        <v>0</v>
      </c>
      <c r="F221" s="1669">
        <f t="shared" si="3"/>
        <v>18</v>
      </c>
    </row>
    <row r="222" spans="2:6" ht="16.5" hidden="1" customHeight="1">
      <c r="B222" s="1485" t="s">
        <v>6215</v>
      </c>
      <c r="C222" s="1486">
        <v>219</v>
      </c>
      <c r="D222" s="1487">
        <v>0</v>
      </c>
      <c r="E222" s="1487">
        <v>0</v>
      </c>
      <c r="F222" s="1669">
        <f t="shared" si="3"/>
        <v>19</v>
      </c>
    </row>
    <row r="223" spans="2:6" ht="16.5" hidden="1" customHeight="1">
      <c r="B223" s="1485" t="s">
        <v>6216</v>
      </c>
      <c r="C223" s="1486">
        <v>220</v>
      </c>
      <c r="D223" s="1487">
        <v>0</v>
      </c>
      <c r="E223" s="1487">
        <v>0</v>
      </c>
      <c r="F223" s="1669">
        <f t="shared" si="3"/>
        <v>20</v>
      </c>
    </row>
    <row r="224" spans="2:6" ht="16.5" hidden="1" customHeight="1">
      <c r="B224" s="1485" t="s">
        <v>6217</v>
      </c>
      <c r="C224" s="1486">
        <v>221</v>
      </c>
      <c r="D224" s="1487">
        <v>0</v>
      </c>
      <c r="E224" s="1487">
        <v>0</v>
      </c>
      <c r="F224" s="1669">
        <f t="shared" si="3"/>
        <v>21</v>
      </c>
    </row>
    <row r="225" spans="2:6" ht="16.5" hidden="1" customHeight="1">
      <c r="B225" s="1485" t="s">
        <v>6218</v>
      </c>
      <c r="C225" s="1486">
        <v>222</v>
      </c>
      <c r="D225" s="1487">
        <v>0</v>
      </c>
      <c r="E225" s="1487">
        <v>0</v>
      </c>
      <c r="F225" s="1669">
        <f t="shared" si="3"/>
        <v>22</v>
      </c>
    </row>
    <row r="226" spans="2:6" ht="16.5" hidden="1" customHeight="1">
      <c r="B226" s="1485" t="s">
        <v>6219</v>
      </c>
      <c r="C226" s="1486">
        <v>223</v>
      </c>
      <c r="D226" s="1487">
        <v>0</v>
      </c>
      <c r="E226" s="1487">
        <v>0</v>
      </c>
      <c r="F226" s="1669">
        <f t="shared" si="3"/>
        <v>23</v>
      </c>
    </row>
    <row r="227" spans="2:6" ht="16.5" hidden="1" customHeight="1">
      <c r="B227" s="1485" t="s">
        <v>6220</v>
      </c>
      <c r="C227" s="1486">
        <v>224</v>
      </c>
      <c r="D227" s="1487">
        <v>0</v>
      </c>
      <c r="E227" s="1487">
        <v>0</v>
      </c>
      <c r="F227" s="1669">
        <f t="shared" si="3"/>
        <v>24</v>
      </c>
    </row>
    <row r="228" spans="2:6" ht="16.5" customHeight="1">
      <c r="B228" s="1485" t="s">
        <v>6221</v>
      </c>
      <c r="C228" s="1486">
        <v>225</v>
      </c>
      <c r="D228" s="1487">
        <v>0</v>
      </c>
      <c r="E228" s="1487">
        <f>E178+75</f>
        <v>375</v>
      </c>
      <c r="F228" s="1669">
        <f t="shared" si="3"/>
        <v>0</v>
      </c>
    </row>
    <row r="229" spans="2:6" ht="16.5" hidden="1" customHeight="1">
      <c r="B229" s="1485" t="s">
        <v>6222</v>
      </c>
      <c r="C229" s="1486">
        <v>226</v>
      </c>
      <c r="D229" s="1487">
        <v>0</v>
      </c>
      <c r="E229" s="1487">
        <v>0</v>
      </c>
      <c r="F229" s="1669">
        <f t="shared" si="3"/>
        <v>1</v>
      </c>
    </row>
    <row r="230" spans="2:6" ht="16.5" hidden="1" customHeight="1">
      <c r="B230" s="1485" t="s">
        <v>6223</v>
      </c>
      <c r="C230" s="1486">
        <v>227</v>
      </c>
      <c r="D230" s="1487">
        <v>0</v>
      </c>
      <c r="E230" s="1487">
        <v>0</v>
      </c>
      <c r="F230" s="1669">
        <f t="shared" si="3"/>
        <v>2</v>
      </c>
    </row>
    <row r="231" spans="2:6" ht="16.5" hidden="1" customHeight="1">
      <c r="B231" s="1485" t="s">
        <v>6224</v>
      </c>
      <c r="C231" s="1486">
        <v>228</v>
      </c>
      <c r="D231" s="1487">
        <v>0</v>
      </c>
      <c r="E231" s="1487">
        <v>0</v>
      </c>
      <c r="F231" s="1669">
        <f t="shared" si="3"/>
        <v>3</v>
      </c>
    </row>
    <row r="232" spans="2:6" ht="16.5" hidden="1" customHeight="1">
      <c r="B232" s="1485" t="s">
        <v>6225</v>
      </c>
      <c r="C232" s="1486">
        <v>229</v>
      </c>
      <c r="D232" s="1487">
        <v>0</v>
      </c>
      <c r="E232" s="1487">
        <v>0</v>
      </c>
      <c r="F232" s="1669">
        <f t="shared" si="3"/>
        <v>4</v>
      </c>
    </row>
    <row r="233" spans="2:6" ht="16.5" hidden="1" customHeight="1">
      <c r="B233" s="1485" t="s">
        <v>6226</v>
      </c>
      <c r="C233" s="1486">
        <v>230</v>
      </c>
      <c r="D233" s="1487">
        <v>0</v>
      </c>
      <c r="E233" s="1487">
        <v>0</v>
      </c>
      <c r="F233" s="1669">
        <f t="shared" si="3"/>
        <v>5</v>
      </c>
    </row>
    <row r="234" spans="2:6" ht="16.5" hidden="1" customHeight="1">
      <c r="B234" s="1485" t="s">
        <v>6227</v>
      </c>
      <c r="C234" s="1486">
        <v>231</v>
      </c>
      <c r="D234" s="1487">
        <v>0</v>
      </c>
      <c r="E234" s="1487">
        <v>0</v>
      </c>
      <c r="F234" s="1669">
        <f t="shared" si="3"/>
        <v>6</v>
      </c>
    </row>
    <row r="235" spans="2:6" ht="16.5" hidden="1" customHeight="1">
      <c r="B235" s="1485" t="s">
        <v>6228</v>
      </c>
      <c r="C235" s="1486">
        <v>232</v>
      </c>
      <c r="D235" s="1487">
        <v>0</v>
      </c>
      <c r="E235" s="1487">
        <v>0</v>
      </c>
      <c r="F235" s="1669">
        <f t="shared" si="3"/>
        <v>7</v>
      </c>
    </row>
    <row r="236" spans="2:6" ht="16.5" hidden="1" customHeight="1">
      <c r="B236" s="1485" t="s">
        <v>6229</v>
      </c>
      <c r="C236" s="1486">
        <v>233</v>
      </c>
      <c r="D236" s="1487">
        <v>0</v>
      </c>
      <c r="E236" s="1487">
        <v>0</v>
      </c>
      <c r="F236" s="1669">
        <f t="shared" si="3"/>
        <v>8</v>
      </c>
    </row>
    <row r="237" spans="2:6" ht="16.5" hidden="1" customHeight="1">
      <c r="B237" s="1485" t="s">
        <v>6230</v>
      </c>
      <c r="C237" s="1486">
        <v>234</v>
      </c>
      <c r="D237" s="1487">
        <v>0</v>
      </c>
      <c r="E237" s="1487">
        <v>0</v>
      </c>
      <c r="F237" s="1669">
        <f t="shared" si="3"/>
        <v>9</v>
      </c>
    </row>
    <row r="238" spans="2:6" ht="16.5" hidden="1" customHeight="1">
      <c r="B238" s="1485" t="s">
        <v>6231</v>
      </c>
      <c r="C238" s="1486">
        <v>235</v>
      </c>
      <c r="D238" s="1487">
        <v>0</v>
      </c>
      <c r="E238" s="1487">
        <v>0</v>
      </c>
      <c r="F238" s="1669">
        <f t="shared" si="3"/>
        <v>10</v>
      </c>
    </row>
    <row r="239" spans="2:6" ht="16.5" hidden="1" customHeight="1">
      <c r="B239" s="1485" t="s">
        <v>6232</v>
      </c>
      <c r="C239" s="1486">
        <v>236</v>
      </c>
      <c r="D239" s="1487">
        <v>0</v>
      </c>
      <c r="E239" s="1487">
        <v>0</v>
      </c>
      <c r="F239" s="1669">
        <f t="shared" si="3"/>
        <v>11</v>
      </c>
    </row>
    <row r="240" spans="2:6" ht="16.5" hidden="1" customHeight="1">
      <c r="B240" s="1485" t="s">
        <v>6233</v>
      </c>
      <c r="C240" s="1486">
        <v>237</v>
      </c>
      <c r="D240" s="1487">
        <v>0</v>
      </c>
      <c r="E240" s="1487">
        <v>0</v>
      </c>
      <c r="F240" s="1669">
        <f t="shared" si="3"/>
        <v>12</v>
      </c>
    </row>
    <row r="241" spans="2:6" ht="16.5" hidden="1" customHeight="1">
      <c r="B241" s="1485" t="s">
        <v>6234</v>
      </c>
      <c r="C241" s="1486">
        <v>238</v>
      </c>
      <c r="D241" s="1487">
        <v>0</v>
      </c>
      <c r="E241" s="1487">
        <v>0</v>
      </c>
      <c r="F241" s="1669">
        <f t="shared" si="3"/>
        <v>13</v>
      </c>
    </row>
    <row r="242" spans="2:6" ht="16.5" hidden="1" customHeight="1">
      <c r="B242" s="1485" t="s">
        <v>6235</v>
      </c>
      <c r="C242" s="1486">
        <v>239</v>
      </c>
      <c r="D242" s="1487">
        <v>0</v>
      </c>
      <c r="E242" s="1487">
        <v>0</v>
      </c>
      <c r="F242" s="1669">
        <f t="shared" si="3"/>
        <v>14</v>
      </c>
    </row>
    <row r="243" spans="2:6" ht="16.5" hidden="1" customHeight="1">
      <c r="B243" s="1485" t="s">
        <v>6236</v>
      </c>
      <c r="C243" s="1486">
        <v>240</v>
      </c>
      <c r="D243" s="1487">
        <v>0</v>
      </c>
      <c r="E243" s="1487">
        <v>0</v>
      </c>
      <c r="F243" s="1669">
        <f t="shared" si="3"/>
        <v>15</v>
      </c>
    </row>
    <row r="244" spans="2:6" ht="16.5" hidden="1" customHeight="1">
      <c r="B244" s="1485" t="s">
        <v>6237</v>
      </c>
      <c r="C244" s="1486">
        <v>241</v>
      </c>
      <c r="D244" s="1487">
        <v>0</v>
      </c>
      <c r="E244" s="1487">
        <v>0</v>
      </c>
      <c r="F244" s="1669">
        <f t="shared" si="3"/>
        <v>16</v>
      </c>
    </row>
    <row r="245" spans="2:6" ht="16.5" hidden="1" customHeight="1">
      <c r="B245" s="1485" t="s">
        <v>6238</v>
      </c>
      <c r="C245" s="1486">
        <v>242</v>
      </c>
      <c r="D245" s="1487">
        <v>0</v>
      </c>
      <c r="E245" s="1487">
        <v>0</v>
      </c>
      <c r="F245" s="1669">
        <f t="shared" si="3"/>
        <v>17</v>
      </c>
    </row>
    <row r="246" spans="2:6" ht="16.5" hidden="1" customHeight="1">
      <c r="B246" s="1485" t="s">
        <v>6239</v>
      </c>
      <c r="C246" s="1486">
        <v>243</v>
      </c>
      <c r="D246" s="1487">
        <v>0</v>
      </c>
      <c r="E246" s="1487">
        <v>0</v>
      </c>
      <c r="F246" s="1669">
        <f t="shared" si="3"/>
        <v>18</v>
      </c>
    </row>
    <row r="247" spans="2:6" ht="16.5" hidden="1" customHeight="1">
      <c r="B247" s="1485" t="s">
        <v>6240</v>
      </c>
      <c r="C247" s="1486">
        <v>244</v>
      </c>
      <c r="D247" s="1487">
        <v>0</v>
      </c>
      <c r="E247" s="1487">
        <v>0</v>
      </c>
      <c r="F247" s="1669">
        <f t="shared" si="3"/>
        <v>19</v>
      </c>
    </row>
    <row r="248" spans="2:6" ht="16.5" hidden="1" customHeight="1">
      <c r="B248" s="1485" t="s">
        <v>6241</v>
      </c>
      <c r="C248" s="1486">
        <v>245</v>
      </c>
      <c r="D248" s="1487">
        <v>0</v>
      </c>
      <c r="E248" s="1487">
        <v>0</v>
      </c>
      <c r="F248" s="1669">
        <f t="shared" si="3"/>
        <v>20</v>
      </c>
    </row>
    <row r="249" spans="2:6" ht="16.5" hidden="1" customHeight="1">
      <c r="B249" s="1485" t="s">
        <v>6242</v>
      </c>
      <c r="C249" s="1486">
        <v>246</v>
      </c>
      <c r="D249" s="1487">
        <v>0</v>
      </c>
      <c r="E249" s="1487">
        <v>0</v>
      </c>
      <c r="F249" s="1669">
        <f t="shared" si="3"/>
        <v>21</v>
      </c>
    </row>
    <row r="250" spans="2:6" ht="16.5" hidden="1" customHeight="1">
      <c r="B250" s="1485" t="s">
        <v>6243</v>
      </c>
      <c r="C250" s="1486">
        <v>247</v>
      </c>
      <c r="D250" s="1487">
        <v>0</v>
      </c>
      <c r="E250" s="1487">
        <v>0</v>
      </c>
      <c r="F250" s="1669">
        <f t="shared" si="3"/>
        <v>22</v>
      </c>
    </row>
    <row r="251" spans="2:6" ht="16.5" hidden="1" customHeight="1">
      <c r="B251" s="1485" t="s">
        <v>6244</v>
      </c>
      <c r="C251" s="1486">
        <v>248</v>
      </c>
      <c r="D251" s="1487">
        <v>0</v>
      </c>
      <c r="E251" s="1487">
        <v>0</v>
      </c>
      <c r="F251" s="1669">
        <f t="shared" si="3"/>
        <v>23</v>
      </c>
    </row>
    <row r="252" spans="2:6" ht="16.5" hidden="1" customHeight="1">
      <c r="B252" s="1485" t="s">
        <v>6245</v>
      </c>
      <c r="C252" s="1486">
        <v>249</v>
      </c>
      <c r="D252" s="1487">
        <v>0</v>
      </c>
      <c r="E252" s="1487">
        <v>0</v>
      </c>
      <c r="F252" s="1669">
        <f t="shared" si="3"/>
        <v>24</v>
      </c>
    </row>
    <row r="253" spans="2:6" ht="16.5" customHeight="1">
      <c r="B253" s="1485" t="s">
        <v>6246</v>
      </c>
      <c r="C253" s="1486">
        <v>250</v>
      </c>
      <c r="D253" s="1487">
        <f>D203+1250</f>
        <v>6250</v>
      </c>
      <c r="E253" s="1487">
        <v>0</v>
      </c>
      <c r="F253" s="1669">
        <f t="shared" si="3"/>
        <v>0</v>
      </c>
    </row>
    <row r="254" spans="2:6" ht="16.5" hidden="1" customHeight="1">
      <c r="B254" s="1485" t="s">
        <v>6247</v>
      </c>
      <c r="C254" s="1486">
        <v>251</v>
      </c>
      <c r="D254" s="1487">
        <v>0</v>
      </c>
      <c r="E254" s="1487">
        <v>0</v>
      </c>
      <c r="F254" s="1669">
        <f t="shared" si="3"/>
        <v>1</v>
      </c>
    </row>
    <row r="255" spans="2:6" ht="16.5" hidden="1" customHeight="1">
      <c r="B255" s="1485" t="s">
        <v>6248</v>
      </c>
      <c r="C255" s="1486">
        <v>252</v>
      </c>
      <c r="D255" s="1487">
        <v>0</v>
      </c>
      <c r="E255" s="1487">
        <v>0</v>
      </c>
      <c r="F255" s="1669">
        <f t="shared" si="3"/>
        <v>2</v>
      </c>
    </row>
    <row r="256" spans="2:6" ht="16.5" hidden="1" customHeight="1">
      <c r="B256" s="1485" t="s">
        <v>6249</v>
      </c>
      <c r="C256" s="1486">
        <v>253</v>
      </c>
      <c r="D256" s="1487">
        <v>0</v>
      </c>
      <c r="E256" s="1487">
        <v>0</v>
      </c>
      <c r="F256" s="1669">
        <f t="shared" si="3"/>
        <v>3</v>
      </c>
    </row>
    <row r="257" spans="2:6" ht="16.5" hidden="1" customHeight="1">
      <c r="B257" s="1485" t="s">
        <v>6250</v>
      </c>
      <c r="C257" s="1486">
        <v>254</v>
      </c>
      <c r="D257" s="1487">
        <v>0</v>
      </c>
      <c r="E257" s="1487">
        <v>0</v>
      </c>
      <c r="F257" s="1669">
        <f t="shared" si="3"/>
        <v>4</v>
      </c>
    </row>
    <row r="258" spans="2:6" ht="16.5" hidden="1" customHeight="1">
      <c r="B258" s="1485" t="s">
        <v>6251</v>
      </c>
      <c r="C258" s="1486">
        <v>255</v>
      </c>
      <c r="D258" s="1487">
        <v>0</v>
      </c>
      <c r="E258" s="1487">
        <v>0</v>
      </c>
      <c r="F258" s="1669">
        <f t="shared" si="3"/>
        <v>5</v>
      </c>
    </row>
    <row r="259" spans="2:6" ht="16.5" hidden="1" customHeight="1">
      <c r="B259" s="1485" t="s">
        <v>6252</v>
      </c>
      <c r="C259" s="1486">
        <v>256</v>
      </c>
      <c r="D259" s="1487">
        <v>0</v>
      </c>
      <c r="E259" s="1487">
        <v>0</v>
      </c>
      <c r="F259" s="1669">
        <f t="shared" si="3"/>
        <v>6</v>
      </c>
    </row>
    <row r="260" spans="2:6" ht="16.5" hidden="1" customHeight="1">
      <c r="B260" s="1485" t="s">
        <v>6253</v>
      </c>
      <c r="C260" s="1486">
        <v>257</v>
      </c>
      <c r="D260" s="1487">
        <v>0</v>
      </c>
      <c r="E260" s="1487">
        <v>0</v>
      </c>
      <c r="F260" s="1669">
        <f t="shared" si="3"/>
        <v>7</v>
      </c>
    </row>
    <row r="261" spans="2:6" ht="16.5" hidden="1" customHeight="1">
      <c r="B261" s="1485" t="s">
        <v>6254</v>
      </c>
      <c r="C261" s="1486">
        <v>258</v>
      </c>
      <c r="D261" s="1487">
        <v>0</v>
      </c>
      <c r="E261" s="1487">
        <v>0</v>
      </c>
      <c r="F261" s="1669">
        <f t="shared" ref="F261:F324" si="4">MOD(ROW()-3,25)</f>
        <v>8</v>
      </c>
    </row>
    <row r="262" spans="2:6" ht="16.5" hidden="1" customHeight="1">
      <c r="B262" s="1485" t="s">
        <v>6255</v>
      </c>
      <c r="C262" s="1486">
        <v>259</v>
      </c>
      <c r="D262" s="1487">
        <v>0</v>
      </c>
      <c r="E262" s="1487">
        <v>0</v>
      </c>
      <c r="F262" s="1669">
        <f t="shared" si="4"/>
        <v>9</v>
      </c>
    </row>
    <row r="263" spans="2:6" ht="16.5" hidden="1" customHeight="1">
      <c r="B263" s="1485" t="s">
        <v>6256</v>
      </c>
      <c r="C263" s="1486">
        <v>260</v>
      </c>
      <c r="D263" s="1487">
        <v>0</v>
      </c>
      <c r="E263" s="1487">
        <v>0</v>
      </c>
      <c r="F263" s="1669">
        <f t="shared" si="4"/>
        <v>10</v>
      </c>
    </row>
    <row r="264" spans="2:6" ht="16.5" hidden="1" customHeight="1">
      <c r="B264" s="1485" t="s">
        <v>6257</v>
      </c>
      <c r="C264" s="1486">
        <v>261</v>
      </c>
      <c r="D264" s="1487">
        <v>0</v>
      </c>
      <c r="E264" s="1487">
        <v>0</v>
      </c>
      <c r="F264" s="1669">
        <f t="shared" si="4"/>
        <v>11</v>
      </c>
    </row>
    <row r="265" spans="2:6" ht="16.5" hidden="1" customHeight="1">
      <c r="B265" s="1485" t="s">
        <v>6258</v>
      </c>
      <c r="C265" s="1486">
        <v>262</v>
      </c>
      <c r="D265" s="1487">
        <v>0</v>
      </c>
      <c r="E265" s="1487">
        <v>0</v>
      </c>
      <c r="F265" s="1669">
        <f t="shared" si="4"/>
        <v>12</v>
      </c>
    </row>
    <row r="266" spans="2:6" ht="16.5" hidden="1" customHeight="1">
      <c r="B266" s="1485" t="s">
        <v>6259</v>
      </c>
      <c r="C266" s="1486">
        <v>263</v>
      </c>
      <c r="D266" s="1487">
        <v>0</v>
      </c>
      <c r="E266" s="1487">
        <v>0</v>
      </c>
      <c r="F266" s="1669">
        <f t="shared" si="4"/>
        <v>13</v>
      </c>
    </row>
    <row r="267" spans="2:6" ht="16.5" hidden="1" customHeight="1">
      <c r="B267" s="1485" t="s">
        <v>6260</v>
      </c>
      <c r="C267" s="1486">
        <v>264</v>
      </c>
      <c r="D267" s="1487">
        <v>0</v>
      </c>
      <c r="E267" s="1487">
        <v>0</v>
      </c>
      <c r="F267" s="1669">
        <f t="shared" si="4"/>
        <v>14</v>
      </c>
    </row>
    <row r="268" spans="2:6" ht="16.5" hidden="1" customHeight="1">
      <c r="B268" s="1485" t="s">
        <v>6261</v>
      </c>
      <c r="C268" s="1486">
        <v>265</v>
      </c>
      <c r="D268" s="1487">
        <v>0</v>
      </c>
      <c r="E268" s="1487">
        <v>0</v>
      </c>
      <c r="F268" s="1669">
        <f t="shared" si="4"/>
        <v>15</v>
      </c>
    </row>
    <row r="269" spans="2:6" ht="16.5" hidden="1" customHeight="1">
      <c r="B269" s="1485" t="s">
        <v>6262</v>
      </c>
      <c r="C269" s="1486">
        <v>266</v>
      </c>
      <c r="D269" s="1487">
        <v>0</v>
      </c>
      <c r="E269" s="1487">
        <v>0</v>
      </c>
      <c r="F269" s="1669">
        <f t="shared" si="4"/>
        <v>16</v>
      </c>
    </row>
    <row r="270" spans="2:6" ht="16.5" hidden="1" customHeight="1">
      <c r="B270" s="1485" t="s">
        <v>6263</v>
      </c>
      <c r="C270" s="1486">
        <v>267</v>
      </c>
      <c r="D270" s="1487">
        <v>0</v>
      </c>
      <c r="E270" s="1487">
        <v>0</v>
      </c>
      <c r="F270" s="1669">
        <f t="shared" si="4"/>
        <v>17</v>
      </c>
    </row>
    <row r="271" spans="2:6" ht="16.5" hidden="1" customHeight="1">
      <c r="B271" s="1485" t="s">
        <v>6264</v>
      </c>
      <c r="C271" s="1486">
        <v>268</v>
      </c>
      <c r="D271" s="1487">
        <v>0</v>
      </c>
      <c r="E271" s="1487">
        <v>0</v>
      </c>
      <c r="F271" s="1669">
        <f t="shared" si="4"/>
        <v>18</v>
      </c>
    </row>
    <row r="272" spans="2:6" ht="16.5" hidden="1" customHeight="1">
      <c r="B272" s="1485" t="s">
        <v>6265</v>
      </c>
      <c r="C272" s="1486">
        <v>269</v>
      </c>
      <c r="D272" s="1487">
        <v>0</v>
      </c>
      <c r="E272" s="1487">
        <v>0</v>
      </c>
      <c r="F272" s="1669">
        <f t="shared" si="4"/>
        <v>19</v>
      </c>
    </row>
    <row r="273" spans="2:6" ht="16.5" hidden="1" customHeight="1">
      <c r="B273" s="1485" t="s">
        <v>6266</v>
      </c>
      <c r="C273" s="1486">
        <v>270</v>
      </c>
      <c r="D273" s="1487">
        <v>0</v>
      </c>
      <c r="E273" s="1487">
        <v>0</v>
      </c>
      <c r="F273" s="1669">
        <f t="shared" si="4"/>
        <v>20</v>
      </c>
    </row>
    <row r="274" spans="2:6" ht="16.5" hidden="1" customHeight="1">
      <c r="B274" s="1485" t="s">
        <v>6267</v>
      </c>
      <c r="C274" s="1486">
        <v>271</v>
      </c>
      <c r="D274" s="1487">
        <v>0</v>
      </c>
      <c r="E274" s="1487">
        <v>0</v>
      </c>
      <c r="F274" s="1669">
        <f t="shared" si="4"/>
        <v>21</v>
      </c>
    </row>
    <row r="275" spans="2:6" ht="16.5" hidden="1" customHeight="1">
      <c r="B275" s="1485" t="s">
        <v>6268</v>
      </c>
      <c r="C275" s="1486">
        <v>272</v>
      </c>
      <c r="D275" s="1487">
        <v>0</v>
      </c>
      <c r="E275" s="1487">
        <v>0</v>
      </c>
      <c r="F275" s="1669">
        <f t="shared" si="4"/>
        <v>22</v>
      </c>
    </row>
    <row r="276" spans="2:6" ht="16.5" hidden="1" customHeight="1">
      <c r="B276" s="1485" t="s">
        <v>6269</v>
      </c>
      <c r="C276" s="1486">
        <v>273</v>
      </c>
      <c r="D276" s="1487">
        <v>0</v>
      </c>
      <c r="E276" s="1487">
        <v>0</v>
      </c>
      <c r="F276" s="1669">
        <f t="shared" si="4"/>
        <v>23</v>
      </c>
    </row>
    <row r="277" spans="2:6" ht="16.5" hidden="1" customHeight="1">
      <c r="B277" s="1485" t="s">
        <v>6270</v>
      </c>
      <c r="C277" s="1486">
        <v>274</v>
      </c>
      <c r="D277" s="1487">
        <v>0</v>
      </c>
      <c r="E277" s="1487">
        <v>0</v>
      </c>
      <c r="F277" s="1669">
        <f t="shared" si="4"/>
        <v>24</v>
      </c>
    </row>
    <row r="278" spans="2:6" ht="16.5" customHeight="1">
      <c r="B278" s="1485" t="s">
        <v>6271</v>
      </c>
      <c r="C278" s="1486">
        <v>275</v>
      </c>
      <c r="D278" s="1487">
        <v>0</v>
      </c>
      <c r="E278" s="1487">
        <f>E228+75</f>
        <v>450</v>
      </c>
      <c r="F278" s="1669">
        <f t="shared" si="4"/>
        <v>0</v>
      </c>
    </row>
    <row r="279" spans="2:6" ht="16.5" hidden="1" customHeight="1">
      <c r="B279" s="1485" t="s">
        <v>6272</v>
      </c>
      <c r="C279" s="1486">
        <v>276</v>
      </c>
      <c r="D279" s="1487">
        <v>0</v>
      </c>
      <c r="E279" s="1487">
        <v>0</v>
      </c>
      <c r="F279" s="1669">
        <f t="shared" si="4"/>
        <v>1</v>
      </c>
    </row>
    <row r="280" spans="2:6" ht="16.5" hidden="1" customHeight="1">
      <c r="B280" s="1485" t="s">
        <v>6273</v>
      </c>
      <c r="C280" s="1486">
        <v>277</v>
      </c>
      <c r="D280" s="1487">
        <v>0</v>
      </c>
      <c r="E280" s="1487">
        <v>0</v>
      </c>
      <c r="F280" s="1669">
        <f t="shared" si="4"/>
        <v>2</v>
      </c>
    </row>
    <row r="281" spans="2:6" ht="16.5" hidden="1" customHeight="1">
      <c r="B281" s="1485" t="s">
        <v>6274</v>
      </c>
      <c r="C281" s="1486">
        <v>278</v>
      </c>
      <c r="D281" s="1487">
        <v>0</v>
      </c>
      <c r="E281" s="1487">
        <v>0</v>
      </c>
      <c r="F281" s="1669">
        <f t="shared" si="4"/>
        <v>3</v>
      </c>
    </row>
    <row r="282" spans="2:6" ht="16.5" hidden="1" customHeight="1">
      <c r="B282" s="1485" t="s">
        <v>6275</v>
      </c>
      <c r="C282" s="1486">
        <v>279</v>
      </c>
      <c r="D282" s="1487">
        <v>0</v>
      </c>
      <c r="E282" s="1487">
        <v>0</v>
      </c>
      <c r="F282" s="1669">
        <f t="shared" si="4"/>
        <v>4</v>
      </c>
    </row>
    <row r="283" spans="2:6" ht="16.5" hidden="1" customHeight="1">
      <c r="B283" s="1485" t="s">
        <v>6276</v>
      </c>
      <c r="C283" s="1486">
        <v>280</v>
      </c>
      <c r="D283" s="1487">
        <v>0</v>
      </c>
      <c r="E283" s="1487">
        <v>0</v>
      </c>
      <c r="F283" s="1669">
        <f t="shared" si="4"/>
        <v>5</v>
      </c>
    </row>
    <row r="284" spans="2:6" ht="16.5" hidden="1" customHeight="1">
      <c r="B284" s="1485" t="s">
        <v>6277</v>
      </c>
      <c r="C284" s="1486">
        <v>281</v>
      </c>
      <c r="D284" s="1487">
        <v>0</v>
      </c>
      <c r="E284" s="1487">
        <v>0</v>
      </c>
      <c r="F284" s="1669">
        <f t="shared" si="4"/>
        <v>6</v>
      </c>
    </row>
    <row r="285" spans="2:6" ht="16.5" hidden="1" customHeight="1">
      <c r="B285" s="1485" t="s">
        <v>6278</v>
      </c>
      <c r="C285" s="1486">
        <v>282</v>
      </c>
      <c r="D285" s="1487">
        <v>0</v>
      </c>
      <c r="E285" s="1487">
        <v>0</v>
      </c>
      <c r="F285" s="1669">
        <f t="shared" si="4"/>
        <v>7</v>
      </c>
    </row>
    <row r="286" spans="2:6" ht="16.5" hidden="1" customHeight="1">
      <c r="B286" s="1485" t="s">
        <v>6279</v>
      </c>
      <c r="C286" s="1486">
        <v>283</v>
      </c>
      <c r="D286" s="1487">
        <v>0</v>
      </c>
      <c r="E286" s="1487">
        <v>0</v>
      </c>
      <c r="F286" s="1669">
        <f t="shared" si="4"/>
        <v>8</v>
      </c>
    </row>
    <row r="287" spans="2:6" ht="16.5" hidden="1" customHeight="1">
      <c r="B287" s="1485" t="s">
        <v>6280</v>
      </c>
      <c r="C287" s="1486">
        <v>284</v>
      </c>
      <c r="D287" s="1487">
        <v>0</v>
      </c>
      <c r="E287" s="1487">
        <v>0</v>
      </c>
      <c r="F287" s="1669">
        <f t="shared" si="4"/>
        <v>9</v>
      </c>
    </row>
    <row r="288" spans="2:6" ht="16.5" hidden="1" customHeight="1">
      <c r="B288" s="1485" t="s">
        <v>6281</v>
      </c>
      <c r="C288" s="1486">
        <v>285</v>
      </c>
      <c r="D288" s="1487">
        <v>0</v>
      </c>
      <c r="E288" s="1487">
        <v>0</v>
      </c>
      <c r="F288" s="1669">
        <f t="shared" si="4"/>
        <v>10</v>
      </c>
    </row>
    <row r="289" spans="2:6" ht="16.5" hidden="1" customHeight="1">
      <c r="B289" s="1485" t="s">
        <v>6282</v>
      </c>
      <c r="C289" s="1486">
        <v>286</v>
      </c>
      <c r="D289" s="1487">
        <v>0</v>
      </c>
      <c r="E289" s="1487">
        <v>0</v>
      </c>
      <c r="F289" s="1669">
        <f t="shared" si="4"/>
        <v>11</v>
      </c>
    </row>
    <row r="290" spans="2:6" ht="16.5" hidden="1" customHeight="1">
      <c r="B290" s="1485" t="s">
        <v>6283</v>
      </c>
      <c r="C290" s="1486">
        <v>287</v>
      </c>
      <c r="D290" s="1487">
        <v>0</v>
      </c>
      <c r="E290" s="1487">
        <v>0</v>
      </c>
      <c r="F290" s="1669">
        <f t="shared" si="4"/>
        <v>12</v>
      </c>
    </row>
    <row r="291" spans="2:6" ht="16.5" hidden="1" customHeight="1">
      <c r="B291" s="1485" t="s">
        <v>6284</v>
      </c>
      <c r="C291" s="1486">
        <v>288</v>
      </c>
      <c r="D291" s="1487">
        <v>0</v>
      </c>
      <c r="E291" s="1487">
        <v>0</v>
      </c>
      <c r="F291" s="1669">
        <f t="shared" si="4"/>
        <v>13</v>
      </c>
    </row>
    <row r="292" spans="2:6" ht="16.5" hidden="1" customHeight="1">
      <c r="B292" s="1485" t="s">
        <v>6285</v>
      </c>
      <c r="C292" s="1486">
        <v>289</v>
      </c>
      <c r="D292" s="1487">
        <v>0</v>
      </c>
      <c r="E292" s="1487">
        <v>0</v>
      </c>
      <c r="F292" s="1669">
        <f t="shared" si="4"/>
        <v>14</v>
      </c>
    </row>
    <row r="293" spans="2:6" ht="16.5" hidden="1" customHeight="1">
      <c r="B293" s="1485" t="s">
        <v>6286</v>
      </c>
      <c r="C293" s="1486">
        <v>290</v>
      </c>
      <c r="D293" s="1487">
        <v>0</v>
      </c>
      <c r="E293" s="1487">
        <v>0</v>
      </c>
      <c r="F293" s="1669">
        <f t="shared" si="4"/>
        <v>15</v>
      </c>
    </row>
    <row r="294" spans="2:6" ht="16.5" hidden="1" customHeight="1">
      <c r="B294" s="1485" t="s">
        <v>6287</v>
      </c>
      <c r="C294" s="1486">
        <v>291</v>
      </c>
      <c r="D294" s="1487">
        <v>0</v>
      </c>
      <c r="E294" s="1487">
        <v>0</v>
      </c>
      <c r="F294" s="1669">
        <f t="shared" si="4"/>
        <v>16</v>
      </c>
    </row>
    <row r="295" spans="2:6" ht="16.5" hidden="1" customHeight="1">
      <c r="B295" s="1485" t="s">
        <v>6288</v>
      </c>
      <c r="C295" s="1486">
        <v>292</v>
      </c>
      <c r="D295" s="1487">
        <v>0</v>
      </c>
      <c r="E295" s="1487">
        <v>0</v>
      </c>
      <c r="F295" s="1669">
        <f t="shared" si="4"/>
        <v>17</v>
      </c>
    </row>
    <row r="296" spans="2:6" ht="16.5" hidden="1" customHeight="1">
      <c r="B296" s="1485" t="s">
        <v>6289</v>
      </c>
      <c r="C296" s="1486">
        <v>293</v>
      </c>
      <c r="D296" s="1487">
        <v>0</v>
      </c>
      <c r="E296" s="1487">
        <v>0</v>
      </c>
      <c r="F296" s="1669">
        <f t="shared" si="4"/>
        <v>18</v>
      </c>
    </row>
    <row r="297" spans="2:6" ht="16.5" hidden="1" customHeight="1">
      <c r="B297" s="1485" t="s">
        <v>6290</v>
      </c>
      <c r="C297" s="1486">
        <v>294</v>
      </c>
      <c r="D297" s="1487">
        <v>0</v>
      </c>
      <c r="E297" s="1487">
        <v>0</v>
      </c>
      <c r="F297" s="1669">
        <f t="shared" si="4"/>
        <v>19</v>
      </c>
    </row>
    <row r="298" spans="2:6" ht="16.5" hidden="1" customHeight="1">
      <c r="B298" s="1485" t="s">
        <v>6291</v>
      </c>
      <c r="C298" s="1486">
        <v>295</v>
      </c>
      <c r="D298" s="1487">
        <v>0</v>
      </c>
      <c r="E298" s="1487">
        <v>0</v>
      </c>
      <c r="F298" s="1669">
        <f t="shared" si="4"/>
        <v>20</v>
      </c>
    </row>
    <row r="299" spans="2:6" ht="16.5" hidden="1" customHeight="1">
      <c r="B299" s="1485" t="s">
        <v>6292</v>
      </c>
      <c r="C299" s="1486">
        <v>296</v>
      </c>
      <c r="D299" s="1487">
        <v>0</v>
      </c>
      <c r="E299" s="1487">
        <v>0</v>
      </c>
      <c r="F299" s="1669">
        <f t="shared" si="4"/>
        <v>21</v>
      </c>
    </row>
    <row r="300" spans="2:6" ht="16.5" hidden="1" customHeight="1">
      <c r="B300" s="1485" t="s">
        <v>6293</v>
      </c>
      <c r="C300" s="1486">
        <v>297</v>
      </c>
      <c r="D300" s="1487">
        <v>0</v>
      </c>
      <c r="E300" s="1487">
        <v>0</v>
      </c>
      <c r="F300" s="1669">
        <f t="shared" si="4"/>
        <v>22</v>
      </c>
    </row>
    <row r="301" spans="2:6" ht="16.5" hidden="1" customHeight="1">
      <c r="B301" s="1485" t="s">
        <v>6294</v>
      </c>
      <c r="C301" s="1486">
        <v>298</v>
      </c>
      <c r="D301" s="1487">
        <v>0</v>
      </c>
      <c r="E301" s="1487">
        <v>0</v>
      </c>
      <c r="F301" s="1669">
        <f t="shared" si="4"/>
        <v>23</v>
      </c>
    </row>
    <row r="302" spans="2:6" ht="16.5" hidden="1" customHeight="1">
      <c r="B302" s="1485" t="s">
        <v>6295</v>
      </c>
      <c r="C302" s="1486">
        <v>299</v>
      </c>
      <c r="D302" s="1487">
        <v>0</v>
      </c>
      <c r="E302" s="1487">
        <v>0</v>
      </c>
      <c r="F302" s="1669">
        <f t="shared" si="4"/>
        <v>24</v>
      </c>
    </row>
    <row r="303" spans="2:6" ht="16.5" customHeight="1">
      <c r="B303" s="1485" t="s">
        <v>6296</v>
      </c>
      <c r="C303" s="1486">
        <v>300</v>
      </c>
      <c r="D303" s="1487">
        <f>D253+1250</f>
        <v>7500</v>
      </c>
      <c r="E303" s="1487">
        <v>0</v>
      </c>
      <c r="F303" s="1669">
        <f t="shared" si="4"/>
        <v>0</v>
      </c>
    </row>
    <row r="304" spans="2:6" ht="16.5" hidden="1" customHeight="1">
      <c r="B304" s="1485" t="s">
        <v>6297</v>
      </c>
      <c r="C304" s="1486">
        <v>301</v>
      </c>
      <c r="D304" s="1487">
        <v>0</v>
      </c>
      <c r="E304" s="1487">
        <v>0</v>
      </c>
      <c r="F304" s="1669">
        <f t="shared" si="4"/>
        <v>1</v>
      </c>
    </row>
    <row r="305" spans="2:6" ht="16.5" hidden="1" customHeight="1">
      <c r="B305" s="1485" t="s">
        <v>6298</v>
      </c>
      <c r="C305" s="1486">
        <v>302</v>
      </c>
      <c r="D305" s="1487">
        <v>0</v>
      </c>
      <c r="E305" s="1487">
        <v>0</v>
      </c>
      <c r="F305" s="1669">
        <f t="shared" si="4"/>
        <v>2</v>
      </c>
    </row>
    <row r="306" spans="2:6" ht="16.5" hidden="1" customHeight="1">
      <c r="B306" s="1485" t="s">
        <v>6299</v>
      </c>
      <c r="C306" s="1486">
        <v>303</v>
      </c>
      <c r="D306" s="1487">
        <v>0</v>
      </c>
      <c r="E306" s="1487">
        <v>0</v>
      </c>
      <c r="F306" s="1669">
        <f t="shared" si="4"/>
        <v>3</v>
      </c>
    </row>
    <row r="307" spans="2:6" ht="16.5" hidden="1" customHeight="1">
      <c r="B307" s="1485" t="s">
        <v>6300</v>
      </c>
      <c r="C307" s="1486">
        <v>304</v>
      </c>
      <c r="D307" s="1487">
        <v>0</v>
      </c>
      <c r="E307" s="1487">
        <v>0</v>
      </c>
      <c r="F307" s="1669">
        <f t="shared" si="4"/>
        <v>4</v>
      </c>
    </row>
    <row r="308" spans="2:6" ht="16.5" hidden="1" customHeight="1">
      <c r="B308" s="1485" t="s">
        <v>6301</v>
      </c>
      <c r="C308" s="1486">
        <v>305</v>
      </c>
      <c r="D308" s="1487">
        <v>0</v>
      </c>
      <c r="E308" s="1487">
        <v>0</v>
      </c>
      <c r="F308" s="1669">
        <f t="shared" si="4"/>
        <v>5</v>
      </c>
    </row>
    <row r="309" spans="2:6" ht="16.5" hidden="1" customHeight="1">
      <c r="B309" s="1485" t="s">
        <v>6302</v>
      </c>
      <c r="C309" s="1486">
        <v>306</v>
      </c>
      <c r="D309" s="1487">
        <v>0</v>
      </c>
      <c r="E309" s="1487">
        <v>0</v>
      </c>
      <c r="F309" s="1669">
        <f t="shared" si="4"/>
        <v>6</v>
      </c>
    </row>
    <row r="310" spans="2:6" ht="16.5" hidden="1" customHeight="1">
      <c r="B310" s="1485" t="s">
        <v>6303</v>
      </c>
      <c r="C310" s="1486">
        <v>307</v>
      </c>
      <c r="D310" s="1487">
        <v>0</v>
      </c>
      <c r="E310" s="1487">
        <v>0</v>
      </c>
      <c r="F310" s="1669">
        <f t="shared" si="4"/>
        <v>7</v>
      </c>
    </row>
    <row r="311" spans="2:6" ht="16.5" hidden="1" customHeight="1">
      <c r="B311" s="1485" t="s">
        <v>6304</v>
      </c>
      <c r="C311" s="1486">
        <v>308</v>
      </c>
      <c r="D311" s="1487">
        <v>0</v>
      </c>
      <c r="E311" s="1487">
        <v>0</v>
      </c>
      <c r="F311" s="1669">
        <f t="shared" si="4"/>
        <v>8</v>
      </c>
    </row>
    <row r="312" spans="2:6" ht="16.5" hidden="1" customHeight="1">
      <c r="B312" s="1485" t="s">
        <v>6305</v>
      </c>
      <c r="C312" s="1486">
        <v>309</v>
      </c>
      <c r="D312" s="1487">
        <v>0</v>
      </c>
      <c r="E312" s="1487">
        <v>0</v>
      </c>
      <c r="F312" s="1669">
        <f t="shared" si="4"/>
        <v>9</v>
      </c>
    </row>
    <row r="313" spans="2:6" ht="16.5" hidden="1" customHeight="1">
      <c r="B313" s="1485" t="s">
        <v>6306</v>
      </c>
      <c r="C313" s="1486">
        <v>310</v>
      </c>
      <c r="D313" s="1487">
        <v>0</v>
      </c>
      <c r="E313" s="1487">
        <v>0</v>
      </c>
      <c r="F313" s="1669">
        <f t="shared" si="4"/>
        <v>10</v>
      </c>
    </row>
    <row r="314" spans="2:6" ht="16.5" hidden="1" customHeight="1">
      <c r="B314" s="1485" t="s">
        <v>6307</v>
      </c>
      <c r="C314" s="1486">
        <v>311</v>
      </c>
      <c r="D314" s="1487">
        <v>0</v>
      </c>
      <c r="E314" s="1487">
        <v>0</v>
      </c>
      <c r="F314" s="1669">
        <f t="shared" si="4"/>
        <v>11</v>
      </c>
    </row>
    <row r="315" spans="2:6" ht="16.5" hidden="1" customHeight="1">
      <c r="B315" s="1485" t="s">
        <v>6308</v>
      </c>
      <c r="C315" s="1486">
        <v>312</v>
      </c>
      <c r="D315" s="1487">
        <v>0</v>
      </c>
      <c r="E315" s="1487">
        <v>0</v>
      </c>
      <c r="F315" s="1669">
        <f t="shared" si="4"/>
        <v>12</v>
      </c>
    </row>
    <row r="316" spans="2:6" ht="16.5" hidden="1" customHeight="1">
      <c r="B316" s="1485" t="s">
        <v>6309</v>
      </c>
      <c r="C316" s="1486">
        <v>313</v>
      </c>
      <c r="D316" s="1487">
        <v>0</v>
      </c>
      <c r="E316" s="1487">
        <v>0</v>
      </c>
      <c r="F316" s="1669">
        <f t="shared" si="4"/>
        <v>13</v>
      </c>
    </row>
    <row r="317" spans="2:6" ht="16.5" hidden="1" customHeight="1">
      <c r="B317" s="1485" t="s">
        <v>6310</v>
      </c>
      <c r="C317" s="1486">
        <v>314</v>
      </c>
      <c r="D317" s="1487">
        <v>0</v>
      </c>
      <c r="E317" s="1487">
        <v>0</v>
      </c>
      <c r="F317" s="1669">
        <f t="shared" si="4"/>
        <v>14</v>
      </c>
    </row>
    <row r="318" spans="2:6" ht="16.5" hidden="1" customHeight="1">
      <c r="B318" s="1485" t="s">
        <v>6311</v>
      </c>
      <c r="C318" s="1486">
        <v>315</v>
      </c>
      <c r="D318" s="1487">
        <v>0</v>
      </c>
      <c r="E318" s="1487">
        <v>0</v>
      </c>
      <c r="F318" s="1669">
        <f t="shared" si="4"/>
        <v>15</v>
      </c>
    </row>
    <row r="319" spans="2:6" ht="16.5" hidden="1" customHeight="1">
      <c r="B319" s="1485" t="s">
        <v>6312</v>
      </c>
      <c r="C319" s="1486">
        <v>316</v>
      </c>
      <c r="D319" s="1487">
        <v>0</v>
      </c>
      <c r="E319" s="1487">
        <v>0</v>
      </c>
      <c r="F319" s="1669">
        <f t="shared" si="4"/>
        <v>16</v>
      </c>
    </row>
    <row r="320" spans="2:6" ht="16.5" hidden="1" customHeight="1">
      <c r="B320" s="1485" t="s">
        <v>6313</v>
      </c>
      <c r="C320" s="1486">
        <v>317</v>
      </c>
      <c r="D320" s="1487">
        <v>0</v>
      </c>
      <c r="E320" s="1487">
        <v>0</v>
      </c>
      <c r="F320" s="1669">
        <f t="shared" si="4"/>
        <v>17</v>
      </c>
    </row>
    <row r="321" spans="2:6" ht="16.5" hidden="1" customHeight="1">
      <c r="B321" s="1485" t="s">
        <v>6314</v>
      </c>
      <c r="C321" s="1486">
        <v>318</v>
      </c>
      <c r="D321" s="1487">
        <v>0</v>
      </c>
      <c r="E321" s="1487">
        <v>0</v>
      </c>
      <c r="F321" s="1669">
        <f t="shared" si="4"/>
        <v>18</v>
      </c>
    </row>
    <row r="322" spans="2:6" ht="16.5" hidden="1" customHeight="1">
      <c r="B322" s="1485" t="s">
        <v>6315</v>
      </c>
      <c r="C322" s="1486">
        <v>319</v>
      </c>
      <c r="D322" s="1487">
        <v>0</v>
      </c>
      <c r="E322" s="1487">
        <v>0</v>
      </c>
      <c r="F322" s="1669">
        <f t="shared" si="4"/>
        <v>19</v>
      </c>
    </row>
    <row r="323" spans="2:6" ht="16.5" hidden="1" customHeight="1">
      <c r="B323" s="1485" t="s">
        <v>6316</v>
      </c>
      <c r="C323" s="1486">
        <v>320</v>
      </c>
      <c r="D323" s="1487">
        <v>0</v>
      </c>
      <c r="E323" s="1487">
        <v>0</v>
      </c>
      <c r="F323" s="1669">
        <f t="shared" si="4"/>
        <v>20</v>
      </c>
    </row>
    <row r="324" spans="2:6" ht="16.5" hidden="1" customHeight="1">
      <c r="B324" s="1485" t="s">
        <v>6317</v>
      </c>
      <c r="C324" s="1486">
        <v>321</v>
      </c>
      <c r="D324" s="1487">
        <v>0</v>
      </c>
      <c r="E324" s="1487">
        <v>0</v>
      </c>
      <c r="F324" s="1669">
        <f t="shared" si="4"/>
        <v>21</v>
      </c>
    </row>
    <row r="325" spans="2:6" ht="16.5" hidden="1" customHeight="1">
      <c r="B325" s="1485" t="s">
        <v>6318</v>
      </c>
      <c r="C325" s="1486">
        <v>322</v>
      </c>
      <c r="D325" s="1487">
        <v>0</v>
      </c>
      <c r="E325" s="1487">
        <v>0</v>
      </c>
      <c r="F325" s="1669">
        <f t="shared" ref="F325:F388" si="5">MOD(ROW()-3,25)</f>
        <v>22</v>
      </c>
    </row>
    <row r="326" spans="2:6" ht="16.5" hidden="1" customHeight="1">
      <c r="B326" s="1485" t="s">
        <v>6319</v>
      </c>
      <c r="C326" s="1486">
        <v>323</v>
      </c>
      <c r="D326" s="1487">
        <v>0</v>
      </c>
      <c r="E326" s="1487">
        <v>0</v>
      </c>
      <c r="F326" s="1669">
        <f t="shared" si="5"/>
        <v>23</v>
      </c>
    </row>
    <row r="327" spans="2:6" ht="16.5" hidden="1" customHeight="1">
      <c r="B327" s="1485" t="s">
        <v>6320</v>
      </c>
      <c r="C327" s="1486">
        <v>324</v>
      </c>
      <c r="D327" s="1487">
        <v>0</v>
      </c>
      <c r="E327" s="1487">
        <v>0</v>
      </c>
      <c r="F327" s="1669">
        <f t="shared" si="5"/>
        <v>24</v>
      </c>
    </row>
    <row r="328" spans="2:6" ht="16.5" customHeight="1">
      <c r="B328" s="1485" t="s">
        <v>6321</v>
      </c>
      <c r="C328" s="1486">
        <v>325</v>
      </c>
      <c r="D328" s="1487">
        <v>0</v>
      </c>
      <c r="E328" s="1487">
        <f>E278+75</f>
        <v>525</v>
      </c>
      <c r="F328" s="1669">
        <f t="shared" si="5"/>
        <v>0</v>
      </c>
    </row>
    <row r="329" spans="2:6" ht="16.5" hidden="1" customHeight="1">
      <c r="B329" s="1485" t="s">
        <v>6322</v>
      </c>
      <c r="C329" s="1486">
        <v>326</v>
      </c>
      <c r="D329" s="1487">
        <v>0</v>
      </c>
      <c r="E329" s="1487">
        <v>0</v>
      </c>
      <c r="F329" s="1669">
        <f t="shared" si="5"/>
        <v>1</v>
      </c>
    </row>
    <row r="330" spans="2:6" ht="16.5" hidden="1" customHeight="1">
      <c r="B330" s="1485" t="s">
        <v>6323</v>
      </c>
      <c r="C330" s="1486">
        <v>327</v>
      </c>
      <c r="D330" s="1487">
        <v>0</v>
      </c>
      <c r="E330" s="1487">
        <v>0</v>
      </c>
      <c r="F330" s="1669">
        <f t="shared" si="5"/>
        <v>2</v>
      </c>
    </row>
    <row r="331" spans="2:6" ht="16.5" hidden="1" customHeight="1">
      <c r="B331" s="1485" t="s">
        <v>6324</v>
      </c>
      <c r="C331" s="1486">
        <v>328</v>
      </c>
      <c r="D331" s="1487">
        <v>0</v>
      </c>
      <c r="E331" s="1487">
        <v>0</v>
      </c>
      <c r="F331" s="1669">
        <f t="shared" si="5"/>
        <v>3</v>
      </c>
    </row>
    <row r="332" spans="2:6" ht="16.5" hidden="1" customHeight="1">
      <c r="B332" s="1485" t="s">
        <v>6325</v>
      </c>
      <c r="C332" s="1486">
        <v>329</v>
      </c>
      <c r="D332" s="1487">
        <v>0</v>
      </c>
      <c r="E332" s="1487">
        <v>0</v>
      </c>
      <c r="F332" s="1669">
        <f t="shared" si="5"/>
        <v>4</v>
      </c>
    </row>
    <row r="333" spans="2:6" ht="16.5" hidden="1" customHeight="1">
      <c r="B333" s="1485" t="s">
        <v>6326</v>
      </c>
      <c r="C333" s="1486">
        <v>330</v>
      </c>
      <c r="D333" s="1487">
        <v>0</v>
      </c>
      <c r="E333" s="1487">
        <v>0</v>
      </c>
      <c r="F333" s="1669">
        <f t="shared" si="5"/>
        <v>5</v>
      </c>
    </row>
    <row r="334" spans="2:6" ht="16.5" hidden="1" customHeight="1">
      <c r="B334" s="1485" t="s">
        <v>6327</v>
      </c>
      <c r="C334" s="1486">
        <v>331</v>
      </c>
      <c r="D334" s="1487">
        <v>0</v>
      </c>
      <c r="E334" s="1487">
        <v>0</v>
      </c>
      <c r="F334" s="1669">
        <f t="shared" si="5"/>
        <v>6</v>
      </c>
    </row>
    <row r="335" spans="2:6" ht="16.5" hidden="1" customHeight="1">
      <c r="B335" s="1485" t="s">
        <v>6328</v>
      </c>
      <c r="C335" s="1486">
        <v>332</v>
      </c>
      <c r="D335" s="1487">
        <v>0</v>
      </c>
      <c r="E335" s="1487">
        <v>0</v>
      </c>
      <c r="F335" s="1669">
        <f t="shared" si="5"/>
        <v>7</v>
      </c>
    </row>
    <row r="336" spans="2:6" ht="16.5" hidden="1" customHeight="1">
      <c r="B336" s="1485" t="s">
        <v>6329</v>
      </c>
      <c r="C336" s="1486">
        <v>333</v>
      </c>
      <c r="D336" s="1487">
        <v>0</v>
      </c>
      <c r="E336" s="1487">
        <v>0</v>
      </c>
      <c r="F336" s="1669">
        <f t="shared" si="5"/>
        <v>8</v>
      </c>
    </row>
    <row r="337" spans="2:6" ht="16.5" hidden="1" customHeight="1">
      <c r="B337" s="1485" t="s">
        <v>6330</v>
      </c>
      <c r="C337" s="1486">
        <v>334</v>
      </c>
      <c r="D337" s="1487">
        <v>0</v>
      </c>
      <c r="E337" s="1487">
        <v>0</v>
      </c>
      <c r="F337" s="1669">
        <f t="shared" si="5"/>
        <v>9</v>
      </c>
    </row>
    <row r="338" spans="2:6" ht="16.5" hidden="1" customHeight="1">
      <c r="B338" s="1485" t="s">
        <v>6331</v>
      </c>
      <c r="C338" s="1486">
        <v>335</v>
      </c>
      <c r="D338" s="1487">
        <v>0</v>
      </c>
      <c r="E338" s="1487">
        <v>0</v>
      </c>
      <c r="F338" s="1669">
        <f t="shared" si="5"/>
        <v>10</v>
      </c>
    </row>
    <row r="339" spans="2:6" ht="16.5" hidden="1" customHeight="1">
      <c r="B339" s="1485" t="s">
        <v>6332</v>
      </c>
      <c r="C339" s="1486">
        <v>336</v>
      </c>
      <c r="D339" s="1487">
        <v>0</v>
      </c>
      <c r="E339" s="1487">
        <v>0</v>
      </c>
      <c r="F339" s="1669">
        <f t="shared" si="5"/>
        <v>11</v>
      </c>
    </row>
    <row r="340" spans="2:6" ht="16.5" hidden="1" customHeight="1">
      <c r="B340" s="1485" t="s">
        <v>6333</v>
      </c>
      <c r="C340" s="1486">
        <v>337</v>
      </c>
      <c r="D340" s="1487">
        <v>0</v>
      </c>
      <c r="E340" s="1487">
        <v>0</v>
      </c>
      <c r="F340" s="1669">
        <f t="shared" si="5"/>
        <v>12</v>
      </c>
    </row>
    <row r="341" spans="2:6" ht="16.5" hidden="1" customHeight="1">
      <c r="B341" s="1485" t="s">
        <v>6334</v>
      </c>
      <c r="C341" s="1486">
        <v>338</v>
      </c>
      <c r="D341" s="1487">
        <v>0</v>
      </c>
      <c r="E341" s="1487">
        <v>0</v>
      </c>
      <c r="F341" s="1669">
        <f t="shared" si="5"/>
        <v>13</v>
      </c>
    </row>
    <row r="342" spans="2:6" ht="16.5" hidden="1" customHeight="1">
      <c r="B342" s="1485" t="s">
        <v>6335</v>
      </c>
      <c r="C342" s="1486">
        <v>339</v>
      </c>
      <c r="D342" s="1487">
        <v>0</v>
      </c>
      <c r="E342" s="1487">
        <v>0</v>
      </c>
      <c r="F342" s="1669">
        <f t="shared" si="5"/>
        <v>14</v>
      </c>
    </row>
    <row r="343" spans="2:6" ht="16.5" hidden="1" customHeight="1">
      <c r="B343" s="1485" t="s">
        <v>6336</v>
      </c>
      <c r="C343" s="1486">
        <v>340</v>
      </c>
      <c r="D343" s="1487">
        <v>0</v>
      </c>
      <c r="E343" s="1487">
        <v>0</v>
      </c>
      <c r="F343" s="1669">
        <f t="shared" si="5"/>
        <v>15</v>
      </c>
    </row>
    <row r="344" spans="2:6" ht="16.5" hidden="1" customHeight="1">
      <c r="B344" s="1485" t="s">
        <v>6337</v>
      </c>
      <c r="C344" s="1486">
        <v>341</v>
      </c>
      <c r="D344" s="1487">
        <v>0</v>
      </c>
      <c r="E344" s="1487">
        <v>0</v>
      </c>
      <c r="F344" s="1669">
        <f t="shared" si="5"/>
        <v>16</v>
      </c>
    </row>
    <row r="345" spans="2:6" ht="16.5" hidden="1" customHeight="1">
      <c r="B345" s="1485" t="s">
        <v>6338</v>
      </c>
      <c r="C345" s="1486">
        <v>342</v>
      </c>
      <c r="D345" s="1487">
        <v>0</v>
      </c>
      <c r="E345" s="1487">
        <v>0</v>
      </c>
      <c r="F345" s="1669">
        <f t="shared" si="5"/>
        <v>17</v>
      </c>
    </row>
    <row r="346" spans="2:6" ht="16.5" hidden="1" customHeight="1">
      <c r="B346" s="1485" t="s">
        <v>6339</v>
      </c>
      <c r="C346" s="1486">
        <v>343</v>
      </c>
      <c r="D346" s="1487">
        <v>0</v>
      </c>
      <c r="E346" s="1487">
        <v>0</v>
      </c>
      <c r="F346" s="1669">
        <f t="shared" si="5"/>
        <v>18</v>
      </c>
    </row>
    <row r="347" spans="2:6" ht="16.5" hidden="1" customHeight="1">
      <c r="B347" s="1485" t="s">
        <v>6340</v>
      </c>
      <c r="C347" s="1486">
        <v>344</v>
      </c>
      <c r="D347" s="1487">
        <v>0</v>
      </c>
      <c r="E347" s="1487">
        <v>0</v>
      </c>
      <c r="F347" s="1669">
        <f t="shared" si="5"/>
        <v>19</v>
      </c>
    </row>
    <row r="348" spans="2:6" ht="16.5" hidden="1" customHeight="1">
      <c r="B348" s="1485" t="s">
        <v>6341</v>
      </c>
      <c r="C348" s="1486">
        <v>345</v>
      </c>
      <c r="D348" s="1487">
        <v>0</v>
      </c>
      <c r="E348" s="1487">
        <v>0</v>
      </c>
      <c r="F348" s="1669">
        <f t="shared" si="5"/>
        <v>20</v>
      </c>
    </row>
    <row r="349" spans="2:6" ht="16.5" hidden="1" customHeight="1">
      <c r="B349" s="1485" t="s">
        <v>6342</v>
      </c>
      <c r="C349" s="1486">
        <v>346</v>
      </c>
      <c r="D349" s="1487">
        <v>0</v>
      </c>
      <c r="E349" s="1487">
        <v>0</v>
      </c>
      <c r="F349" s="1669">
        <f t="shared" si="5"/>
        <v>21</v>
      </c>
    </row>
    <row r="350" spans="2:6" ht="16.5" hidden="1" customHeight="1">
      <c r="B350" s="1485" t="s">
        <v>6343</v>
      </c>
      <c r="C350" s="1486">
        <v>347</v>
      </c>
      <c r="D350" s="1487">
        <v>0</v>
      </c>
      <c r="E350" s="1487">
        <v>0</v>
      </c>
      <c r="F350" s="1669">
        <f t="shared" si="5"/>
        <v>22</v>
      </c>
    </row>
    <row r="351" spans="2:6" ht="16.5" hidden="1" customHeight="1">
      <c r="B351" s="1485" t="s">
        <v>6344</v>
      </c>
      <c r="C351" s="1486">
        <v>348</v>
      </c>
      <c r="D351" s="1487">
        <v>0</v>
      </c>
      <c r="E351" s="1487">
        <v>0</v>
      </c>
      <c r="F351" s="1669">
        <f t="shared" si="5"/>
        <v>23</v>
      </c>
    </row>
    <row r="352" spans="2:6" ht="16.5" hidden="1" customHeight="1">
      <c r="B352" s="1485" t="s">
        <v>6345</v>
      </c>
      <c r="C352" s="1486">
        <v>349</v>
      </c>
      <c r="D352" s="1487">
        <v>0</v>
      </c>
      <c r="E352" s="1487">
        <v>0</v>
      </c>
      <c r="F352" s="1669">
        <f t="shared" si="5"/>
        <v>24</v>
      </c>
    </row>
    <row r="353" spans="2:6" ht="16.5" customHeight="1">
      <c r="B353" s="1485" t="s">
        <v>6346</v>
      </c>
      <c r="C353" s="1486">
        <v>350</v>
      </c>
      <c r="D353" s="1487">
        <f>D303+1250</f>
        <v>8750</v>
      </c>
      <c r="E353" s="1487">
        <v>0</v>
      </c>
      <c r="F353" s="1669">
        <f t="shared" si="5"/>
        <v>0</v>
      </c>
    </row>
    <row r="354" spans="2:6" ht="16.5" hidden="1" customHeight="1">
      <c r="B354" s="1485" t="s">
        <v>6347</v>
      </c>
      <c r="C354" s="1486">
        <v>351</v>
      </c>
      <c r="D354" s="1487">
        <v>0</v>
      </c>
      <c r="E354" s="1487">
        <v>0</v>
      </c>
      <c r="F354" s="1669">
        <f t="shared" si="5"/>
        <v>1</v>
      </c>
    </row>
    <row r="355" spans="2:6" ht="16.5" hidden="1" customHeight="1">
      <c r="B355" s="1485" t="s">
        <v>6348</v>
      </c>
      <c r="C355" s="1486">
        <v>352</v>
      </c>
      <c r="D355" s="1487">
        <v>0</v>
      </c>
      <c r="E355" s="1487">
        <v>0</v>
      </c>
      <c r="F355" s="1669">
        <f t="shared" si="5"/>
        <v>2</v>
      </c>
    </row>
    <row r="356" spans="2:6" ht="16.5" hidden="1" customHeight="1">
      <c r="B356" s="1485" t="s">
        <v>6349</v>
      </c>
      <c r="C356" s="1486">
        <v>353</v>
      </c>
      <c r="D356" s="1487">
        <v>0</v>
      </c>
      <c r="E356" s="1487">
        <v>0</v>
      </c>
      <c r="F356" s="1669">
        <f t="shared" si="5"/>
        <v>3</v>
      </c>
    </row>
    <row r="357" spans="2:6" ht="16.5" hidden="1" customHeight="1">
      <c r="B357" s="1485" t="s">
        <v>6350</v>
      </c>
      <c r="C357" s="1486">
        <v>354</v>
      </c>
      <c r="D357" s="1487">
        <v>0</v>
      </c>
      <c r="E357" s="1487">
        <v>0</v>
      </c>
      <c r="F357" s="1669">
        <f t="shared" si="5"/>
        <v>4</v>
      </c>
    </row>
    <row r="358" spans="2:6" ht="16.5" hidden="1" customHeight="1">
      <c r="B358" s="1485" t="s">
        <v>6351</v>
      </c>
      <c r="C358" s="1486">
        <v>355</v>
      </c>
      <c r="D358" s="1487">
        <v>0</v>
      </c>
      <c r="E358" s="1487">
        <v>0</v>
      </c>
      <c r="F358" s="1669">
        <f t="shared" si="5"/>
        <v>5</v>
      </c>
    </row>
    <row r="359" spans="2:6" ht="16.5" hidden="1" customHeight="1">
      <c r="B359" s="1485" t="s">
        <v>6352</v>
      </c>
      <c r="C359" s="1486">
        <v>356</v>
      </c>
      <c r="D359" s="1487">
        <v>0</v>
      </c>
      <c r="E359" s="1487">
        <v>0</v>
      </c>
      <c r="F359" s="1669">
        <f t="shared" si="5"/>
        <v>6</v>
      </c>
    </row>
    <row r="360" spans="2:6" ht="16.5" hidden="1" customHeight="1">
      <c r="B360" s="1485" t="s">
        <v>6353</v>
      </c>
      <c r="C360" s="1486">
        <v>357</v>
      </c>
      <c r="D360" s="1487">
        <v>0</v>
      </c>
      <c r="E360" s="1487">
        <v>0</v>
      </c>
      <c r="F360" s="1669">
        <f t="shared" si="5"/>
        <v>7</v>
      </c>
    </row>
    <row r="361" spans="2:6" ht="16.5" hidden="1" customHeight="1">
      <c r="B361" s="1485" t="s">
        <v>6354</v>
      </c>
      <c r="C361" s="1486">
        <v>358</v>
      </c>
      <c r="D361" s="1487">
        <v>0</v>
      </c>
      <c r="E361" s="1487">
        <v>0</v>
      </c>
      <c r="F361" s="1669">
        <f t="shared" si="5"/>
        <v>8</v>
      </c>
    </row>
    <row r="362" spans="2:6" ht="16.5" hidden="1" customHeight="1">
      <c r="B362" s="1485" t="s">
        <v>6355</v>
      </c>
      <c r="C362" s="1486">
        <v>359</v>
      </c>
      <c r="D362" s="1487">
        <v>0</v>
      </c>
      <c r="E362" s="1487">
        <v>0</v>
      </c>
      <c r="F362" s="1669">
        <f t="shared" si="5"/>
        <v>9</v>
      </c>
    </row>
    <row r="363" spans="2:6" ht="16.5" hidden="1" customHeight="1">
      <c r="B363" s="1485" t="s">
        <v>6356</v>
      </c>
      <c r="C363" s="1486">
        <v>360</v>
      </c>
      <c r="D363" s="1487">
        <v>0</v>
      </c>
      <c r="E363" s="1487">
        <v>0</v>
      </c>
      <c r="F363" s="1669">
        <f t="shared" si="5"/>
        <v>10</v>
      </c>
    </row>
    <row r="364" spans="2:6" ht="16.5" hidden="1" customHeight="1">
      <c r="B364" s="1485" t="s">
        <v>6357</v>
      </c>
      <c r="C364" s="1486">
        <v>361</v>
      </c>
      <c r="D364" s="1487">
        <v>0</v>
      </c>
      <c r="E364" s="1487">
        <v>0</v>
      </c>
      <c r="F364" s="1669">
        <f t="shared" si="5"/>
        <v>11</v>
      </c>
    </row>
    <row r="365" spans="2:6" ht="16.5" hidden="1" customHeight="1">
      <c r="B365" s="1485" t="s">
        <v>6358</v>
      </c>
      <c r="C365" s="1486">
        <v>362</v>
      </c>
      <c r="D365" s="1487">
        <v>0</v>
      </c>
      <c r="E365" s="1487">
        <v>0</v>
      </c>
      <c r="F365" s="1669">
        <f t="shared" si="5"/>
        <v>12</v>
      </c>
    </row>
    <row r="366" spans="2:6" ht="16.5" hidden="1" customHeight="1">
      <c r="B366" s="1485" t="s">
        <v>6359</v>
      </c>
      <c r="C366" s="1486">
        <v>363</v>
      </c>
      <c r="D366" s="1487">
        <v>0</v>
      </c>
      <c r="E366" s="1487">
        <v>0</v>
      </c>
      <c r="F366" s="1669">
        <f t="shared" si="5"/>
        <v>13</v>
      </c>
    </row>
    <row r="367" spans="2:6" ht="16.5" hidden="1" customHeight="1">
      <c r="B367" s="1485" t="s">
        <v>6360</v>
      </c>
      <c r="C367" s="1486">
        <v>364</v>
      </c>
      <c r="D367" s="1487">
        <v>0</v>
      </c>
      <c r="E367" s="1487">
        <v>0</v>
      </c>
      <c r="F367" s="1669">
        <f t="shared" si="5"/>
        <v>14</v>
      </c>
    </row>
    <row r="368" spans="2:6" ht="16.5" hidden="1" customHeight="1">
      <c r="B368" s="1485" t="s">
        <v>6361</v>
      </c>
      <c r="C368" s="1486">
        <v>365</v>
      </c>
      <c r="D368" s="1487">
        <v>0</v>
      </c>
      <c r="E368" s="1487">
        <v>0</v>
      </c>
      <c r="F368" s="1669">
        <f t="shared" si="5"/>
        <v>15</v>
      </c>
    </row>
    <row r="369" spans="2:6" ht="16.5" hidden="1" customHeight="1">
      <c r="B369" s="1485" t="s">
        <v>6362</v>
      </c>
      <c r="C369" s="1486">
        <v>366</v>
      </c>
      <c r="D369" s="1487">
        <v>0</v>
      </c>
      <c r="E369" s="1487">
        <v>0</v>
      </c>
      <c r="F369" s="1669">
        <f t="shared" si="5"/>
        <v>16</v>
      </c>
    </row>
    <row r="370" spans="2:6" ht="16.5" hidden="1" customHeight="1">
      <c r="B370" s="1485" t="s">
        <v>6363</v>
      </c>
      <c r="C370" s="1486">
        <v>367</v>
      </c>
      <c r="D370" s="1487">
        <v>0</v>
      </c>
      <c r="E370" s="1487">
        <v>0</v>
      </c>
      <c r="F370" s="1669">
        <f t="shared" si="5"/>
        <v>17</v>
      </c>
    </row>
    <row r="371" spans="2:6" ht="16.5" hidden="1" customHeight="1">
      <c r="B371" s="1485" t="s">
        <v>6364</v>
      </c>
      <c r="C371" s="1486">
        <v>368</v>
      </c>
      <c r="D371" s="1487">
        <v>0</v>
      </c>
      <c r="E371" s="1487">
        <v>0</v>
      </c>
      <c r="F371" s="1669">
        <f t="shared" si="5"/>
        <v>18</v>
      </c>
    </row>
    <row r="372" spans="2:6" ht="16.5" hidden="1" customHeight="1">
      <c r="B372" s="1485" t="s">
        <v>6365</v>
      </c>
      <c r="C372" s="1486">
        <v>369</v>
      </c>
      <c r="D372" s="1487">
        <v>0</v>
      </c>
      <c r="E372" s="1487">
        <v>0</v>
      </c>
      <c r="F372" s="1669">
        <f t="shared" si="5"/>
        <v>19</v>
      </c>
    </row>
    <row r="373" spans="2:6" ht="16.5" hidden="1" customHeight="1">
      <c r="B373" s="1485" t="s">
        <v>6366</v>
      </c>
      <c r="C373" s="1486">
        <v>370</v>
      </c>
      <c r="D373" s="1487">
        <v>0</v>
      </c>
      <c r="E373" s="1487">
        <v>0</v>
      </c>
      <c r="F373" s="1669">
        <f t="shared" si="5"/>
        <v>20</v>
      </c>
    </row>
    <row r="374" spans="2:6" ht="16.5" hidden="1" customHeight="1">
      <c r="B374" s="1485" t="s">
        <v>6367</v>
      </c>
      <c r="C374" s="1486">
        <v>371</v>
      </c>
      <c r="D374" s="1487">
        <v>0</v>
      </c>
      <c r="E374" s="1487">
        <v>0</v>
      </c>
      <c r="F374" s="1669">
        <f t="shared" si="5"/>
        <v>21</v>
      </c>
    </row>
    <row r="375" spans="2:6" ht="16.5" hidden="1" customHeight="1">
      <c r="B375" s="1485" t="s">
        <v>6368</v>
      </c>
      <c r="C375" s="1486">
        <v>372</v>
      </c>
      <c r="D375" s="1487">
        <v>0</v>
      </c>
      <c r="E375" s="1487">
        <v>0</v>
      </c>
      <c r="F375" s="1669">
        <f t="shared" si="5"/>
        <v>22</v>
      </c>
    </row>
    <row r="376" spans="2:6" ht="16.5" hidden="1" customHeight="1">
      <c r="B376" s="1485" t="s">
        <v>6369</v>
      </c>
      <c r="C376" s="1486">
        <v>373</v>
      </c>
      <c r="D376" s="1487">
        <v>0</v>
      </c>
      <c r="E376" s="1487">
        <v>0</v>
      </c>
      <c r="F376" s="1669">
        <f t="shared" si="5"/>
        <v>23</v>
      </c>
    </row>
    <row r="377" spans="2:6" ht="16.5" hidden="1" customHeight="1">
      <c r="B377" s="1485" t="s">
        <v>6370</v>
      </c>
      <c r="C377" s="1486">
        <v>374</v>
      </c>
      <c r="D377" s="1487">
        <v>0</v>
      </c>
      <c r="E377" s="1487">
        <v>0</v>
      </c>
      <c r="F377" s="1669">
        <f t="shared" si="5"/>
        <v>24</v>
      </c>
    </row>
    <row r="378" spans="2:6" ht="16.5" customHeight="1">
      <c r="B378" s="1485" t="s">
        <v>6371</v>
      </c>
      <c r="C378" s="1486">
        <v>375</v>
      </c>
      <c r="D378" s="1487">
        <v>0</v>
      </c>
      <c r="E378" s="1487">
        <f>E328+75</f>
        <v>600</v>
      </c>
      <c r="F378" s="1669">
        <f t="shared" si="5"/>
        <v>0</v>
      </c>
    </row>
    <row r="379" spans="2:6" ht="16.5" hidden="1" customHeight="1">
      <c r="B379" s="1485" t="s">
        <v>6372</v>
      </c>
      <c r="C379" s="1486">
        <v>376</v>
      </c>
      <c r="D379" s="1487">
        <v>0</v>
      </c>
      <c r="E379" s="1487">
        <v>0</v>
      </c>
      <c r="F379" s="1669">
        <f t="shared" si="5"/>
        <v>1</v>
      </c>
    </row>
    <row r="380" spans="2:6" ht="16.5" hidden="1" customHeight="1">
      <c r="B380" s="1485" t="s">
        <v>6373</v>
      </c>
      <c r="C380" s="1486">
        <v>377</v>
      </c>
      <c r="D380" s="1487">
        <v>0</v>
      </c>
      <c r="E380" s="1487">
        <v>0</v>
      </c>
      <c r="F380" s="1669">
        <f t="shared" si="5"/>
        <v>2</v>
      </c>
    </row>
    <row r="381" spans="2:6" ht="16.5" hidden="1" customHeight="1">
      <c r="B381" s="1485" t="s">
        <v>6374</v>
      </c>
      <c r="C381" s="1486">
        <v>378</v>
      </c>
      <c r="D381" s="1487">
        <v>0</v>
      </c>
      <c r="E381" s="1487">
        <v>0</v>
      </c>
      <c r="F381" s="1669">
        <f t="shared" si="5"/>
        <v>3</v>
      </c>
    </row>
    <row r="382" spans="2:6" ht="16.5" hidden="1" customHeight="1">
      <c r="B382" s="1485" t="s">
        <v>6375</v>
      </c>
      <c r="C382" s="1486">
        <v>379</v>
      </c>
      <c r="D382" s="1487">
        <v>0</v>
      </c>
      <c r="E382" s="1487">
        <v>0</v>
      </c>
      <c r="F382" s="1669">
        <f t="shared" si="5"/>
        <v>4</v>
      </c>
    </row>
    <row r="383" spans="2:6" ht="16.5" hidden="1" customHeight="1">
      <c r="B383" s="1485" t="s">
        <v>6376</v>
      </c>
      <c r="C383" s="1486">
        <v>380</v>
      </c>
      <c r="D383" s="1487">
        <v>0</v>
      </c>
      <c r="E383" s="1487">
        <v>0</v>
      </c>
      <c r="F383" s="1669">
        <f t="shared" si="5"/>
        <v>5</v>
      </c>
    </row>
    <row r="384" spans="2:6" ht="16.5" hidden="1" customHeight="1">
      <c r="B384" s="1485" t="s">
        <v>6377</v>
      </c>
      <c r="C384" s="1486">
        <v>381</v>
      </c>
      <c r="D384" s="1487">
        <v>0</v>
      </c>
      <c r="E384" s="1487">
        <v>0</v>
      </c>
      <c r="F384" s="1669">
        <f t="shared" si="5"/>
        <v>6</v>
      </c>
    </row>
    <row r="385" spans="2:6" ht="16.5" hidden="1" customHeight="1">
      <c r="B385" s="1485" t="s">
        <v>6378</v>
      </c>
      <c r="C385" s="1486">
        <v>382</v>
      </c>
      <c r="D385" s="1487">
        <v>0</v>
      </c>
      <c r="E385" s="1487">
        <v>0</v>
      </c>
      <c r="F385" s="1669">
        <f t="shared" si="5"/>
        <v>7</v>
      </c>
    </row>
    <row r="386" spans="2:6" ht="16.5" hidden="1" customHeight="1">
      <c r="B386" s="1485" t="s">
        <v>6379</v>
      </c>
      <c r="C386" s="1486">
        <v>383</v>
      </c>
      <c r="D386" s="1487">
        <v>0</v>
      </c>
      <c r="E386" s="1487">
        <v>0</v>
      </c>
      <c r="F386" s="1669">
        <f t="shared" si="5"/>
        <v>8</v>
      </c>
    </row>
    <row r="387" spans="2:6" ht="16.5" hidden="1" customHeight="1">
      <c r="B387" s="1485" t="s">
        <v>6380</v>
      </c>
      <c r="C387" s="1486">
        <v>384</v>
      </c>
      <c r="D387" s="1487">
        <v>0</v>
      </c>
      <c r="E387" s="1487">
        <v>0</v>
      </c>
      <c r="F387" s="1669">
        <f t="shared" si="5"/>
        <v>9</v>
      </c>
    </row>
    <row r="388" spans="2:6" ht="16.5" hidden="1" customHeight="1">
      <c r="B388" s="1485" t="s">
        <v>6381</v>
      </c>
      <c r="C388" s="1486">
        <v>385</v>
      </c>
      <c r="D388" s="1487">
        <v>0</v>
      </c>
      <c r="E388" s="1487">
        <v>0</v>
      </c>
      <c r="F388" s="1669">
        <f t="shared" si="5"/>
        <v>10</v>
      </c>
    </row>
    <row r="389" spans="2:6" ht="16.5" hidden="1" customHeight="1">
      <c r="B389" s="1485" t="s">
        <v>6382</v>
      </c>
      <c r="C389" s="1486">
        <v>386</v>
      </c>
      <c r="D389" s="1487">
        <v>0</v>
      </c>
      <c r="E389" s="1487">
        <v>0</v>
      </c>
      <c r="F389" s="1669">
        <f t="shared" ref="F389:F452" si="6">MOD(ROW()-3,25)</f>
        <v>11</v>
      </c>
    </row>
    <row r="390" spans="2:6" ht="16.5" hidden="1" customHeight="1">
      <c r="B390" s="1485" t="s">
        <v>6383</v>
      </c>
      <c r="C390" s="1486">
        <v>387</v>
      </c>
      <c r="D390" s="1487">
        <v>0</v>
      </c>
      <c r="E390" s="1487">
        <v>0</v>
      </c>
      <c r="F390" s="1669">
        <f t="shared" si="6"/>
        <v>12</v>
      </c>
    </row>
    <row r="391" spans="2:6" ht="16.5" hidden="1" customHeight="1">
      <c r="B391" s="1485" t="s">
        <v>6384</v>
      </c>
      <c r="C391" s="1486">
        <v>388</v>
      </c>
      <c r="D391" s="1487">
        <v>0</v>
      </c>
      <c r="E391" s="1487">
        <v>0</v>
      </c>
      <c r="F391" s="1669">
        <f t="shared" si="6"/>
        <v>13</v>
      </c>
    </row>
    <row r="392" spans="2:6" ht="16.5" hidden="1" customHeight="1">
      <c r="B392" s="1485" t="s">
        <v>6385</v>
      </c>
      <c r="C392" s="1486">
        <v>389</v>
      </c>
      <c r="D392" s="1487">
        <v>0</v>
      </c>
      <c r="E392" s="1487">
        <v>0</v>
      </c>
      <c r="F392" s="1669">
        <f t="shared" si="6"/>
        <v>14</v>
      </c>
    </row>
    <row r="393" spans="2:6" ht="16.5" hidden="1" customHeight="1">
      <c r="B393" s="1485" t="s">
        <v>6386</v>
      </c>
      <c r="C393" s="1486">
        <v>390</v>
      </c>
      <c r="D393" s="1487">
        <v>0</v>
      </c>
      <c r="E393" s="1487">
        <v>0</v>
      </c>
      <c r="F393" s="1669">
        <f t="shared" si="6"/>
        <v>15</v>
      </c>
    </row>
    <row r="394" spans="2:6" ht="16.5" hidden="1" customHeight="1">
      <c r="B394" s="1485" t="s">
        <v>6387</v>
      </c>
      <c r="C394" s="1486">
        <v>391</v>
      </c>
      <c r="D394" s="1487">
        <v>0</v>
      </c>
      <c r="E394" s="1487">
        <v>0</v>
      </c>
      <c r="F394" s="1669">
        <f t="shared" si="6"/>
        <v>16</v>
      </c>
    </row>
    <row r="395" spans="2:6" ht="16.5" hidden="1" customHeight="1">
      <c r="B395" s="1485" t="s">
        <v>6388</v>
      </c>
      <c r="C395" s="1486">
        <v>392</v>
      </c>
      <c r="D395" s="1487">
        <v>0</v>
      </c>
      <c r="E395" s="1487">
        <v>0</v>
      </c>
      <c r="F395" s="1669">
        <f t="shared" si="6"/>
        <v>17</v>
      </c>
    </row>
    <row r="396" spans="2:6" ht="16.5" hidden="1" customHeight="1">
      <c r="B396" s="1485" t="s">
        <v>6389</v>
      </c>
      <c r="C396" s="1486">
        <v>393</v>
      </c>
      <c r="D396" s="1487">
        <v>0</v>
      </c>
      <c r="E396" s="1487">
        <v>0</v>
      </c>
      <c r="F396" s="1669">
        <f t="shared" si="6"/>
        <v>18</v>
      </c>
    </row>
    <row r="397" spans="2:6" ht="16.5" hidden="1" customHeight="1">
      <c r="B397" s="1485" t="s">
        <v>6390</v>
      </c>
      <c r="C397" s="1486">
        <v>394</v>
      </c>
      <c r="D397" s="1487">
        <v>0</v>
      </c>
      <c r="E397" s="1487">
        <v>0</v>
      </c>
      <c r="F397" s="1669">
        <f t="shared" si="6"/>
        <v>19</v>
      </c>
    </row>
    <row r="398" spans="2:6" ht="16.5" hidden="1" customHeight="1">
      <c r="B398" s="1485" t="s">
        <v>6391</v>
      </c>
      <c r="C398" s="1486">
        <v>395</v>
      </c>
      <c r="D398" s="1487">
        <v>0</v>
      </c>
      <c r="E398" s="1487">
        <v>0</v>
      </c>
      <c r="F398" s="1669">
        <f t="shared" si="6"/>
        <v>20</v>
      </c>
    </row>
    <row r="399" spans="2:6" ht="16.5" hidden="1" customHeight="1">
      <c r="B399" s="1485" t="s">
        <v>6392</v>
      </c>
      <c r="C399" s="1486">
        <v>396</v>
      </c>
      <c r="D399" s="1487">
        <v>0</v>
      </c>
      <c r="E399" s="1487">
        <v>0</v>
      </c>
      <c r="F399" s="1669">
        <f t="shared" si="6"/>
        <v>21</v>
      </c>
    </row>
    <row r="400" spans="2:6" ht="16.5" hidden="1" customHeight="1">
      <c r="B400" s="1485" t="s">
        <v>6393</v>
      </c>
      <c r="C400" s="1486">
        <v>397</v>
      </c>
      <c r="D400" s="1487">
        <v>0</v>
      </c>
      <c r="E400" s="1487">
        <v>0</v>
      </c>
      <c r="F400" s="1669">
        <f t="shared" si="6"/>
        <v>22</v>
      </c>
    </row>
    <row r="401" spans="2:6" ht="16.5" hidden="1" customHeight="1">
      <c r="B401" s="1485" t="s">
        <v>6394</v>
      </c>
      <c r="C401" s="1486">
        <v>398</v>
      </c>
      <c r="D401" s="1487">
        <v>0</v>
      </c>
      <c r="E401" s="1487">
        <v>0</v>
      </c>
      <c r="F401" s="1669">
        <f t="shared" si="6"/>
        <v>23</v>
      </c>
    </row>
    <row r="402" spans="2:6" ht="16.5" hidden="1" customHeight="1">
      <c r="B402" s="1485" t="s">
        <v>6395</v>
      </c>
      <c r="C402" s="1486">
        <v>399</v>
      </c>
      <c r="D402" s="1487">
        <v>0</v>
      </c>
      <c r="E402" s="1487">
        <v>0</v>
      </c>
      <c r="F402" s="1669">
        <f t="shared" si="6"/>
        <v>24</v>
      </c>
    </row>
    <row r="403" spans="2:6" ht="16.5" customHeight="1">
      <c r="B403" s="1485" t="s">
        <v>6396</v>
      </c>
      <c r="C403" s="1486">
        <v>400</v>
      </c>
      <c r="D403" s="1487">
        <f>D353+1250</f>
        <v>10000</v>
      </c>
      <c r="E403" s="1487">
        <v>0</v>
      </c>
      <c r="F403" s="1669">
        <f t="shared" si="6"/>
        <v>0</v>
      </c>
    </row>
    <row r="404" spans="2:6" ht="16.5" hidden="1" customHeight="1">
      <c r="B404" s="1485" t="s">
        <v>6397</v>
      </c>
      <c r="C404" s="1486">
        <v>401</v>
      </c>
      <c r="D404" s="1487">
        <v>0</v>
      </c>
      <c r="E404" s="1487">
        <v>0</v>
      </c>
      <c r="F404" s="1669">
        <f t="shared" si="6"/>
        <v>1</v>
      </c>
    </row>
    <row r="405" spans="2:6" ht="16.5" hidden="1" customHeight="1">
      <c r="B405" s="1485" t="s">
        <v>6398</v>
      </c>
      <c r="C405" s="1486">
        <v>402</v>
      </c>
      <c r="D405" s="1487">
        <v>0</v>
      </c>
      <c r="E405" s="1487">
        <v>0</v>
      </c>
      <c r="F405" s="1669">
        <f t="shared" si="6"/>
        <v>2</v>
      </c>
    </row>
    <row r="406" spans="2:6" ht="16.5" hidden="1" customHeight="1">
      <c r="B406" s="1485" t="s">
        <v>6399</v>
      </c>
      <c r="C406" s="1486">
        <v>403</v>
      </c>
      <c r="D406" s="1487">
        <v>0</v>
      </c>
      <c r="E406" s="1487">
        <v>0</v>
      </c>
      <c r="F406" s="1669">
        <f t="shared" si="6"/>
        <v>3</v>
      </c>
    </row>
    <row r="407" spans="2:6" ht="16.5" hidden="1" customHeight="1">
      <c r="B407" s="1485" t="s">
        <v>6400</v>
      </c>
      <c r="C407" s="1486">
        <v>404</v>
      </c>
      <c r="D407" s="1487">
        <v>0</v>
      </c>
      <c r="E407" s="1487">
        <v>0</v>
      </c>
      <c r="F407" s="1669">
        <f t="shared" si="6"/>
        <v>4</v>
      </c>
    </row>
    <row r="408" spans="2:6" ht="16.5" hidden="1" customHeight="1">
      <c r="B408" s="1485" t="s">
        <v>6401</v>
      </c>
      <c r="C408" s="1486">
        <v>405</v>
      </c>
      <c r="D408" s="1487">
        <v>0</v>
      </c>
      <c r="E408" s="1487">
        <v>0</v>
      </c>
      <c r="F408" s="1669">
        <f t="shared" si="6"/>
        <v>5</v>
      </c>
    </row>
    <row r="409" spans="2:6" ht="16.5" hidden="1" customHeight="1">
      <c r="B409" s="1485" t="s">
        <v>6402</v>
      </c>
      <c r="C409" s="1486">
        <v>406</v>
      </c>
      <c r="D409" s="1487">
        <v>0</v>
      </c>
      <c r="E409" s="1487">
        <v>0</v>
      </c>
      <c r="F409" s="1669">
        <f t="shared" si="6"/>
        <v>6</v>
      </c>
    </row>
    <row r="410" spans="2:6" ht="16.5" hidden="1" customHeight="1">
      <c r="B410" s="1485" t="s">
        <v>6403</v>
      </c>
      <c r="C410" s="1486">
        <v>407</v>
      </c>
      <c r="D410" s="1487">
        <v>0</v>
      </c>
      <c r="E410" s="1487">
        <v>0</v>
      </c>
      <c r="F410" s="1669">
        <f t="shared" si="6"/>
        <v>7</v>
      </c>
    </row>
    <row r="411" spans="2:6" ht="16.5" hidden="1" customHeight="1">
      <c r="B411" s="1485" t="s">
        <v>6404</v>
      </c>
      <c r="C411" s="1486">
        <v>408</v>
      </c>
      <c r="D411" s="1487">
        <v>0</v>
      </c>
      <c r="E411" s="1487">
        <v>0</v>
      </c>
      <c r="F411" s="1669">
        <f t="shared" si="6"/>
        <v>8</v>
      </c>
    </row>
    <row r="412" spans="2:6" ht="16.5" hidden="1" customHeight="1">
      <c r="B412" s="1485" t="s">
        <v>6405</v>
      </c>
      <c r="C412" s="1486">
        <v>409</v>
      </c>
      <c r="D412" s="1487">
        <v>0</v>
      </c>
      <c r="E412" s="1487">
        <v>0</v>
      </c>
      <c r="F412" s="1669">
        <f t="shared" si="6"/>
        <v>9</v>
      </c>
    </row>
    <row r="413" spans="2:6" ht="16.5" hidden="1" customHeight="1">
      <c r="B413" s="1485" t="s">
        <v>6406</v>
      </c>
      <c r="C413" s="1486">
        <v>410</v>
      </c>
      <c r="D413" s="1487">
        <v>0</v>
      </c>
      <c r="E413" s="1487">
        <v>0</v>
      </c>
      <c r="F413" s="1669">
        <f t="shared" si="6"/>
        <v>10</v>
      </c>
    </row>
    <row r="414" spans="2:6" ht="16.5" hidden="1" customHeight="1">
      <c r="B414" s="1485" t="s">
        <v>6407</v>
      </c>
      <c r="C414" s="1486">
        <v>411</v>
      </c>
      <c r="D414" s="1487">
        <v>0</v>
      </c>
      <c r="E414" s="1487">
        <v>0</v>
      </c>
      <c r="F414" s="1669">
        <f t="shared" si="6"/>
        <v>11</v>
      </c>
    </row>
    <row r="415" spans="2:6" ht="16.5" hidden="1" customHeight="1">
      <c r="B415" s="1485" t="s">
        <v>6408</v>
      </c>
      <c r="C415" s="1486">
        <v>412</v>
      </c>
      <c r="D415" s="1487">
        <v>0</v>
      </c>
      <c r="E415" s="1487">
        <v>0</v>
      </c>
      <c r="F415" s="1669">
        <f t="shared" si="6"/>
        <v>12</v>
      </c>
    </row>
    <row r="416" spans="2:6" ht="16.5" hidden="1" customHeight="1">
      <c r="B416" s="1485" t="s">
        <v>6409</v>
      </c>
      <c r="C416" s="1486">
        <v>413</v>
      </c>
      <c r="D416" s="1487">
        <v>0</v>
      </c>
      <c r="E416" s="1487">
        <v>0</v>
      </c>
      <c r="F416" s="1669">
        <f t="shared" si="6"/>
        <v>13</v>
      </c>
    </row>
    <row r="417" spans="2:6" ht="16.5" hidden="1" customHeight="1">
      <c r="B417" s="1485" t="s">
        <v>6410</v>
      </c>
      <c r="C417" s="1486">
        <v>414</v>
      </c>
      <c r="D417" s="1487">
        <v>0</v>
      </c>
      <c r="E417" s="1487">
        <v>0</v>
      </c>
      <c r="F417" s="1669">
        <f t="shared" si="6"/>
        <v>14</v>
      </c>
    </row>
    <row r="418" spans="2:6" ht="16.5" hidden="1" customHeight="1">
      <c r="B418" s="1485" t="s">
        <v>6411</v>
      </c>
      <c r="C418" s="1486">
        <v>415</v>
      </c>
      <c r="D418" s="1487">
        <v>0</v>
      </c>
      <c r="E418" s="1487">
        <v>0</v>
      </c>
      <c r="F418" s="1669">
        <f t="shared" si="6"/>
        <v>15</v>
      </c>
    </row>
    <row r="419" spans="2:6" ht="16.5" hidden="1" customHeight="1">
      <c r="B419" s="1485" t="s">
        <v>6412</v>
      </c>
      <c r="C419" s="1486">
        <v>416</v>
      </c>
      <c r="D419" s="1487">
        <v>0</v>
      </c>
      <c r="E419" s="1487">
        <v>0</v>
      </c>
      <c r="F419" s="1669">
        <f t="shared" si="6"/>
        <v>16</v>
      </c>
    </row>
    <row r="420" spans="2:6" ht="16.5" hidden="1" customHeight="1">
      <c r="B420" s="1485" t="s">
        <v>6413</v>
      </c>
      <c r="C420" s="1486">
        <v>417</v>
      </c>
      <c r="D420" s="1487">
        <v>0</v>
      </c>
      <c r="E420" s="1487">
        <v>0</v>
      </c>
      <c r="F420" s="1669">
        <f t="shared" si="6"/>
        <v>17</v>
      </c>
    </row>
    <row r="421" spans="2:6" ht="16.5" hidden="1" customHeight="1">
      <c r="B421" s="1485" t="s">
        <v>6414</v>
      </c>
      <c r="C421" s="1486">
        <v>418</v>
      </c>
      <c r="D421" s="1487">
        <v>0</v>
      </c>
      <c r="E421" s="1487">
        <v>0</v>
      </c>
      <c r="F421" s="1669">
        <f t="shared" si="6"/>
        <v>18</v>
      </c>
    </row>
    <row r="422" spans="2:6" ht="16.5" hidden="1" customHeight="1">
      <c r="B422" s="1485" t="s">
        <v>6415</v>
      </c>
      <c r="C422" s="1486">
        <v>419</v>
      </c>
      <c r="D422" s="1487">
        <v>0</v>
      </c>
      <c r="E422" s="1487">
        <v>0</v>
      </c>
      <c r="F422" s="1669">
        <f t="shared" si="6"/>
        <v>19</v>
      </c>
    </row>
    <row r="423" spans="2:6" ht="16.5" hidden="1" customHeight="1">
      <c r="B423" s="1485" t="s">
        <v>6416</v>
      </c>
      <c r="C423" s="1486">
        <v>420</v>
      </c>
      <c r="D423" s="1487">
        <v>0</v>
      </c>
      <c r="E423" s="1487">
        <v>0</v>
      </c>
      <c r="F423" s="1669">
        <f t="shared" si="6"/>
        <v>20</v>
      </c>
    </row>
    <row r="424" spans="2:6" ht="16.5" hidden="1" customHeight="1">
      <c r="B424" s="1485" t="s">
        <v>6417</v>
      </c>
      <c r="C424" s="1486">
        <v>421</v>
      </c>
      <c r="D424" s="1487">
        <v>0</v>
      </c>
      <c r="E424" s="1487">
        <v>0</v>
      </c>
      <c r="F424" s="1669">
        <f t="shared" si="6"/>
        <v>21</v>
      </c>
    </row>
    <row r="425" spans="2:6" ht="16.5" hidden="1" customHeight="1">
      <c r="B425" s="1485" t="s">
        <v>6418</v>
      </c>
      <c r="C425" s="1486">
        <v>422</v>
      </c>
      <c r="D425" s="1487">
        <v>0</v>
      </c>
      <c r="E425" s="1487">
        <v>0</v>
      </c>
      <c r="F425" s="1669">
        <f t="shared" si="6"/>
        <v>22</v>
      </c>
    </row>
    <row r="426" spans="2:6" ht="16.5" hidden="1" customHeight="1">
      <c r="B426" s="1485" t="s">
        <v>6419</v>
      </c>
      <c r="C426" s="1486">
        <v>423</v>
      </c>
      <c r="D426" s="1487">
        <v>0</v>
      </c>
      <c r="E426" s="1487">
        <v>0</v>
      </c>
      <c r="F426" s="1669">
        <f t="shared" si="6"/>
        <v>23</v>
      </c>
    </row>
    <row r="427" spans="2:6" ht="16.5" hidden="1" customHeight="1">
      <c r="B427" s="1485" t="s">
        <v>6420</v>
      </c>
      <c r="C427" s="1486">
        <v>424</v>
      </c>
      <c r="D427" s="1487">
        <v>0</v>
      </c>
      <c r="E427" s="1487">
        <v>0</v>
      </c>
      <c r="F427" s="1669">
        <f t="shared" si="6"/>
        <v>24</v>
      </c>
    </row>
    <row r="428" spans="2:6" ht="16.5" customHeight="1">
      <c r="B428" s="1485" t="s">
        <v>6421</v>
      </c>
      <c r="C428" s="1486">
        <v>425</v>
      </c>
      <c r="D428" s="1487">
        <v>0</v>
      </c>
      <c r="E428" s="1487">
        <f>E378+75</f>
        <v>675</v>
      </c>
      <c r="F428" s="1669">
        <f t="shared" si="6"/>
        <v>0</v>
      </c>
    </row>
    <row r="429" spans="2:6" ht="16.5" hidden="1" customHeight="1">
      <c r="B429" s="1485" t="s">
        <v>6422</v>
      </c>
      <c r="C429" s="1486">
        <v>426</v>
      </c>
      <c r="D429" s="1487">
        <v>0</v>
      </c>
      <c r="E429" s="1487">
        <v>0</v>
      </c>
      <c r="F429" s="1669">
        <f t="shared" si="6"/>
        <v>1</v>
      </c>
    </row>
    <row r="430" spans="2:6" ht="16.5" hidden="1" customHeight="1">
      <c r="B430" s="1485" t="s">
        <v>6423</v>
      </c>
      <c r="C430" s="1486">
        <v>427</v>
      </c>
      <c r="D430" s="1487">
        <v>0</v>
      </c>
      <c r="E430" s="1487">
        <v>0</v>
      </c>
      <c r="F430" s="1669">
        <f t="shared" si="6"/>
        <v>2</v>
      </c>
    </row>
    <row r="431" spans="2:6" ht="16.5" hidden="1" customHeight="1">
      <c r="B431" s="1485" t="s">
        <v>6424</v>
      </c>
      <c r="C431" s="1486">
        <v>428</v>
      </c>
      <c r="D431" s="1487">
        <v>0</v>
      </c>
      <c r="E431" s="1487">
        <v>0</v>
      </c>
      <c r="F431" s="1669">
        <f t="shared" si="6"/>
        <v>3</v>
      </c>
    </row>
    <row r="432" spans="2:6" ht="16.5" hidden="1" customHeight="1">
      <c r="B432" s="1485" t="s">
        <v>6425</v>
      </c>
      <c r="C432" s="1486">
        <v>429</v>
      </c>
      <c r="D432" s="1487">
        <v>0</v>
      </c>
      <c r="E432" s="1487">
        <v>0</v>
      </c>
      <c r="F432" s="1669">
        <f t="shared" si="6"/>
        <v>4</v>
      </c>
    </row>
    <row r="433" spans="2:6" ht="16.5" hidden="1" customHeight="1">
      <c r="B433" s="1485" t="s">
        <v>6426</v>
      </c>
      <c r="C433" s="1486">
        <v>430</v>
      </c>
      <c r="D433" s="1487">
        <v>0</v>
      </c>
      <c r="E433" s="1487">
        <v>0</v>
      </c>
      <c r="F433" s="1669">
        <f t="shared" si="6"/>
        <v>5</v>
      </c>
    </row>
    <row r="434" spans="2:6" ht="16.5" hidden="1" customHeight="1">
      <c r="B434" s="1485" t="s">
        <v>6427</v>
      </c>
      <c r="C434" s="1486">
        <v>431</v>
      </c>
      <c r="D434" s="1487">
        <v>0</v>
      </c>
      <c r="E434" s="1487">
        <v>0</v>
      </c>
      <c r="F434" s="1669">
        <f t="shared" si="6"/>
        <v>6</v>
      </c>
    </row>
    <row r="435" spans="2:6" ht="16.5" hidden="1" customHeight="1">
      <c r="B435" s="1485" t="s">
        <v>6428</v>
      </c>
      <c r="C435" s="1486">
        <v>432</v>
      </c>
      <c r="D435" s="1487">
        <v>0</v>
      </c>
      <c r="E435" s="1487">
        <v>0</v>
      </c>
      <c r="F435" s="1669">
        <f t="shared" si="6"/>
        <v>7</v>
      </c>
    </row>
    <row r="436" spans="2:6" ht="16.5" hidden="1" customHeight="1">
      <c r="B436" s="1485" t="s">
        <v>6429</v>
      </c>
      <c r="C436" s="1486">
        <v>433</v>
      </c>
      <c r="D436" s="1487">
        <v>0</v>
      </c>
      <c r="E436" s="1487">
        <v>0</v>
      </c>
      <c r="F436" s="1669">
        <f t="shared" si="6"/>
        <v>8</v>
      </c>
    </row>
    <row r="437" spans="2:6" ht="16.5" hidden="1" customHeight="1">
      <c r="B437" s="1485" t="s">
        <v>6430</v>
      </c>
      <c r="C437" s="1486">
        <v>434</v>
      </c>
      <c r="D437" s="1487">
        <v>0</v>
      </c>
      <c r="E437" s="1487">
        <v>0</v>
      </c>
      <c r="F437" s="1669">
        <f t="shared" si="6"/>
        <v>9</v>
      </c>
    </row>
    <row r="438" spans="2:6" ht="16.5" hidden="1" customHeight="1">
      <c r="B438" s="1485" t="s">
        <v>6431</v>
      </c>
      <c r="C438" s="1486">
        <v>435</v>
      </c>
      <c r="D438" s="1487">
        <v>0</v>
      </c>
      <c r="E438" s="1487">
        <v>0</v>
      </c>
      <c r="F438" s="1669">
        <f t="shared" si="6"/>
        <v>10</v>
      </c>
    </row>
    <row r="439" spans="2:6" ht="16.5" hidden="1" customHeight="1">
      <c r="B439" s="1485" t="s">
        <v>6432</v>
      </c>
      <c r="C439" s="1486">
        <v>436</v>
      </c>
      <c r="D439" s="1487">
        <v>0</v>
      </c>
      <c r="E439" s="1487">
        <v>0</v>
      </c>
      <c r="F439" s="1669">
        <f t="shared" si="6"/>
        <v>11</v>
      </c>
    </row>
    <row r="440" spans="2:6" ht="16.5" hidden="1" customHeight="1">
      <c r="B440" s="1485" t="s">
        <v>6433</v>
      </c>
      <c r="C440" s="1486">
        <v>437</v>
      </c>
      <c r="D440" s="1487">
        <v>0</v>
      </c>
      <c r="E440" s="1487">
        <v>0</v>
      </c>
      <c r="F440" s="1669">
        <f t="shared" si="6"/>
        <v>12</v>
      </c>
    </row>
    <row r="441" spans="2:6" ht="16.5" hidden="1" customHeight="1">
      <c r="B441" s="1485" t="s">
        <v>6434</v>
      </c>
      <c r="C441" s="1486">
        <v>438</v>
      </c>
      <c r="D441" s="1487">
        <v>0</v>
      </c>
      <c r="E441" s="1487">
        <v>0</v>
      </c>
      <c r="F441" s="1669">
        <f t="shared" si="6"/>
        <v>13</v>
      </c>
    </row>
    <row r="442" spans="2:6" ht="16.5" hidden="1" customHeight="1">
      <c r="B442" s="1485" t="s">
        <v>6435</v>
      </c>
      <c r="C442" s="1486">
        <v>439</v>
      </c>
      <c r="D442" s="1487">
        <v>0</v>
      </c>
      <c r="E442" s="1487">
        <v>0</v>
      </c>
      <c r="F442" s="1669">
        <f t="shared" si="6"/>
        <v>14</v>
      </c>
    </row>
    <row r="443" spans="2:6" ht="16.5" hidden="1" customHeight="1">
      <c r="B443" s="1485" t="s">
        <v>6436</v>
      </c>
      <c r="C443" s="1486">
        <v>440</v>
      </c>
      <c r="D443" s="1487">
        <v>0</v>
      </c>
      <c r="E443" s="1487">
        <v>0</v>
      </c>
      <c r="F443" s="1669">
        <f t="shared" si="6"/>
        <v>15</v>
      </c>
    </row>
    <row r="444" spans="2:6" ht="16.5" hidden="1" customHeight="1">
      <c r="B444" s="1485" t="s">
        <v>6437</v>
      </c>
      <c r="C444" s="1486">
        <v>441</v>
      </c>
      <c r="D444" s="1487">
        <v>0</v>
      </c>
      <c r="E444" s="1487">
        <v>0</v>
      </c>
      <c r="F444" s="1669">
        <f t="shared" si="6"/>
        <v>16</v>
      </c>
    </row>
    <row r="445" spans="2:6" ht="16.5" hidden="1" customHeight="1">
      <c r="B445" s="1485" t="s">
        <v>6438</v>
      </c>
      <c r="C445" s="1486">
        <v>442</v>
      </c>
      <c r="D445" s="1487">
        <v>0</v>
      </c>
      <c r="E445" s="1487">
        <v>0</v>
      </c>
      <c r="F445" s="1669">
        <f t="shared" si="6"/>
        <v>17</v>
      </c>
    </row>
    <row r="446" spans="2:6" ht="16.5" hidden="1" customHeight="1">
      <c r="B446" s="1485" t="s">
        <v>6439</v>
      </c>
      <c r="C446" s="1486">
        <v>443</v>
      </c>
      <c r="D446" s="1487">
        <v>0</v>
      </c>
      <c r="E446" s="1487">
        <v>0</v>
      </c>
      <c r="F446" s="1669">
        <f t="shared" si="6"/>
        <v>18</v>
      </c>
    </row>
    <row r="447" spans="2:6" ht="16.5" hidden="1" customHeight="1">
      <c r="B447" s="1485" t="s">
        <v>6440</v>
      </c>
      <c r="C447" s="1486">
        <v>444</v>
      </c>
      <c r="D447" s="1487">
        <v>0</v>
      </c>
      <c r="E447" s="1487">
        <v>0</v>
      </c>
      <c r="F447" s="1669">
        <f t="shared" si="6"/>
        <v>19</v>
      </c>
    </row>
    <row r="448" spans="2:6" ht="16.5" hidden="1" customHeight="1">
      <c r="B448" s="1485" t="s">
        <v>6441</v>
      </c>
      <c r="C448" s="1486">
        <v>445</v>
      </c>
      <c r="D448" s="1487">
        <v>0</v>
      </c>
      <c r="E448" s="1487">
        <v>0</v>
      </c>
      <c r="F448" s="1669">
        <f t="shared" si="6"/>
        <v>20</v>
      </c>
    </row>
    <row r="449" spans="2:6" ht="16.5" hidden="1" customHeight="1">
      <c r="B449" s="1485" t="s">
        <v>6442</v>
      </c>
      <c r="C449" s="1486">
        <v>446</v>
      </c>
      <c r="D449" s="1487">
        <v>0</v>
      </c>
      <c r="E449" s="1487">
        <v>0</v>
      </c>
      <c r="F449" s="1669">
        <f t="shared" si="6"/>
        <v>21</v>
      </c>
    </row>
    <row r="450" spans="2:6" ht="16.5" hidden="1" customHeight="1">
      <c r="B450" s="1485" t="s">
        <v>6443</v>
      </c>
      <c r="C450" s="1486">
        <v>447</v>
      </c>
      <c r="D450" s="1487">
        <v>0</v>
      </c>
      <c r="E450" s="1487">
        <v>0</v>
      </c>
      <c r="F450" s="1669">
        <f t="shared" si="6"/>
        <v>22</v>
      </c>
    </row>
    <row r="451" spans="2:6" ht="16.5" hidden="1" customHeight="1">
      <c r="B451" s="1485" t="s">
        <v>6444</v>
      </c>
      <c r="C451" s="1486">
        <v>448</v>
      </c>
      <c r="D451" s="1487">
        <v>0</v>
      </c>
      <c r="E451" s="1487">
        <v>0</v>
      </c>
      <c r="F451" s="1669">
        <f t="shared" si="6"/>
        <v>23</v>
      </c>
    </row>
    <row r="452" spans="2:6" ht="16.5" hidden="1" customHeight="1">
      <c r="B452" s="1485" t="s">
        <v>6445</v>
      </c>
      <c r="C452" s="1486">
        <v>449</v>
      </c>
      <c r="D452" s="1487">
        <v>0</v>
      </c>
      <c r="E452" s="1487">
        <v>0</v>
      </c>
      <c r="F452" s="1669">
        <f t="shared" si="6"/>
        <v>24</v>
      </c>
    </row>
    <row r="453" spans="2:6" ht="16.5" customHeight="1">
      <c r="B453" s="1485" t="s">
        <v>6446</v>
      </c>
      <c r="C453" s="1486">
        <v>450</v>
      </c>
      <c r="D453" s="1487">
        <f>D403+1250</f>
        <v>11250</v>
      </c>
      <c r="E453" s="1487">
        <v>0</v>
      </c>
      <c r="F453" s="1669">
        <f t="shared" ref="F453:F516" si="7">MOD(ROW()-3,25)</f>
        <v>0</v>
      </c>
    </row>
    <row r="454" spans="2:6" ht="16.5" hidden="1" customHeight="1">
      <c r="B454" s="1485" t="s">
        <v>6447</v>
      </c>
      <c r="C454" s="1486">
        <v>451</v>
      </c>
      <c r="D454" s="1487">
        <v>0</v>
      </c>
      <c r="E454" s="1487">
        <v>0</v>
      </c>
      <c r="F454" s="1669">
        <f t="shared" si="7"/>
        <v>1</v>
      </c>
    </row>
    <row r="455" spans="2:6" ht="16.5" hidden="1" customHeight="1">
      <c r="B455" s="1485" t="s">
        <v>6448</v>
      </c>
      <c r="C455" s="1486">
        <v>452</v>
      </c>
      <c r="D455" s="1487">
        <v>0</v>
      </c>
      <c r="E455" s="1487">
        <v>0</v>
      </c>
      <c r="F455" s="1669">
        <f t="shared" si="7"/>
        <v>2</v>
      </c>
    </row>
    <row r="456" spans="2:6" ht="16.5" hidden="1" customHeight="1">
      <c r="B456" s="1485" t="s">
        <v>6449</v>
      </c>
      <c r="C456" s="1486">
        <v>453</v>
      </c>
      <c r="D456" s="1487">
        <v>0</v>
      </c>
      <c r="E456" s="1487">
        <v>0</v>
      </c>
      <c r="F456" s="1669">
        <f t="shared" si="7"/>
        <v>3</v>
      </c>
    </row>
    <row r="457" spans="2:6" ht="16.5" hidden="1" customHeight="1">
      <c r="B457" s="1485" t="s">
        <v>6450</v>
      </c>
      <c r="C457" s="1486">
        <v>454</v>
      </c>
      <c r="D457" s="1487">
        <v>0</v>
      </c>
      <c r="E457" s="1487">
        <v>0</v>
      </c>
      <c r="F457" s="1669">
        <f t="shared" si="7"/>
        <v>4</v>
      </c>
    </row>
    <row r="458" spans="2:6" ht="16.5" hidden="1" customHeight="1">
      <c r="B458" s="1485" t="s">
        <v>6451</v>
      </c>
      <c r="C458" s="1486">
        <v>455</v>
      </c>
      <c r="D458" s="1487">
        <v>0</v>
      </c>
      <c r="E458" s="1487">
        <v>0</v>
      </c>
      <c r="F458" s="1669">
        <f t="shared" si="7"/>
        <v>5</v>
      </c>
    </row>
    <row r="459" spans="2:6" ht="16.5" hidden="1" customHeight="1">
      <c r="B459" s="1485" t="s">
        <v>6452</v>
      </c>
      <c r="C459" s="1486">
        <v>456</v>
      </c>
      <c r="D459" s="1487">
        <v>0</v>
      </c>
      <c r="E459" s="1487">
        <v>0</v>
      </c>
      <c r="F459" s="1669">
        <f t="shared" si="7"/>
        <v>6</v>
      </c>
    </row>
    <row r="460" spans="2:6" ht="16.5" hidden="1" customHeight="1">
      <c r="B460" s="1485" t="s">
        <v>6453</v>
      </c>
      <c r="C460" s="1486">
        <v>457</v>
      </c>
      <c r="D460" s="1487">
        <v>0</v>
      </c>
      <c r="E460" s="1487">
        <v>0</v>
      </c>
      <c r="F460" s="1669">
        <f t="shared" si="7"/>
        <v>7</v>
      </c>
    </row>
    <row r="461" spans="2:6" ht="16.5" hidden="1" customHeight="1">
      <c r="B461" s="1485" t="s">
        <v>6454</v>
      </c>
      <c r="C461" s="1486">
        <v>458</v>
      </c>
      <c r="D461" s="1487">
        <v>0</v>
      </c>
      <c r="E461" s="1487">
        <v>0</v>
      </c>
      <c r="F461" s="1669">
        <f t="shared" si="7"/>
        <v>8</v>
      </c>
    </row>
    <row r="462" spans="2:6" ht="16.5" hidden="1" customHeight="1">
      <c r="B462" s="1485" t="s">
        <v>6455</v>
      </c>
      <c r="C462" s="1486">
        <v>459</v>
      </c>
      <c r="D462" s="1487">
        <v>0</v>
      </c>
      <c r="E462" s="1487">
        <v>0</v>
      </c>
      <c r="F462" s="1669">
        <f t="shared" si="7"/>
        <v>9</v>
      </c>
    </row>
    <row r="463" spans="2:6" ht="16.5" hidden="1" customHeight="1">
      <c r="B463" s="1485" t="s">
        <v>6456</v>
      </c>
      <c r="C463" s="1486">
        <v>460</v>
      </c>
      <c r="D463" s="1487">
        <v>0</v>
      </c>
      <c r="E463" s="1487">
        <v>0</v>
      </c>
      <c r="F463" s="1669">
        <f t="shared" si="7"/>
        <v>10</v>
      </c>
    </row>
    <row r="464" spans="2:6" ht="16.5" hidden="1" customHeight="1">
      <c r="B464" s="1485" t="s">
        <v>6457</v>
      </c>
      <c r="C464" s="1486">
        <v>461</v>
      </c>
      <c r="D464" s="1487">
        <v>0</v>
      </c>
      <c r="E464" s="1487">
        <v>0</v>
      </c>
      <c r="F464" s="1669">
        <f t="shared" si="7"/>
        <v>11</v>
      </c>
    </row>
    <row r="465" spans="2:6" ht="16.5" hidden="1" customHeight="1">
      <c r="B465" s="1485" t="s">
        <v>6458</v>
      </c>
      <c r="C465" s="1486">
        <v>462</v>
      </c>
      <c r="D465" s="1487">
        <v>0</v>
      </c>
      <c r="E465" s="1487">
        <v>0</v>
      </c>
      <c r="F465" s="1669">
        <f t="shared" si="7"/>
        <v>12</v>
      </c>
    </row>
    <row r="466" spans="2:6" ht="16.5" hidden="1" customHeight="1">
      <c r="B466" s="1485" t="s">
        <v>6459</v>
      </c>
      <c r="C466" s="1486">
        <v>463</v>
      </c>
      <c r="D466" s="1487">
        <v>0</v>
      </c>
      <c r="E466" s="1487">
        <v>0</v>
      </c>
      <c r="F466" s="1669">
        <f t="shared" si="7"/>
        <v>13</v>
      </c>
    </row>
    <row r="467" spans="2:6" ht="16.5" hidden="1" customHeight="1">
      <c r="B467" s="1485" t="s">
        <v>6460</v>
      </c>
      <c r="C467" s="1486">
        <v>464</v>
      </c>
      <c r="D467" s="1487">
        <v>0</v>
      </c>
      <c r="E467" s="1487">
        <v>0</v>
      </c>
      <c r="F467" s="1669">
        <f t="shared" si="7"/>
        <v>14</v>
      </c>
    </row>
    <row r="468" spans="2:6" ht="16.5" hidden="1" customHeight="1">
      <c r="B468" s="1485" t="s">
        <v>6461</v>
      </c>
      <c r="C468" s="1486">
        <v>465</v>
      </c>
      <c r="D468" s="1487">
        <v>0</v>
      </c>
      <c r="E468" s="1487">
        <v>0</v>
      </c>
      <c r="F468" s="1669">
        <f t="shared" si="7"/>
        <v>15</v>
      </c>
    </row>
    <row r="469" spans="2:6" ht="16.5" hidden="1" customHeight="1">
      <c r="B469" s="1485" t="s">
        <v>6462</v>
      </c>
      <c r="C469" s="1486">
        <v>466</v>
      </c>
      <c r="D469" s="1487">
        <v>0</v>
      </c>
      <c r="E469" s="1487">
        <v>0</v>
      </c>
      <c r="F469" s="1669">
        <f t="shared" si="7"/>
        <v>16</v>
      </c>
    </row>
    <row r="470" spans="2:6" ht="16.5" hidden="1" customHeight="1">
      <c r="B470" s="1485" t="s">
        <v>6463</v>
      </c>
      <c r="C470" s="1486">
        <v>467</v>
      </c>
      <c r="D470" s="1487">
        <v>0</v>
      </c>
      <c r="E470" s="1487">
        <v>0</v>
      </c>
      <c r="F470" s="1669">
        <f t="shared" si="7"/>
        <v>17</v>
      </c>
    </row>
    <row r="471" spans="2:6" ht="16.5" hidden="1" customHeight="1">
      <c r="B471" s="1485" t="s">
        <v>6464</v>
      </c>
      <c r="C471" s="1486">
        <v>468</v>
      </c>
      <c r="D471" s="1487">
        <v>0</v>
      </c>
      <c r="E471" s="1487">
        <v>0</v>
      </c>
      <c r="F471" s="1669">
        <f t="shared" si="7"/>
        <v>18</v>
      </c>
    </row>
    <row r="472" spans="2:6" ht="16.5" hidden="1" customHeight="1">
      <c r="B472" s="1485" t="s">
        <v>6465</v>
      </c>
      <c r="C472" s="1486">
        <v>469</v>
      </c>
      <c r="D472" s="1487">
        <v>0</v>
      </c>
      <c r="E472" s="1487">
        <v>0</v>
      </c>
      <c r="F472" s="1669">
        <f t="shared" si="7"/>
        <v>19</v>
      </c>
    </row>
    <row r="473" spans="2:6" ht="16.5" hidden="1" customHeight="1">
      <c r="B473" s="1485" t="s">
        <v>6466</v>
      </c>
      <c r="C473" s="1486">
        <v>470</v>
      </c>
      <c r="D473" s="1487">
        <v>0</v>
      </c>
      <c r="E473" s="1487">
        <v>0</v>
      </c>
      <c r="F473" s="1669">
        <f t="shared" si="7"/>
        <v>20</v>
      </c>
    </row>
    <row r="474" spans="2:6" ht="16.5" hidden="1" customHeight="1">
      <c r="B474" s="1485" t="s">
        <v>6467</v>
      </c>
      <c r="C474" s="1486">
        <v>471</v>
      </c>
      <c r="D474" s="1487">
        <v>0</v>
      </c>
      <c r="E474" s="1487">
        <v>0</v>
      </c>
      <c r="F474" s="1669">
        <f t="shared" si="7"/>
        <v>21</v>
      </c>
    </row>
    <row r="475" spans="2:6" ht="16.5" hidden="1" customHeight="1">
      <c r="B475" s="1485" t="s">
        <v>6468</v>
      </c>
      <c r="C475" s="1486">
        <v>472</v>
      </c>
      <c r="D475" s="1487">
        <v>0</v>
      </c>
      <c r="E475" s="1487">
        <v>0</v>
      </c>
      <c r="F475" s="1669">
        <f t="shared" si="7"/>
        <v>22</v>
      </c>
    </row>
    <row r="476" spans="2:6" ht="16.5" hidden="1" customHeight="1">
      <c r="B476" s="1485" t="s">
        <v>6469</v>
      </c>
      <c r="C476" s="1486">
        <v>473</v>
      </c>
      <c r="D476" s="1487">
        <v>0</v>
      </c>
      <c r="E476" s="1487">
        <v>0</v>
      </c>
      <c r="F476" s="1669">
        <f t="shared" si="7"/>
        <v>23</v>
      </c>
    </row>
    <row r="477" spans="2:6" ht="16.5" hidden="1" customHeight="1">
      <c r="B477" s="1485" t="s">
        <v>6470</v>
      </c>
      <c r="C477" s="1486">
        <v>474</v>
      </c>
      <c r="D477" s="1487">
        <v>0</v>
      </c>
      <c r="E477" s="1487">
        <v>0</v>
      </c>
      <c r="F477" s="1669">
        <f t="shared" si="7"/>
        <v>24</v>
      </c>
    </row>
    <row r="478" spans="2:6" ht="16.5" customHeight="1">
      <c r="B478" s="1485" t="s">
        <v>6471</v>
      </c>
      <c r="C478" s="1486">
        <v>475</v>
      </c>
      <c r="D478" s="1487">
        <v>0</v>
      </c>
      <c r="E478" s="1487">
        <f>E428+75</f>
        <v>750</v>
      </c>
      <c r="F478" s="1669">
        <f t="shared" si="7"/>
        <v>0</v>
      </c>
    </row>
    <row r="479" spans="2:6" ht="16.5" hidden="1" customHeight="1">
      <c r="B479" s="1485" t="s">
        <v>6472</v>
      </c>
      <c r="C479" s="1486">
        <v>476</v>
      </c>
      <c r="D479" s="1487">
        <v>0</v>
      </c>
      <c r="E479" s="1487">
        <v>0</v>
      </c>
      <c r="F479" s="1669">
        <f t="shared" si="7"/>
        <v>1</v>
      </c>
    </row>
    <row r="480" spans="2:6" ht="16.5" hidden="1" customHeight="1">
      <c r="B480" s="1485" t="s">
        <v>6473</v>
      </c>
      <c r="C480" s="1486">
        <v>477</v>
      </c>
      <c r="D480" s="1487">
        <v>0</v>
      </c>
      <c r="E480" s="1487">
        <v>0</v>
      </c>
      <c r="F480" s="1669">
        <f t="shared" si="7"/>
        <v>2</v>
      </c>
    </row>
    <row r="481" spans="2:6" ht="16.5" hidden="1" customHeight="1">
      <c r="B481" s="1485" t="s">
        <v>6474</v>
      </c>
      <c r="C481" s="1486">
        <v>478</v>
      </c>
      <c r="D481" s="1487">
        <v>0</v>
      </c>
      <c r="E481" s="1487">
        <v>0</v>
      </c>
      <c r="F481" s="1669">
        <f t="shared" si="7"/>
        <v>3</v>
      </c>
    </row>
    <row r="482" spans="2:6" ht="16.5" hidden="1" customHeight="1">
      <c r="B482" s="1485" t="s">
        <v>6475</v>
      </c>
      <c r="C482" s="1486">
        <v>479</v>
      </c>
      <c r="D482" s="1487">
        <v>0</v>
      </c>
      <c r="E482" s="1487">
        <v>0</v>
      </c>
      <c r="F482" s="1669">
        <f t="shared" si="7"/>
        <v>4</v>
      </c>
    </row>
    <row r="483" spans="2:6" ht="16.5" hidden="1" customHeight="1">
      <c r="B483" s="1485" t="s">
        <v>6476</v>
      </c>
      <c r="C483" s="1486">
        <v>480</v>
      </c>
      <c r="D483" s="1487">
        <v>0</v>
      </c>
      <c r="E483" s="1487">
        <v>0</v>
      </c>
      <c r="F483" s="1669">
        <f t="shared" si="7"/>
        <v>5</v>
      </c>
    </row>
    <row r="484" spans="2:6" ht="16.5" hidden="1" customHeight="1">
      <c r="B484" s="1485" t="s">
        <v>6477</v>
      </c>
      <c r="C484" s="1486">
        <v>481</v>
      </c>
      <c r="D484" s="1487">
        <v>0</v>
      </c>
      <c r="E484" s="1487">
        <v>0</v>
      </c>
      <c r="F484" s="1669">
        <f t="shared" si="7"/>
        <v>6</v>
      </c>
    </row>
    <row r="485" spans="2:6" ht="16.5" hidden="1" customHeight="1">
      <c r="B485" s="1485" t="s">
        <v>6478</v>
      </c>
      <c r="C485" s="1486">
        <v>482</v>
      </c>
      <c r="D485" s="1487">
        <v>0</v>
      </c>
      <c r="E485" s="1487">
        <v>0</v>
      </c>
      <c r="F485" s="1669">
        <f t="shared" si="7"/>
        <v>7</v>
      </c>
    </row>
    <row r="486" spans="2:6" ht="16.5" hidden="1" customHeight="1">
      <c r="B486" s="1485" t="s">
        <v>6479</v>
      </c>
      <c r="C486" s="1486">
        <v>483</v>
      </c>
      <c r="D486" s="1487">
        <v>0</v>
      </c>
      <c r="E486" s="1487">
        <v>0</v>
      </c>
      <c r="F486" s="1669">
        <f t="shared" si="7"/>
        <v>8</v>
      </c>
    </row>
    <row r="487" spans="2:6" ht="16.5" hidden="1" customHeight="1">
      <c r="B487" s="1485" t="s">
        <v>6480</v>
      </c>
      <c r="C487" s="1486">
        <v>484</v>
      </c>
      <c r="D487" s="1487">
        <v>0</v>
      </c>
      <c r="E487" s="1487">
        <v>0</v>
      </c>
      <c r="F487" s="1669">
        <f t="shared" si="7"/>
        <v>9</v>
      </c>
    </row>
    <row r="488" spans="2:6" ht="16.5" hidden="1" customHeight="1">
      <c r="B488" s="1485" t="s">
        <v>6481</v>
      </c>
      <c r="C488" s="1486">
        <v>485</v>
      </c>
      <c r="D488" s="1487">
        <v>0</v>
      </c>
      <c r="E488" s="1487">
        <v>0</v>
      </c>
      <c r="F488" s="1669">
        <f t="shared" si="7"/>
        <v>10</v>
      </c>
    </row>
    <row r="489" spans="2:6" ht="16.5" hidden="1" customHeight="1">
      <c r="B489" s="1485" t="s">
        <v>6482</v>
      </c>
      <c r="C489" s="1486">
        <v>486</v>
      </c>
      <c r="D489" s="1487">
        <v>0</v>
      </c>
      <c r="E489" s="1487">
        <v>0</v>
      </c>
      <c r="F489" s="1669">
        <f t="shared" si="7"/>
        <v>11</v>
      </c>
    </row>
    <row r="490" spans="2:6" ht="16.5" hidden="1" customHeight="1">
      <c r="B490" s="1485" t="s">
        <v>6483</v>
      </c>
      <c r="C490" s="1486">
        <v>487</v>
      </c>
      <c r="D490" s="1487">
        <v>0</v>
      </c>
      <c r="E490" s="1487">
        <v>0</v>
      </c>
      <c r="F490" s="1669">
        <f t="shared" si="7"/>
        <v>12</v>
      </c>
    </row>
    <row r="491" spans="2:6" ht="16.5" hidden="1" customHeight="1">
      <c r="B491" s="1485" t="s">
        <v>6484</v>
      </c>
      <c r="C491" s="1486">
        <v>488</v>
      </c>
      <c r="D491" s="1487">
        <v>0</v>
      </c>
      <c r="E491" s="1487">
        <v>0</v>
      </c>
      <c r="F491" s="1669">
        <f t="shared" si="7"/>
        <v>13</v>
      </c>
    </row>
    <row r="492" spans="2:6" ht="16.5" hidden="1" customHeight="1">
      <c r="B492" s="1485" t="s">
        <v>6485</v>
      </c>
      <c r="C492" s="1486">
        <v>489</v>
      </c>
      <c r="D492" s="1487">
        <v>0</v>
      </c>
      <c r="E492" s="1487">
        <v>0</v>
      </c>
      <c r="F492" s="1669">
        <f t="shared" si="7"/>
        <v>14</v>
      </c>
    </row>
    <row r="493" spans="2:6" ht="16.5" hidden="1" customHeight="1">
      <c r="B493" s="1485" t="s">
        <v>6486</v>
      </c>
      <c r="C493" s="1486">
        <v>490</v>
      </c>
      <c r="D493" s="1487">
        <v>0</v>
      </c>
      <c r="E493" s="1487">
        <v>0</v>
      </c>
      <c r="F493" s="1669">
        <f t="shared" si="7"/>
        <v>15</v>
      </c>
    </row>
    <row r="494" spans="2:6" ht="16.5" hidden="1" customHeight="1">
      <c r="B494" s="1485" t="s">
        <v>6487</v>
      </c>
      <c r="C494" s="1486">
        <v>491</v>
      </c>
      <c r="D494" s="1487">
        <v>0</v>
      </c>
      <c r="E494" s="1487">
        <v>0</v>
      </c>
      <c r="F494" s="1669">
        <f t="shared" si="7"/>
        <v>16</v>
      </c>
    </row>
    <row r="495" spans="2:6" ht="16.5" hidden="1" customHeight="1">
      <c r="B495" s="1485" t="s">
        <v>6488</v>
      </c>
      <c r="C495" s="1486">
        <v>492</v>
      </c>
      <c r="D495" s="1487">
        <v>0</v>
      </c>
      <c r="E495" s="1487">
        <v>0</v>
      </c>
      <c r="F495" s="1669">
        <f t="shared" si="7"/>
        <v>17</v>
      </c>
    </row>
    <row r="496" spans="2:6" ht="16.5" hidden="1" customHeight="1">
      <c r="B496" s="1485" t="s">
        <v>6489</v>
      </c>
      <c r="C496" s="1486">
        <v>493</v>
      </c>
      <c r="D496" s="1487">
        <v>0</v>
      </c>
      <c r="E496" s="1487">
        <v>0</v>
      </c>
      <c r="F496" s="1669">
        <f t="shared" si="7"/>
        <v>18</v>
      </c>
    </row>
    <row r="497" spans="2:6" ht="16.5" hidden="1" customHeight="1">
      <c r="B497" s="1485" t="s">
        <v>6490</v>
      </c>
      <c r="C497" s="1486">
        <v>494</v>
      </c>
      <c r="D497" s="1487">
        <v>0</v>
      </c>
      <c r="E497" s="1487">
        <v>0</v>
      </c>
      <c r="F497" s="1669">
        <f t="shared" si="7"/>
        <v>19</v>
      </c>
    </row>
    <row r="498" spans="2:6" ht="16.5" hidden="1" customHeight="1">
      <c r="B498" s="1485" t="s">
        <v>6491</v>
      </c>
      <c r="C498" s="1486">
        <v>495</v>
      </c>
      <c r="D498" s="1487">
        <v>0</v>
      </c>
      <c r="E498" s="1487">
        <v>0</v>
      </c>
      <c r="F498" s="1669">
        <f t="shared" si="7"/>
        <v>20</v>
      </c>
    </row>
    <row r="499" spans="2:6" ht="16.5" hidden="1" customHeight="1">
      <c r="B499" s="1485" t="s">
        <v>6492</v>
      </c>
      <c r="C499" s="1486">
        <v>496</v>
      </c>
      <c r="D499" s="1487">
        <v>0</v>
      </c>
      <c r="E499" s="1487">
        <v>0</v>
      </c>
      <c r="F499" s="1669">
        <f t="shared" si="7"/>
        <v>21</v>
      </c>
    </row>
    <row r="500" spans="2:6" ht="16.5" hidden="1" customHeight="1">
      <c r="B500" s="1485" t="s">
        <v>6493</v>
      </c>
      <c r="C500" s="1486">
        <v>497</v>
      </c>
      <c r="D500" s="1487">
        <v>0</v>
      </c>
      <c r="E500" s="1487">
        <v>0</v>
      </c>
      <c r="F500" s="1669">
        <f t="shared" si="7"/>
        <v>22</v>
      </c>
    </row>
    <row r="501" spans="2:6" ht="16.5" hidden="1" customHeight="1">
      <c r="B501" s="1485" t="s">
        <v>6494</v>
      </c>
      <c r="C501" s="1486">
        <v>498</v>
      </c>
      <c r="D501" s="1487">
        <v>0</v>
      </c>
      <c r="E501" s="1487">
        <v>0</v>
      </c>
      <c r="F501" s="1669">
        <f t="shared" si="7"/>
        <v>23</v>
      </c>
    </row>
    <row r="502" spans="2:6" ht="16.5" hidden="1" customHeight="1">
      <c r="B502" s="1485" t="s">
        <v>6495</v>
      </c>
      <c r="C502" s="1486">
        <v>499</v>
      </c>
      <c r="D502" s="1487">
        <v>0</v>
      </c>
      <c r="E502" s="1487">
        <v>0</v>
      </c>
      <c r="F502" s="1669">
        <f t="shared" si="7"/>
        <v>24</v>
      </c>
    </row>
    <row r="503" spans="2:6" ht="16.5" customHeight="1">
      <c r="B503" s="1485" t="s">
        <v>6496</v>
      </c>
      <c r="C503" s="1486">
        <v>500</v>
      </c>
      <c r="D503" s="1487">
        <f>D453+1250</f>
        <v>12500</v>
      </c>
      <c r="E503" s="1487">
        <v>0</v>
      </c>
      <c r="F503" s="1669">
        <f t="shared" si="7"/>
        <v>0</v>
      </c>
    </row>
    <row r="504" spans="2:6" ht="16.5" hidden="1" customHeight="1">
      <c r="B504" s="1485" t="s">
        <v>6497</v>
      </c>
      <c r="C504" s="1486">
        <v>501</v>
      </c>
      <c r="D504" s="1487">
        <v>0</v>
      </c>
      <c r="E504" s="1487">
        <v>0</v>
      </c>
      <c r="F504" s="1669">
        <f t="shared" si="7"/>
        <v>1</v>
      </c>
    </row>
    <row r="505" spans="2:6" ht="16.5" hidden="1" customHeight="1">
      <c r="B505" s="1485" t="s">
        <v>6498</v>
      </c>
      <c r="C505" s="1486">
        <v>502</v>
      </c>
      <c r="D505" s="1487">
        <v>0</v>
      </c>
      <c r="E505" s="1487">
        <v>0</v>
      </c>
      <c r="F505" s="1669">
        <f t="shared" si="7"/>
        <v>2</v>
      </c>
    </row>
    <row r="506" spans="2:6" ht="16.5" hidden="1" customHeight="1">
      <c r="B506" s="1485" t="s">
        <v>6499</v>
      </c>
      <c r="C506" s="1486">
        <v>503</v>
      </c>
      <c r="D506" s="1487">
        <v>0</v>
      </c>
      <c r="E506" s="1487">
        <v>0</v>
      </c>
      <c r="F506" s="1669">
        <f t="shared" si="7"/>
        <v>3</v>
      </c>
    </row>
    <row r="507" spans="2:6" ht="16.5" hidden="1" customHeight="1">
      <c r="B507" s="1485" t="s">
        <v>6500</v>
      </c>
      <c r="C507" s="1486">
        <v>504</v>
      </c>
      <c r="D507" s="1487">
        <v>0</v>
      </c>
      <c r="E507" s="1487">
        <v>0</v>
      </c>
      <c r="F507" s="1669">
        <f t="shared" si="7"/>
        <v>4</v>
      </c>
    </row>
    <row r="508" spans="2:6" ht="16.5" hidden="1" customHeight="1">
      <c r="B508" s="1485" t="s">
        <v>6501</v>
      </c>
      <c r="C508" s="1486">
        <v>505</v>
      </c>
      <c r="D508" s="1487">
        <v>0</v>
      </c>
      <c r="E508" s="1487">
        <v>0</v>
      </c>
      <c r="F508" s="1669">
        <f t="shared" si="7"/>
        <v>5</v>
      </c>
    </row>
    <row r="509" spans="2:6" ht="16.5" hidden="1" customHeight="1">
      <c r="B509" s="1485" t="s">
        <v>6502</v>
      </c>
      <c r="C509" s="1486">
        <v>506</v>
      </c>
      <c r="D509" s="1487">
        <v>0</v>
      </c>
      <c r="E509" s="1487">
        <v>0</v>
      </c>
      <c r="F509" s="1669">
        <f t="shared" si="7"/>
        <v>6</v>
      </c>
    </row>
    <row r="510" spans="2:6" ht="16.5" hidden="1" customHeight="1">
      <c r="B510" s="1485" t="s">
        <v>6503</v>
      </c>
      <c r="C510" s="1486">
        <v>507</v>
      </c>
      <c r="D510" s="1487">
        <v>0</v>
      </c>
      <c r="E510" s="1487">
        <v>0</v>
      </c>
      <c r="F510" s="1669">
        <f t="shared" si="7"/>
        <v>7</v>
      </c>
    </row>
    <row r="511" spans="2:6" ht="16.5" hidden="1" customHeight="1">
      <c r="B511" s="1485" t="s">
        <v>6504</v>
      </c>
      <c r="C511" s="1486">
        <v>508</v>
      </c>
      <c r="D511" s="1487">
        <v>0</v>
      </c>
      <c r="E511" s="1487">
        <v>0</v>
      </c>
      <c r="F511" s="1669">
        <f t="shared" si="7"/>
        <v>8</v>
      </c>
    </row>
    <row r="512" spans="2:6" ht="16.5" hidden="1" customHeight="1">
      <c r="B512" s="1485" t="s">
        <v>6505</v>
      </c>
      <c r="C512" s="1486">
        <v>509</v>
      </c>
      <c r="D512" s="1487">
        <v>0</v>
      </c>
      <c r="E512" s="1487">
        <v>0</v>
      </c>
      <c r="F512" s="1669">
        <f t="shared" si="7"/>
        <v>9</v>
      </c>
    </row>
    <row r="513" spans="2:6" ht="16.5" hidden="1" customHeight="1">
      <c r="B513" s="1485" t="s">
        <v>6506</v>
      </c>
      <c r="C513" s="1486">
        <v>510</v>
      </c>
      <c r="D513" s="1487">
        <v>0</v>
      </c>
      <c r="E513" s="1487">
        <v>0</v>
      </c>
      <c r="F513" s="1669">
        <f t="shared" si="7"/>
        <v>10</v>
      </c>
    </row>
    <row r="514" spans="2:6" ht="16.5" hidden="1" customHeight="1">
      <c r="B514" s="1485" t="s">
        <v>6507</v>
      </c>
      <c r="C514" s="1486">
        <v>511</v>
      </c>
      <c r="D514" s="1487">
        <v>0</v>
      </c>
      <c r="E514" s="1487">
        <v>0</v>
      </c>
      <c r="F514" s="1669">
        <f t="shared" si="7"/>
        <v>11</v>
      </c>
    </row>
    <row r="515" spans="2:6" ht="16.5" hidden="1" customHeight="1">
      <c r="B515" s="1485" t="s">
        <v>6508</v>
      </c>
      <c r="C515" s="1486">
        <v>512</v>
      </c>
      <c r="D515" s="1487">
        <v>0</v>
      </c>
      <c r="E515" s="1487">
        <v>0</v>
      </c>
      <c r="F515" s="1669">
        <f t="shared" si="7"/>
        <v>12</v>
      </c>
    </row>
    <row r="516" spans="2:6" ht="16.5" hidden="1" customHeight="1">
      <c r="B516" s="1485" t="s">
        <v>6509</v>
      </c>
      <c r="C516" s="1486">
        <v>513</v>
      </c>
      <c r="D516" s="1487">
        <v>0</v>
      </c>
      <c r="E516" s="1487">
        <v>0</v>
      </c>
      <c r="F516" s="1669">
        <f t="shared" si="7"/>
        <v>13</v>
      </c>
    </row>
    <row r="517" spans="2:6" ht="16.5" hidden="1" customHeight="1">
      <c r="B517" s="1485" t="s">
        <v>6510</v>
      </c>
      <c r="C517" s="1486">
        <v>514</v>
      </c>
      <c r="D517" s="1487">
        <v>0</v>
      </c>
      <c r="E517" s="1487">
        <v>0</v>
      </c>
      <c r="F517" s="1669">
        <f t="shared" ref="F517:F580" si="8">MOD(ROW()-3,25)</f>
        <v>14</v>
      </c>
    </row>
    <row r="518" spans="2:6" ht="16.5" hidden="1" customHeight="1">
      <c r="B518" s="1485" t="s">
        <v>6511</v>
      </c>
      <c r="C518" s="1486">
        <v>515</v>
      </c>
      <c r="D518" s="1487">
        <v>0</v>
      </c>
      <c r="E518" s="1487">
        <v>0</v>
      </c>
      <c r="F518" s="1669">
        <f t="shared" si="8"/>
        <v>15</v>
      </c>
    </row>
    <row r="519" spans="2:6" ht="16.5" hidden="1" customHeight="1">
      <c r="B519" s="1485" t="s">
        <v>6512</v>
      </c>
      <c r="C519" s="1486">
        <v>516</v>
      </c>
      <c r="D519" s="1487">
        <v>0</v>
      </c>
      <c r="E519" s="1487">
        <v>0</v>
      </c>
      <c r="F519" s="1669">
        <f t="shared" si="8"/>
        <v>16</v>
      </c>
    </row>
    <row r="520" spans="2:6" ht="16.5" hidden="1" customHeight="1">
      <c r="B520" s="1485" t="s">
        <v>6513</v>
      </c>
      <c r="C520" s="1486">
        <v>517</v>
      </c>
      <c r="D520" s="1487">
        <v>0</v>
      </c>
      <c r="E520" s="1487">
        <v>0</v>
      </c>
      <c r="F520" s="1669">
        <f t="shared" si="8"/>
        <v>17</v>
      </c>
    </row>
    <row r="521" spans="2:6" ht="16.5" hidden="1" customHeight="1">
      <c r="B521" s="1485" t="s">
        <v>6514</v>
      </c>
      <c r="C521" s="1486">
        <v>518</v>
      </c>
      <c r="D521" s="1487">
        <v>0</v>
      </c>
      <c r="E521" s="1487">
        <v>0</v>
      </c>
      <c r="F521" s="1669">
        <f t="shared" si="8"/>
        <v>18</v>
      </c>
    </row>
    <row r="522" spans="2:6" ht="16.5" hidden="1" customHeight="1">
      <c r="B522" s="1485" t="s">
        <v>6515</v>
      </c>
      <c r="C522" s="1486">
        <v>519</v>
      </c>
      <c r="D522" s="1487">
        <v>0</v>
      </c>
      <c r="E522" s="1487">
        <v>0</v>
      </c>
      <c r="F522" s="1669">
        <f t="shared" si="8"/>
        <v>19</v>
      </c>
    </row>
    <row r="523" spans="2:6" ht="16.5" hidden="1" customHeight="1">
      <c r="B523" s="1485" t="s">
        <v>6516</v>
      </c>
      <c r="C523" s="1486">
        <v>520</v>
      </c>
      <c r="D523" s="1487">
        <v>0</v>
      </c>
      <c r="E523" s="1487">
        <v>0</v>
      </c>
      <c r="F523" s="1669">
        <f t="shared" si="8"/>
        <v>20</v>
      </c>
    </row>
    <row r="524" spans="2:6" ht="16.5" hidden="1" customHeight="1">
      <c r="B524" s="1485" t="s">
        <v>6517</v>
      </c>
      <c r="C524" s="1486">
        <v>521</v>
      </c>
      <c r="D524" s="1487">
        <v>0</v>
      </c>
      <c r="E524" s="1487">
        <v>0</v>
      </c>
      <c r="F524" s="1669">
        <f t="shared" si="8"/>
        <v>21</v>
      </c>
    </row>
    <row r="525" spans="2:6" ht="16.5" hidden="1" customHeight="1">
      <c r="B525" s="1485" t="s">
        <v>6518</v>
      </c>
      <c r="C525" s="1486">
        <v>522</v>
      </c>
      <c r="D525" s="1487">
        <v>0</v>
      </c>
      <c r="E525" s="1487">
        <v>0</v>
      </c>
      <c r="F525" s="1669">
        <f t="shared" si="8"/>
        <v>22</v>
      </c>
    </row>
    <row r="526" spans="2:6" ht="16.5" hidden="1" customHeight="1">
      <c r="B526" s="1485" t="s">
        <v>6519</v>
      </c>
      <c r="C526" s="1486">
        <v>523</v>
      </c>
      <c r="D526" s="1487">
        <v>0</v>
      </c>
      <c r="E526" s="1487">
        <v>0</v>
      </c>
      <c r="F526" s="1669">
        <f t="shared" si="8"/>
        <v>23</v>
      </c>
    </row>
    <row r="527" spans="2:6" ht="16.5" hidden="1" customHeight="1">
      <c r="B527" s="1485" t="s">
        <v>6520</v>
      </c>
      <c r="C527" s="1486">
        <v>524</v>
      </c>
      <c r="D527" s="1487">
        <v>0</v>
      </c>
      <c r="E527" s="1487">
        <v>0</v>
      </c>
      <c r="F527" s="1669">
        <f t="shared" si="8"/>
        <v>24</v>
      </c>
    </row>
    <row r="528" spans="2:6" ht="16.5" customHeight="1">
      <c r="B528" s="1485" t="s">
        <v>6521</v>
      </c>
      <c r="C528" s="1486">
        <v>525</v>
      </c>
      <c r="D528" s="1487">
        <v>0</v>
      </c>
      <c r="E528" s="1487">
        <f>E478+75</f>
        <v>825</v>
      </c>
      <c r="F528" s="1669">
        <f t="shared" si="8"/>
        <v>0</v>
      </c>
    </row>
    <row r="529" spans="2:6" ht="16.5" hidden="1" customHeight="1">
      <c r="B529" s="1485" t="s">
        <v>6522</v>
      </c>
      <c r="C529" s="1486">
        <v>526</v>
      </c>
      <c r="D529" s="1487">
        <v>0</v>
      </c>
      <c r="E529" s="1487">
        <v>0</v>
      </c>
      <c r="F529" s="1669">
        <f t="shared" si="8"/>
        <v>1</v>
      </c>
    </row>
    <row r="530" spans="2:6" ht="16.5" hidden="1" customHeight="1">
      <c r="B530" s="1485" t="s">
        <v>6523</v>
      </c>
      <c r="C530" s="1486">
        <v>527</v>
      </c>
      <c r="D530" s="1487">
        <v>0</v>
      </c>
      <c r="E530" s="1487">
        <v>0</v>
      </c>
      <c r="F530" s="1669">
        <f t="shared" si="8"/>
        <v>2</v>
      </c>
    </row>
    <row r="531" spans="2:6" ht="16.5" hidden="1" customHeight="1">
      <c r="B531" s="1485" t="s">
        <v>6524</v>
      </c>
      <c r="C531" s="1486">
        <v>528</v>
      </c>
      <c r="D531" s="1487">
        <v>0</v>
      </c>
      <c r="E531" s="1487">
        <v>0</v>
      </c>
      <c r="F531" s="1669">
        <f t="shared" si="8"/>
        <v>3</v>
      </c>
    </row>
    <row r="532" spans="2:6" ht="16.5" hidden="1" customHeight="1">
      <c r="B532" s="1485" t="s">
        <v>6525</v>
      </c>
      <c r="C532" s="1486">
        <v>529</v>
      </c>
      <c r="D532" s="1487">
        <v>0</v>
      </c>
      <c r="E532" s="1487">
        <v>0</v>
      </c>
      <c r="F532" s="1669">
        <f t="shared" si="8"/>
        <v>4</v>
      </c>
    </row>
    <row r="533" spans="2:6" ht="16.5" hidden="1" customHeight="1">
      <c r="B533" s="1485" t="s">
        <v>6526</v>
      </c>
      <c r="C533" s="1486">
        <v>530</v>
      </c>
      <c r="D533" s="1487">
        <v>0</v>
      </c>
      <c r="E533" s="1487">
        <v>0</v>
      </c>
      <c r="F533" s="1669">
        <f t="shared" si="8"/>
        <v>5</v>
      </c>
    </row>
    <row r="534" spans="2:6" ht="16.5" hidden="1" customHeight="1">
      <c r="B534" s="1485" t="s">
        <v>6527</v>
      </c>
      <c r="C534" s="1486">
        <v>531</v>
      </c>
      <c r="D534" s="1487">
        <v>0</v>
      </c>
      <c r="E534" s="1487">
        <v>0</v>
      </c>
      <c r="F534" s="1669">
        <f t="shared" si="8"/>
        <v>6</v>
      </c>
    </row>
    <row r="535" spans="2:6" ht="16.5" hidden="1" customHeight="1">
      <c r="B535" s="1485" t="s">
        <v>6528</v>
      </c>
      <c r="C535" s="1486">
        <v>532</v>
      </c>
      <c r="D535" s="1487">
        <v>0</v>
      </c>
      <c r="E535" s="1487">
        <v>0</v>
      </c>
      <c r="F535" s="1669">
        <f t="shared" si="8"/>
        <v>7</v>
      </c>
    </row>
    <row r="536" spans="2:6" ht="16.5" hidden="1" customHeight="1">
      <c r="B536" s="1485" t="s">
        <v>6529</v>
      </c>
      <c r="C536" s="1486">
        <v>533</v>
      </c>
      <c r="D536" s="1487">
        <v>0</v>
      </c>
      <c r="E536" s="1487">
        <v>0</v>
      </c>
      <c r="F536" s="1669">
        <f t="shared" si="8"/>
        <v>8</v>
      </c>
    </row>
    <row r="537" spans="2:6" ht="16.5" hidden="1" customHeight="1">
      <c r="B537" s="1485" t="s">
        <v>6530</v>
      </c>
      <c r="C537" s="1486">
        <v>534</v>
      </c>
      <c r="D537" s="1487">
        <v>0</v>
      </c>
      <c r="E537" s="1487">
        <v>0</v>
      </c>
      <c r="F537" s="1669">
        <f t="shared" si="8"/>
        <v>9</v>
      </c>
    </row>
    <row r="538" spans="2:6" ht="16.5" hidden="1" customHeight="1">
      <c r="B538" s="1485" t="s">
        <v>6531</v>
      </c>
      <c r="C538" s="1486">
        <v>535</v>
      </c>
      <c r="D538" s="1487">
        <v>0</v>
      </c>
      <c r="E538" s="1487">
        <v>0</v>
      </c>
      <c r="F538" s="1669">
        <f t="shared" si="8"/>
        <v>10</v>
      </c>
    </row>
    <row r="539" spans="2:6" ht="16.5" hidden="1" customHeight="1">
      <c r="B539" s="1485" t="s">
        <v>6532</v>
      </c>
      <c r="C539" s="1486">
        <v>536</v>
      </c>
      <c r="D539" s="1487">
        <v>0</v>
      </c>
      <c r="E539" s="1487">
        <v>0</v>
      </c>
      <c r="F539" s="1669">
        <f t="shared" si="8"/>
        <v>11</v>
      </c>
    </row>
    <row r="540" spans="2:6" ht="16.5" hidden="1" customHeight="1">
      <c r="B540" s="1485" t="s">
        <v>6533</v>
      </c>
      <c r="C540" s="1486">
        <v>537</v>
      </c>
      <c r="D540" s="1487">
        <v>0</v>
      </c>
      <c r="E540" s="1487">
        <v>0</v>
      </c>
      <c r="F540" s="1669">
        <f t="shared" si="8"/>
        <v>12</v>
      </c>
    </row>
    <row r="541" spans="2:6" ht="16.5" hidden="1" customHeight="1">
      <c r="B541" s="1485" t="s">
        <v>6534</v>
      </c>
      <c r="C541" s="1486">
        <v>538</v>
      </c>
      <c r="D541" s="1487">
        <v>0</v>
      </c>
      <c r="E541" s="1487">
        <v>0</v>
      </c>
      <c r="F541" s="1669">
        <f t="shared" si="8"/>
        <v>13</v>
      </c>
    </row>
    <row r="542" spans="2:6" ht="16.5" hidden="1" customHeight="1">
      <c r="B542" s="1485" t="s">
        <v>6535</v>
      </c>
      <c r="C542" s="1486">
        <v>539</v>
      </c>
      <c r="D542" s="1487">
        <v>0</v>
      </c>
      <c r="E542" s="1487">
        <v>0</v>
      </c>
      <c r="F542" s="1669">
        <f t="shared" si="8"/>
        <v>14</v>
      </c>
    </row>
    <row r="543" spans="2:6" ht="16.5" hidden="1" customHeight="1">
      <c r="B543" s="1485" t="s">
        <v>6536</v>
      </c>
      <c r="C543" s="1486">
        <v>540</v>
      </c>
      <c r="D543" s="1487">
        <v>0</v>
      </c>
      <c r="E543" s="1487">
        <v>0</v>
      </c>
      <c r="F543" s="1669">
        <f t="shared" si="8"/>
        <v>15</v>
      </c>
    </row>
    <row r="544" spans="2:6" ht="16.5" hidden="1" customHeight="1">
      <c r="B544" s="1485" t="s">
        <v>6537</v>
      </c>
      <c r="C544" s="1486">
        <v>541</v>
      </c>
      <c r="D544" s="1487">
        <v>0</v>
      </c>
      <c r="E544" s="1487">
        <v>0</v>
      </c>
      <c r="F544" s="1669">
        <f t="shared" si="8"/>
        <v>16</v>
      </c>
    </row>
    <row r="545" spans="2:6" ht="16.5" hidden="1" customHeight="1">
      <c r="B545" s="1485" t="s">
        <v>6538</v>
      </c>
      <c r="C545" s="1486">
        <v>542</v>
      </c>
      <c r="D545" s="1487">
        <v>0</v>
      </c>
      <c r="E545" s="1487">
        <v>0</v>
      </c>
      <c r="F545" s="1669">
        <f t="shared" si="8"/>
        <v>17</v>
      </c>
    </row>
    <row r="546" spans="2:6" ht="16.5" hidden="1" customHeight="1">
      <c r="B546" s="1485" t="s">
        <v>6539</v>
      </c>
      <c r="C546" s="1486">
        <v>543</v>
      </c>
      <c r="D546" s="1487">
        <v>0</v>
      </c>
      <c r="E546" s="1487">
        <v>0</v>
      </c>
      <c r="F546" s="1669">
        <f t="shared" si="8"/>
        <v>18</v>
      </c>
    </row>
    <row r="547" spans="2:6" ht="16.5" hidden="1" customHeight="1">
      <c r="B547" s="1485" t="s">
        <v>6540</v>
      </c>
      <c r="C547" s="1486">
        <v>544</v>
      </c>
      <c r="D547" s="1487">
        <v>0</v>
      </c>
      <c r="E547" s="1487">
        <v>0</v>
      </c>
      <c r="F547" s="1669">
        <f t="shared" si="8"/>
        <v>19</v>
      </c>
    </row>
    <row r="548" spans="2:6" ht="16.5" hidden="1" customHeight="1">
      <c r="B548" s="1485" t="s">
        <v>6541</v>
      </c>
      <c r="C548" s="1486">
        <v>545</v>
      </c>
      <c r="D548" s="1487">
        <v>0</v>
      </c>
      <c r="E548" s="1487">
        <v>0</v>
      </c>
      <c r="F548" s="1669">
        <f t="shared" si="8"/>
        <v>20</v>
      </c>
    </row>
    <row r="549" spans="2:6" ht="16.5" hidden="1" customHeight="1">
      <c r="B549" s="1485" t="s">
        <v>6542</v>
      </c>
      <c r="C549" s="1486">
        <v>546</v>
      </c>
      <c r="D549" s="1487">
        <v>0</v>
      </c>
      <c r="E549" s="1487">
        <v>0</v>
      </c>
      <c r="F549" s="1669">
        <f t="shared" si="8"/>
        <v>21</v>
      </c>
    </row>
    <row r="550" spans="2:6" ht="16.5" hidden="1" customHeight="1">
      <c r="B550" s="1485" t="s">
        <v>6543</v>
      </c>
      <c r="C550" s="1486">
        <v>547</v>
      </c>
      <c r="D550" s="1487">
        <v>0</v>
      </c>
      <c r="E550" s="1487">
        <v>0</v>
      </c>
      <c r="F550" s="1669">
        <f t="shared" si="8"/>
        <v>22</v>
      </c>
    </row>
    <row r="551" spans="2:6" ht="16.5" hidden="1" customHeight="1">
      <c r="B551" s="1485" t="s">
        <v>6544</v>
      </c>
      <c r="C551" s="1486">
        <v>548</v>
      </c>
      <c r="D551" s="1487">
        <v>0</v>
      </c>
      <c r="E551" s="1487">
        <v>0</v>
      </c>
      <c r="F551" s="1669">
        <f t="shared" si="8"/>
        <v>23</v>
      </c>
    </row>
    <row r="552" spans="2:6" ht="16.5" hidden="1" customHeight="1">
      <c r="B552" s="1485" t="s">
        <v>6545</v>
      </c>
      <c r="C552" s="1486">
        <v>549</v>
      </c>
      <c r="D552" s="1487">
        <v>0</v>
      </c>
      <c r="E552" s="1487">
        <v>0</v>
      </c>
      <c r="F552" s="1669">
        <f t="shared" si="8"/>
        <v>24</v>
      </c>
    </row>
    <row r="553" spans="2:6" ht="16.5" customHeight="1">
      <c r="B553" s="1485" t="s">
        <v>6546</v>
      </c>
      <c r="C553" s="1486">
        <v>550</v>
      </c>
      <c r="D553" s="1487">
        <f>D503+1250</f>
        <v>13750</v>
      </c>
      <c r="E553" s="1487">
        <v>0</v>
      </c>
      <c r="F553" s="1669">
        <f t="shared" si="8"/>
        <v>0</v>
      </c>
    </row>
    <row r="554" spans="2:6" ht="16.5" hidden="1" customHeight="1">
      <c r="B554" s="1485" t="s">
        <v>6547</v>
      </c>
      <c r="C554" s="1486">
        <v>551</v>
      </c>
      <c r="D554" s="1487">
        <v>0</v>
      </c>
      <c r="E554" s="1487">
        <v>0</v>
      </c>
      <c r="F554" s="1669">
        <f t="shared" si="8"/>
        <v>1</v>
      </c>
    </row>
    <row r="555" spans="2:6" ht="16.5" hidden="1" customHeight="1">
      <c r="B555" s="1485" t="s">
        <v>6548</v>
      </c>
      <c r="C555" s="1486">
        <v>552</v>
      </c>
      <c r="D555" s="1487">
        <v>0</v>
      </c>
      <c r="E555" s="1487">
        <v>0</v>
      </c>
      <c r="F555" s="1669">
        <f t="shared" si="8"/>
        <v>2</v>
      </c>
    </row>
    <row r="556" spans="2:6" ht="16.5" hidden="1" customHeight="1">
      <c r="B556" s="1485" t="s">
        <v>6549</v>
      </c>
      <c r="C556" s="1486">
        <v>553</v>
      </c>
      <c r="D556" s="1487">
        <v>0</v>
      </c>
      <c r="E556" s="1487">
        <v>0</v>
      </c>
      <c r="F556" s="1669">
        <f t="shared" si="8"/>
        <v>3</v>
      </c>
    </row>
    <row r="557" spans="2:6" ht="16.5" hidden="1" customHeight="1">
      <c r="B557" s="1485" t="s">
        <v>6550</v>
      </c>
      <c r="C557" s="1486">
        <v>554</v>
      </c>
      <c r="D557" s="1487">
        <v>0</v>
      </c>
      <c r="E557" s="1487">
        <v>0</v>
      </c>
      <c r="F557" s="1669">
        <f t="shared" si="8"/>
        <v>4</v>
      </c>
    </row>
    <row r="558" spans="2:6" ht="16.5" hidden="1" customHeight="1">
      <c r="B558" s="1485" t="s">
        <v>6551</v>
      </c>
      <c r="C558" s="1486">
        <v>555</v>
      </c>
      <c r="D558" s="1487">
        <v>0</v>
      </c>
      <c r="E558" s="1487">
        <v>0</v>
      </c>
      <c r="F558" s="1669">
        <f t="shared" si="8"/>
        <v>5</v>
      </c>
    </row>
    <row r="559" spans="2:6" ht="16.5" hidden="1" customHeight="1">
      <c r="B559" s="1485" t="s">
        <v>6552</v>
      </c>
      <c r="C559" s="1486">
        <v>556</v>
      </c>
      <c r="D559" s="1487">
        <v>0</v>
      </c>
      <c r="E559" s="1487">
        <v>0</v>
      </c>
      <c r="F559" s="1669">
        <f t="shared" si="8"/>
        <v>6</v>
      </c>
    </row>
    <row r="560" spans="2:6" ht="16.5" hidden="1" customHeight="1">
      <c r="B560" s="1485" t="s">
        <v>6553</v>
      </c>
      <c r="C560" s="1486">
        <v>557</v>
      </c>
      <c r="D560" s="1487">
        <v>0</v>
      </c>
      <c r="E560" s="1487">
        <v>0</v>
      </c>
      <c r="F560" s="1669">
        <f t="shared" si="8"/>
        <v>7</v>
      </c>
    </row>
    <row r="561" spans="2:6" ht="16.5" hidden="1" customHeight="1">
      <c r="B561" s="1485" t="s">
        <v>6554</v>
      </c>
      <c r="C561" s="1486">
        <v>558</v>
      </c>
      <c r="D561" s="1487">
        <v>0</v>
      </c>
      <c r="E561" s="1487">
        <v>0</v>
      </c>
      <c r="F561" s="1669">
        <f t="shared" si="8"/>
        <v>8</v>
      </c>
    </row>
    <row r="562" spans="2:6" ht="16.5" hidden="1" customHeight="1">
      <c r="B562" s="1485" t="s">
        <v>6555</v>
      </c>
      <c r="C562" s="1486">
        <v>559</v>
      </c>
      <c r="D562" s="1487">
        <v>0</v>
      </c>
      <c r="E562" s="1487">
        <v>0</v>
      </c>
      <c r="F562" s="1669">
        <f t="shared" si="8"/>
        <v>9</v>
      </c>
    </row>
    <row r="563" spans="2:6" ht="16.5" hidden="1" customHeight="1">
      <c r="B563" s="1485" t="s">
        <v>6556</v>
      </c>
      <c r="C563" s="1486">
        <v>560</v>
      </c>
      <c r="D563" s="1487">
        <v>0</v>
      </c>
      <c r="E563" s="1487">
        <v>0</v>
      </c>
      <c r="F563" s="1669">
        <f t="shared" si="8"/>
        <v>10</v>
      </c>
    </row>
    <row r="564" spans="2:6" ht="16.5" hidden="1" customHeight="1">
      <c r="B564" s="1485" t="s">
        <v>6557</v>
      </c>
      <c r="C564" s="1486">
        <v>561</v>
      </c>
      <c r="D564" s="1487">
        <v>0</v>
      </c>
      <c r="E564" s="1487">
        <v>0</v>
      </c>
      <c r="F564" s="1669">
        <f t="shared" si="8"/>
        <v>11</v>
      </c>
    </row>
    <row r="565" spans="2:6" ht="16.5" hidden="1" customHeight="1">
      <c r="B565" s="1485" t="s">
        <v>6558</v>
      </c>
      <c r="C565" s="1486">
        <v>562</v>
      </c>
      <c r="D565" s="1487">
        <v>0</v>
      </c>
      <c r="E565" s="1487">
        <v>0</v>
      </c>
      <c r="F565" s="1669">
        <f t="shared" si="8"/>
        <v>12</v>
      </c>
    </row>
    <row r="566" spans="2:6" ht="16.5" hidden="1" customHeight="1">
      <c r="B566" s="1485" t="s">
        <v>6559</v>
      </c>
      <c r="C566" s="1486">
        <v>563</v>
      </c>
      <c r="D566" s="1487">
        <v>0</v>
      </c>
      <c r="E566" s="1487">
        <v>0</v>
      </c>
      <c r="F566" s="1669">
        <f t="shared" si="8"/>
        <v>13</v>
      </c>
    </row>
    <row r="567" spans="2:6" ht="16.5" hidden="1" customHeight="1">
      <c r="B567" s="1485" t="s">
        <v>6560</v>
      </c>
      <c r="C567" s="1486">
        <v>564</v>
      </c>
      <c r="D567" s="1487">
        <v>0</v>
      </c>
      <c r="E567" s="1487">
        <v>0</v>
      </c>
      <c r="F567" s="1669">
        <f t="shared" si="8"/>
        <v>14</v>
      </c>
    </row>
    <row r="568" spans="2:6" ht="16.5" hidden="1" customHeight="1">
      <c r="B568" s="1485" t="s">
        <v>6561</v>
      </c>
      <c r="C568" s="1486">
        <v>565</v>
      </c>
      <c r="D568" s="1487">
        <v>0</v>
      </c>
      <c r="E568" s="1487">
        <v>0</v>
      </c>
      <c r="F568" s="1669">
        <f t="shared" si="8"/>
        <v>15</v>
      </c>
    </row>
    <row r="569" spans="2:6" ht="16.5" hidden="1" customHeight="1">
      <c r="B569" s="1485" t="s">
        <v>6562</v>
      </c>
      <c r="C569" s="1486">
        <v>566</v>
      </c>
      <c r="D569" s="1487">
        <v>0</v>
      </c>
      <c r="E569" s="1487">
        <v>0</v>
      </c>
      <c r="F569" s="1669">
        <f t="shared" si="8"/>
        <v>16</v>
      </c>
    </row>
    <row r="570" spans="2:6" ht="16.5" hidden="1" customHeight="1">
      <c r="B570" s="1485" t="s">
        <v>6563</v>
      </c>
      <c r="C570" s="1486">
        <v>567</v>
      </c>
      <c r="D570" s="1487">
        <v>0</v>
      </c>
      <c r="E570" s="1487">
        <v>0</v>
      </c>
      <c r="F570" s="1669">
        <f t="shared" si="8"/>
        <v>17</v>
      </c>
    </row>
    <row r="571" spans="2:6" ht="16.5" hidden="1" customHeight="1">
      <c r="B571" s="1485" t="s">
        <v>6564</v>
      </c>
      <c r="C571" s="1486">
        <v>568</v>
      </c>
      <c r="D571" s="1487">
        <v>0</v>
      </c>
      <c r="E571" s="1487">
        <v>0</v>
      </c>
      <c r="F571" s="1669">
        <f t="shared" si="8"/>
        <v>18</v>
      </c>
    </row>
    <row r="572" spans="2:6" ht="16.5" hidden="1" customHeight="1">
      <c r="B572" s="1485" t="s">
        <v>6565</v>
      </c>
      <c r="C572" s="1486">
        <v>569</v>
      </c>
      <c r="D572" s="1487">
        <v>0</v>
      </c>
      <c r="E572" s="1487">
        <v>0</v>
      </c>
      <c r="F572" s="1669">
        <f t="shared" si="8"/>
        <v>19</v>
      </c>
    </row>
    <row r="573" spans="2:6" ht="16.5" hidden="1" customHeight="1">
      <c r="B573" s="1485" t="s">
        <v>6566</v>
      </c>
      <c r="C573" s="1486">
        <v>570</v>
      </c>
      <c r="D573" s="1487">
        <v>0</v>
      </c>
      <c r="E573" s="1487">
        <v>0</v>
      </c>
      <c r="F573" s="1669">
        <f t="shared" si="8"/>
        <v>20</v>
      </c>
    </row>
    <row r="574" spans="2:6" ht="16.5" hidden="1" customHeight="1">
      <c r="B574" s="1485" t="s">
        <v>6567</v>
      </c>
      <c r="C574" s="1486">
        <v>571</v>
      </c>
      <c r="D574" s="1487">
        <v>0</v>
      </c>
      <c r="E574" s="1487">
        <v>0</v>
      </c>
      <c r="F574" s="1669">
        <f t="shared" si="8"/>
        <v>21</v>
      </c>
    </row>
    <row r="575" spans="2:6" ht="16.5" hidden="1" customHeight="1">
      <c r="B575" s="1485" t="s">
        <v>6568</v>
      </c>
      <c r="C575" s="1486">
        <v>572</v>
      </c>
      <c r="D575" s="1487">
        <v>0</v>
      </c>
      <c r="E575" s="1487">
        <v>0</v>
      </c>
      <c r="F575" s="1669">
        <f t="shared" si="8"/>
        <v>22</v>
      </c>
    </row>
    <row r="576" spans="2:6" ht="16.5" hidden="1" customHeight="1">
      <c r="B576" s="1485" t="s">
        <v>6569</v>
      </c>
      <c r="C576" s="1486">
        <v>573</v>
      </c>
      <c r="D576" s="1487">
        <v>0</v>
      </c>
      <c r="E576" s="1487">
        <v>0</v>
      </c>
      <c r="F576" s="1669">
        <f t="shared" si="8"/>
        <v>23</v>
      </c>
    </row>
    <row r="577" spans="2:6" ht="16.5" hidden="1" customHeight="1">
      <c r="B577" s="1485" t="s">
        <v>6570</v>
      </c>
      <c r="C577" s="1486">
        <v>574</v>
      </c>
      <c r="D577" s="1487">
        <v>0</v>
      </c>
      <c r="E577" s="1487">
        <v>0</v>
      </c>
      <c r="F577" s="1669">
        <f t="shared" si="8"/>
        <v>24</v>
      </c>
    </row>
    <row r="578" spans="2:6" ht="16.5" customHeight="1">
      <c r="B578" s="1485" t="s">
        <v>6571</v>
      </c>
      <c r="C578" s="1486">
        <v>575</v>
      </c>
      <c r="D578" s="1487">
        <v>0</v>
      </c>
      <c r="E578" s="1487">
        <f>E528+75</f>
        <v>900</v>
      </c>
      <c r="F578" s="1669">
        <f t="shared" si="8"/>
        <v>0</v>
      </c>
    </row>
    <row r="579" spans="2:6" ht="16.5" hidden="1" customHeight="1">
      <c r="B579" s="1485" t="s">
        <v>6572</v>
      </c>
      <c r="C579" s="1486">
        <v>576</v>
      </c>
      <c r="D579" s="1487">
        <v>0</v>
      </c>
      <c r="E579" s="1487">
        <v>0</v>
      </c>
      <c r="F579" s="1669">
        <f t="shared" si="8"/>
        <v>1</v>
      </c>
    </row>
    <row r="580" spans="2:6" ht="16.5" hidden="1" customHeight="1">
      <c r="B580" s="1485" t="s">
        <v>6573</v>
      </c>
      <c r="C580" s="1486">
        <v>577</v>
      </c>
      <c r="D580" s="1487">
        <v>0</v>
      </c>
      <c r="E580" s="1487">
        <v>0</v>
      </c>
      <c r="F580" s="1669">
        <f t="shared" si="8"/>
        <v>2</v>
      </c>
    </row>
    <row r="581" spans="2:6" ht="16.5" hidden="1" customHeight="1">
      <c r="B581" s="1485" t="s">
        <v>6574</v>
      </c>
      <c r="C581" s="1486">
        <v>578</v>
      </c>
      <c r="D581" s="1487">
        <v>0</v>
      </c>
      <c r="E581" s="1487">
        <v>0</v>
      </c>
      <c r="F581" s="1669">
        <f t="shared" ref="F581:F644" si="9">MOD(ROW()-3,25)</f>
        <v>3</v>
      </c>
    </row>
    <row r="582" spans="2:6" ht="16.5" hidden="1" customHeight="1">
      <c r="B582" s="1485" t="s">
        <v>6575</v>
      </c>
      <c r="C582" s="1486">
        <v>579</v>
      </c>
      <c r="D582" s="1487">
        <v>0</v>
      </c>
      <c r="E582" s="1487">
        <v>0</v>
      </c>
      <c r="F582" s="1669">
        <f t="shared" si="9"/>
        <v>4</v>
      </c>
    </row>
    <row r="583" spans="2:6" ht="16.5" hidden="1" customHeight="1">
      <c r="B583" s="1485" t="s">
        <v>6576</v>
      </c>
      <c r="C583" s="1486">
        <v>580</v>
      </c>
      <c r="D583" s="1487">
        <v>0</v>
      </c>
      <c r="E583" s="1487">
        <v>0</v>
      </c>
      <c r="F583" s="1669">
        <f t="shared" si="9"/>
        <v>5</v>
      </c>
    </row>
    <row r="584" spans="2:6" ht="16.5" hidden="1" customHeight="1">
      <c r="B584" s="1485" t="s">
        <v>6577</v>
      </c>
      <c r="C584" s="1486">
        <v>581</v>
      </c>
      <c r="D584" s="1487">
        <v>0</v>
      </c>
      <c r="E584" s="1487">
        <v>0</v>
      </c>
      <c r="F584" s="1669">
        <f t="shared" si="9"/>
        <v>6</v>
      </c>
    </row>
    <row r="585" spans="2:6" ht="16.5" hidden="1" customHeight="1">
      <c r="B585" s="1485" t="s">
        <v>6578</v>
      </c>
      <c r="C585" s="1486">
        <v>582</v>
      </c>
      <c r="D585" s="1487">
        <v>0</v>
      </c>
      <c r="E585" s="1487">
        <v>0</v>
      </c>
      <c r="F585" s="1669">
        <f t="shared" si="9"/>
        <v>7</v>
      </c>
    </row>
    <row r="586" spans="2:6" ht="16.5" hidden="1" customHeight="1">
      <c r="B586" s="1485" t="s">
        <v>6579</v>
      </c>
      <c r="C586" s="1486">
        <v>583</v>
      </c>
      <c r="D586" s="1487">
        <v>0</v>
      </c>
      <c r="E586" s="1487">
        <v>0</v>
      </c>
      <c r="F586" s="1669">
        <f t="shared" si="9"/>
        <v>8</v>
      </c>
    </row>
    <row r="587" spans="2:6" ht="16.5" hidden="1" customHeight="1">
      <c r="B587" s="1485" t="s">
        <v>6580</v>
      </c>
      <c r="C587" s="1486">
        <v>584</v>
      </c>
      <c r="D587" s="1487">
        <v>0</v>
      </c>
      <c r="E587" s="1487">
        <v>0</v>
      </c>
      <c r="F587" s="1669">
        <f t="shared" si="9"/>
        <v>9</v>
      </c>
    </row>
    <row r="588" spans="2:6" ht="16.5" hidden="1" customHeight="1">
      <c r="B588" s="1485" t="s">
        <v>6581</v>
      </c>
      <c r="C588" s="1486">
        <v>585</v>
      </c>
      <c r="D588" s="1487">
        <v>0</v>
      </c>
      <c r="E588" s="1487">
        <v>0</v>
      </c>
      <c r="F588" s="1669">
        <f t="shared" si="9"/>
        <v>10</v>
      </c>
    </row>
    <row r="589" spans="2:6" ht="16.5" hidden="1" customHeight="1">
      <c r="B589" s="1485" t="s">
        <v>6582</v>
      </c>
      <c r="C589" s="1486">
        <v>586</v>
      </c>
      <c r="D589" s="1487">
        <v>0</v>
      </c>
      <c r="E589" s="1487">
        <v>0</v>
      </c>
      <c r="F589" s="1669">
        <f t="shared" si="9"/>
        <v>11</v>
      </c>
    </row>
    <row r="590" spans="2:6" ht="16.5" hidden="1" customHeight="1">
      <c r="B590" s="1485" t="s">
        <v>6583</v>
      </c>
      <c r="C590" s="1486">
        <v>587</v>
      </c>
      <c r="D590" s="1487">
        <v>0</v>
      </c>
      <c r="E590" s="1487">
        <v>0</v>
      </c>
      <c r="F590" s="1669">
        <f t="shared" si="9"/>
        <v>12</v>
      </c>
    </row>
    <row r="591" spans="2:6" ht="16.5" hidden="1" customHeight="1">
      <c r="B591" s="1485" t="s">
        <v>6584</v>
      </c>
      <c r="C591" s="1486">
        <v>588</v>
      </c>
      <c r="D591" s="1487">
        <v>0</v>
      </c>
      <c r="E591" s="1487">
        <v>0</v>
      </c>
      <c r="F591" s="1669">
        <f t="shared" si="9"/>
        <v>13</v>
      </c>
    </row>
    <row r="592" spans="2:6" ht="16.5" hidden="1" customHeight="1">
      <c r="B592" s="1485" t="s">
        <v>6585</v>
      </c>
      <c r="C592" s="1486">
        <v>589</v>
      </c>
      <c r="D592" s="1487">
        <v>0</v>
      </c>
      <c r="E592" s="1487">
        <v>0</v>
      </c>
      <c r="F592" s="1669">
        <f t="shared" si="9"/>
        <v>14</v>
      </c>
    </row>
    <row r="593" spans="2:6" ht="16.5" hidden="1" customHeight="1">
      <c r="B593" s="1485" t="s">
        <v>6586</v>
      </c>
      <c r="C593" s="1486">
        <v>590</v>
      </c>
      <c r="D593" s="1487">
        <v>0</v>
      </c>
      <c r="E593" s="1487">
        <v>0</v>
      </c>
      <c r="F593" s="1669">
        <f t="shared" si="9"/>
        <v>15</v>
      </c>
    </row>
    <row r="594" spans="2:6" ht="16.5" hidden="1" customHeight="1">
      <c r="B594" s="1485" t="s">
        <v>6587</v>
      </c>
      <c r="C594" s="1486">
        <v>591</v>
      </c>
      <c r="D594" s="1487">
        <v>0</v>
      </c>
      <c r="E594" s="1487">
        <v>0</v>
      </c>
      <c r="F594" s="1669">
        <f t="shared" si="9"/>
        <v>16</v>
      </c>
    </row>
    <row r="595" spans="2:6" ht="16.5" hidden="1" customHeight="1">
      <c r="B595" s="1485" t="s">
        <v>6588</v>
      </c>
      <c r="C595" s="1486">
        <v>592</v>
      </c>
      <c r="D595" s="1487">
        <v>0</v>
      </c>
      <c r="E595" s="1487">
        <v>0</v>
      </c>
      <c r="F595" s="1669">
        <f t="shared" si="9"/>
        <v>17</v>
      </c>
    </row>
    <row r="596" spans="2:6" ht="16.5" hidden="1" customHeight="1">
      <c r="B596" s="1485" t="s">
        <v>6589</v>
      </c>
      <c r="C596" s="1486">
        <v>593</v>
      </c>
      <c r="D596" s="1487">
        <v>0</v>
      </c>
      <c r="E596" s="1487">
        <v>0</v>
      </c>
      <c r="F596" s="1669">
        <f t="shared" si="9"/>
        <v>18</v>
      </c>
    </row>
    <row r="597" spans="2:6" ht="16.5" hidden="1" customHeight="1">
      <c r="B597" s="1485" t="s">
        <v>6590</v>
      </c>
      <c r="C597" s="1486">
        <v>594</v>
      </c>
      <c r="D597" s="1487">
        <v>0</v>
      </c>
      <c r="E597" s="1487">
        <v>0</v>
      </c>
      <c r="F597" s="1669">
        <f t="shared" si="9"/>
        <v>19</v>
      </c>
    </row>
    <row r="598" spans="2:6" ht="16.5" hidden="1" customHeight="1">
      <c r="B598" s="1485" t="s">
        <v>6591</v>
      </c>
      <c r="C598" s="1486">
        <v>595</v>
      </c>
      <c r="D598" s="1487">
        <v>0</v>
      </c>
      <c r="E598" s="1487">
        <v>0</v>
      </c>
      <c r="F598" s="1669">
        <f t="shared" si="9"/>
        <v>20</v>
      </c>
    </row>
    <row r="599" spans="2:6" ht="16.5" hidden="1" customHeight="1">
      <c r="B599" s="1485" t="s">
        <v>6592</v>
      </c>
      <c r="C599" s="1486">
        <v>596</v>
      </c>
      <c r="D599" s="1487">
        <v>0</v>
      </c>
      <c r="E599" s="1487">
        <v>0</v>
      </c>
      <c r="F599" s="1669">
        <f t="shared" si="9"/>
        <v>21</v>
      </c>
    </row>
    <row r="600" spans="2:6" ht="16.5" hidden="1" customHeight="1">
      <c r="B600" s="1485" t="s">
        <v>6593</v>
      </c>
      <c r="C600" s="1486">
        <v>597</v>
      </c>
      <c r="D600" s="1487">
        <v>0</v>
      </c>
      <c r="E600" s="1487">
        <v>0</v>
      </c>
      <c r="F600" s="1669">
        <f t="shared" si="9"/>
        <v>22</v>
      </c>
    </row>
    <row r="601" spans="2:6" ht="16.5" hidden="1" customHeight="1">
      <c r="B601" s="1485" t="s">
        <v>6594</v>
      </c>
      <c r="C601" s="1486">
        <v>598</v>
      </c>
      <c r="D601" s="1487">
        <v>0</v>
      </c>
      <c r="E601" s="1487">
        <v>0</v>
      </c>
      <c r="F601" s="1669">
        <f t="shared" si="9"/>
        <v>23</v>
      </c>
    </row>
    <row r="602" spans="2:6" ht="16.5" hidden="1" customHeight="1">
      <c r="B602" s="1485" t="s">
        <v>6595</v>
      </c>
      <c r="C602" s="1486">
        <v>599</v>
      </c>
      <c r="D602" s="1487">
        <v>0</v>
      </c>
      <c r="E602" s="1487">
        <v>0</v>
      </c>
      <c r="F602" s="1669">
        <f t="shared" si="9"/>
        <v>24</v>
      </c>
    </row>
    <row r="603" spans="2:6" ht="16.5" customHeight="1">
      <c r="B603" s="1485" t="s">
        <v>6596</v>
      </c>
      <c r="C603" s="1486">
        <v>600</v>
      </c>
      <c r="D603" s="1487">
        <f>D553+1250</f>
        <v>15000</v>
      </c>
      <c r="E603" s="1487">
        <v>0</v>
      </c>
      <c r="F603" s="1669">
        <f t="shared" si="9"/>
        <v>0</v>
      </c>
    </row>
    <row r="604" spans="2:6" ht="16.5" hidden="1" customHeight="1">
      <c r="B604" s="1485" t="s">
        <v>6597</v>
      </c>
      <c r="C604" s="1486">
        <v>601</v>
      </c>
      <c r="D604" s="1487">
        <v>0</v>
      </c>
      <c r="E604" s="1487">
        <v>0</v>
      </c>
      <c r="F604" s="1669">
        <f t="shared" si="9"/>
        <v>1</v>
      </c>
    </row>
    <row r="605" spans="2:6" ht="16.5" hidden="1" customHeight="1">
      <c r="B605" s="1485" t="s">
        <v>6598</v>
      </c>
      <c r="C605" s="1486">
        <v>602</v>
      </c>
      <c r="D605" s="1487">
        <v>0</v>
      </c>
      <c r="E605" s="1487">
        <v>0</v>
      </c>
      <c r="F605" s="1669">
        <f t="shared" si="9"/>
        <v>2</v>
      </c>
    </row>
    <row r="606" spans="2:6" ht="16.5" hidden="1" customHeight="1">
      <c r="B606" s="1485" t="s">
        <v>6599</v>
      </c>
      <c r="C606" s="1486">
        <v>603</v>
      </c>
      <c r="D606" s="1487">
        <v>0</v>
      </c>
      <c r="E606" s="1487">
        <v>0</v>
      </c>
      <c r="F606" s="1669">
        <f t="shared" si="9"/>
        <v>3</v>
      </c>
    </row>
    <row r="607" spans="2:6" ht="16.5" hidden="1" customHeight="1">
      <c r="B607" s="1485" t="s">
        <v>6600</v>
      </c>
      <c r="C607" s="1486">
        <v>604</v>
      </c>
      <c r="D607" s="1487">
        <v>0</v>
      </c>
      <c r="E607" s="1487">
        <v>0</v>
      </c>
      <c r="F607" s="1669">
        <f t="shared" si="9"/>
        <v>4</v>
      </c>
    </row>
    <row r="608" spans="2:6" ht="16.5" hidden="1" customHeight="1">
      <c r="B608" s="1485" t="s">
        <v>6601</v>
      </c>
      <c r="C608" s="1486">
        <v>605</v>
      </c>
      <c r="D608" s="1487">
        <v>0</v>
      </c>
      <c r="E608" s="1487">
        <v>0</v>
      </c>
      <c r="F608" s="1669">
        <f t="shared" si="9"/>
        <v>5</v>
      </c>
    </row>
    <row r="609" spans="2:6" ht="16.5" hidden="1" customHeight="1">
      <c r="B609" s="1485" t="s">
        <v>6602</v>
      </c>
      <c r="C609" s="1486">
        <v>606</v>
      </c>
      <c r="D609" s="1487">
        <v>0</v>
      </c>
      <c r="E609" s="1487">
        <v>0</v>
      </c>
      <c r="F609" s="1669">
        <f t="shared" si="9"/>
        <v>6</v>
      </c>
    </row>
    <row r="610" spans="2:6" ht="16.5" hidden="1" customHeight="1">
      <c r="B610" s="1485" t="s">
        <v>6603</v>
      </c>
      <c r="C610" s="1486">
        <v>607</v>
      </c>
      <c r="D610" s="1487">
        <v>0</v>
      </c>
      <c r="E610" s="1487">
        <v>0</v>
      </c>
      <c r="F610" s="1669">
        <f t="shared" si="9"/>
        <v>7</v>
      </c>
    </row>
    <row r="611" spans="2:6" ht="16.5" hidden="1" customHeight="1">
      <c r="B611" s="1485" t="s">
        <v>6604</v>
      </c>
      <c r="C611" s="1486">
        <v>608</v>
      </c>
      <c r="D611" s="1487">
        <v>0</v>
      </c>
      <c r="E611" s="1487">
        <v>0</v>
      </c>
      <c r="F611" s="1669">
        <f t="shared" si="9"/>
        <v>8</v>
      </c>
    </row>
    <row r="612" spans="2:6" ht="16.5" hidden="1" customHeight="1">
      <c r="B612" s="1485" t="s">
        <v>6605</v>
      </c>
      <c r="C612" s="1486">
        <v>609</v>
      </c>
      <c r="D612" s="1487">
        <v>0</v>
      </c>
      <c r="E612" s="1487">
        <v>0</v>
      </c>
      <c r="F612" s="1669">
        <f t="shared" si="9"/>
        <v>9</v>
      </c>
    </row>
    <row r="613" spans="2:6" ht="16.5" hidden="1" customHeight="1">
      <c r="B613" s="1485" t="s">
        <v>6606</v>
      </c>
      <c r="C613" s="1486">
        <v>610</v>
      </c>
      <c r="D613" s="1487">
        <v>0</v>
      </c>
      <c r="E613" s="1487">
        <v>0</v>
      </c>
      <c r="F613" s="1669">
        <f t="shared" si="9"/>
        <v>10</v>
      </c>
    </row>
    <row r="614" spans="2:6" ht="16.5" hidden="1" customHeight="1">
      <c r="B614" s="1485" t="s">
        <v>6607</v>
      </c>
      <c r="C614" s="1486">
        <v>611</v>
      </c>
      <c r="D614" s="1487">
        <v>0</v>
      </c>
      <c r="E614" s="1487">
        <v>0</v>
      </c>
      <c r="F614" s="1669">
        <f t="shared" si="9"/>
        <v>11</v>
      </c>
    </row>
    <row r="615" spans="2:6" ht="16.5" hidden="1" customHeight="1">
      <c r="B615" s="1485" t="s">
        <v>6608</v>
      </c>
      <c r="C615" s="1486">
        <v>612</v>
      </c>
      <c r="D615" s="1487">
        <v>0</v>
      </c>
      <c r="E615" s="1487">
        <v>0</v>
      </c>
      <c r="F615" s="1669">
        <f t="shared" si="9"/>
        <v>12</v>
      </c>
    </row>
    <row r="616" spans="2:6" ht="16.5" hidden="1" customHeight="1">
      <c r="B616" s="1485" t="s">
        <v>6609</v>
      </c>
      <c r="C616" s="1486">
        <v>613</v>
      </c>
      <c r="D616" s="1487">
        <v>0</v>
      </c>
      <c r="E616" s="1487">
        <v>0</v>
      </c>
      <c r="F616" s="1669">
        <f t="shared" si="9"/>
        <v>13</v>
      </c>
    </row>
    <row r="617" spans="2:6" ht="16.5" hidden="1" customHeight="1">
      <c r="B617" s="1485" t="s">
        <v>6610</v>
      </c>
      <c r="C617" s="1486">
        <v>614</v>
      </c>
      <c r="D617" s="1487">
        <v>0</v>
      </c>
      <c r="E617" s="1487">
        <v>0</v>
      </c>
      <c r="F617" s="1669">
        <f t="shared" si="9"/>
        <v>14</v>
      </c>
    </row>
    <row r="618" spans="2:6" ht="16.5" hidden="1" customHeight="1">
      <c r="B618" s="1485" t="s">
        <v>6611</v>
      </c>
      <c r="C618" s="1486">
        <v>615</v>
      </c>
      <c r="D618" s="1487">
        <v>0</v>
      </c>
      <c r="E618" s="1487">
        <v>0</v>
      </c>
      <c r="F618" s="1669">
        <f t="shared" si="9"/>
        <v>15</v>
      </c>
    </row>
    <row r="619" spans="2:6" ht="16.5" hidden="1" customHeight="1">
      <c r="B619" s="1485" t="s">
        <v>6612</v>
      </c>
      <c r="C619" s="1486">
        <v>616</v>
      </c>
      <c r="D619" s="1487">
        <v>0</v>
      </c>
      <c r="E619" s="1487">
        <v>0</v>
      </c>
      <c r="F619" s="1669">
        <f t="shared" si="9"/>
        <v>16</v>
      </c>
    </row>
    <row r="620" spans="2:6" ht="16.5" hidden="1" customHeight="1">
      <c r="B620" s="1485" t="s">
        <v>6613</v>
      </c>
      <c r="C620" s="1486">
        <v>617</v>
      </c>
      <c r="D620" s="1487">
        <v>0</v>
      </c>
      <c r="E620" s="1487">
        <v>0</v>
      </c>
      <c r="F620" s="1669">
        <f t="shared" si="9"/>
        <v>17</v>
      </c>
    </row>
    <row r="621" spans="2:6" ht="16.5" hidden="1" customHeight="1">
      <c r="B621" s="1485" t="s">
        <v>6614</v>
      </c>
      <c r="C621" s="1486">
        <v>618</v>
      </c>
      <c r="D621" s="1487">
        <v>0</v>
      </c>
      <c r="E621" s="1487">
        <v>0</v>
      </c>
      <c r="F621" s="1669">
        <f t="shared" si="9"/>
        <v>18</v>
      </c>
    </row>
    <row r="622" spans="2:6" ht="16.5" hidden="1" customHeight="1">
      <c r="B622" s="1485" t="s">
        <v>6615</v>
      </c>
      <c r="C622" s="1486">
        <v>619</v>
      </c>
      <c r="D622" s="1487">
        <v>0</v>
      </c>
      <c r="E622" s="1487">
        <v>0</v>
      </c>
      <c r="F622" s="1669">
        <f t="shared" si="9"/>
        <v>19</v>
      </c>
    </row>
    <row r="623" spans="2:6" ht="16.5" hidden="1" customHeight="1">
      <c r="B623" s="1485" t="s">
        <v>6616</v>
      </c>
      <c r="C623" s="1486">
        <v>620</v>
      </c>
      <c r="D623" s="1487">
        <v>0</v>
      </c>
      <c r="E623" s="1487">
        <v>0</v>
      </c>
      <c r="F623" s="1669">
        <f t="shared" si="9"/>
        <v>20</v>
      </c>
    </row>
    <row r="624" spans="2:6" ht="16.5" hidden="1" customHeight="1">
      <c r="B624" s="1485" t="s">
        <v>6617</v>
      </c>
      <c r="C624" s="1486">
        <v>621</v>
      </c>
      <c r="D624" s="1487">
        <v>0</v>
      </c>
      <c r="E624" s="1487">
        <v>0</v>
      </c>
      <c r="F624" s="1669">
        <f t="shared" si="9"/>
        <v>21</v>
      </c>
    </row>
    <row r="625" spans="2:6" ht="16.5" hidden="1" customHeight="1">
      <c r="B625" s="1485" t="s">
        <v>6618</v>
      </c>
      <c r="C625" s="1486">
        <v>622</v>
      </c>
      <c r="D625" s="1487">
        <v>0</v>
      </c>
      <c r="E625" s="1487">
        <v>0</v>
      </c>
      <c r="F625" s="1669">
        <f t="shared" si="9"/>
        <v>22</v>
      </c>
    </row>
    <row r="626" spans="2:6" ht="16.5" hidden="1" customHeight="1">
      <c r="B626" s="1485" t="s">
        <v>6619</v>
      </c>
      <c r="C626" s="1486">
        <v>623</v>
      </c>
      <c r="D626" s="1487">
        <v>0</v>
      </c>
      <c r="E626" s="1487">
        <v>0</v>
      </c>
      <c r="F626" s="1669">
        <f t="shared" si="9"/>
        <v>23</v>
      </c>
    </row>
    <row r="627" spans="2:6" ht="16.5" hidden="1" customHeight="1">
      <c r="B627" s="1485" t="s">
        <v>6620</v>
      </c>
      <c r="C627" s="1486">
        <v>624</v>
      </c>
      <c r="D627" s="1487">
        <v>0</v>
      </c>
      <c r="E627" s="1487">
        <v>0</v>
      </c>
      <c r="F627" s="1669">
        <f t="shared" si="9"/>
        <v>24</v>
      </c>
    </row>
    <row r="628" spans="2:6" ht="16.5" customHeight="1">
      <c r="B628" s="1485" t="s">
        <v>6621</v>
      </c>
      <c r="C628" s="1486">
        <v>625</v>
      </c>
      <c r="D628" s="1487">
        <v>0</v>
      </c>
      <c r="E628" s="1487">
        <f>E578+75</f>
        <v>975</v>
      </c>
      <c r="F628" s="1669">
        <f t="shared" si="9"/>
        <v>0</v>
      </c>
    </row>
    <row r="629" spans="2:6" ht="16.5" hidden="1" customHeight="1">
      <c r="B629" s="1485" t="s">
        <v>6622</v>
      </c>
      <c r="C629" s="1486">
        <v>626</v>
      </c>
      <c r="D629" s="1487">
        <v>0</v>
      </c>
      <c r="E629" s="1487">
        <v>0</v>
      </c>
      <c r="F629" s="1669">
        <f t="shared" si="9"/>
        <v>1</v>
      </c>
    </row>
    <row r="630" spans="2:6" ht="16.5" hidden="1" customHeight="1">
      <c r="B630" s="1485" t="s">
        <v>6623</v>
      </c>
      <c r="C630" s="1486">
        <v>627</v>
      </c>
      <c r="D630" s="1487">
        <v>0</v>
      </c>
      <c r="E630" s="1487">
        <v>0</v>
      </c>
      <c r="F630" s="1669">
        <f t="shared" si="9"/>
        <v>2</v>
      </c>
    </row>
    <row r="631" spans="2:6" ht="16.5" hidden="1" customHeight="1">
      <c r="B631" s="1485" t="s">
        <v>6624</v>
      </c>
      <c r="C631" s="1486">
        <v>628</v>
      </c>
      <c r="D631" s="1487">
        <v>0</v>
      </c>
      <c r="E631" s="1487">
        <v>0</v>
      </c>
      <c r="F631" s="1669">
        <f t="shared" si="9"/>
        <v>3</v>
      </c>
    </row>
    <row r="632" spans="2:6" ht="16.5" hidden="1" customHeight="1">
      <c r="B632" s="1485" t="s">
        <v>6625</v>
      </c>
      <c r="C632" s="1486">
        <v>629</v>
      </c>
      <c r="D632" s="1487">
        <v>0</v>
      </c>
      <c r="E632" s="1487">
        <v>0</v>
      </c>
      <c r="F632" s="1669">
        <f t="shared" si="9"/>
        <v>4</v>
      </c>
    </row>
    <row r="633" spans="2:6" ht="16.5" hidden="1" customHeight="1">
      <c r="B633" s="1485" t="s">
        <v>6626</v>
      </c>
      <c r="C633" s="1486">
        <v>630</v>
      </c>
      <c r="D633" s="1487">
        <v>0</v>
      </c>
      <c r="E633" s="1487">
        <v>0</v>
      </c>
      <c r="F633" s="1669">
        <f t="shared" si="9"/>
        <v>5</v>
      </c>
    </row>
    <row r="634" spans="2:6" ht="16.5" hidden="1" customHeight="1">
      <c r="B634" s="1485" t="s">
        <v>6627</v>
      </c>
      <c r="C634" s="1486">
        <v>631</v>
      </c>
      <c r="D634" s="1487">
        <v>0</v>
      </c>
      <c r="E634" s="1487">
        <v>0</v>
      </c>
      <c r="F634" s="1669">
        <f t="shared" si="9"/>
        <v>6</v>
      </c>
    </row>
    <row r="635" spans="2:6" ht="16.5" hidden="1" customHeight="1">
      <c r="B635" s="1485" t="s">
        <v>6628</v>
      </c>
      <c r="C635" s="1486">
        <v>632</v>
      </c>
      <c r="D635" s="1487">
        <v>0</v>
      </c>
      <c r="E635" s="1487">
        <v>0</v>
      </c>
      <c r="F635" s="1669">
        <f t="shared" si="9"/>
        <v>7</v>
      </c>
    </row>
    <row r="636" spans="2:6" ht="16.5" hidden="1" customHeight="1">
      <c r="B636" s="1485" t="s">
        <v>6629</v>
      </c>
      <c r="C636" s="1486">
        <v>633</v>
      </c>
      <c r="D636" s="1487">
        <v>0</v>
      </c>
      <c r="E636" s="1487">
        <v>0</v>
      </c>
      <c r="F636" s="1669">
        <f t="shared" si="9"/>
        <v>8</v>
      </c>
    </row>
    <row r="637" spans="2:6" ht="16.5" hidden="1" customHeight="1">
      <c r="B637" s="1485" t="s">
        <v>6630</v>
      </c>
      <c r="C637" s="1486">
        <v>634</v>
      </c>
      <c r="D637" s="1487">
        <v>0</v>
      </c>
      <c r="E637" s="1487">
        <v>0</v>
      </c>
      <c r="F637" s="1669">
        <f t="shared" si="9"/>
        <v>9</v>
      </c>
    </row>
    <row r="638" spans="2:6" ht="16.5" hidden="1" customHeight="1">
      <c r="B638" s="1485" t="s">
        <v>6631</v>
      </c>
      <c r="C638" s="1486">
        <v>635</v>
      </c>
      <c r="D638" s="1487">
        <v>0</v>
      </c>
      <c r="E638" s="1487">
        <v>0</v>
      </c>
      <c r="F638" s="1669">
        <f t="shared" si="9"/>
        <v>10</v>
      </c>
    </row>
    <row r="639" spans="2:6" ht="16.5" hidden="1" customHeight="1">
      <c r="B639" s="1485" t="s">
        <v>6632</v>
      </c>
      <c r="C639" s="1486">
        <v>636</v>
      </c>
      <c r="D639" s="1487">
        <v>0</v>
      </c>
      <c r="E639" s="1487">
        <v>0</v>
      </c>
      <c r="F639" s="1669">
        <f t="shared" si="9"/>
        <v>11</v>
      </c>
    </row>
    <row r="640" spans="2:6" ht="16.5" hidden="1" customHeight="1">
      <c r="B640" s="1485" t="s">
        <v>6633</v>
      </c>
      <c r="C640" s="1486">
        <v>637</v>
      </c>
      <c r="D640" s="1487">
        <v>0</v>
      </c>
      <c r="E640" s="1487">
        <v>0</v>
      </c>
      <c r="F640" s="1669">
        <f t="shared" si="9"/>
        <v>12</v>
      </c>
    </row>
    <row r="641" spans="2:6" ht="16.5" hidden="1" customHeight="1">
      <c r="B641" s="1485" t="s">
        <v>6634</v>
      </c>
      <c r="C641" s="1486">
        <v>638</v>
      </c>
      <c r="D641" s="1487">
        <v>0</v>
      </c>
      <c r="E641" s="1487">
        <v>0</v>
      </c>
      <c r="F641" s="1669">
        <f t="shared" si="9"/>
        <v>13</v>
      </c>
    </row>
    <row r="642" spans="2:6" ht="16.5" hidden="1" customHeight="1">
      <c r="B642" s="1485" t="s">
        <v>6635</v>
      </c>
      <c r="C642" s="1486">
        <v>639</v>
      </c>
      <c r="D642" s="1487">
        <v>0</v>
      </c>
      <c r="E642" s="1487">
        <v>0</v>
      </c>
      <c r="F642" s="1669">
        <f t="shared" si="9"/>
        <v>14</v>
      </c>
    </row>
    <row r="643" spans="2:6" ht="16.5" hidden="1" customHeight="1">
      <c r="B643" s="1485" t="s">
        <v>6636</v>
      </c>
      <c r="C643" s="1486">
        <v>640</v>
      </c>
      <c r="D643" s="1487">
        <v>0</v>
      </c>
      <c r="E643" s="1487">
        <v>0</v>
      </c>
      <c r="F643" s="1669">
        <f t="shared" si="9"/>
        <v>15</v>
      </c>
    </row>
    <row r="644" spans="2:6" ht="16.5" hidden="1" customHeight="1">
      <c r="B644" s="1485" t="s">
        <v>6637</v>
      </c>
      <c r="C644" s="1486">
        <v>641</v>
      </c>
      <c r="D644" s="1487">
        <v>0</v>
      </c>
      <c r="E644" s="1487">
        <v>0</v>
      </c>
      <c r="F644" s="1669">
        <f t="shared" si="9"/>
        <v>16</v>
      </c>
    </row>
    <row r="645" spans="2:6" ht="16.5" hidden="1" customHeight="1">
      <c r="B645" s="1485" t="s">
        <v>6638</v>
      </c>
      <c r="C645" s="1486">
        <v>642</v>
      </c>
      <c r="D645" s="1487">
        <v>0</v>
      </c>
      <c r="E645" s="1487">
        <v>0</v>
      </c>
      <c r="F645" s="1669">
        <f t="shared" ref="F645:F708" si="10">MOD(ROW()-3,25)</f>
        <v>17</v>
      </c>
    </row>
    <row r="646" spans="2:6" ht="16.5" hidden="1" customHeight="1">
      <c r="B646" s="1485" t="s">
        <v>6639</v>
      </c>
      <c r="C646" s="1486">
        <v>643</v>
      </c>
      <c r="D646" s="1487">
        <v>0</v>
      </c>
      <c r="E646" s="1487">
        <v>0</v>
      </c>
      <c r="F646" s="1669">
        <f t="shared" si="10"/>
        <v>18</v>
      </c>
    </row>
    <row r="647" spans="2:6" ht="16.5" hidden="1" customHeight="1">
      <c r="B647" s="1485" t="s">
        <v>6640</v>
      </c>
      <c r="C647" s="1486">
        <v>644</v>
      </c>
      <c r="D647" s="1487">
        <v>0</v>
      </c>
      <c r="E647" s="1487">
        <v>0</v>
      </c>
      <c r="F647" s="1669">
        <f t="shared" si="10"/>
        <v>19</v>
      </c>
    </row>
    <row r="648" spans="2:6" ht="16.5" hidden="1" customHeight="1">
      <c r="B648" s="1485" t="s">
        <v>6641</v>
      </c>
      <c r="C648" s="1486">
        <v>645</v>
      </c>
      <c r="D648" s="1487">
        <v>0</v>
      </c>
      <c r="E648" s="1487">
        <v>0</v>
      </c>
      <c r="F648" s="1669">
        <f t="shared" si="10"/>
        <v>20</v>
      </c>
    </row>
    <row r="649" spans="2:6" ht="16.5" hidden="1" customHeight="1">
      <c r="B649" s="1485" t="s">
        <v>6642</v>
      </c>
      <c r="C649" s="1486">
        <v>646</v>
      </c>
      <c r="D649" s="1487">
        <v>0</v>
      </c>
      <c r="E649" s="1487">
        <v>0</v>
      </c>
      <c r="F649" s="1669">
        <f t="shared" si="10"/>
        <v>21</v>
      </c>
    </row>
    <row r="650" spans="2:6" ht="16.5" hidden="1" customHeight="1">
      <c r="B650" s="1485" t="s">
        <v>6643</v>
      </c>
      <c r="C650" s="1486">
        <v>647</v>
      </c>
      <c r="D650" s="1487">
        <v>0</v>
      </c>
      <c r="E650" s="1487">
        <v>0</v>
      </c>
      <c r="F650" s="1669">
        <f t="shared" si="10"/>
        <v>22</v>
      </c>
    </row>
    <row r="651" spans="2:6" ht="16.5" hidden="1" customHeight="1">
      <c r="B651" s="1485" t="s">
        <v>6644</v>
      </c>
      <c r="C651" s="1486">
        <v>648</v>
      </c>
      <c r="D651" s="1487">
        <v>0</v>
      </c>
      <c r="E651" s="1487">
        <v>0</v>
      </c>
      <c r="F651" s="1669">
        <f t="shared" si="10"/>
        <v>23</v>
      </c>
    </row>
    <row r="652" spans="2:6" ht="16.5" hidden="1" customHeight="1">
      <c r="B652" s="1485" t="s">
        <v>6645</v>
      </c>
      <c r="C652" s="1486">
        <v>649</v>
      </c>
      <c r="D652" s="1487">
        <v>0</v>
      </c>
      <c r="E652" s="1487">
        <v>0</v>
      </c>
      <c r="F652" s="1669">
        <f t="shared" si="10"/>
        <v>24</v>
      </c>
    </row>
    <row r="653" spans="2:6" ht="16.5" customHeight="1">
      <c r="B653" s="1485" t="s">
        <v>6646</v>
      </c>
      <c r="C653" s="1486">
        <v>650</v>
      </c>
      <c r="D653" s="1487">
        <f>D603+1250</f>
        <v>16250</v>
      </c>
      <c r="E653" s="1487">
        <v>0</v>
      </c>
      <c r="F653" s="1669">
        <f t="shared" si="10"/>
        <v>0</v>
      </c>
    </row>
    <row r="654" spans="2:6" ht="16.5" hidden="1" customHeight="1">
      <c r="B654" s="1485" t="s">
        <v>6647</v>
      </c>
      <c r="C654" s="1486">
        <v>651</v>
      </c>
      <c r="D654" s="1487">
        <v>0</v>
      </c>
      <c r="E654" s="1487">
        <v>0</v>
      </c>
      <c r="F654" s="1669">
        <f t="shared" si="10"/>
        <v>1</v>
      </c>
    </row>
    <row r="655" spans="2:6" ht="16.5" hidden="1" customHeight="1">
      <c r="B655" s="1485" t="s">
        <v>6648</v>
      </c>
      <c r="C655" s="1486">
        <v>652</v>
      </c>
      <c r="D655" s="1487">
        <v>0</v>
      </c>
      <c r="E655" s="1487">
        <v>0</v>
      </c>
      <c r="F655" s="1669">
        <f t="shared" si="10"/>
        <v>2</v>
      </c>
    </row>
    <row r="656" spans="2:6" ht="16.5" hidden="1" customHeight="1">
      <c r="B656" s="1485" t="s">
        <v>6649</v>
      </c>
      <c r="C656" s="1486">
        <v>653</v>
      </c>
      <c r="D656" s="1487">
        <v>0</v>
      </c>
      <c r="E656" s="1487">
        <v>0</v>
      </c>
      <c r="F656" s="1669">
        <f t="shared" si="10"/>
        <v>3</v>
      </c>
    </row>
    <row r="657" spans="2:6" ht="16.5" hidden="1" customHeight="1">
      <c r="B657" s="1485" t="s">
        <v>6650</v>
      </c>
      <c r="C657" s="1486">
        <v>654</v>
      </c>
      <c r="D657" s="1487">
        <v>0</v>
      </c>
      <c r="E657" s="1487">
        <v>0</v>
      </c>
      <c r="F657" s="1669">
        <f t="shared" si="10"/>
        <v>4</v>
      </c>
    </row>
    <row r="658" spans="2:6" ht="16.5" hidden="1" customHeight="1">
      <c r="B658" s="1485" t="s">
        <v>6651</v>
      </c>
      <c r="C658" s="1486">
        <v>655</v>
      </c>
      <c r="D658" s="1487">
        <v>0</v>
      </c>
      <c r="E658" s="1487">
        <v>0</v>
      </c>
      <c r="F658" s="1669">
        <f t="shared" si="10"/>
        <v>5</v>
      </c>
    </row>
    <row r="659" spans="2:6" ht="16.5" hidden="1" customHeight="1">
      <c r="B659" s="1485" t="s">
        <v>6652</v>
      </c>
      <c r="C659" s="1486">
        <v>656</v>
      </c>
      <c r="D659" s="1487">
        <v>0</v>
      </c>
      <c r="E659" s="1487">
        <v>0</v>
      </c>
      <c r="F659" s="1669">
        <f t="shared" si="10"/>
        <v>6</v>
      </c>
    </row>
    <row r="660" spans="2:6" ht="16.5" hidden="1" customHeight="1">
      <c r="B660" s="1485" t="s">
        <v>6653</v>
      </c>
      <c r="C660" s="1486">
        <v>657</v>
      </c>
      <c r="D660" s="1487">
        <v>0</v>
      </c>
      <c r="E660" s="1487">
        <v>0</v>
      </c>
      <c r="F660" s="1669">
        <f t="shared" si="10"/>
        <v>7</v>
      </c>
    </row>
    <row r="661" spans="2:6" ht="16.5" hidden="1" customHeight="1">
      <c r="B661" s="1485" t="s">
        <v>6654</v>
      </c>
      <c r="C661" s="1486">
        <v>658</v>
      </c>
      <c r="D661" s="1487">
        <v>0</v>
      </c>
      <c r="E661" s="1487">
        <v>0</v>
      </c>
      <c r="F661" s="1669">
        <f t="shared" si="10"/>
        <v>8</v>
      </c>
    </row>
    <row r="662" spans="2:6" ht="16.5" hidden="1" customHeight="1">
      <c r="B662" s="1485" t="s">
        <v>6655</v>
      </c>
      <c r="C662" s="1486">
        <v>659</v>
      </c>
      <c r="D662" s="1487">
        <v>0</v>
      </c>
      <c r="E662" s="1487">
        <v>0</v>
      </c>
      <c r="F662" s="1669">
        <f t="shared" si="10"/>
        <v>9</v>
      </c>
    </row>
    <row r="663" spans="2:6" ht="16.5" hidden="1" customHeight="1">
      <c r="B663" s="1485" t="s">
        <v>6656</v>
      </c>
      <c r="C663" s="1486">
        <v>660</v>
      </c>
      <c r="D663" s="1487">
        <v>0</v>
      </c>
      <c r="E663" s="1487">
        <v>0</v>
      </c>
      <c r="F663" s="1669">
        <f t="shared" si="10"/>
        <v>10</v>
      </c>
    </row>
    <row r="664" spans="2:6" ht="16.5" hidden="1" customHeight="1">
      <c r="B664" s="1485" t="s">
        <v>6657</v>
      </c>
      <c r="C664" s="1486">
        <v>661</v>
      </c>
      <c r="D664" s="1487">
        <v>0</v>
      </c>
      <c r="E664" s="1487">
        <v>0</v>
      </c>
      <c r="F664" s="1669">
        <f t="shared" si="10"/>
        <v>11</v>
      </c>
    </row>
    <row r="665" spans="2:6" ht="16.5" hidden="1" customHeight="1">
      <c r="B665" s="1485" t="s">
        <v>6658</v>
      </c>
      <c r="C665" s="1486">
        <v>662</v>
      </c>
      <c r="D665" s="1487">
        <v>0</v>
      </c>
      <c r="E665" s="1487">
        <v>0</v>
      </c>
      <c r="F665" s="1669">
        <f t="shared" si="10"/>
        <v>12</v>
      </c>
    </row>
    <row r="666" spans="2:6" ht="16.5" hidden="1" customHeight="1">
      <c r="B666" s="1485" t="s">
        <v>6659</v>
      </c>
      <c r="C666" s="1486">
        <v>663</v>
      </c>
      <c r="D666" s="1487">
        <v>0</v>
      </c>
      <c r="E666" s="1487">
        <v>0</v>
      </c>
      <c r="F666" s="1669">
        <f t="shared" si="10"/>
        <v>13</v>
      </c>
    </row>
    <row r="667" spans="2:6" ht="16.5" hidden="1" customHeight="1">
      <c r="B667" s="1485" t="s">
        <v>6660</v>
      </c>
      <c r="C667" s="1486">
        <v>664</v>
      </c>
      <c r="D667" s="1487">
        <v>0</v>
      </c>
      <c r="E667" s="1487">
        <v>0</v>
      </c>
      <c r="F667" s="1669">
        <f t="shared" si="10"/>
        <v>14</v>
      </c>
    </row>
    <row r="668" spans="2:6" ht="16.5" hidden="1" customHeight="1">
      <c r="B668" s="1485" t="s">
        <v>6661</v>
      </c>
      <c r="C668" s="1486">
        <v>665</v>
      </c>
      <c r="D668" s="1487">
        <v>0</v>
      </c>
      <c r="E668" s="1487">
        <v>0</v>
      </c>
      <c r="F668" s="1669">
        <f t="shared" si="10"/>
        <v>15</v>
      </c>
    </row>
    <row r="669" spans="2:6" ht="16.5" hidden="1" customHeight="1">
      <c r="B669" s="1485" t="s">
        <v>6662</v>
      </c>
      <c r="C669" s="1486">
        <v>666</v>
      </c>
      <c r="D669" s="1487">
        <v>0</v>
      </c>
      <c r="E669" s="1487">
        <v>0</v>
      </c>
      <c r="F669" s="1669">
        <f t="shared" si="10"/>
        <v>16</v>
      </c>
    </row>
    <row r="670" spans="2:6" ht="16.5" hidden="1" customHeight="1">
      <c r="B670" s="1485" t="s">
        <v>6663</v>
      </c>
      <c r="C670" s="1486">
        <v>667</v>
      </c>
      <c r="D670" s="1487">
        <v>0</v>
      </c>
      <c r="E670" s="1487">
        <v>0</v>
      </c>
      <c r="F670" s="1669">
        <f t="shared" si="10"/>
        <v>17</v>
      </c>
    </row>
    <row r="671" spans="2:6" ht="16.5" hidden="1" customHeight="1">
      <c r="B671" s="1485" t="s">
        <v>6664</v>
      </c>
      <c r="C671" s="1486">
        <v>668</v>
      </c>
      <c r="D671" s="1487">
        <v>0</v>
      </c>
      <c r="E671" s="1487">
        <v>0</v>
      </c>
      <c r="F671" s="1669">
        <f t="shared" si="10"/>
        <v>18</v>
      </c>
    </row>
    <row r="672" spans="2:6" ht="16.5" hidden="1" customHeight="1">
      <c r="B672" s="1485" t="s">
        <v>6665</v>
      </c>
      <c r="C672" s="1486">
        <v>669</v>
      </c>
      <c r="D672" s="1487">
        <v>0</v>
      </c>
      <c r="E672" s="1487">
        <v>0</v>
      </c>
      <c r="F672" s="1669">
        <f t="shared" si="10"/>
        <v>19</v>
      </c>
    </row>
    <row r="673" spans="2:6" ht="16.5" hidden="1" customHeight="1">
      <c r="B673" s="1485" t="s">
        <v>6666</v>
      </c>
      <c r="C673" s="1486">
        <v>670</v>
      </c>
      <c r="D673" s="1487">
        <v>0</v>
      </c>
      <c r="E673" s="1487">
        <v>0</v>
      </c>
      <c r="F673" s="1669">
        <f t="shared" si="10"/>
        <v>20</v>
      </c>
    </row>
    <row r="674" spans="2:6" ht="16.5" hidden="1" customHeight="1">
      <c r="B674" s="1485" t="s">
        <v>6667</v>
      </c>
      <c r="C674" s="1486">
        <v>671</v>
      </c>
      <c r="D674" s="1487">
        <v>0</v>
      </c>
      <c r="E674" s="1487">
        <v>0</v>
      </c>
      <c r="F674" s="1669">
        <f t="shared" si="10"/>
        <v>21</v>
      </c>
    </row>
    <row r="675" spans="2:6" ht="16.5" hidden="1" customHeight="1">
      <c r="B675" s="1485" t="s">
        <v>6668</v>
      </c>
      <c r="C675" s="1486">
        <v>672</v>
      </c>
      <c r="D675" s="1487">
        <v>0</v>
      </c>
      <c r="E675" s="1487">
        <v>0</v>
      </c>
      <c r="F675" s="1669">
        <f t="shared" si="10"/>
        <v>22</v>
      </c>
    </row>
    <row r="676" spans="2:6" ht="16.5" hidden="1" customHeight="1">
      <c r="B676" s="1485" t="s">
        <v>6669</v>
      </c>
      <c r="C676" s="1486">
        <v>673</v>
      </c>
      <c r="D676" s="1487">
        <v>0</v>
      </c>
      <c r="E676" s="1487">
        <v>0</v>
      </c>
      <c r="F676" s="1669">
        <f t="shared" si="10"/>
        <v>23</v>
      </c>
    </row>
    <row r="677" spans="2:6" ht="16.5" hidden="1" customHeight="1">
      <c r="B677" s="1485" t="s">
        <v>6670</v>
      </c>
      <c r="C677" s="1486">
        <v>674</v>
      </c>
      <c r="D677" s="1487">
        <v>0</v>
      </c>
      <c r="E677" s="1487">
        <v>0</v>
      </c>
      <c r="F677" s="1669">
        <f t="shared" si="10"/>
        <v>24</v>
      </c>
    </row>
    <row r="678" spans="2:6" ht="16.5" customHeight="1">
      <c r="B678" s="1485" t="s">
        <v>6671</v>
      </c>
      <c r="C678" s="1486">
        <v>675</v>
      </c>
      <c r="D678" s="1487">
        <v>0</v>
      </c>
      <c r="E678" s="1487">
        <f>E628+75</f>
        <v>1050</v>
      </c>
      <c r="F678" s="1669">
        <f t="shared" si="10"/>
        <v>0</v>
      </c>
    </row>
    <row r="679" spans="2:6" ht="16.5" hidden="1" customHeight="1">
      <c r="B679" s="1485" t="s">
        <v>6672</v>
      </c>
      <c r="C679" s="1486">
        <v>676</v>
      </c>
      <c r="D679" s="1487">
        <v>0</v>
      </c>
      <c r="E679" s="1487">
        <v>0</v>
      </c>
      <c r="F679" s="1669">
        <f t="shared" si="10"/>
        <v>1</v>
      </c>
    </row>
    <row r="680" spans="2:6" ht="16.5" hidden="1" customHeight="1">
      <c r="B680" s="1485" t="s">
        <v>6673</v>
      </c>
      <c r="C680" s="1486">
        <v>677</v>
      </c>
      <c r="D680" s="1487">
        <v>0</v>
      </c>
      <c r="E680" s="1487">
        <v>0</v>
      </c>
      <c r="F680" s="1669">
        <f t="shared" si="10"/>
        <v>2</v>
      </c>
    </row>
    <row r="681" spans="2:6" ht="16.5" hidden="1" customHeight="1">
      <c r="B681" s="1485" t="s">
        <v>6674</v>
      </c>
      <c r="C681" s="1486">
        <v>678</v>
      </c>
      <c r="D681" s="1487">
        <v>0</v>
      </c>
      <c r="E681" s="1487">
        <v>0</v>
      </c>
      <c r="F681" s="1669">
        <f t="shared" si="10"/>
        <v>3</v>
      </c>
    </row>
    <row r="682" spans="2:6" ht="16.5" hidden="1" customHeight="1">
      <c r="B682" s="1485" t="s">
        <v>6675</v>
      </c>
      <c r="C682" s="1486">
        <v>679</v>
      </c>
      <c r="D682" s="1487">
        <v>0</v>
      </c>
      <c r="E682" s="1487">
        <v>0</v>
      </c>
      <c r="F682" s="1669">
        <f t="shared" si="10"/>
        <v>4</v>
      </c>
    </row>
    <row r="683" spans="2:6" ht="16.5" hidden="1" customHeight="1">
      <c r="B683" s="1485" t="s">
        <v>6676</v>
      </c>
      <c r="C683" s="1486">
        <v>680</v>
      </c>
      <c r="D683" s="1487">
        <v>0</v>
      </c>
      <c r="E683" s="1487">
        <v>0</v>
      </c>
      <c r="F683" s="1669">
        <f t="shared" si="10"/>
        <v>5</v>
      </c>
    </row>
    <row r="684" spans="2:6" ht="16.5" hidden="1" customHeight="1">
      <c r="B684" s="1485" t="s">
        <v>6677</v>
      </c>
      <c r="C684" s="1486">
        <v>681</v>
      </c>
      <c r="D684" s="1487">
        <v>0</v>
      </c>
      <c r="E684" s="1487">
        <v>0</v>
      </c>
      <c r="F684" s="1669">
        <f t="shared" si="10"/>
        <v>6</v>
      </c>
    </row>
    <row r="685" spans="2:6" ht="16.5" hidden="1" customHeight="1">
      <c r="B685" s="1485" t="s">
        <v>6678</v>
      </c>
      <c r="C685" s="1486">
        <v>682</v>
      </c>
      <c r="D685" s="1487">
        <v>0</v>
      </c>
      <c r="E685" s="1487">
        <v>0</v>
      </c>
      <c r="F685" s="1669">
        <f t="shared" si="10"/>
        <v>7</v>
      </c>
    </row>
    <row r="686" spans="2:6" ht="16.5" hidden="1" customHeight="1">
      <c r="B686" s="1485" t="s">
        <v>6679</v>
      </c>
      <c r="C686" s="1486">
        <v>683</v>
      </c>
      <c r="D686" s="1487">
        <v>0</v>
      </c>
      <c r="E686" s="1487">
        <v>0</v>
      </c>
      <c r="F686" s="1669">
        <f t="shared" si="10"/>
        <v>8</v>
      </c>
    </row>
    <row r="687" spans="2:6" ht="16.5" hidden="1" customHeight="1">
      <c r="B687" s="1485" t="s">
        <v>6680</v>
      </c>
      <c r="C687" s="1486">
        <v>684</v>
      </c>
      <c r="D687" s="1487">
        <v>0</v>
      </c>
      <c r="E687" s="1487">
        <v>0</v>
      </c>
      <c r="F687" s="1669">
        <f t="shared" si="10"/>
        <v>9</v>
      </c>
    </row>
    <row r="688" spans="2:6" ht="16.5" hidden="1" customHeight="1">
      <c r="B688" s="1485" t="s">
        <v>6681</v>
      </c>
      <c r="C688" s="1486">
        <v>685</v>
      </c>
      <c r="D688" s="1487">
        <v>0</v>
      </c>
      <c r="E688" s="1487">
        <v>0</v>
      </c>
      <c r="F688" s="1669">
        <f t="shared" si="10"/>
        <v>10</v>
      </c>
    </row>
    <row r="689" spans="2:6" ht="16.5" hidden="1" customHeight="1">
      <c r="B689" s="1485" t="s">
        <v>6682</v>
      </c>
      <c r="C689" s="1486">
        <v>686</v>
      </c>
      <c r="D689" s="1487">
        <v>0</v>
      </c>
      <c r="E689" s="1487">
        <v>0</v>
      </c>
      <c r="F689" s="1669">
        <f t="shared" si="10"/>
        <v>11</v>
      </c>
    </row>
    <row r="690" spans="2:6" ht="16.5" hidden="1" customHeight="1">
      <c r="B690" s="1485" t="s">
        <v>6683</v>
      </c>
      <c r="C690" s="1486">
        <v>687</v>
      </c>
      <c r="D690" s="1487">
        <v>0</v>
      </c>
      <c r="E690" s="1487">
        <v>0</v>
      </c>
      <c r="F690" s="1669">
        <f t="shared" si="10"/>
        <v>12</v>
      </c>
    </row>
    <row r="691" spans="2:6" ht="16.5" hidden="1" customHeight="1">
      <c r="B691" s="1485" t="s">
        <v>6684</v>
      </c>
      <c r="C691" s="1486">
        <v>688</v>
      </c>
      <c r="D691" s="1487">
        <v>0</v>
      </c>
      <c r="E691" s="1487">
        <v>0</v>
      </c>
      <c r="F691" s="1669">
        <f t="shared" si="10"/>
        <v>13</v>
      </c>
    </row>
    <row r="692" spans="2:6" ht="16.5" hidden="1" customHeight="1">
      <c r="B692" s="1485" t="s">
        <v>6685</v>
      </c>
      <c r="C692" s="1486">
        <v>689</v>
      </c>
      <c r="D692" s="1487">
        <v>0</v>
      </c>
      <c r="E692" s="1487">
        <v>0</v>
      </c>
      <c r="F692" s="1669">
        <f t="shared" si="10"/>
        <v>14</v>
      </c>
    </row>
    <row r="693" spans="2:6" ht="16.5" hidden="1" customHeight="1">
      <c r="B693" s="1485" t="s">
        <v>6686</v>
      </c>
      <c r="C693" s="1486">
        <v>690</v>
      </c>
      <c r="D693" s="1487">
        <v>0</v>
      </c>
      <c r="E693" s="1487">
        <v>0</v>
      </c>
      <c r="F693" s="1669">
        <f t="shared" si="10"/>
        <v>15</v>
      </c>
    </row>
    <row r="694" spans="2:6" ht="16.5" hidden="1" customHeight="1">
      <c r="B694" s="1485" t="s">
        <v>6687</v>
      </c>
      <c r="C694" s="1486">
        <v>691</v>
      </c>
      <c r="D694" s="1487">
        <v>0</v>
      </c>
      <c r="E694" s="1487">
        <v>0</v>
      </c>
      <c r="F694" s="1669">
        <f t="shared" si="10"/>
        <v>16</v>
      </c>
    </row>
    <row r="695" spans="2:6" ht="16.5" hidden="1" customHeight="1">
      <c r="B695" s="1485" t="s">
        <v>6688</v>
      </c>
      <c r="C695" s="1486">
        <v>692</v>
      </c>
      <c r="D695" s="1487">
        <v>0</v>
      </c>
      <c r="E695" s="1487">
        <v>0</v>
      </c>
      <c r="F695" s="1669">
        <f t="shared" si="10"/>
        <v>17</v>
      </c>
    </row>
    <row r="696" spans="2:6" ht="16.5" hidden="1" customHeight="1">
      <c r="B696" s="1485" t="s">
        <v>6689</v>
      </c>
      <c r="C696" s="1486">
        <v>693</v>
      </c>
      <c r="D696" s="1487">
        <v>0</v>
      </c>
      <c r="E696" s="1487">
        <v>0</v>
      </c>
      <c r="F696" s="1669">
        <f t="shared" si="10"/>
        <v>18</v>
      </c>
    </row>
    <row r="697" spans="2:6" ht="16.5" hidden="1" customHeight="1">
      <c r="B697" s="1485" t="s">
        <v>6690</v>
      </c>
      <c r="C697" s="1486">
        <v>694</v>
      </c>
      <c r="D697" s="1487">
        <v>0</v>
      </c>
      <c r="E697" s="1487">
        <v>0</v>
      </c>
      <c r="F697" s="1669">
        <f t="shared" si="10"/>
        <v>19</v>
      </c>
    </row>
    <row r="698" spans="2:6" ht="16.5" hidden="1" customHeight="1">
      <c r="B698" s="1485" t="s">
        <v>6691</v>
      </c>
      <c r="C698" s="1486">
        <v>695</v>
      </c>
      <c r="D698" s="1487">
        <v>0</v>
      </c>
      <c r="E698" s="1487">
        <v>0</v>
      </c>
      <c r="F698" s="1669">
        <f t="shared" si="10"/>
        <v>20</v>
      </c>
    </row>
    <row r="699" spans="2:6" ht="16.5" hidden="1" customHeight="1">
      <c r="B699" s="1485" t="s">
        <v>6692</v>
      </c>
      <c r="C699" s="1486">
        <v>696</v>
      </c>
      <c r="D699" s="1487">
        <v>0</v>
      </c>
      <c r="E699" s="1487">
        <v>0</v>
      </c>
      <c r="F699" s="1669">
        <f t="shared" si="10"/>
        <v>21</v>
      </c>
    </row>
    <row r="700" spans="2:6" ht="16.5" hidden="1" customHeight="1">
      <c r="B700" s="1485" t="s">
        <v>6693</v>
      </c>
      <c r="C700" s="1486">
        <v>697</v>
      </c>
      <c r="D700" s="1487">
        <v>0</v>
      </c>
      <c r="E700" s="1487">
        <v>0</v>
      </c>
      <c r="F700" s="1669">
        <f t="shared" si="10"/>
        <v>22</v>
      </c>
    </row>
    <row r="701" spans="2:6" ht="16.5" hidden="1" customHeight="1">
      <c r="B701" s="1485" t="s">
        <v>6694</v>
      </c>
      <c r="C701" s="1486">
        <v>698</v>
      </c>
      <c r="D701" s="1487">
        <v>0</v>
      </c>
      <c r="E701" s="1487">
        <v>0</v>
      </c>
      <c r="F701" s="1669">
        <f t="shared" si="10"/>
        <v>23</v>
      </c>
    </row>
    <row r="702" spans="2:6" ht="16.5" hidden="1" customHeight="1">
      <c r="B702" s="1485" t="s">
        <v>6695</v>
      </c>
      <c r="C702" s="1486">
        <v>699</v>
      </c>
      <c r="D702" s="1487">
        <v>0</v>
      </c>
      <c r="E702" s="1487">
        <v>0</v>
      </c>
      <c r="F702" s="1669">
        <f t="shared" si="10"/>
        <v>24</v>
      </c>
    </row>
    <row r="703" spans="2:6" ht="16.5" customHeight="1">
      <c r="B703" s="1485" t="s">
        <v>6696</v>
      </c>
      <c r="C703" s="1486">
        <v>700</v>
      </c>
      <c r="D703" s="1487">
        <f>D653+1250</f>
        <v>17500</v>
      </c>
      <c r="E703" s="1487">
        <v>0</v>
      </c>
      <c r="F703" s="1669">
        <f t="shared" si="10"/>
        <v>0</v>
      </c>
    </row>
    <row r="704" spans="2:6" ht="16.5" hidden="1" customHeight="1">
      <c r="B704" s="1485" t="s">
        <v>6697</v>
      </c>
      <c r="C704" s="1486">
        <v>701</v>
      </c>
      <c r="D704" s="1487">
        <v>0</v>
      </c>
      <c r="E704" s="1487">
        <v>0</v>
      </c>
      <c r="F704" s="1669">
        <f t="shared" si="10"/>
        <v>1</v>
      </c>
    </row>
    <row r="705" spans="2:6" ht="16.5" hidden="1" customHeight="1">
      <c r="B705" s="1485" t="s">
        <v>6698</v>
      </c>
      <c r="C705" s="1486">
        <v>702</v>
      </c>
      <c r="D705" s="1487">
        <v>0</v>
      </c>
      <c r="E705" s="1487">
        <v>0</v>
      </c>
      <c r="F705" s="1669">
        <f t="shared" si="10"/>
        <v>2</v>
      </c>
    </row>
    <row r="706" spans="2:6" ht="16.5" hidden="1" customHeight="1">
      <c r="B706" s="1485" t="s">
        <v>6699</v>
      </c>
      <c r="C706" s="1486">
        <v>703</v>
      </c>
      <c r="D706" s="1487">
        <v>0</v>
      </c>
      <c r="E706" s="1487">
        <v>0</v>
      </c>
      <c r="F706" s="1669">
        <f t="shared" si="10"/>
        <v>3</v>
      </c>
    </row>
    <row r="707" spans="2:6" ht="16.5" hidden="1" customHeight="1">
      <c r="B707" s="1485" t="s">
        <v>6700</v>
      </c>
      <c r="C707" s="1486">
        <v>704</v>
      </c>
      <c r="D707" s="1487">
        <v>0</v>
      </c>
      <c r="E707" s="1487">
        <v>0</v>
      </c>
      <c r="F707" s="1669">
        <f t="shared" si="10"/>
        <v>4</v>
      </c>
    </row>
    <row r="708" spans="2:6" ht="16.5" hidden="1" customHeight="1">
      <c r="B708" s="1485" t="s">
        <v>6701</v>
      </c>
      <c r="C708" s="1486">
        <v>705</v>
      </c>
      <c r="D708" s="1487">
        <v>0</v>
      </c>
      <c r="E708" s="1487">
        <v>0</v>
      </c>
      <c r="F708" s="1669">
        <f t="shared" si="10"/>
        <v>5</v>
      </c>
    </row>
    <row r="709" spans="2:6" ht="16.5" hidden="1" customHeight="1">
      <c r="B709" s="1485" t="s">
        <v>6702</v>
      </c>
      <c r="C709" s="1486">
        <v>706</v>
      </c>
      <c r="D709" s="1487">
        <v>0</v>
      </c>
      <c r="E709" s="1487">
        <v>0</v>
      </c>
      <c r="F709" s="1669">
        <f t="shared" ref="F709:F772" si="11">MOD(ROW()-3,25)</f>
        <v>6</v>
      </c>
    </row>
    <row r="710" spans="2:6" ht="16.5" hidden="1" customHeight="1">
      <c r="B710" s="1485" t="s">
        <v>6703</v>
      </c>
      <c r="C710" s="1486">
        <v>707</v>
      </c>
      <c r="D710" s="1487">
        <v>0</v>
      </c>
      <c r="E710" s="1487">
        <v>0</v>
      </c>
      <c r="F710" s="1669">
        <f t="shared" si="11"/>
        <v>7</v>
      </c>
    </row>
    <row r="711" spans="2:6" ht="16.5" hidden="1" customHeight="1">
      <c r="B711" s="1485" t="s">
        <v>6704</v>
      </c>
      <c r="C711" s="1486">
        <v>708</v>
      </c>
      <c r="D711" s="1487">
        <v>0</v>
      </c>
      <c r="E711" s="1487">
        <v>0</v>
      </c>
      <c r="F711" s="1669">
        <f t="shared" si="11"/>
        <v>8</v>
      </c>
    </row>
    <row r="712" spans="2:6" ht="16.5" hidden="1" customHeight="1">
      <c r="B712" s="1485" t="s">
        <v>6705</v>
      </c>
      <c r="C712" s="1486">
        <v>709</v>
      </c>
      <c r="D712" s="1487">
        <v>0</v>
      </c>
      <c r="E712" s="1487">
        <v>0</v>
      </c>
      <c r="F712" s="1669">
        <f t="shared" si="11"/>
        <v>9</v>
      </c>
    </row>
    <row r="713" spans="2:6" ht="16.5" hidden="1" customHeight="1">
      <c r="B713" s="1485" t="s">
        <v>6706</v>
      </c>
      <c r="C713" s="1486">
        <v>710</v>
      </c>
      <c r="D713" s="1487">
        <v>0</v>
      </c>
      <c r="E713" s="1487">
        <v>0</v>
      </c>
      <c r="F713" s="1669">
        <f t="shared" si="11"/>
        <v>10</v>
      </c>
    </row>
    <row r="714" spans="2:6" ht="16.5" hidden="1" customHeight="1">
      <c r="B714" s="1485" t="s">
        <v>6707</v>
      </c>
      <c r="C714" s="1486">
        <v>711</v>
      </c>
      <c r="D714" s="1487">
        <v>0</v>
      </c>
      <c r="E714" s="1487">
        <v>0</v>
      </c>
      <c r="F714" s="1669">
        <f t="shared" si="11"/>
        <v>11</v>
      </c>
    </row>
    <row r="715" spans="2:6" ht="16.5" hidden="1" customHeight="1">
      <c r="B715" s="1485" t="s">
        <v>6708</v>
      </c>
      <c r="C715" s="1486">
        <v>712</v>
      </c>
      <c r="D715" s="1487">
        <v>0</v>
      </c>
      <c r="E715" s="1487">
        <v>0</v>
      </c>
      <c r="F715" s="1669">
        <f t="shared" si="11"/>
        <v>12</v>
      </c>
    </row>
    <row r="716" spans="2:6" ht="16.5" hidden="1" customHeight="1">
      <c r="B716" s="1485" t="s">
        <v>6709</v>
      </c>
      <c r="C716" s="1486">
        <v>713</v>
      </c>
      <c r="D716" s="1487">
        <v>0</v>
      </c>
      <c r="E716" s="1487">
        <v>0</v>
      </c>
      <c r="F716" s="1669">
        <f t="shared" si="11"/>
        <v>13</v>
      </c>
    </row>
    <row r="717" spans="2:6" ht="16.5" hidden="1" customHeight="1">
      <c r="B717" s="1485" t="s">
        <v>6710</v>
      </c>
      <c r="C717" s="1486">
        <v>714</v>
      </c>
      <c r="D717" s="1487">
        <v>0</v>
      </c>
      <c r="E717" s="1487">
        <v>0</v>
      </c>
      <c r="F717" s="1669">
        <f t="shared" si="11"/>
        <v>14</v>
      </c>
    </row>
    <row r="718" spans="2:6" ht="16.5" hidden="1" customHeight="1">
      <c r="B718" s="1485" t="s">
        <v>6711</v>
      </c>
      <c r="C718" s="1486">
        <v>715</v>
      </c>
      <c r="D718" s="1487">
        <v>0</v>
      </c>
      <c r="E718" s="1487">
        <v>0</v>
      </c>
      <c r="F718" s="1669">
        <f t="shared" si="11"/>
        <v>15</v>
      </c>
    </row>
    <row r="719" spans="2:6" ht="16.5" hidden="1" customHeight="1">
      <c r="B719" s="1485" t="s">
        <v>6712</v>
      </c>
      <c r="C719" s="1486">
        <v>716</v>
      </c>
      <c r="D719" s="1487">
        <v>0</v>
      </c>
      <c r="E719" s="1487">
        <v>0</v>
      </c>
      <c r="F719" s="1669">
        <f t="shared" si="11"/>
        <v>16</v>
      </c>
    </row>
    <row r="720" spans="2:6" ht="16.5" hidden="1" customHeight="1">
      <c r="B720" s="1485" t="s">
        <v>6713</v>
      </c>
      <c r="C720" s="1486">
        <v>717</v>
      </c>
      <c r="D720" s="1487">
        <v>0</v>
      </c>
      <c r="E720" s="1487">
        <v>0</v>
      </c>
      <c r="F720" s="1669">
        <f t="shared" si="11"/>
        <v>17</v>
      </c>
    </row>
    <row r="721" spans="2:6" ht="16.5" hidden="1" customHeight="1">
      <c r="B721" s="1485" t="s">
        <v>6714</v>
      </c>
      <c r="C721" s="1486">
        <v>718</v>
      </c>
      <c r="D721" s="1487">
        <v>0</v>
      </c>
      <c r="E721" s="1487">
        <v>0</v>
      </c>
      <c r="F721" s="1669">
        <f t="shared" si="11"/>
        <v>18</v>
      </c>
    </row>
    <row r="722" spans="2:6" ht="16.5" hidden="1" customHeight="1">
      <c r="B722" s="1485" t="s">
        <v>6715</v>
      </c>
      <c r="C722" s="1486">
        <v>719</v>
      </c>
      <c r="D722" s="1487">
        <v>0</v>
      </c>
      <c r="E722" s="1487">
        <v>0</v>
      </c>
      <c r="F722" s="1669">
        <f t="shared" si="11"/>
        <v>19</v>
      </c>
    </row>
    <row r="723" spans="2:6" ht="16.5" hidden="1" customHeight="1">
      <c r="B723" s="1485" t="s">
        <v>6716</v>
      </c>
      <c r="C723" s="1486">
        <v>720</v>
      </c>
      <c r="D723" s="1487">
        <v>0</v>
      </c>
      <c r="E723" s="1487">
        <v>0</v>
      </c>
      <c r="F723" s="1669">
        <f t="shared" si="11"/>
        <v>20</v>
      </c>
    </row>
    <row r="724" spans="2:6" ht="16.5" hidden="1" customHeight="1">
      <c r="B724" s="1485" t="s">
        <v>6717</v>
      </c>
      <c r="C724" s="1486">
        <v>721</v>
      </c>
      <c r="D724" s="1487">
        <v>0</v>
      </c>
      <c r="E724" s="1487">
        <v>0</v>
      </c>
      <c r="F724" s="1669">
        <f t="shared" si="11"/>
        <v>21</v>
      </c>
    </row>
    <row r="725" spans="2:6" ht="16.5" hidden="1" customHeight="1">
      <c r="B725" s="1485" t="s">
        <v>6718</v>
      </c>
      <c r="C725" s="1486">
        <v>722</v>
      </c>
      <c r="D725" s="1487">
        <v>0</v>
      </c>
      <c r="E725" s="1487">
        <v>0</v>
      </c>
      <c r="F725" s="1669">
        <f t="shared" si="11"/>
        <v>22</v>
      </c>
    </row>
    <row r="726" spans="2:6" ht="16.5" hidden="1" customHeight="1">
      <c r="B726" s="1485" t="s">
        <v>6719</v>
      </c>
      <c r="C726" s="1486">
        <v>723</v>
      </c>
      <c r="D726" s="1487">
        <v>0</v>
      </c>
      <c r="E726" s="1487">
        <v>0</v>
      </c>
      <c r="F726" s="1669">
        <f t="shared" si="11"/>
        <v>23</v>
      </c>
    </row>
    <row r="727" spans="2:6" ht="16.5" hidden="1" customHeight="1">
      <c r="B727" s="1485" t="s">
        <v>6720</v>
      </c>
      <c r="C727" s="1486">
        <v>724</v>
      </c>
      <c r="D727" s="1487">
        <v>0</v>
      </c>
      <c r="E727" s="1487">
        <v>0</v>
      </c>
      <c r="F727" s="1669">
        <f t="shared" si="11"/>
        <v>24</v>
      </c>
    </row>
    <row r="728" spans="2:6" ht="16.5" customHeight="1">
      <c r="B728" s="1485" t="s">
        <v>6721</v>
      </c>
      <c r="C728" s="1486">
        <v>725</v>
      </c>
      <c r="D728" s="1487">
        <v>0</v>
      </c>
      <c r="E728" s="1487">
        <f>E678+75</f>
        <v>1125</v>
      </c>
      <c r="F728" s="1669">
        <f t="shared" si="11"/>
        <v>0</v>
      </c>
    </row>
    <row r="729" spans="2:6" ht="16.5" hidden="1" customHeight="1">
      <c r="B729" s="1485" t="s">
        <v>6722</v>
      </c>
      <c r="C729" s="1486">
        <v>726</v>
      </c>
      <c r="D729" s="1487">
        <v>0</v>
      </c>
      <c r="E729" s="1487">
        <v>0</v>
      </c>
      <c r="F729" s="1669">
        <f t="shared" si="11"/>
        <v>1</v>
      </c>
    </row>
    <row r="730" spans="2:6" ht="16.5" hidden="1" customHeight="1">
      <c r="B730" s="1485" t="s">
        <v>6723</v>
      </c>
      <c r="C730" s="1486">
        <v>727</v>
      </c>
      <c r="D730" s="1487">
        <v>0</v>
      </c>
      <c r="E730" s="1487">
        <v>0</v>
      </c>
      <c r="F730" s="1669">
        <f t="shared" si="11"/>
        <v>2</v>
      </c>
    </row>
    <row r="731" spans="2:6" ht="16.5" hidden="1" customHeight="1">
      <c r="B731" s="1485" t="s">
        <v>6724</v>
      </c>
      <c r="C731" s="1486">
        <v>728</v>
      </c>
      <c r="D731" s="1487">
        <v>0</v>
      </c>
      <c r="E731" s="1487">
        <v>0</v>
      </c>
      <c r="F731" s="1669">
        <f t="shared" si="11"/>
        <v>3</v>
      </c>
    </row>
    <row r="732" spans="2:6" ht="16.5" hidden="1" customHeight="1">
      <c r="B732" s="1485" t="s">
        <v>6725</v>
      </c>
      <c r="C732" s="1486">
        <v>729</v>
      </c>
      <c r="D732" s="1487">
        <v>0</v>
      </c>
      <c r="E732" s="1487">
        <v>0</v>
      </c>
      <c r="F732" s="1669">
        <f t="shared" si="11"/>
        <v>4</v>
      </c>
    </row>
    <row r="733" spans="2:6" ht="16.5" hidden="1" customHeight="1">
      <c r="B733" s="1485" t="s">
        <v>6726</v>
      </c>
      <c r="C733" s="1486">
        <v>730</v>
      </c>
      <c r="D733" s="1487">
        <v>0</v>
      </c>
      <c r="E733" s="1487">
        <v>0</v>
      </c>
      <c r="F733" s="1669">
        <f t="shared" si="11"/>
        <v>5</v>
      </c>
    </row>
    <row r="734" spans="2:6" ht="16.5" hidden="1" customHeight="1">
      <c r="B734" s="1485" t="s">
        <v>6727</v>
      </c>
      <c r="C734" s="1486">
        <v>731</v>
      </c>
      <c r="D734" s="1487">
        <v>0</v>
      </c>
      <c r="E734" s="1487">
        <v>0</v>
      </c>
      <c r="F734" s="1669">
        <f t="shared" si="11"/>
        <v>6</v>
      </c>
    </row>
    <row r="735" spans="2:6" ht="16.5" hidden="1" customHeight="1">
      <c r="B735" s="1485" t="s">
        <v>6728</v>
      </c>
      <c r="C735" s="1486">
        <v>732</v>
      </c>
      <c r="D735" s="1487">
        <v>0</v>
      </c>
      <c r="E735" s="1487">
        <v>0</v>
      </c>
      <c r="F735" s="1669">
        <f t="shared" si="11"/>
        <v>7</v>
      </c>
    </row>
    <row r="736" spans="2:6" ht="16.5" hidden="1" customHeight="1">
      <c r="B736" s="1485" t="s">
        <v>6729</v>
      </c>
      <c r="C736" s="1486">
        <v>733</v>
      </c>
      <c r="D736" s="1487">
        <v>0</v>
      </c>
      <c r="E736" s="1487">
        <v>0</v>
      </c>
      <c r="F736" s="1669">
        <f t="shared" si="11"/>
        <v>8</v>
      </c>
    </row>
    <row r="737" spans="2:6" ht="16.5" hidden="1" customHeight="1">
      <c r="B737" s="1485" t="s">
        <v>6730</v>
      </c>
      <c r="C737" s="1486">
        <v>734</v>
      </c>
      <c r="D737" s="1487">
        <v>0</v>
      </c>
      <c r="E737" s="1487">
        <v>0</v>
      </c>
      <c r="F737" s="1669">
        <f t="shared" si="11"/>
        <v>9</v>
      </c>
    </row>
    <row r="738" spans="2:6" ht="16.5" hidden="1" customHeight="1">
      <c r="B738" s="1485" t="s">
        <v>6731</v>
      </c>
      <c r="C738" s="1486">
        <v>735</v>
      </c>
      <c r="D738" s="1487">
        <v>0</v>
      </c>
      <c r="E738" s="1487">
        <v>0</v>
      </c>
      <c r="F738" s="1669">
        <f t="shared" si="11"/>
        <v>10</v>
      </c>
    </row>
    <row r="739" spans="2:6" ht="16.5" hidden="1" customHeight="1">
      <c r="B739" s="1485" t="s">
        <v>6732</v>
      </c>
      <c r="C739" s="1486">
        <v>736</v>
      </c>
      <c r="D739" s="1487">
        <v>0</v>
      </c>
      <c r="E739" s="1487">
        <v>0</v>
      </c>
      <c r="F739" s="1669">
        <f t="shared" si="11"/>
        <v>11</v>
      </c>
    </row>
    <row r="740" spans="2:6" ht="16.5" hidden="1" customHeight="1">
      <c r="B740" s="1485" t="s">
        <v>6733</v>
      </c>
      <c r="C740" s="1486">
        <v>737</v>
      </c>
      <c r="D740" s="1487">
        <v>0</v>
      </c>
      <c r="E740" s="1487">
        <v>0</v>
      </c>
      <c r="F740" s="1669">
        <f t="shared" si="11"/>
        <v>12</v>
      </c>
    </row>
    <row r="741" spans="2:6" ht="16.5" hidden="1" customHeight="1">
      <c r="B741" s="1485" t="s">
        <v>6734</v>
      </c>
      <c r="C741" s="1486">
        <v>738</v>
      </c>
      <c r="D741" s="1487">
        <v>0</v>
      </c>
      <c r="E741" s="1487">
        <v>0</v>
      </c>
      <c r="F741" s="1669">
        <f t="shared" si="11"/>
        <v>13</v>
      </c>
    </row>
    <row r="742" spans="2:6" ht="16.5" hidden="1" customHeight="1">
      <c r="B742" s="1485" t="s">
        <v>6735</v>
      </c>
      <c r="C742" s="1486">
        <v>739</v>
      </c>
      <c r="D742" s="1487">
        <v>0</v>
      </c>
      <c r="E742" s="1487">
        <v>0</v>
      </c>
      <c r="F742" s="1669">
        <f t="shared" si="11"/>
        <v>14</v>
      </c>
    </row>
    <row r="743" spans="2:6" ht="16.5" hidden="1" customHeight="1">
      <c r="B743" s="1485" t="s">
        <v>6736</v>
      </c>
      <c r="C743" s="1486">
        <v>740</v>
      </c>
      <c r="D743" s="1487">
        <v>0</v>
      </c>
      <c r="E743" s="1487">
        <v>0</v>
      </c>
      <c r="F743" s="1669">
        <f t="shared" si="11"/>
        <v>15</v>
      </c>
    </row>
    <row r="744" spans="2:6" ht="16.5" hidden="1" customHeight="1">
      <c r="B744" s="1485" t="s">
        <v>6737</v>
      </c>
      <c r="C744" s="1486">
        <v>741</v>
      </c>
      <c r="D744" s="1487">
        <v>0</v>
      </c>
      <c r="E744" s="1487">
        <v>0</v>
      </c>
      <c r="F744" s="1669">
        <f t="shared" si="11"/>
        <v>16</v>
      </c>
    </row>
    <row r="745" spans="2:6" ht="16.5" hidden="1" customHeight="1">
      <c r="B745" s="1485" t="s">
        <v>6738</v>
      </c>
      <c r="C745" s="1486">
        <v>742</v>
      </c>
      <c r="D745" s="1487">
        <v>0</v>
      </c>
      <c r="E745" s="1487">
        <v>0</v>
      </c>
      <c r="F745" s="1669">
        <f t="shared" si="11"/>
        <v>17</v>
      </c>
    </row>
    <row r="746" spans="2:6" ht="16.5" hidden="1" customHeight="1">
      <c r="B746" s="1485" t="s">
        <v>6739</v>
      </c>
      <c r="C746" s="1486">
        <v>743</v>
      </c>
      <c r="D746" s="1487">
        <v>0</v>
      </c>
      <c r="E746" s="1487">
        <v>0</v>
      </c>
      <c r="F746" s="1669">
        <f t="shared" si="11"/>
        <v>18</v>
      </c>
    </row>
    <row r="747" spans="2:6" ht="16.5" hidden="1" customHeight="1">
      <c r="B747" s="1485" t="s">
        <v>6740</v>
      </c>
      <c r="C747" s="1486">
        <v>744</v>
      </c>
      <c r="D747" s="1487">
        <v>0</v>
      </c>
      <c r="E747" s="1487">
        <v>0</v>
      </c>
      <c r="F747" s="1669">
        <f t="shared" si="11"/>
        <v>19</v>
      </c>
    </row>
    <row r="748" spans="2:6" ht="16.5" hidden="1" customHeight="1">
      <c r="B748" s="1485" t="s">
        <v>6741</v>
      </c>
      <c r="C748" s="1486">
        <v>745</v>
      </c>
      <c r="D748" s="1487">
        <v>0</v>
      </c>
      <c r="E748" s="1487">
        <v>0</v>
      </c>
      <c r="F748" s="1669">
        <f t="shared" si="11"/>
        <v>20</v>
      </c>
    </row>
    <row r="749" spans="2:6" ht="16.5" hidden="1" customHeight="1">
      <c r="B749" s="1485" t="s">
        <v>6742</v>
      </c>
      <c r="C749" s="1486">
        <v>746</v>
      </c>
      <c r="D749" s="1487">
        <v>0</v>
      </c>
      <c r="E749" s="1487">
        <v>0</v>
      </c>
      <c r="F749" s="1669">
        <f t="shared" si="11"/>
        <v>21</v>
      </c>
    </row>
    <row r="750" spans="2:6" ht="16.5" hidden="1" customHeight="1">
      <c r="B750" s="1485" t="s">
        <v>6743</v>
      </c>
      <c r="C750" s="1486">
        <v>747</v>
      </c>
      <c r="D750" s="1487">
        <v>0</v>
      </c>
      <c r="E750" s="1487">
        <v>0</v>
      </c>
      <c r="F750" s="1669">
        <f t="shared" si="11"/>
        <v>22</v>
      </c>
    </row>
    <row r="751" spans="2:6" ht="16.5" hidden="1" customHeight="1">
      <c r="B751" s="1485" t="s">
        <v>6744</v>
      </c>
      <c r="C751" s="1486">
        <v>748</v>
      </c>
      <c r="D751" s="1487">
        <v>0</v>
      </c>
      <c r="E751" s="1487">
        <v>0</v>
      </c>
      <c r="F751" s="1669">
        <f t="shared" si="11"/>
        <v>23</v>
      </c>
    </row>
    <row r="752" spans="2:6" ht="16.5" hidden="1" customHeight="1">
      <c r="B752" s="1485" t="s">
        <v>6745</v>
      </c>
      <c r="C752" s="1486">
        <v>749</v>
      </c>
      <c r="D752" s="1487">
        <v>0</v>
      </c>
      <c r="E752" s="1487">
        <v>0</v>
      </c>
      <c r="F752" s="1669">
        <f t="shared" si="11"/>
        <v>24</v>
      </c>
    </row>
    <row r="753" spans="2:6" ht="16.5" customHeight="1">
      <c r="B753" s="1485" t="s">
        <v>6746</v>
      </c>
      <c r="C753" s="1486">
        <v>750</v>
      </c>
      <c r="D753" s="1487">
        <f>D703+1250</f>
        <v>18750</v>
      </c>
      <c r="E753" s="1487">
        <v>0</v>
      </c>
      <c r="F753" s="1669">
        <f t="shared" si="11"/>
        <v>0</v>
      </c>
    </row>
    <row r="754" spans="2:6" ht="16.5" hidden="1" customHeight="1">
      <c r="B754" s="1485" t="s">
        <v>6747</v>
      </c>
      <c r="C754" s="1486">
        <v>751</v>
      </c>
      <c r="D754" s="1487">
        <v>0</v>
      </c>
      <c r="E754" s="1487">
        <v>0</v>
      </c>
      <c r="F754" s="1669">
        <f t="shared" si="11"/>
        <v>1</v>
      </c>
    </row>
    <row r="755" spans="2:6" ht="16.5" hidden="1" customHeight="1">
      <c r="B755" s="1485" t="s">
        <v>6748</v>
      </c>
      <c r="C755" s="1486">
        <v>752</v>
      </c>
      <c r="D755" s="1487">
        <v>0</v>
      </c>
      <c r="E755" s="1487">
        <v>0</v>
      </c>
      <c r="F755" s="1669">
        <f t="shared" si="11"/>
        <v>2</v>
      </c>
    </row>
    <row r="756" spans="2:6" ht="16.5" hidden="1" customHeight="1">
      <c r="B756" s="1485" t="s">
        <v>6749</v>
      </c>
      <c r="C756" s="1486">
        <v>753</v>
      </c>
      <c r="D756" s="1487">
        <v>0</v>
      </c>
      <c r="E756" s="1487">
        <v>0</v>
      </c>
      <c r="F756" s="1669">
        <f t="shared" si="11"/>
        <v>3</v>
      </c>
    </row>
    <row r="757" spans="2:6" ht="16.5" hidden="1" customHeight="1">
      <c r="B757" s="1485" t="s">
        <v>6750</v>
      </c>
      <c r="C757" s="1486">
        <v>754</v>
      </c>
      <c r="D757" s="1487">
        <v>0</v>
      </c>
      <c r="E757" s="1487">
        <v>0</v>
      </c>
      <c r="F757" s="1669">
        <f t="shared" si="11"/>
        <v>4</v>
      </c>
    </row>
    <row r="758" spans="2:6" ht="16.5" hidden="1" customHeight="1">
      <c r="B758" s="1485" t="s">
        <v>6751</v>
      </c>
      <c r="C758" s="1486">
        <v>755</v>
      </c>
      <c r="D758" s="1487">
        <v>0</v>
      </c>
      <c r="E758" s="1487">
        <v>0</v>
      </c>
      <c r="F758" s="1669">
        <f t="shared" si="11"/>
        <v>5</v>
      </c>
    </row>
    <row r="759" spans="2:6" ht="16.5" hidden="1" customHeight="1">
      <c r="B759" s="1485" t="s">
        <v>6752</v>
      </c>
      <c r="C759" s="1486">
        <v>756</v>
      </c>
      <c r="D759" s="1487">
        <v>0</v>
      </c>
      <c r="E759" s="1487">
        <v>0</v>
      </c>
      <c r="F759" s="1669">
        <f t="shared" si="11"/>
        <v>6</v>
      </c>
    </row>
    <row r="760" spans="2:6" ht="16.5" hidden="1" customHeight="1">
      <c r="B760" s="1485" t="s">
        <v>6753</v>
      </c>
      <c r="C760" s="1486">
        <v>757</v>
      </c>
      <c r="D760" s="1487">
        <v>0</v>
      </c>
      <c r="E760" s="1487">
        <v>0</v>
      </c>
      <c r="F760" s="1669">
        <f t="shared" si="11"/>
        <v>7</v>
      </c>
    </row>
    <row r="761" spans="2:6" ht="16.5" hidden="1" customHeight="1">
      <c r="B761" s="1485" t="s">
        <v>6754</v>
      </c>
      <c r="C761" s="1486">
        <v>758</v>
      </c>
      <c r="D761" s="1487">
        <v>0</v>
      </c>
      <c r="E761" s="1487">
        <v>0</v>
      </c>
      <c r="F761" s="1669">
        <f t="shared" si="11"/>
        <v>8</v>
      </c>
    </row>
    <row r="762" spans="2:6" ht="16.5" hidden="1" customHeight="1">
      <c r="B762" s="1485" t="s">
        <v>6755</v>
      </c>
      <c r="C762" s="1486">
        <v>759</v>
      </c>
      <c r="D762" s="1487">
        <v>0</v>
      </c>
      <c r="E762" s="1487">
        <v>0</v>
      </c>
      <c r="F762" s="1669">
        <f t="shared" si="11"/>
        <v>9</v>
      </c>
    </row>
    <row r="763" spans="2:6" ht="16.5" hidden="1" customHeight="1">
      <c r="B763" s="1485" t="s">
        <v>6756</v>
      </c>
      <c r="C763" s="1486">
        <v>760</v>
      </c>
      <c r="D763" s="1487">
        <v>0</v>
      </c>
      <c r="E763" s="1487">
        <v>0</v>
      </c>
      <c r="F763" s="1669">
        <f t="shared" si="11"/>
        <v>10</v>
      </c>
    </row>
    <row r="764" spans="2:6" ht="16.5" hidden="1" customHeight="1">
      <c r="B764" s="1485" t="s">
        <v>6757</v>
      </c>
      <c r="C764" s="1486">
        <v>761</v>
      </c>
      <c r="D764" s="1487">
        <v>0</v>
      </c>
      <c r="E764" s="1487">
        <v>0</v>
      </c>
      <c r="F764" s="1669">
        <f t="shared" si="11"/>
        <v>11</v>
      </c>
    </row>
    <row r="765" spans="2:6" ht="16.5" hidden="1" customHeight="1">
      <c r="B765" s="1485" t="s">
        <v>6758</v>
      </c>
      <c r="C765" s="1486">
        <v>762</v>
      </c>
      <c r="D765" s="1487">
        <v>0</v>
      </c>
      <c r="E765" s="1487">
        <v>0</v>
      </c>
      <c r="F765" s="1669">
        <f t="shared" si="11"/>
        <v>12</v>
      </c>
    </row>
    <row r="766" spans="2:6" ht="16.5" hidden="1" customHeight="1">
      <c r="B766" s="1485" t="s">
        <v>6759</v>
      </c>
      <c r="C766" s="1486">
        <v>763</v>
      </c>
      <c r="D766" s="1487">
        <v>0</v>
      </c>
      <c r="E766" s="1487">
        <v>0</v>
      </c>
      <c r="F766" s="1669">
        <f t="shared" si="11"/>
        <v>13</v>
      </c>
    </row>
    <row r="767" spans="2:6" ht="16.5" hidden="1" customHeight="1">
      <c r="B767" s="1485" t="s">
        <v>6760</v>
      </c>
      <c r="C767" s="1486">
        <v>764</v>
      </c>
      <c r="D767" s="1487">
        <v>0</v>
      </c>
      <c r="E767" s="1487">
        <v>0</v>
      </c>
      <c r="F767" s="1669">
        <f t="shared" si="11"/>
        <v>14</v>
      </c>
    </row>
    <row r="768" spans="2:6" ht="16.5" hidden="1" customHeight="1">
      <c r="B768" s="1485" t="s">
        <v>6761</v>
      </c>
      <c r="C768" s="1486">
        <v>765</v>
      </c>
      <c r="D768" s="1487">
        <v>0</v>
      </c>
      <c r="E768" s="1487">
        <v>0</v>
      </c>
      <c r="F768" s="1669">
        <f t="shared" si="11"/>
        <v>15</v>
      </c>
    </row>
    <row r="769" spans="2:6" ht="16.5" hidden="1" customHeight="1">
      <c r="B769" s="1485" t="s">
        <v>6762</v>
      </c>
      <c r="C769" s="1486">
        <v>766</v>
      </c>
      <c r="D769" s="1487">
        <v>0</v>
      </c>
      <c r="E769" s="1487">
        <v>0</v>
      </c>
      <c r="F769" s="1669">
        <f t="shared" si="11"/>
        <v>16</v>
      </c>
    </row>
    <row r="770" spans="2:6" ht="16.5" hidden="1" customHeight="1">
      <c r="B770" s="1485" t="s">
        <v>6763</v>
      </c>
      <c r="C770" s="1486">
        <v>767</v>
      </c>
      <c r="D770" s="1487">
        <v>0</v>
      </c>
      <c r="E770" s="1487">
        <v>0</v>
      </c>
      <c r="F770" s="1669">
        <f t="shared" si="11"/>
        <v>17</v>
      </c>
    </row>
    <row r="771" spans="2:6" ht="16.5" hidden="1" customHeight="1">
      <c r="B771" s="1485" t="s">
        <v>6764</v>
      </c>
      <c r="C771" s="1486">
        <v>768</v>
      </c>
      <c r="D771" s="1487">
        <v>0</v>
      </c>
      <c r="E771" s="1487">
        <v>0</v>
      </c>
      <c r="F771" s="1669">
        <f t="shared" si="11"/>
        <v>18</v>
      </c>
    </row>
    <row r="772" spans="2:6" ht="16.5" hidden="1" customHeight="1">
      <c r="B772" s="1485" t="s">
        <v>6765</v>
      </c>
      <c r="C772" s="1486">
        <v>769</v>
      </c>
      <c r="D772" s="1487">
        <v>0</v>
      </c>
      <c r="E772" s="1487">
        <v>0</v>
      </c>
      <c r="F772" s="1669">
        <f t="shared" si="11"/>
        <v>19</v>
      </c>
    </row>
    <row r="773" spans="2:6" ht="16.5" hidden="1" customHeight="1">
      <c r="B773" s="1485" t="s">
        <v>6766</v>
      </c>
      <c r="C773" s="1486">
        <v>770</v>
      </c>
      <c r="D773" s="1487">
        <v>0</v>
      </c>
      <c r="E773" s="1487">
        <v>0</v>
      </c>
      <c r="F773" s="1669">
        <f t="shared" ref="F773:F836" si="12">MOD(ROW()-3,25)</f>
        <v>20</v>
      </c>
    </row>
    <row r="774" spans="2:6" ht="16.5" hidden="1" customHeight="1">
      <c r="B774" s="1485" t="s">
        <v>6767</v>
      </c>
      <c r="C774" s="1486">
        <v>771</v>
      </c>
      <c r="D774" s="1487">
        <v>0</v>
      </c>
      <c r="E774" s="1487">
        <v>0</v>
      </c>
      <c r="F774" s="1669">
        <f t="shared" si="12"/>
        <v>21</v>
      </c>
    </row>
    <row r="775" spans="2:6" ht="16.5" hidden="1" customHeight="1">
      <c r="B775" s="1485" t="s">
        <v>6768</v>
      </c>
      <c r="C775" s="1486">
        <v>772</v>
      </c>
      <c r="D775" s="1487">
        <v>0</v>
      </c>
      <c r="E775" s="1487">
        <v>0</v>
      </c>
      <c r="F775" s="1669">
        <f t="shared" si="12"/>
        <v>22</v>
      </c>
    </row>
    <row r="776" spans="2:6" ht="16.5" hidden="1" customHeight="1">
      <c r="B776" s="1485" t="s">
        <v>6769</v>
      </c>
      <c r="C776" s="1486">
        <v>773</v>
      </c>
      <c r="D776" s="1487">
        <v>0</v>
      </c>
      <c r="E776" s="1487">
        <v>0</v>
      </c>
      <c r="F776" s="1669">
        <f t="shared" si="12"/>
        <v>23</v>
      </c>
    </row>
    <row r="777" spans="2:6" ht="16.5" hidden="1" customHeight="1">
      <c r="B777" s="1485" t="s">
        <v>6770</v>
      </c>
      <c r="C777" s="1486">
        <v>774</v>
      </c>
      <c r="D777" s="1487">
        <v>0</v>
      </c>
      <c r="E777" s="1487">
        <v>0</v>
      </c>
      <c r="F777" s="1669">
        <f t="shared" si="12"/>
        <v>24</v>
      </c>
    </row>
    <row r="778" spans="2:6" ht="16.5" customHeight="1">
      <c r="B778" s="1485" t="s">
        <v>6771</v>
      </c>
      <c r="C778" s="1486">
        <v>775</v>
      </c>
      <c r="D778" s="1487">
        <v>0</v>
      </c>
      <c r="E778" s="1487">
        <f>E728+75</f>
        <v>1200</v>
      </c>
      <c r="F778" s="1669">
        <f t="shared" si="12"/>
        <v>0</v>
      </c>
    </row>
    <row r="779" spans="2:6" ht="16.5" hidden="1" customHeight="1">
      <c r="B779" s="1485" t="s">
        <v>6772</v>
      </c>
      <c r="C779" s="1486">
        <v>776</v>
      </c>
      <c r="D779" s="1487">
        <v>0</v>
      </c>
      <c r="E779" s="1487">
        <v>0</v>
      </c>
      <c r="F779" s="1669">
        <f t="shared" si="12"/>
        <v>1</v>
      </c>
    </row>
    <row r="780" spans="2:6" ht="16.5" hidden="1" customHeight="1">
      <c r="B780" s="1485" t="s">
        <v>6773</v>
      </c>
      <c r="C780" s="1486">
        <v>777</v>
      </c>
      <c r="D780" s="1487">
        <v>0</v>
      </c>
      <c r="E780" s="1487">
        <v>0</v>
      </c>
      <c r="F780" s="1669">
        <f t="shared" si="12"/>
        <v>2</v>
      </c>
    </row>
    <row r="781" spans="2:6" ht="16.5" hidden="1" customHeight="1">
      <c r="B781" s="1485" t="s">
        <v>6774</v>
      </c>
      <c r="C781" s="1486">
        <v>778</v>
      </c>
      <c r="D781" s="1487">
        <v>0</v>
      </c>
      <c r="E781" s="1487">
        <v>0</v>
      </c>
      <c r="F781" s="1669">
        <f t="shared" si="12"/>
        <v>3</v>
      </c>
    </row>
    <row r="782" spans="2:6" ht="16.5" hidden="1" customHeight="1">
      <c r="B782" s="1485" t="s">
        <v>6775</v>
      </c>
      <c r="C782" s="1486">
        <v>779</v>
      </c>
      <c r="D782" s="1487">
        <v>0</v>
      </c>
      <c r="E782" s="1487">
        <v>0</v>
      </c>
      <c r="F782" s="1669">
        <f t="shared" si="12"/>
        <v>4</v>
      </c>
    </row>
    <row r="783" spans="2:6" ht="16.5" hidden="1" customHeight="1">
      <c r="B783" s="1485" t="s">
        <v>6776</v>
      </c>
      <c r="C783" s="1486">
        <v>780</v>
      </c>
      <c r="D783" s="1487">
        <v>0</v>
      </c>
      <c r="E783" s="1487">
        <v>0</v>
      </c>
      <c r="F783" s="1669">
        <f t="shared" si="12"/>
        <v>5</v>
      </c>
    </row>
    <row r="784" spans="2:6" ht="16.5" hidden="1" customHeight="1">
      <c r="B784" s="1485" t="s">
        <v>6777</v>
      </c>
      <c r="C784" s="1486">
        <v>781</v>
      </c>
      <c r="D784" s="1487">
        <v>0</v>
      </c>
      <c r="E784" s="1487">
        <v>0</v>
      </c>
      <c r="F784" s="1669">
        <f t="shared" si="12"/>
        <v>6</v>
      </c>
    </row>
    <row r="785" spans="2:6" ht="16.5" hidden="1" customHeight="1">
      <c r="B785" s="1485" t="s">
        <v>6778</v>
      </c>
      <c r="C785" s="1486">
        <v>782</v>
      </c>
      <c r="D785" s="1487">
        <v>0</v>
      </c>
      <c r="E785" s="1487">
        <v>0</v>
      </c>
      <c r="F785" s="1669">
        <f t="shared" si="12"/>
        <v>7</v>
      </c>
    </row>
    <row r="786" spans="2:6" ht="16.5" hidden="1" customHeight="1">
      <c r="B786" s="1485" t="s">
        <v>6779</v>
      </c>
      <c r="C786" s="1486">
        <v>783</v>
      </c>
      <c r="D786" s="1487">
        <v>0</v>
      </c>
      <c r="E786" s="1487">
        <v>0</v>
      </c>
      <c r="F786" s="1669">
        <f t="shared" si="12"/>
        <v>8</v>
      </c>
    </row>
    <row r="787" spans="2:6" ht="16.5" hidden="1" customHeight="1">
      <c r="B787" s="1485" t="s">
        <v>6780</v>
      </c>
      <c r="C787" s="1486">
        <v>784</v>
      </c>
      <c r="D787" s="1487">
        <v>0</v>
      </c>
      <c r="E787" s="1487">
        <v>0</v>
      </c>
      <c r="F787" s="1669">
        <f t="shared" si="12"/>
        <v>9</v>
      </c>
    </row>
    <row r="788" spans="2:6" ht="16.5" hidden="1" customHeight="1">
      <c r="B788" s="1485" t="s">
        <v>6781</v>
      </c>
      <c r="C788" s="1486">
        <v>785</v>
      </c>
      <c r="D788" s="1487">
        <v>0</v>
      </c>
      <c r="E788" s="1487">
        <v>0</v>
      </c>
      <c r="F788" s="1669">
        <f t="shared" si="12"/>
        <v>10</v>
      </c>
    </row>
    <row r="789" spans="2:6" ht="16.5" hidden="1" customHeight="1">
      <c r="B789" s="1485" t="s">
        <v>6782</v>
      </c>
      <c r="C789" s="1486">
        <v>786</v>
      </c>
      <c r="D789" s="1487">
        <v>0</v>
      </c>
      <c r="E789" s="1487">
        <v>0</v>
      </c>
      <c r="F789" s="1669">
        <f t="shared" si="12"/>
        <v>11</v>
      </c>
    </row>
    <row r="790" spans="2:6" ht="16.5" hidden="1" customHeight="1">
      <c r="B790" s="1485" t="s">
        <v>6783</v>
      </c>
      <c r="C790" s="1486">
        <v>787</v>
      </c>
      <c r="D790" s="1487">
        <v>0</v>
      </c>
      <c r="E790" s="1487">
        <v>0</v>
      </c>
      <c r="F790" s="1669">
        <f t="shared" si="12"/>
        <v>12</v>
      </c>
    </row>
    <row r="791" spans="2:6" ht="16.5" hidden="1" customHeight="1">
      <c r="B791" s="1485" t="s">
        <v>6784</v>
      </c>
      <c r="C791" s="1486">
        <v>788</v>
      </c>
      <c r="D791" s="1487">
        <v>0</v>
      </c>
      <c r="E791" s="1487">
        <v>0</v>
      </c>
      <c r="F791" s="1669">
        <f t="shared" si="12"/>
        <v>13</v>
      </c>
    </row>
    <row r="792" spans="2:6" ht="16.5" hidden="1" customHeight="1">
      <c r="B792" s="1485" t="s">
        <v>6785</v>
      </c>
      <c r="C792" s="1486">
        <v>789</v>
      </c>
      <c r="D792" s="1487">
        <v>0</v>
      </c>
      <c r="E792" s="1487">
        <v>0</v>
      </c>
      <c r="F792" s="1669">
        <f t="shared" si="12"/>
        <v>14</v>
      </c>
    </row>
    <row r="793" spans="2:6" ht="16.5" hidden="1" customHeight="1">
      <c r="B793" s="1485" t="s">
        <v>6786</v>
      </c>
      <c r="C793" s="1486">
        <v>790</v>
      </c>
      <c r="D793" s="1487">
        <v>0</v>
      </c>
      <c r="E793" s="1487">
        <v>0</v>
      </c>
      <c r="F793" s="1669">
        <f t="shared" si="12"/>
        <v>15</v>
      </c>
    </row>
    <row r="794" spans="2:6" ht="16.5" hidden="1" customHeight="1">
      <c r="B794" s="1485" t="s">
        <v>6787</v>
      </c>
      <c r="C794" s="1486">
        <v>791</v>
      </c>
      <c r="D794" s="1487">
        <v>0</v>
      </c>
      <c r="E794" s="1487">
        <v>0</v>
      </c>
      <c r="F794" s="1669">
        <f t="shared" si="12"/>
        <v>16</v>
      </c>
    </row>
    <row r="795" spans="2:6" ht="16.5" hidden="1" customHeight="1">
      <c r="B795" s="1485" t="s">
        <v>6788</v>
      </c>
      <c r="C795" s="1486">
        <v>792</v>
      </c>
      <c r="D795" s="1487">
        <v>0</v>
      </c>
      <c r="E795" s="1487">
        <v>0</v>
      </c>
      <c r="F795" s="1669">
        <f t="shared" si="12"/>
        <v>17</v>
      </c>
    </row>
    <row r="796" spans="2:6" ht="16.5" hidden="1" customHeight="1">
      <c r="B796" s="1485" t="s">
        <v>6789</v>
      </c>
      <c r="C796" s="1486">
        <v>793</v>
      </c>
      <c r="D796" s="1487">
        <v>0</v>
      </c>
      <c r="E796" s="1487">
        <v>0</v>
      </c>
      <c r="F796" s="1669">
        <f t="shared" si="12"/>
        <v>18</v>
      </c>
    </row>
    <row r="797" spans="2:6" ht="16.5" hidden="1" customHeight="1">
      <c r="B797" s="1485" t="s">
        <v>6790</v>
      </c>
      <c r="C797" s="1486">
        <v>794</v>
      </c>
      <c r="D797" s="1487">
        <v>0</v>
      </c>
      <c r="E797" s="1487">
        <v>0</v>
      </c>
      <c r="F797" s="1669">
        <f t="shared" si="12"/>
        <v>19</v>
      </c>
    </row>
    <row r="798" spans="2:6" ht="16.5" hidden="1" customHeight="1">
      <c r="B798" s="1485" t="s">
        <v>6791</v>
      </c>
      <c r="C798" s="1486">
        <v>795</v>
      </c>
      <c r="D798" s="1487">
        <v>0</v>
      </c>
      <c r="E798" s="1487">
        <v>0</v>
      </c>
      <c r="F798" s="1669">
        <f t="shared" si="12"/>
        <v>20</v>
      </c>
    </row>
    <row r="799" spans="2:6" ht="16.5" hidden="1" customHeight="1">
      <c r="B799" s="1485" t="s">
        <v>6792</v>
      </c>
      <c r="C799" s="1486">
        <v>796</v>
      </c>
      <c r="D799" s="1487">
        <v>0</v>
      </c>
      <c r="E799" s="1487">
        <v>0</v>
      </c>
      <c r="F799" s="1669">
        <f t="shared" si="12"/>
        <v>21</v>
      </c>
    </row>
    <row r="800" spans="2:6" ht="16.5" hidden="1" customHeight="1">
      <c r="B800" s="1485" t="s">
        <v>6793</v>
      </c>
      <c r="C800" s="1486">
        <v>797</v>
      </c>
      <c r="D800" s="1487">
        <v>0</v>
      </c>
      <c r="E800" s="1487">
        <v>0</v>
      </c>
      <c r="F800" s="1669">
        <f t="shared" si="12"/>
        <v>22</v>
      </c>
    </row>
    <row r="801" spans="2:6" ht="16.5" hidden="1" customHeight="1">
      <c r="B801" s="1485" t="s">
        <v>6794</v>
      </c>
      <c r="C801" s="1486">
        <v>798</v>
      </c>
      <c r="D801" s="1487">
        <v>0</v>
      </c>
      <c r="E801" s="1487">
        <v>0</v>
      </c>
      <c r="F801" s="1669">
        <f t="shared" si="12"/>
        <v>23</v>
      </c>
    </row>
    <row r="802" spans="2:6" ht="16.5" hidden="1" customHeight="1">
      <c r="B802" s="1485" t="s">
        <v>6795</v>
      </c>
      <c r="C802" s="1486">
        <v>799</v>
      </c>
      <c r="D802" s="1487">
        <v>0</v>
      </c>
      <c r="E802" s="1487">
        <v>0</v>
      </c>
      <c r="F802" s="1669">
        <f t="shared" si="12"/>
        <v>24</v>
      </c>
    </row>
    <row r="803" spans="2:6" ht="16.5" customHeight="1">
      <c r="B803" s="1485" t="s">
        <v>6796</v>
      </c>
      <c r="C803" s="1486">
        <v>800</v>
      </c>
      <c r="D803" s="1487">
        <f>D753+1250</f>
        <v>20000</v>
      </c>
      <c r="E803" s="1487">
        <v>0</v>
      </c>
      <c r="F803" s="1669">
        <f t="shared" si="12"/>
        <v>0</v>
      </c>
    </row>
    <row r="804" spans="2:6" ht="16.5" hidden="1" customHeight="1">
      <c r="B804" s="1485" t="s">
        <v>6797</v>
      </c>
      <c r="C804" s="1486">
        <v>801</v>
      </c>
      <c r="D804" s="1487">
        <v>0</v>
      </c>
      <c r="E804" s="1487">
        <v>0</v>
      </c>
      <c r="F804" s="1669">
        <f t="shared" si="12"/>
        <v>1</v>
      </c>
    </row>
    <row r="805" spans="2:6" ht="16.5" hidden="1" customHeight="1">
      <c r="B805" s="1485" t="s">
        <v>6798</v>
      </c>
      <c r="C805" s="1486">
        <v>802</v>
      </c>
      <c r="D805" s="1487">
        <v>0</v>
      </c>
      <c r="E805" s="1487">
        <v>0</v>
      </c>
      <c r="F805" s="1669">
        <f t="shared" si="12"/>
        <v>2</v>
      </c>
    </row>
    <row r="806" spans="2:6" ht="16.5" hidden="1" customHeight="1">
      <c r="B806" s="1485" t="s">
        <v>6799</v>
      </c>
      <c r="C806" s="1486">
        <v>803</v>
      </c>
      <c r="D806" s="1487">
        <v>0</v>
      </c>
      <c r="E806" s="1487">
        <v>0</v>
      </c>
      <c r="F806" s="1669">
        <f t="shared" si="12"/>
        <v>3</v>
      </c>
    </row>
    <row r="807" spans="2:6" ht="16.5" hidden="1" customHeight="1">
      <c r="B807" s="1485" t="s">
        <v>6800</v>
      </c>
      <c r="C807" s="1486">
        <v>804</v>
      </c>
      <c r="D807" s="1487">
        <v>0</v>
      </c>
      <c r="E807" s="1487">
        <v>0</v>
      </c>
      <c r="F807" s="1669">
        <f t="shared" si="12"/>
        <v>4</v>
      </c>
    </row>
    <row r="808" spans="2:6" ht="16.5" hidden="1" customHeight="1">
      <c r="B808" s="1485" t="s">
        <v>6801</v>
      </c>
      <c r="C808" s="1486">
        <v>805</v>
      </c>
      <c r="D808" s="1487">
        <v>0</v>
      </c>
      <c r="E808" s="1487">
        <v>0</v>
      </c>
      <c r="F808" s="1669">
        <f t="shared" si="12"/>
        <v>5</v>
      </c>
    </row>
    <row r="809" spans="2:6" ht="16.5" hidden="1" customHeight="1">
      <c r="B809" s="1485" t="s">
        <v>6802</v>
      </c>
      <c r="C809" s="1486">
        <v>806</v>
      </c>
      <c r="D809" s="1487">
        <v>0</v>
      </c>
      <c r="E809" s="1487">
        <v>0</v>
      </c>
      <c r="F809" s="1669">
        <f t="shared" si="12"/>
        <v>6</v>
      </c>
    </row>
    <row r="810" spans="2:6" ht="16.5" hidden="1" customHeight="1">
      <c r="B810" s="1485" t="s">
        <v>6803</v>
      </c>
      <c r="C810" s="1486">
        <v>807</v>
      </c>
      <c r="D810" s="1487">
        <v>0</v>
      </c>
      <c r="E810" s="1487">
        <v>0</v>
      </c>
      <c r="F810" s="1669">
        <f t="shared" si="12"/>
        <v>7</v>
      </c>
    </row>
    <row r="811" spans="2:6" ht="16.5" hidden="1" customHeight="1">
      <c r="B811" s="1485" t="s">
        <v>6804</v>
      </c>
      <c r="C811" s="1486">
        <v>808</v>
      </c>
      <c r="D811" s="1487">
        <v>0</v>
      </c>
      <c r="E811" s="1487">
        <v>0</v>
      </c>
      <c r="F811" s="1669">
        <f t="shared" si="12"/>
        <v>8</v>
      </c>
    </row>
    <row r="812" spans="2:6" ht="16.5" hidden="1" customHeight="1">
      <c r="B812" s="1485" t="s">
        <v>6805</v>
      </c>
      <c r="C812" s="1486">
        <v>809</v>
      </c>
      <c r="D812" s="1487">
        <v>0</v>
      </c>
      <c r="E812" s="1487">
        <v>0</v>
      </c>
      <c r="F812" s="1669">
        <f t="shared" si="12"/>
        <v>9</v>
      </c>
    </row>
    <row r="813" spans="2:6" ht="16.5" hidden="1" customHeight="1">
      <c r="B813" s="1485" t="s">
        <v>6806</v>
      </c>
      <c r="C813" s="1486">
        <v>810</v>
      </c>
      <c r="D813" s="1487">
        <v>0</v>
      </c>
      <c r="E813" s="1487">
        <v>0</v>
      </c>
      <c r="F813" s="1669">
        <f t="shared" si="12"/>
        <v>10</v>
      </c>
    </row>
    <row r="814" spans="2:6" ht="16.5" hidden="1" customHeight="1">
      <c r="B814" s="1485" t="s">
        <v>6807</v>
      </c>
      <c r="C814" s="1486">
        <v>811</v>
      </c>
      <c r="D814" s="1487">
        <v>0</v>
      </c>
      <c r="E814" s="1487">
        <v>0</v>
      </c>
      <c r="F814" s="1669">
        <f t="shared" si="12"/>
        <v>11</v>
      </c>
    </row>
    <row r="815" spans="2:6" ht="16.5" hidden="1" customHeight="1">
      <c r="B815" s="1485" t="s">
        <v>6808</v>
      </c>
      <c r="C815" s="1486">
        <v>812</v>
      </c>
      <c r="D815" s="1487">
        <v>0</v>
      </c>
      <c r="E815" s="1487">
        <v>0</v>
      </c>
      <c r="F815" s="1669">
        <f t="shared" si="12"/>
        <v>12</v>
      </c>
    </row>
    <row r="816" spans="2:6" ht="16.5" hidden="1" customHeight="1">
      <c r="B816" s="1485" t="s">
        <v>6809</v>
      </c>
      <c r="C816" s="1486">
        <v>813</v>
      </c>
      <c r="D816" s="1487">
        <v>0</v>
      </c>
      <c r="E816" s="1487">
        <v>0</v>
      </c>
      <c r="F816" s="1669">
        <f t="shared" si="12"/>
        <v>13</v>
      </c>
    </row>
    <row r="817" spans="2:6" ht="16.5" hidden="1" customHeight="1">
      <c r="B817" s="1485" t="s">
        <v>6810</v>
      </c>
      <c r="C817" s="1486">
        <v>814</v>
      </c>
      <c r="D817" s="1487">
        <v>0</v>
      </c>
      <c r="E817" s="1487">
        <v>0</v>
      </c>
      <c r="F817" s="1669">
        <f t="shared" si="12"/>
        <v>14</v>
      </c>
    </row>
    <row r="818" spans="2:6" ht="16.5" hidden="1" customHeight="1">
      <c r="B818" s="1485" t="s">
        <v>6811</v>
      </c>
      <c r="C818" s="1486">
        <v>815</v>
      </c>
      <c r="D818" s="1487">
        <v>0</v>
      </c>
      <c r="E818" s="1487">
        <v>0</v>
      </c>
      <c r="F818" s="1669">
        <f t="shared" si="12"/>
        <v>15</v>
      </c>
    </row>
    <row r="819" spans="2:6" ht="16.5" hidden="1" customHeight="1">
      <c r="B819" s="1485" t="s">
        <v>6812</v>
      </c>
      <c r="C819" s="1486">
        <v>816</v>
      </c>
      <c r="D819" s="1487">
        <v>0</v>
      </c>
      <c r="E819" s="1487">
        <v>0</v>
      </c>
      <c r="F819" s="1669">
        <f t="shared" si="12"/>
        <v>16</v>
      </c>
    </row>
    <row r="820" spans="2:6" ht="16.5" hidden="1" customHeight="1">
      <c r="B820" s="1485" t="s">
        <v>6813</v>
      </c>
      <c r="C820" s="1486">
        <v>817</v>
      </c>
      <c r="D820" s="1487">
        <v>0</v>
      </c>
      <c r="E820" s="1487">
        <v>0</v>
      </c>
      <c r="F820" s="1669">
        <f t="shared" si="12"/>
        <v>17</v>
      </c>
    </row>
    <row r="821" spans="2:6" ht="16.5" hidden="1" customHeight="1">
      <c r="B821" s="1485" t="s">
        <v>6814</v>
      </c>
      <c r="C821" s="1486">
        <v>818</v>
      </c>
      <c r="D821" s="1487">
        <v>0</v>
      </c>
      <c r="E821" s="1487">
        <v>0</v>
      </c>
      <c r="F821" s="1669">
        <f t="shared" si="12"/>
        <v>18</v>
      </c>
    </row>
    <row r="822" spans="2:6" ht="16.5" hidden="1" customHeight="1">
      <c r="B822" s="1485" t="s">
        <v>6815</v>
      </c>
      <c r="C822" s="1486">
        <v>819</v>
      </c>
      <c r="D822" s="1487">
        <v>0</v>
      </c>
      <c r="E822" s="1487">
        <v>0</v>
      </c>
      <c r="F822" s="1669">
        <f t="shared" si="12"/>
        <v>19</v>
      </c>
    </row>
    <row r="823" spans="2:6" ht="16.5" hidden="1" customHeight="1">
      <c r="B823" s="1485" t="s">
        <v>6816</v>
      </c>
      <c r="C823" s="1486">
        <v>820</v>
      </c>
      <c r="D823" s="1487">
        <v>0</v>
      </c>
      <c r="E823" s="1487">
        <v>0</v>
      </c>
      <c r="F823" s="1669">
        <f t="shared" si="12"/>
        <v>20</v>
      </c>
    </row>
    <row r="824" spans="2:6" ht="16.5" hidden="1" customHeight="1">
      <c r="B824" s="1485" t="s">
        <v>6817</v>
      </c>
      <c r="C824" s="1486">
        <v>821</v>
      </c>
      <c r="D824" s="1487">
        <v>0</v>
      </c>
      <c r="E824" s="1487">
        <v>0</v>
      </c>
      <c r="F824" s="1669">
        <f t="shared" si="12"/>
        <v>21</v>
      </c>
    </row>
    <row r="825" spans="2:6" ht="16.5" hidden="1" customHeight="1">
      <c r="B825" s="1485" t="s">
        <v>6818</v>
      </c>
      <c r="C825" s="1486">
        <v>822</v>
      </c>
      <c r="D825" s="1487">
        <v>0</v>
      </c>
      <c r="E825" s="1487">
        <v>0</v>
      </c>
      <c r="F825" s="1669">
        <f t="shared" si="12"/>
        <v>22</v>
      </c>
    </row>
    <row r="826" spans="2:6" ht="16.5" hidden="1" customHeight="1">
      <c r="B826" s="1485" t="s">
        <v>6819</v>
      </c>
      <c r="C826" s="1486">
        <v>823</v>
      </c>
      <c r="D826" s="1487">
        <v>0</v>
      </c>
      <c r="E826" s="1487">
        <v>0</v>
      </c>
      <c r="F826" s="1669">
        <f t="shared" si="12"/>
        <v>23</v>
      </c>
    </row>
    <row r="827" spans="2:6" ht="16.5" hidden="1" customHeight="1">
      <c r="B827" s="1485" t="s">
        <v>6820</v>
      </c>
      <c r="C827" s="1486">
        <v>824</v>
      </c>
      <c r="D827" s="1487">
        <v>0</v>
      </c>
      <c r="E827" s="1487">
        <v>0</v>
      </c>
      <c r="F827" s="1669">
        <f t="shared" si="12"/>
        <v>24</v>
      </c>
    </row>
    <row r="828" spans="2:6" ht="16.5" customHeight="1">
      <c r="B828" s="1485" t="s">
        <v>6821</v>
      </c>
      <c r="C828" s="1486">
        <v>825</v>
      </c>
      <c r="D828" s="1487">
        <v>0</v>
      </c>
      <c r="E828" s="1487">
        <f>E778+75</f>
        <v>1275</v>
      </c>
      <c r="F828" s="1669">
        <f t="shared" si="12"/>
        <v>0</v>
      </c>
    </row>
    <row r="829" spans="2:6" ht="16.5" hidden="1" customHeight="1">
      <c r="B829" s="1485" t="s">
        <v>6822</v>
      </c>
      <c r="C829" s="1486">
        <v>826</v>
      </c>
      <c r="D829" s="1487">
        <v>0</v>
      </c>
      <c r="E829" s="1487">
        <v>0</v>
      </c>
      <c r="F829" s="1669">
        <f t="shared" si="12"/>
        <v>1</v>
      </c>
    </row>
    <row r="830" spans="2:6" ht="16.5" hidden="1" customHeight="1">
      <c r="B830" s="1485" t="s">
        <v>6823</v>
      </c>
      <c r="C830" s="1486">
        <v>827</v>
      </c>
      <c r="D830" s="1487">
        <v>0</v>
      </c>
      <c r="E830" s="1487">
        <v>0</v>
      </c>
      <c r="F830" s="1669">
        <f t="shared" si="12"/>
        <v>2</v>
      </c>
    </row>
    <row r="831" spans="2:6" ht="16.5" hidden="1" customHeight="1">
      <c r="B831" s="1485" t="s">
        <v>6824</v>
      </c>
      <c r="C831" s="1486">
        <v>828</v>
      </c>
      <c r="D831" s="1487">
        <v>0</v>
      </c>
      <c r="E831" s="1487">
        <v>0</v>
      </c>
      <c r="F831" s="1669">
        <f t="shared" si="12"/>
        <v>3</v>
      </c>
    </row>
    <row r="832" spans="2:6" ht="16.5" hidden="1" customHeight="1">
      <c r="B832" s="1485" t="s">
        <v>6825</v>
      </c>
      <c r="C832" s="1486">
        <v>829</v>
      </c>
      <c r="D832" s="1487">
        <v>0</v>
      </c>
      <c r="E832" s="1487">
        <v>0</v>
      </c>
      <c r="F832" s="1669">
        <f t="shared" si="12"/>
        <v>4</v>
      </c>
    </row>
    <row r="833" spans="2:6" ht="16.5" hidden="1" customHeight="1">
      <c r="B833" s="1485" t="s">
        <v>6826</v>
      </c>
      <c r="C833" s="1486">
        <v>830</v>
      </c>
      <c r="D833" s="1487">
        <v>0</v>
      </c>
      <c r="E833" s="1487">
        <v>0</v>
      </c>
      <c r="F833" s="1669">
        <f t="shared" si="12"/>
        <v>5</v>
      </c>
    </row>
    <row r="834" spans="2:6" ht="16.5" hidden="1" customHeight="1">
      <c r="B834" s="1485" t="s">
        <v>6827</v>
      </c>
      <c r="C834" s="1486">
        <v>831</v>
      </c>
      <c r="D834" s="1487">
        <v>0</v>
      </c>
      <c r="E834" s="1487">
        <v>0</v>
      </c>
      <c r="F834" s="1669">
        <f t="shared" si="12"/>
        <v>6</v>
      </c>
    </row>
    <row r="835" spans="2:6" ht="16.5" hidden="1" customHeight="1">
      <c r="B835" s="1485" t="s">
        <v>6828</v>
      </c>
      <c r="C835" s="1486">
        <v>832</v>
      </c>
      <c r="D835" s="1487">
        <v>0</v>
      </c>
      <c r="E835" s="1487">
        <v>0</v>
      </c>
      <c r="F835" s="1669">
        <f t="shared" si="12"/>
        <v>7</v>
      </c>
    </row>
    <row r="836" spans="2:6" ht="16.5" hidden="1" customHeight="1">
      <c r="B836" s="1485" t="s">
        <v>6829</v>
      </c>
      <c r="C836" s="1486">
        <v>833</v>
      </c>
      <c r="D836" s="1487">
        <v>0</v>
      </c>
      <c r="E836" s="1487">
        <v>0</v>
      </c>
      <c r="F836" s="1669">
        <f t="shared" si="12"/>
        <v>8</v>
      </c>
    </row>
    <row r="837" spans="2:6" ht="16.5" hidden="1" customHeight="1">
      <c r="B837" s="1485" t="s">
        <v>6830</v>
      </c>
      <c r="C837" s="1486">
        <v>834</v>
      </c>
      <c r="D837" s="1487">
        <v>0</v>
      </c>
      <c r="E837" s="1487">
        <v>0</v>
      </c>
      <c r="F837" s="1669">
        <f t="shared" ref="F837:F900" si="13">MOD(ROW()-3,25)</f>
        <v>9</v>
      </c>
    </row>
    <row r="838" spans="2:6" ht="16.5" hidden="1" customHeight="1">
      <c r="B838" s="1485" t="s">
        <v>6831</v>
      </c>
      <c r="C838" s="1486">
        <v>835</v>
      </c>
      <c r="D838" s="1487">
        <v>0</v>
      </c>
      <c r="E838" s="1487">
        <v>0</v>
      </c>
      <c r="F838" s="1669">
        <f t="shared" si="13"/>
        <v>10</v>
      </c>
    </row>
    <row r="839" spans="2:6" ht="16.5" hidden="1" customHeight="1">
      <c r="B839" s="1485" t="s">
        <v>6832</v>
      </c>
      <c r="C839" s="1486">
        <v>836</v>
      </c>
      <c r="D839" s="1487">
        <v>0</v>
      </c>
      <c r="E839" s="1487">
        <v>0</v>
      </c>
      <c r="F839" s="1669">
        <f t="shared" si="13"/>
        <v>11</v>
      </c>
    </row>
    <row r="840" spans="2:6" ht="16.5" hidden="1" customHeight="1">
      <c r="B840" s="1485" t="s">
        <v>6833</v>
      </c>
      <c r="C840" s="1486">
        <v>837</v>
      </c>
      <c r="D840" s="1487">
        <v>0</v>
      </c>
      <c r="E840" s="1487">
        <v>0</v>
      </c>
      <c r="F840" s="1669">
        <f t="shared" si="13"/>
        <v>12</v>
      </c>
    </row>
    <row r="841" spans="2:6" ht="16.5" hidden="1" customHeight="1">
      <c r="B841" s="1485" t="s">
        <v>6834</v>
      </c>
      <c r="C841" s="1486">
        <v>838</v>
      </c>
      <c r="D841" s="1487">
        <v>0</v>
      </c>
      <c r="E841" s="1487">
        <v>0</v>
      </c>
      <c r="F841" s="1669">
        <f t="shared" si="13"/>
        <v>13</v>
      </c>
    </row>
    <row r="842" spans="2:6" ht="16.5" hidden="1" customHeight="1">
      <c r="B842" s="1485" t="s">
        <v>6835</v>
      </c>
      <c r="C842" s="1486">
        <v>839</v>
      </c>
      <c r="D842" s="1487">
        <v>0</v>
      </c>
      <c r="E842" s="1487">
        <v>0</v>
      </c>
      <c r="F842" s="1669">
        <f t="shared" si="13"/>
        <v>14</v>
      </c>
    </row>
    <row r="843" spans="2:6" ht="16.5" hidden="1" customHeight="1">
      <c r="B843" s="1485" t="s">
        <v>6836</v>
      </c>
      <c r="C843" s="1486">
        <v>840</v>
      </c>
      <c r="D843" s="1487">
        <v>0</v>
      </c>
      <c r="E843" s="1487">
        <v>0</v>
      </c>
      <c r="F843" s="1669">
        <f t="shared" si="13"/>
        <v>15</v>
      </c>
    </row>
    <row r="844" spans="2:6" ht="16.5" hidden="1" customHeight="1">
      <c r="B844" s="1485" t="s">
        <v>6837</v>
      </c>
      <c r="C844" s="1486">
        <v>841</v>
      </c>
      <c r="D844" s="1487">
        <v>0</v>
      </c>
      <c r="E844" s="1487">
        <v>0</v>
      </c>
      <c r="F844" s="1669">
        <f t="shared" si="13"/>
        <v>16</v>
      </c>
    </row>
    <row r="845" spans="2:6" ht="16.5" hidden="1" customHeight="1">
      <c r="B845" s="1485" t="s">
        <v>6838</v>
      </c>
      <c r="C845" s="1486">
        <v>842</v>
      </c>
      <c r="D845" s="1487">
        <v>0</v>
      </c>
      <c r="E845" s="1487">
        <v>0</v>
      </c>
      <c r="F845" s="1669">
        <f t="shared" si="13"/>
        <v>17</v>
      </c>
    </row>
    <row r="846" spans="2:6" ht="16.5" hidden="1" customHeight="1">
      <c r="B846" s="1485" t="s">
        <v>6839</v>
      </c>
      <c r="C846" s="1486">
        <v>843</v>
      </c>
      <c r="D846" s="1487">
        <v>0</v>
      </c>
      <c r="E846" s="1487">
        <v>0</v>
      </c>
      <c r="F846" s="1669">
        <f t="shared" si="13"/>
        <v>18</v>
      </c>
    </row>
    <row r="847" spans="2:6" ht="16.5" hidden="1" customHeight="1">
      <c r="B847" s="1485" t="s">
        <v>6840</v>
      </c>
      <c r="C847" s="1486">
        <v>844</v>
      </c>
      <c r="D847" s="1487">
        <v>0</v>
      </c>
      <c r="E847" s="1487">
        <v>0</v>
      </c>
      <c r="F847" s="1669">
        <f t="shared" si="13"/>
        <v>19</v>
      </c>
    </row>
    <row r="848" spans="2:6" ht="16.5" hidden="1" customHeight="1">
      <c r="B848" s="1485" t="s">
        <v>6841</v>
      </c>
      <c r="C848" s="1486">
        <v>845</v>
      </c>
      <c r="D848" s="1487">
        <v>0</v>
      </c>
      <c r="E848" s="1487">
        <v>0</v>
      </c>
      <c r="F848" s="1669">
        <f t="shared" si="13"/>
        <v>20</v>
      </c>
    </row>
    <row r="849" spans="2:6" ht="16.5" hidden="1" customHeight="1">
      <c r="B849" s="1485" t="s">
        <v>6842</v>
      </c>
      <c r="C849" s="1486">
        <v>846</v>
      </c>
      <c r="D849" s="1487">
        <v>0</v>
      </c>
      <c r="E849" s="1487">
        <v>0</v>
      </c>
      <c r="F849" s="1669">
        <f t="shared" si="13"/>
        <v>21</v>
      </c>
    </row>
    <row r="850" spans="2:6" ht="16.5" hidden="1" customHeight="1">
      <c r="B850" s="1485" t="s">
        <v>6843</v>
      </c>
      <c r="C850" s="1486">
        <v>847</v>
      </c>
      <c r="D850" s="1487">
        <v>0</v>
      </c>
      <c r="E850" s="1487">
        <v>0</v>
      </c>
      <c r="F850" s="1669">
        <f t="shared" si="13"/>
        <v>22</v>
      </c>
    </row>
    <row r="851" spans="2:6" ht="16.5" hidden="1" customHeight="1">
      <c r="B851" s="1485" t="s">
        <v>6844</v>
      </c>
      <c r="C851" s="1486">
        <v>848</v>
      </c>
      <c r="D851" s="1487">
        <v>0</v>
      </c>
      <c r="E851" s="1487">
        <v>0</v>
      </c>
      <c r="F851" s="1669">
        <f t="shared" si="13"/>
        <v>23</v>
      </c>
    </row>
    <row r="852" spans="2:6" ht="16.5" hidden="1" customHeight="1">
      <c r="B852" s="1485" t="s">
        <v>6845</v>
      </c>
      <c r="C852" s="1486">
        <v>849</v>
      </c>
      <c r="D852" s="1487">
        <v>0</v>
      </c>
      <c r="E852" s="1487">
        <v>0</v>
      </c>
      <c r="F852" s="1669">
        <f t="shared" si="13"/>
        <v>24</v>
      </c>
    </row>
    <row r="853" spans="2:6" ht="16.5" customHeight="1">
      <c r="B853" s="1485" t="s">
        <v>6846</v>
      </c>
      <c r="C853" s="1486">
        <v>850</v>
      </c>
      <c r="D853" s="1487">
        <f>D803+1250</f>
        <v>21250</v>
      </c>
      <c r="E853" s="1487">
        <v>0</v>
      </c>
      <c r="F853" s="1669">
        <f t="shared" si="13"/>
        <v>0</v>
      </c>
    </row>
    <row r="854" spans="2:6" ht="16.5" hidden="1" customHeight="1">
      <c r="B854" s="1485" t="s">
        <v>6847</v>
      </c>
      <c r="C854" s="1486">
        <v>851</v>
      </c>
      <c r="D854" s="1487">
        <v>0</v>
      </c>
      <c r="E854" s="1487">
        <v>0</v>
      </c>
      <c r="F854" s="1669">
        <f t="shared" si="13"/>
        <v>1</v>
      </c>
    </row>
    <row r="855" spans="2:6" ht="16.5" hidden="1" customHeight="1">
      <c r="B855" s="1485" t="s">
        <v>6848</v>
      </c>
      <c r="C855" s="1486">
        <v>852</v>
      </c>
      <c r="D855" s="1487">
        <v>0</v>
      </c>
      <c r="E855" s="1487">
        <v>0</v>
      </c>
      <c r="F855" s="1669">
        <f t="shared" si="13"/>
        <v>2</v>
      </c>
    </row>
    <row r="856" spans="2:6" ht="16.5" hidden="1" customHeight="1">
      <c r="B856" s="1485" t="s">
        <v>6849</v>
      </c>
      <c r="C856" s="1486">
        <v>853</v>
      </c>
      <c r="D856" s="1487">
        <v>0</v>
      </c>
      <c r="E856" s="1487">
        <v>0</v>
      </c>
      <c r="F856" s="1669">
        <f t="shared" si="13"/>
        <v>3</v>
      </c>
    </row>
    <row r="857" spans="2:6" ht="16.5" hidden="1" customHeight="1">
      <c r="B857" s="1485" t="s">
        <v>6850</v>
      </c>
      <c r="C857" s="1486">
        <v>854</v>
      </c>
      <c r="D857" s="1487">
        <v>0</v>
      </c>
      <c r="E857" s="1487">
        <v>0</v>
      </c>
      <c r="F857" s="1669">
        <f t="shared" si="13"/>
        <v>4</v>
      </c>
    </row>
    <row r="858" spans="2:6" ht="16.5" hidden="1" customHeight="1">
      <c r="B858" s="1485" t="s">
        <v>6851</v>
      </c>
      <c r="C858" s="1486">
        <v>855</v>
      </c>
      <c r="D858" s="1487">
        <v>0</v>
      </c>
      <c r="E858" s="1487">
        <v>0</v>
      </c>
      <c r="F858" s="1669">
        <f t="shared" si="13"/>
        <v>5</v>
      </c>
    </row>
    <row r="859" spans="2:6" ht="16.5" hidden="1" customHeight="1">
      <c r="B859" s="1485" t="s">
        <v>6852</v>
      </c>
      <c r="C859" s="1486">
        <v>856</v>
      </c>
      <c r="D859" s="1487">
        <v>0</v>
      </c>
      <c r="E859" s="1487">
        <v>0</v>
      </c>
      <c r="F859" s="1669">
        <f t="shared" si="13"/>
        <v>6</v>
      </c>
    </row>
    <row r="860" spans="2:6" ht="16.5" hidden="1" customHeight="1">
      <c r="B860" s="1485" t="s">
        <v>6853</v>
      </c>
      <c r="C860" s="1486">
        <v>857</v>
      </c>
      <c r="D860" s="1487">
        <v>0</v>
      </c>
      <c r="E860" s="1487">
        <v>0</v>
      </c>
      <c r="F860" s="1669">
        <f t="shared" si="13"/>
        <v>7</v>
      </c>
    </row>
    <row r="861" spans="2:6" ht="16.5" hidden="1" customHeight="1">
      <c r="B861" s="1485" t="s">
        <v>6854</v>
      </c>
      <c r="C861" s="1486">
        <v>858</v>
      </c>
      <c r="D861" s="1487">
        <v>0</v>
      </c>
      <c r="E861" s="1487">
        <v>0</v>
      </c>
      <c r="F861" s="1669">
        <f t="shared" si="13"/>
        <v>8</v>
      </c>
    </row>
    <row r="862" spans="2:6" ht="16.5" hidden="1" customHeight="1">
      <c r="B862" s="1485" t="s">
        <v>6855</v>
      </c>
      <c r="C862" s="1486">
        <v>859</v>
      </c>
      <c r="D862" s="1487">
        <v>0</v>
      </c>
      <c r="E862" s="1487">
        <v>0</v>
      </c>
      <c r="F862" s="1669">
        <f t="shared" si="13"/>
        <v>9</v>
      </c>
    </row>
    <row r="863" spans="2:6" ht="16.5" hidden="1" customHeight="1">
      <c r="B863" s="1485" t="s">
        <v>6856</v>
      </c>
      <c r="C863" s="1486">
        <v>860</v>
      </c>
      <c r="D863" s="1487">
        <v>0</v>
      </c>
      <c r="E863" s="1487">
        <v>0</v>
      </c>
      <c r="F863" s="1669">
        <f t="shared" si="13"/>
        <v>10</v>
      </c>
    </row>
    <row r="864" spans="2:6" ht="16.5" hidden="1" customHeight="1">
      <c r="B864" s="1485" t="s">
        <v>6857</v>
      </c>
      <c r="C864" s="1486">
        <v>861</v>
      </c>
      <c r="D864" s="1487">
        <v>0</v>
      </c>
      <c r="E864" s="1487">
        <v>0</v>
      </c>
      <c r="F864" s="1669">
        <f t="shared" si="13"/>
        <v>11</v>
      </c>
    </row>
    <row r="865" spans="2:6" ht="16.5" hidden="1" customHeight="1">
      <c r="B865" s="1485" t="s">
        <v>6858</v>
      </c>
      <c r="C865" s="1486">
        <v>862</v>
      </c>
      <c r="D865" s="1487">
        <v>0</v>
      </c>
      <c r="E865" s="1487">
        <v>0</v>
      </c>
      <c r="F865" s="1669">
        <f t="shared" si="13"/>
        <v>12</v>
      </c>
    </row>
    <row r="866" spans="2:6" ht="16.5" hidden="1" customHeight="1">
      <c r="B866" s="1485" t="s">
        <v>6859</v>
      </c>
      <c r="C866" s="1486">
        <v>863</v>
      </c>
      <c r="D866" s="1487">
        <v>0</v>
      </c>
      <c r="E866" s="1487">
        <v>0</v>
      </c>
      <c r="F866" s="1669">
        <f t="shared" si="13"/>
        <v>13</v>
      </c>
    </row>
    <row r="867" spans="2:6" ht="16.5" hidden="1" customHeight="1">
      <c r="B867" s="1485" t="s">
        <v>6860</v>
      </c>
      <c r="C867" s="1486">
        <v>864</v>
      </c>
      <c r="D867" s="1487">
        <v>0</v>
      </c>
      <c r="E867" s="1487">
        <v>0</v>
      </c>
      <c r="F867" s="1669">
        <f t="shared" si="13"/>
        <v>14</v>
      </c>
    </row>
    <row r="868" spans="2:6" ht="16.5" hidden="1" customHeight="1">
      <c r="B868" s="1485" t="s">
        <v>6861</v>
      </c>
      <c r="C868" s="1486">
        <v>865</v>
      </c>
      <c r="D868" s="1487">
        <v>0</v>
      </c>
      <c r="E868" s="1487">
        <v>0</v>
      </c>
      <c r="F868" s="1669">
        <f t="shared" si="13"/>
        <v>15</v>
      </c>
    </row>
    <row r="869" spans="2:6" ht="16.5" hidden="1" customHeight="1">
      <c r="B869" s="1485" t="s">
        <v>6862</v>
      </c>
      <c r="C869" s="1486">
        <v>866</v>
      </c>
      <c r="D869" s="1487">
        <v>0</v>
      </c>
      <c r="E869" s="1487">
        <v>0</v>
      </c>
      <c r="F869" s="1669">
        <f t="shared" si="13"/>
        <v>16</v>
      </c>
    </row>
    <row r="870" spans="2:6" ht="16.5" hidden="1" customHeight="1">
      <c r="B870" s="1485" t="s">
        <v>6863</v>
      </c>
      <c r="C870" s="1486">
        <v>867</v>
      </c>
      <c r="D870" s="1487">
        <v>0</v>
      </c>
      <c r="E870" s="1487">
        <v>0</v>
      </c>
      <c r="F870" s="1669">
        <f t="shared" si="13"/>
        <v>17</v>
      </c>
    </row>
    <row r="871" spans="2:6" ht="16.5" hidden="1" customHeight="1">
      <c r="B871" s="1485" t="s">
        <v>6864</v>
      </c>
      <c r="C871" s="1486">
        <v>868</v>
      </c>
      <c r="D871" s="1487">
        <v>0</v>
      </c>
      <c r="E871" s="1487">
        <v>0</v>
      </c>
      <c r="F871" s="1669">
        <f t="shared" si="13"/>
        <v>18</v>
      </c>
    </row>
    <row r="872" spans="2:6" ht="16.5" hidden="1" customHeight="1">
      <c r="B872" s="1485" t="s">
        <v>6865</v>
      </c>
      <c r="C872" s="1486">
        <v>869</v>
      </c>
      <c r="D872" s="1487">
        <v>0</v>
      </c>
      <c r="E872" s="1487">
        <v>0</v>
      </c>
      <c r="F872" s="1669">
        <f t="shared" si="13"/>
        <v>19</v>
      </c>
    </row>
    <row r="873" spans="2:6" ht="16.5" hidden="1" customHeight="1">
      <c r="B873" s="1485" t="s">
        <v>6866</v>
      </c>
      <c r="C873" s="1486">
        <v>870</v>
      </c>
      <c r="D873" s="1487">
        <v>0</v>
      </c>
      <c r="E873" s="1487">
        <v>0</v>
      </c>
      <c r="F873" s="1669">
        <f t="shared" si="13"/>
        <v>20</v>
      </c>
    </row>
    <row r="874" spans="2:6" ht="16.5" hidden="1" customHeight="1">
      <c r="B874" s="1485" t="s">
        <v>6867</v>
      </c>
      <c r="C874" s="1486">
        <v>871</v>
      </c>
      <c r="D874" s="1487">
        <v>0</v>
      </c>
      <c r="E874" s="1487">
        <v>0</v>
      </c>
      <c r="F874" s="1669">
        <f t="shared" si="13"/>
        <v>21</v>
      </c>
    </row>
    <row r="875" spans="2:6" ht="16.5" hidden="1" customHeight="1">
      <c r="B875" s="1485" t="s">
        <v>6868</v>
      </c>
      <c r="C875" s="1486">
        <v>872</v>
      </c>
      <c r="D875" s="1487">
        <v>0</v>
      </c>
      <c r="E875" s="1487">
        <v>0</v>
      </c>
      <c r="F875" s="1669">
        <f t="shared" si="13"/>
        <v>22</v>
      </c>
    </row>
    <row r="876" spans="2:6" ht="16.5" hidden="1" customHeight="1">
      <c r="B876" s="1485" t="s">
        <v>6869</v>
      </c>
      <c r="C876" s="1486">
        <v>873</v>
      </c>
      <c r="D876" s="1487">
        <v>0</v>
      </c>
      <c r="E876" s="1487">
        <v>0</v>
      </c>
      <c r="F876" s="1669">
        <f t="shared" si="13"/>
        <v>23</v>
      </c>
    </row>
    <row r="877" spans="2:6" ht="16.5" hidden="1" customHeight="1">
      <c r="B877" s="1485" t="s">
        <v>6870</v>
      </c>
      <c r="C877" s="1486">
        <v>874</v>
      </c>
      <c r="D877" s="1487">
        <v>0</v>
      </c>
      <c r="E877" s="1487">
        <v>0</v>
      </c>
      <c r="F877" s="1669">
        <f t="shared" si="13"/>
        <v>24</v>
      </c>
    </row>
    <row r="878" spans="2:6" ht="16.5" customHeight="1">
      <c r="B878" s="1485" t="s">
        <v>6871</v>
      </c>
      <c r="C878" s="1486">
        <v>875</v>
      </c>
      <c r="D878" s="1487">
        <v>0</v>
      </c>
      <c r="E878" s="1487">
        <f>E828+75</f>
        <v>1350</v>
      </c>
      <c r="F878" s="1669">
        <f t="shared" si="13"/>
        <v>0</v>
      </c>
    </row>
    <row r="879" spans="2:6" ht="16.5" hidden="1" customHeight="1">
      <c r="B879" s="1485" t="s">
        <v>6872</v>
      </c>
      <c r="C879" s="1486">
        <v>876</v>
      </c>
      <c r="D879" s="1487">
        <v>0</v>
      </c>
      <c r="E879" s="1487">
        <v>0</v>
      </c>
      <c r="F879" s="1669">
        <f t="shared" si="13"/>
        <v>1</v>
      </c>
    </row>
    <row r="880" spans="2:6" ht="16.5" hidden="1" customHeight="1">
      <c r="B880" s="1485" t="s">
        <v>6873</v>
      </c>
      <c r="C880" s="1486">
        <v>877</v>
      </c>
      <c r="D880" s="1487">
        <v>0</v>
      </c>
      <c r="E880" s="1487">
        <v>0</v>
      </c>
      <c r="F880" s="1669">
        <f t="shared" si="13"/>
        <v>2</v>
      </c>
    </row>
    <row r="881" spans="2:6" ht="16.5" hidden="1" customHeight="1">
      <c r="B881" s="1485" t="s">
        <v>6874</v>
      </c>
      <c r="C881" s="1486">
        <v>878</v>
      </c>
      <c r="D881" s="1487">
        <v>0</v>
      </c>
      <c r="E881" s="1487">
        <v>0</v>
      </c>
      <c r="F881" s="1669">
        <f t="shared" si="13"/>
        <v>3</v>
      </c>
    </row>
    <row r="882" spans="2:6" ht="16.5" hidden="1" customHeight="1">
      <c r="B882" s="1485" t="s">
        <v>6875</v>
      </c>
      <c r="C882" s="1486">
        <v>879</v>
      </c>
      <c r="D882" s="1487">
        <v>0</v>
      </c>
      <c r="E882" s="1487">
        <v>0</v>
      </c>
      <c r="F882" s="1669">
        <f t="shared" si="13"/>
        <v>4</v>
      </c>
    </row>
    <row r="883" spans="2:6" ht="16.5" hidden="1" customHeight="1">
      <c r="B883" s="1485" t="s">
        <v>6876</v>
      </c>
      <c r="C883" s="1486">
        <v>880</v>
      </c>
      <c r="D883" s="1487">
        <v>0</v>
      </c>
      <c r="E883" s="1487">
        <v>0</v>
      </c>
      <c r="F883" s="1669">
        <f t="shared" si="13"/>
        <v>5</v>
      </c>
    </row>
    <row r="884" spans="2:6" ht="16.5" hidden="1" customHeight="1">
      <c r="B884" s="1485" t="s">
        <v>6877</v>
      </c>
      <c r="C884" s="1486">
        <v>881</v>
      </c>
      <c r="D884" s="1487">
        <v>0</v>
      </c>
      <c r="E884" s="1487">
        <v>0</v>
      </c>
      <c r="F884" s="1669">
        <f t="shared" si="13"/>
        <v>6</v>
      </c>
    </row>
    <row r="885" spans="2:6" ht="16.5" hidden="1" customHeight="1">
      <c r="B885" s="1485" t="s">
        <v>6878</v>
      </c>
      <c r="C885" s="1486">
        <v>882</v>
      </c>
      <c r="D885" s="1487">
        <v>0</v>
      </c>
      <c r="E885" s="1487">
        <v>0</v>
      </c>
      <c r="F885" s="1669">
        <f t="shared" si="13"/>
        <v>7</v>
      </c>
    </row>
    <row r="886" spans="2:6" ht="16.5" hidden="1" customHeight="1">
      <c r="B886" s="1485" t="s">
        <v>6879</v>
      </c>
      <c r="C886" s="1486">
        <v>883</v>
      </c>
      <c r="D886" s="1487">
        <v>0</v>
      </c>
      <c r="E886" s="1487">
        <v>0</v>
      </c>
      <c r="F886" s="1669">
        <f t="shared" si="13"/>
        <v>8</v>
      </c>
    </row>
    <row r="887" spans="2:6" ht="16.5" hidden="1" customHeight="1">
      <c r="B887" s="1485" t="s">
        <v>6880</v>
      </c>
      <c r="C887" s="1486">
        <v>884</v>
      </c>
      <c r="D887" s="1487">
        <v>0</v>
      </c>
      <c r="E887" s="1487">
        <v>0</v>
      </c>
      <c r="F887" s="1669">
        <f t="shared" si="13"/>
        <v>9</v>
      </c>
    </row>
    <row r="888" spans="2:6" ht="16.5" hidden="1" customHeight="1">
      <c r="B888" s="1485" t="s">
        <v>6881</v>
      </c>
      <c r="C888" s="1486">
        <v>885</v>
      </c>
      <c r="D888" s="1487">
        <v>0</v>
      </c>
      <c r="E888" s="1487">
        <v>0</v>
      </c>
      <c r="F888" s="1669">
        <f t="shared" si="13"/>
        <v>10</v>
      </c>
    </row>
    <row r="889" spans="2:6" ht="16.5" hidden="1" customHeight="1">
      <c r="B889" s="1485" t="s">
        <v>6882</v>
      </c>
      <c r="C889" s="1486">
        <v>886</v>
      </c>
      <c r="D889" s="1487">
        <v>0</v>
      </c>
      <c r="E889" s="1487">
        <v>0</v>
      </c>
      <c r="F889" s="1669">
        <f t="shared" si="13"/>
        <v>11</v>
      </c>
    </row>
    <row r="890" spans="2:6" ht="16.5" hidden="1" customHeight="1">
      <c r="B890" s="1485" t="s">
        <v>6883</v>
      </c>
      <c r="C890" s="1486">
        <v>887</v>
      </c>
      <c r="D890" s="1487">
        <v>0</v>
      </c>
      <c r="E890" s="1487">
        <v>0</v>
      </c>
      <c r="F890" s="1669">
        <f t="shared" si="13"/>
        <v>12</v>
      </c>
    </row>
    <row r="891" spans="2:6" ht="16.5" hidden="1" customHeight="1">
      <c r="B891" s="1485" t="s">
        <v>6884</v>
      </c>
      <c r="C891" s="1486">
        <v>888</v>
      </c>
      <c r="D891" s="1487">
        <v>0</v>
      </c>
      <c r="E891" s="1487">
        <v>0</v>
      </c>
      <c r="F891" s="1669">
        <f t="shared" si="13"/>
        <v>13</v>
      </c>
    </row>
    <row r="892" spans="2:6" ht="16.5" hidden="1" customHeight="1">
      <c r="B892" s="1485" t="s">
        <v>6885</v>
      </c>
      <c r="C892" s="1486">
        <v>889</v>
      </c>
      <c r="D892" s="1487">
        <v>0</v>
      </c>
      <c r="E892" s="1487">
        <v>0</v>
      </c>
      <c r="F892" s="1669">
        <f t="shared" si="13"/>
        <v>14</v>
      </c>
    </row>
    <row r="893" spans="2:6" ht="16.5" hidden="1" customHeight="1">
      <c r="B893" s="1485" t="s">
        <v>6886</v>
      </c>
      <c r="C893" s="1486">
        <v>890</v>
      </c>
      <c r="D893" s="1487">
        <v>0</v>
      </c>
      <c r="E893" s="1487">
        <v>0</v>
      </c>
      <c r="F893" s="1669">
        <f t="shared" si="13"/>
        <v>15</v>
      </c>
    </row>
    <row r="894" spans="2:6" ht="16.5" hidden="1" customHeight="1">
      <c r="B894" s="1485" t="s">
        <v>6887</v>
      </c>
      <c r="C894" s="1486">
        <v>891</v>
      </c>
      <c r="D894" s="1487">
        <v>0</v>
      </c>
      <c r="E894" s="1487">
        <v>0</v>
      </c>
      <c r="F894" s="1669">
        <f t="shared" si="13"/>
        <v>16</v>
      </c>
    </row>
    <row r="895" spans="2:6" ht="16.5" hidden="1" customHeight="1">
      <c r="B895" s="1485" t="s">
        <v>6888</v>
      </c>
      <c r="C895" s="1486">
        <v>892</v>
      </c>
      <c r="D895" s="1487">
        <v>0</v>
      </c>
      <c r="E895" s="1487">
        <v>0</v>
      </c>
      <c r="F895" s="1669">
        <f t="shared" si="13"/>
        <v>17</v>
      </c>
    </row>
    <row r="896" spans="2:6" ht="16.5" hidden="1" customHeight="1">
      <c r="B896" s="1485" t="s">
        <v>6889</v>
      </c>
      <c r="C896" s="1486">
        <v>893</v>
      </c>
      <c r="D896" s="1487">
        <v>0</v>
      </c>
      <c r="E896" s="1487">
        <v>0</v>
      </c>
      <c r="F896" s="1669">
        <f t="shared" si="13"/>
        <v>18</v>
      </c>
    </row>
    <row r="897" spans="2:6" ht="16.5" hidden="1" customHeight="1">
      <c r="B897" s="1485" t="s">
        <v>6890</v>
      </c>
      <c r="C897" s="1486">
        <v>894</v>
      </c>
      <c r="D897" s="1487">
        <v>0</v>
      </c>
      <c r="E897" s="1487">
        <v>0</v>
      </c>
      <c r="F897" s="1669">
        <f t="shared" si="13"/>
        <v>19</v>
      </c>
    </row>
    <row r="898" spans="2:6" ht="16.5" hidden="1" customHeight="1">
      <c r="B898" s="1485" t="s">
        <v>6891</v>
      </c>
      <c r="C898" s="1486">
        <v>895</v>
      </c>
      <c r="D898" s="1487">
        <v>0</v>
      </c>
      <c r="E898" s="1487">
        <v>0</v>
      </c>
      <c r="F898" s="1669">
        <f t="shared" si="13"/>
        <v>20</v>
      </c>
    </row>
    <row r="899" spans="2:6" ht="16.5" hidden="1" customHeight="1">
      <c r="B899" s="1485" t="s">
        <v>6892</v>
      </c>
      <c r="C899" s="1486">
        <v>896</v>
      </c>
      <c r="D899" s="1487">
        <v>0</v>
      </c>
      <c r="E899" s="1487">
        <v>0</v>
      </c>
      <c r="F899" s="1669">
        <f t="shared" si="13"/>
        <v>21</v>
      </c>
    </row>
    <row r="900" spans="2:6" ht="16.5" hidden="1" customHeight="1">
      <c r="B900" s="1485" t="s">
        <v>6893</v>
      </c>
      <c r="C900" s="1486">
        <v>897</v>
      </c>
      <c r="D900" s="1487">
        <v>0</v>
      </c>
      <c r="E900" s="1487">
        <v>0</v>
      </c>
      <c r="F900" s="1669">
        <f t="shared" si="13"/>
        <v>22</v>
      </c>
    </row>
    <row r="901" spans="2:6" ht="16.5" hidden="1" customHeight="1">
      <c r="B901" s="1485" t="s">
        <v>6894</v>
      </c>
      <c r="C901" s="1486">
        <v>898</v>
      </c>
      <c r="D901" s="1487">
        <v>0</v>
      </c>
      <c r="E901" s="1487">
        <v>0</v>
      </c>
      <c r="F901" s="1669">
        <f t="shared" ref="F901:F964" si="14">MOD(ROW()-3,25)</f>
        <v>23</v>
      </c>
    </row>
    <row r="902" spans="2:6" ht="16.5" hidden="1" customHeight="1">
      <c r="B902" s="1485" t="s">
        <v>6895</v>
      </c>
      <c r="C902" s="1486">
        <v>899</v>
      </c>
      <c r="D902" s="1487">
        <v>0</v>
      </c>
      <c r="E902" s="1487">
        <v>0</v>
      </c>
      <c r="F902" s="1669">
        <f t="shared" si="14"/>
        <v>24</v>
      </c>
    </row>
    <row r="903" spans="2:6" ht="16.5" customHeight="1">
      <c r="B903" s="1485" t="s">
        <v>6896</v>
      </c>
      <c r="C903" s="1486">
        <v>900</v>
      </c>
      <c r="D903" s="1487">
        <f>D853+1250</f>
        <v>22500</v>
      </c>
      <c r="E903" s="1487">
        <v>0</v>
      </c>
      <c r="F903" s="1669">
        <f t="shared" si="14"/>
        <v>0</v>
      </c>
    </row>
    <row r="904" spans="2:6" ht="16.5" hidden="1" customHeight="1">
      <c r="B904" s="1485" t="s">
        <v>6897</v>
      </c>
      <c r="C904" s="1486">
        <v>901</v>
      </c>
      <c r="D904" s="1487">
        <v>0</v>
      </c>
      <c r="E904" s="1487">
        <v>0</v>
      </c>
      <c r="F904" s="1669">
        <f t="shared" si="14"/>
        <v>1</v>
      </c>
    </row>
    <row r="905" spans="2:6" ht="16.5" hidden="1" customHeight="1">
      <c r="B905" s="1485" t="s">
        <v>6898</v>
      </c>
      <c r="C905" s="1486">
        <v>902</v>
      </c>
      <c r="D905" s="1487">
        <v>0</v>
      </c>
      <c r="E905" s="1487">
        <v>0</v>
      </c>
      <c r="F905" s="1669">
        <f t="shared" si="14"/>
        <v>2</v>
      </c>
    </row>
    <row r="906" spans="2:6" ht="16.5" hidden="1" customHeight="1">
      <c r="B906" s="1485" t="s">
        <v>6899</v>
      </c>
      <c r="C906" s="1486">
        <v>903</v>
      </c>
      <c r="D906" s="1487">
        <v>0</v>
      </c>
      <c r="E906" s="1487">
        <v>0</v>
      </c>
      <c r="F906" s="1669">
        <f t="shared" si="14"/>
        <v>3</v>
      </c>
    </row>
    <row r="907" spans="2:6" ht="16.5" hidden="1" customHeight="1">
      <c r="B907" s="1485" t="s">
        <v>6900</v>
      </c>
      <c r="C907" s="1486">
        <v>904</v>
      </c>
      <c r="D907" s="1487">
        <v>0</v>
      </c>
      <c r="E907" s="1487">
        <v>0</v>
      </c>
      <c r="F907" s="1669">
        <f t="shared" si="14"/>
        <v>4</v>
      </c>
    </row>
    <row r="908" spans="2:6" ht="16.5" hidden="1" customHeight="1">
      <c r="B908" s="1485" t="s">
        <v>6901</v>
      </c>
      <c r="C908" s="1486">
        <v>905</v>
      </c>
      <c r="D908" s="1487">
        <v>0</v>
      </c>
      <c r="E908" s="1487">
        <v>0</v>
      </c>
      <c r="F908" s="1669">
        <f t="shared" si="14"/>
        <v>5</v>
      </c>
    </row>
    <row r="909" spans="2:6" ht="16.5" hidden="1" customHeight="1">
      <c r="B909" s="1485" t="s">
        <v>6902</v>
      </c>
      <c r="C909" s="1486">
        <v>906</v>
      </c>
      <c r="D909" s="1487">
        <v>0</v>
      </c>
      <c r="E909" s="1487">
        <v>0</v>
      </c>
      <c r="F909" s="1669">
        <f t="shared" si="14"/>
        <v>6</v>
      </c>
    </row>
    <row r="910" spans="2:6" ht="16.5" hidden="1" customHeight="1">
      <c r="B910" s="1485" t="s">
        <v>6903</v>
      </c>
      <c r="C910" s="1486">
        <v>907</v>
      </c>
      <c r="D910" s="1487">
        <v>0</v>
      </c>
      <c r="E910" s="1487">
        <v>0</v>
      </c>
      <c r="F910" s="1669">
        <f t="shared" si="14"/>
        <v>7</v>
      </c>
    </row>
    <row r="911" spans="2:6" ht="16.5" hidden="1" customHeight="1">
      <c r="B911" s="1485" t="s">
        <v>6904</v>
      </c>
      <c r="C911" s="1486">
        <v>908</v>
      </c>
      <c r="D911" s="1487">
        <v>0</v>
      </c>
      <c r="E911" s="1487">
        <v>0</v>
      </c>
      <c r="F911" s="1669">
        <f t="shared" si="14"/>
        <v>8</v>
      </c>
    </row>
    <row r="912" spans="2:6" ht="16.5" hidden="1" customHeight="1">
      <c r="B912" s="1485" t="s">
        <v>6905</v>
      </c>
      <c r="C912" s="1486">
        <v>909</v>
      </c>
      <c r="D912" s="1487">
        <v>0</v>
      </c>
      <c r="E912" s="1487">
        <v>0</v>
      </c>
      <c r="F912" s="1669">
        <f t="shared" si="14"/>
        <v>9</v>
      </c>
    </row>
    <row r="913" spans="2:6" ht="16.5" hidden="1" customHeight="1">
      <c r="B913" s="1485" t="s">
        <v>6906</v>
      </c>
      <c r="C913" s="1486">
        <v>910</v>
      </c>
      <c r="D913" s="1487">
        <v>0</v>
      </c>
      <c r="E913" s="1487">
        <v>0</v>
      </c>
      <c r="F913" s="1669">
        <f t="shared" si="14"/>
        <v>10</v>
      </c>
    </row>
    <row r="914" spans="2:6" ht="16.5" hidden="1" customHeight="1">
      <c r="B914" s="1485" t="s">
        <v>6907</v>
      </c>
      <c r="C914" s="1486">
        <v>911</v>
      </c>
      <c r="D914" s="1487">
        <v>0</v>
      </c>
      <c r="E914" s="1487">
        <v>0</v>
      </c>
      <c r="F914" s="1669">
        <f t="shared" si="14"/>
        <v>11</v>
      </c>
    </row>
    <row r="915" spans="2:6" ht="16.5" hidden="1" customHeight="1">
      <c r="B915" s="1485" t="s">
        <v>6908</v>
      </c>
      <c r="C915" s="1486">
        <v>912</v>
      </c>
      <c r="D915" s="1487">
        <v>0</v>
      </c>
      <c r="E915" s="1487">
        <v>0</v>
      </c>
      <c r="F915" s="1669">
        <f t="shared" si="14"/>
        <v>12</v>
      </c>
    </row>
    <row r="916" spans="2:6" ht="16.5" hidden="1" customHeight="1">
      <c r="B916" s="1485" t="s">
        <v>6909</v>
      </c>
      <c r="C916" s="1486">
        <v>913</v>
      </c>
      <c r="D916" s="1487">
        <v>0</v>
      </c>
      <c r="E916" s="1487">
        <v>0</v>
      </c>
      <c r="F916" s="1669">
        <f t="shared" si="14"/>
        <v>13</v>
      </c>
    </row>
    <row r="917" spans="2:6" ht="16.5" hidden="1" customHeight="1">
      <c r="B917" s="1485" t="s">
        <v>6910</v>
      </c>
      <c r="C917" s="1486">
        <v>914</v>
      </c>
      <c r="D917" s="1487">
        <v>0</v>
      </c>
      <c r="E917" s="1487">
        <v>0</v>
      </c>
      <c r="F917" s="1669">
        <f t="shared" si="14"/>
        <v>14</v>
      </c>
    </row>
    <row r="918" spans="2:6" ht="16.5" hidden="1" customHeight="1">
      <c r="B918" s="1485" t="s">
        <v>6911</v>
      </c>
      <c r="C918" s="1486">
        <v>915</v>
      </c>
      <c r="D918" s="1487">
        <v>0</v>
      </c>
      <c r="E918" s="1487">
        <v>0</v>
      </c>
      <c r="F918" s="1669">
        <f t="shared" si="14"/>
        <v>15</v>
      </c>
    </row>
    <row r="919" spans="2:6" ht="16.5" hidden="1" customHeight="1">
      <c r="B919" s="1485" t="s">
        <v>6912</v>
      </c>
      <c r="C919" s="1486">
        <v>916</v>
      </c>
      <c r="D919" s="1487">
        <v>0</v>
      </c>
      <c r="E919" s="1487">
        <v>0</v>
      </c>
      <c r="F919" s="1669">
        <f t="shared" si="14"/>
        <v>16</v>
      </c>
    </row>
    <row r="920" spans="2:6" ht="16.5" hidden="1" customHeight="1">
      <c r="B920" s="1485" t="s">
        <v>6913</v>
      </c>
      <c r="C920" s="1486">
        <v>917</v>
      </c>
      <c r="D920" s="1487">
        <v>0</v>
      </c>
      <c r="E920" s="1487">
        <v>0</v>
      </c>
      <c r="F920" s="1669">
        <f t="shared" si="14"/>
        <v>17</v>
      </c>
    </row>
    <row r="921" spans="2:6" ht="16.5" hidden="1" customHeight="1">
      <c r="B921" s="1485" t="s">
        <v>6914</v>
      </c>
      <c r="C921" s="1486">
        <v>918</v>
      </c>
      <c r="D921" s="1487">
        <v>0</v>
      </c>
      <c r="E921" s="1487">
        <v>0</v>
      </c>
      <c r="F921" s="1669">
        <f t="shared" si="14"/>
        <v>18</v>
      </c>
    </row>
    <row r="922" spans="2:6" ht="16.5" hidden="1" customHeight="1">
      <c r="B922" s="1485" t="s">
        <v>6915</v>
      </c>
      <c r="C922" s="1486">
        <v>919</v>
      </c>
      <c r="D922" s="1487">
        <v>0</v>
      </c>
      <c r="E922" s="1487">
        <v>0</v>
      </c>
      <c r="F922" s="1669">
        <f t="shared" si="14"/>
        <v>19</v>
      </c>
    </row>
    <row r="923" spans="2:6" ht="16.5" hidden="1" customHeight="1">
      <c r="B923" s="1485" t="s">
        <v>6916</v>
      </c>
      <c r="C923" s="1486">
        <v>920</v>
      </c>
      <c r="D923" s="1487">
        <v>0</v>
      </c>
      <c r="E923" s="1487">
        <v>0</v>
      </c>
      <c r="F923" s="1669">
        <f t="shared" si="14"/>
        <v>20</v>
      </c>
    </row>
    <row r="924" spans="2:6" ht="16.5" hidden="1" customHeight="1">
      <c r="B924" s="1485" t="s">
        <v>6917</v>
      </c>
      <c r="C924" s="1486">
        <v>921</v>
      </c>
      <c r="D924" s="1487">
        <v>0</v>
      </c>
      <c r="E924" s="1487">
        <v>0</v>
      </c>
      <c r="F924" s="1669">
        <f t="shared" si="14"/>
        <v>21</v>
      </c>
    </row>
    <row r="925" spans="2:6" ht="16.5" hidden="1" customHeight="1">
      <c r="B925" s="1485" t="s">
        <v>6918</v>
      </c>
      <c r="C925" s="1486">
        <v>922</v>
      </c>
      <c r="D925" s="1487">
        <v>0</v>
      </c>
      <c r="E925" s="1487">
        <v>0</v>
      </c>
      <c r="F925" s="1669">
        <f t="shared" si="14"/>
        <v>22</v>
      </c>
    </row>
    <row r="926" spans="2:6" ht="16.5" hidden="1" customHeight="1">
      <c r="B926" s="1485" t="s">
        <v>6919</v>
      </c>
      <c r="C926" s="1486">
        <v>923</v>
      </c>
      <c r="D926" s="1487">
        <v>0</v>
      </c>
      <c r="E926" s="1487">
        <v>0</v>
      </c>
      <c r="F926" s="1669">
        <f t="shared" si="14"/>
        <v>23</v>
      </c>
    </row>
    <row r="927" spans="2:6" ht="16.5" hidden="1" customHeight="1">
      <c r="B927" s="1485" t="s">
        <v>6920</v>
      </c>
      <c r="C927" s="1486">
        <v>924</v>
      </c>
      <c r="D927" s="1487">
        <v>0</v>
      </c>
      <c r="E927" s="1487">
        <v>0</v>
      </c>
      <c r="F927" s="1669">
        <f t="shared" si="14"/>
        <v>24</v>
      </c>
    </row>
    <row r="928" spans="2:6" ht="16.5" customHeight="1">
      <c r="B928" s="1485" t="s">
        <v>6921</v>
      </c>
      <c r="C928" s="1486">
        <v>925</v>
      </c>
      <c r="D928" s="1487">
        <v>0</v>
      </c>
      <c r="E928" s="1487">
        <f>E878+75</f>
        <v>1425</v>
      </c>
      <c r="F928" s="1669">
        <f t="shared" si="14"/>
        <v>0</v>
      </c>
    </row>
    <row r="929" spans="2:6" ht="16.5" hidden="1" customHeight="1">
      <c r="B929" s="1485" t="s">
        <v>6922</v>
      </c>
      <c r="C929" s="1486">
        <v>926</v>
      </c>
      <c r="D929" s="1487">
        <v>0</v>
      </c>
      <c r="E929" s="1487">
        <v>0</v>
      </c>
      <c r="F929" s="1669">
        <f t="shared" si="14"/>
        <v>1</v>
      </c>
    </row>
    <row r="930" spans="2:6" ht="16.5" hidden="1" customHeight="1">
      <c r="B930" s="1485" t="s">
        <v>6923</v>
      </c>
      <c r="C930" s="1486">
        <v>927</v>
      </c>
      <c r="D930" s="1487">
        <v>0</v>
      </c>
      <c r="E930" s="1487">
        <v>0</v>
      </c>
      <c r="F930" s="1669">
        <f t="shared" si="14"/>
        <v>2</v>
      </c>
    </row>
    <row r="931" spans="2:6" ht="16.5" hidden="1" customHeight="1">
      <c r="B931" s="1485" t="s">
        <v>6924</v>
      </c>
      <c r="C931" s="1486">
        <v>928</v>
      </c>
      <c r="D931" s="1487">
        <v>0</v>
      </c>
      <c r="E931" s="1487">
        <v>0</v>
      </c>
      <c r="F931" s="1669">
        <f t="shared" si="14"/>
        <v>3</v>
      </c>
    </row>
    <row r="932" spans="2:6" ht="16.5" hidden="1" customHeight="1">
      <c r="B932" s="1485" t="s">
        <v>6925</v>
      </c>
      <c r="C932" s="1486">
        <v>929</v>
      </c>
      <c r="D932" s="1487">
        <v>0</v>
      </c>
      <c r="E932" s="1487">
        <v>0</v>
      </c>
      <c r="F932" s="1669">
        <f t="shared" si="14"/>
        <v>4</v>
      </c>
    </row>
    <row r="933" spans="2:6" ht="16.5" hidden="1" customHeight="1">
      <c r="B933" s="1485" t="s">
        <v>6926</v>
      </c>
      <c r="C933" s="1486">
        <v>930</v>
      </c>
      <c r="D933" s="1487">
        <v>0</v>
      </c>
      <c r="E933" s="1487">
        <v>0</v>
      </c>
      <c r="F933" s="1669">
        <f t="shared" si="14"/>
        <v>5</v>
      </c>
    </row>
    <row r="934" spans="2:6" ht="16.5" hidden="1" customHeight="1">
      <c r="B934" s="1485" t="s">
        <v>6927</v>
      </c>
      <c r="C934" s="1486">
        <v>931</v>
      </c>
      <c r="D934" s="1487">
        <v>0</v>
      </c>
      <c r="E934" s="1487">
        <v>0</v>
      </c>
      <c r="F934" s="1669">
        <f t="shared" si="14"/>
        <v>6</v>
      </c>
    </row>
    <row r="935" spans="2:6" ht="16.5" hidden="1" customHeight="1">
      <c r="B935" s="1485" t="s">
        <v>6928</v>
      </c>
      <c r="C935" s="1486">
        <v>932</v>
      </c>
      <c r="D935" s="1487">
        <v>0</v>
      </c>
      <c r="E935" s="1487">
        <v>0</v>
      </c>
      <c r="F935" s="1669">
        <f t="shared" si="14"/>
        <v>7</v>
      </c>
    </row>
    <row r="936" spans="2:6" ht="16.5" hidden="1" customHeight="1">
      <c r="B936" s="1485" t="s">
        <v>6929</v>
      </c>
      <c r="C936" s="1486">
        <v>933</v>
      </c>
      <c r="D936" s="1487">
        <v>0</v>
      </c>
      <c r="E936" s="1487">
        <v>0</v>
      </c>
      <c r="F936" s="1669">
        <f t="shared" si="14"/>
        <v>8</v>
      </c>
    </row>
    <row r="937" spans="2:6" ht="16.5" hidden="1" customHeight="1">
      <c r="B937" s="1485" t="s">
        <v>6930</v>
      </c>
      <c r="C937" s="1486">
        <v>934</v>
      </c>
      <c r="D937" s="1487">
        <v>0</v>
      </c>
      <c r="E937" s="1487">
        <v>0</v>
      </c>
      <c r="F937" s="1669">
        <f t="shared" si="14"/>
        <v>9</v>
      </c>
    </row>
    <row r="938" spans="2:6" ht="16.5" hidden="1" customHeight="1">
      <c r="B938" s="1485" t="s">
        <v>6931</v>
      </c>
      <c r="C938" s="1486">
        <v>935</v>
      </c>
      <c r="D938" s="1487">
        <v>0</v>
      </c>
      <c r="E938" s="1487">
        <v>0</v>
      </c>
      <c r="F938" s="1669">
        <f t="shared" si="14"/>
        <v>10</v>
      </c>
    </row>
    <row r="939" spans="2:6" ht="16.5" hidden="1" customHeight="1">
      <c r="B939" s="1485" t="s">
        <v>6932</v>
      </c>
      <c r="C939" s="1486">
        <v>936</v>
      </c>
      <c r="D939" s="1487">
        <v>0</v>
      </c>
      <c r="E939" s="1487">
        <v>0</v>
      </c>
      <c r="F939" s="1669">
        <f t="shared" si="14"/>
        <v>11</v>
      </c>
    </row>
    <row r="940" spans="2:6" ht="16.5" hidden="1" customHeight="1">
      <c r="B940" s="1485" t="s">
        <v>6933</v>
      </c>
      <c r="C940" s="1486">
        <v>937</v>
      </c>
      <c r="D940" s="1487">
        <v>0</v>
      </c>
      <c r="E940" s="1487">
        <v>0</v>
      </c>
      <c r="F940" s="1669">
        <f t="shared" si="14"/>
        <v>12</v>
      </c>
    </row>
    <row r="941" spans="2:6" ht="16.5" hidden="1" customHeight="1">
      <c r="B941" s="1485" t="s">
        <v>6934</v>
      </c>
      <c r="C941" s="1486">
        <v>938</v>
      </c>
      <c r="D941" s="1487">
        <v>0</v>
      </c>
      <c r="E941" s="1487">
        <v>0</v>
      </c>
      <c r="F941" s="1669">
        <f t="shared" si="14"/>
        <v>13</v>
      </c>
    </row>
    <row r="942" spans="2:6" ht="16.5" hidden="1" customHeight="1">
      <c r="B942" s="1485" t="s">
        <v>6935</v>
      </c>
      <c r="C942" s="1486">
        <v>939</v>
      </c>
      <c r="D942" s="1487">
        <v>0</v>
      </c>
      <c r="E942" s="1487">
        <v>0</v>
      </c>
      <c r="F942" s="1669">
        <f t="shared" si="14"/>
        <v>14</v>
      </c>
    </row>
    <row r="943" spans="2:6" ht="16.5" hidden="1" customHeight="1">
      <c r="B943" s="1485" t="s">
        <v>6936</v>
      </c>
      <c r="C943" s="1486">
        <v>940</v>
      </c>
      <c r="D943" s="1487">
        <v>0</v>
      </c>
      <c r="E943" s="1487">
        <v>0</v>
      </c>
      <c r="F943" s="1669">
        <f t="shared" si="14"/>
        <v>15</v>
      </c>
    </row>
    <row r="944" spans="2:6" ht="16.5" hidden="1" customHeight="1">
      <c r="B944" s="1485" t="s">
        <v>6937</v>
      </c>
      <c r="C944" s="1486">
        <v>941</v>
      </c>
      <c r="D944" s="1487">
        <v>0</v>
      </c>
      <c r="E944" s="1487">
        <v>0</v>
      </c>
      <c r="F944" s="1669">
        <f t="shared" si="14"/>
        <v>16</v>
      </c>
    </row>
    <row r="945" spans="2:6" ht="16.5" hidden="1" customHeight="1">
      <c r="B945" s="1485" t="s">
        <v>6938</v>
      </c>
      <c r="C945" s="1486">
        <v>942</v>
      </c>
      <c r="D945" s="1487">
        <v>0</v>
      </c>
      <c r="E945" s="1487">
        <v>0</v>
      </c>
      <c r="F945" s="1669">
        <f t="shared" si="14"/>
        <v>17</v>
      </c>
    </row>
    <row r="946" spans="2:6" ht="16.5" hidden="1" customHeight="1">
      <c r="B946" s="1485" t="s">
        <v>6939</v>
      </c>
      <c r="C946" s="1486">
        <v>943</v>
      </c>
      <c r="D946" s="1487">
        <v>0</v>
      </c>
      <c r="E946" s="1487">
        <v>0</v>
      </c>
      <c r="F946" s="1669">
        <f t="shared" si="14"/>
        <v>18</v>
      </c>
    </row>
    <row r="947" spans="2:6" ht="16.5" hidden="1" customHeight="1">
      <c r="B947" s="1485" t="s">
        <v>6940</v>
      </c>
      <c r="C947" s="1486">
        <v>944</v>
      </c>
      <c r="D947" s="1487">
        <v>0</v>
      </c>
      <c r="E947" s="1487">
        <v>0</v>
      </c>
      <c r="F947" s="1669">
        <f t="shared" si="14"/>
        <v>19</v>
      </c>
    </row>
    <row r="948" spans="2:6" ht="16.5" hidden="1" customHeight="1">
      <c r="B948" s="1485" t="s">
        <v>6941</v>
      </c>
      <c r="C948" s="1486">
        <v>945</v>
      </c>
      <c r="D948" s="1487">
        <v>0</v>
      </c>
      <c r="E948" s="1487">
        <v>0</v>
      </c>
      <c r="F948" s="1669">
        <f t="shared" si="14"/>
        <v>20</v>
      </c>
    </row>
    <row r="949" spans="2:6" ht="16.5" hidden="1" customHeight="1">
      <c r="B949" s="1485" t="s">
        <v>6942</v>
      </c>
      <c r="C949" s="1486">
        <v>946</v>
      </c>
      <c r="D949" s="1487">
        <v>0</v>
      </c>
      <c r="E949" s="1487">
        <v>0</v>
      </c>
      <c r="F949" s="1669">
        <f t="shared" si="14"/>
        <v>21</v>
      </c>
    </row>
    <row r="950" spans="2:6" ht="16.5" hidden="1" customHeight="1">
      <c r="B950" s="1485" t="s">
        <v>6943</v>
      </c>
      <c r="C950" s="1486">
        <v>947</v>
      </c>
      <c r="D950" s="1487">
        <v>0</v>
      </c>
      <c r="E950" s="1487">
        <v>0</v>
      </c>
      <c r="F950" s="1669">
        <f t="shared" si="14"/>
        <v>22</v>
      </c>
    </row>
    <row r="951" spans="2:6" ht="16.5" hidden="1" customHeight="1">
      <c r="B951" s="1485" t="s">
        <v>6944</v>
      </c>
      <c r="C951" s="1486">
        <v>948</v>
      </c>
      <c r="D951" s="1487">
        <v>0</v>
      </c>
      <c r="E951" s="1487">
        <v>0</v>
      </c>
      <c r="F951" s="1669">
        <f t="shared" si="14"/>
        <v>23</v>
      </c>
    </row>
    <row r="952" spans="2:6" ht="16.5" hidden="1" customHeight="1">
      <c r="B952" s="1485" t="s">
        <v>6945</v>
      </c>
      <c r="C952" s="1486">
        <v>949</v>
      </c>
      <c r="D952" s="1487">
        <v>0</v>
      </c>
      <c r="E952" s="1487">
        <v>0</v>
      </c>
      <c r="F952" s="1669">
        <f t="shared" si="14"/>
        <v>24</v>
      </c>
    </row>
    <row r="953" spans="2:6" ht="16.5" customHeight="1">
      <c r="B953" s="1485" t="s">
        <v>6946</v>
      </c>
      <c r="C953" s="1486">
        <v>950</v>
      </c>
      <c r="D953" s="1487">
        <f>D903+1250</f>
        <v>23750</v>
      </c>
      <c r="E953" s="1487">
        <v>0</v>
      </c>
      <c r="F953" s="1669">
        <f t="shared" si="14"/>
        <v>0</v>
      </c>
    </row>
    <row r="954" spans="2:6" ht="16.5" hidden="1" customHeight="1">
      <c r="B954" s="1485" t="s">
        <v>6947</v>
      </c>
      <c r="C954" s="1486">
        <v>951</v>
      </c>
      <c r="D954" s="1487">
        <v>0</v>
      </c>
      <c r="E954" s="1487">
        <v>0</v>
      </c>
      <c r="F954" s="1669">
        <f t="shared" si="14"/>
        <v>1</v>
      </c>
    </row>
    <row r="955" spans="2:6" ht="16.5" hidden="1" customHeight="1">
      <c r="B955" s="1485" t="s">
        <v>6948</v>
      </c>
      <c r="C955" s="1486">
        <v>952</v>
      </c>
      <c r="D955" s="1487">
        <v>0</v>
      </c>
      <c r="E955" s="1487">
        <v>0</v>
      </c>
      <c r="F955" s="1669">
        <f t="shared" si="14"/>
        <v>2</v>
      </c>
    </row>
    <row r="956" spans="2:6" ht="16.5" hidden="1" customHeight="1">
      <c r="B956" s="1485" t="s">
        <v>6949</v>
      </c>
      <c r="C956" s="1486">
        <v>953</v>
      </c>
      <c r="D956" s="1487">
        <v>0</v>
      </c>
      <c r="E956" s="1487">
        <v>0</v>
      </c>
      <c r="F956" s="1669">
        <f t="shared" si="14"/>
        <v>3</v>
      </c>
    </row>
    <row r="957" spans="2:6" ht="16.5" hidden="1" customHeight="1">
      <c r="B957" s="1485" t="s">
        <v>6950</v>
      </c>
      <c r="C957" s="1486">
        <v>954</v>
      </c>
      <c r="D957" s="1487">
        <v>0</v>
      </c>
      <c r="E957" s="1487">
        <v>0</v>
      </c>
      <c r="F957" s="1669">
        <f t="shared" si="14"/>
        <v>4</v>
      </c>
    </row>
    <row r="958" spans="2:6" ht="16.5" hidden="1" customHeight="1">
      <c r="B958" s="1485" t="s">
        <v>6951</v>
      </c>
      <c r="C958" s="1486">
        <v>955</v>
      </c>
      <c r="D958" s="1487">
        <v>0</v>
      </c>
      <c r="E958" s="1487">
        <v>0</v>
      </c>
      <c r="F958" s="1669">
        <f t="shared" si="14"/>
        <v>5</v>
      </c>
    </row>
    <row r="959" spans="2:6" ht="16.5" hidden="1" customHeight="1">
      <c r="B959" s="1485" t="s">
        <v>6952</v>
      </c>
      <c r="C959" s="1486">
        <v>956</v>
      </c>
      <c r="D959" s="1487">
        <v>0</v>
      </c>
      <c r="E959" s="1487">
        <v>0</v>
      </c>
      <c r="F959" s="1669">
        <f t="shared" si="14"/>
        <v>6</v>
      </c>
    </row>
    <row r="960" spans="2:6" ht="16.5" hidden="1" customHeight="1">
      <c r="B960" s="1485" t="s">
        <v>6953</v>
      </c>
      <c r="C960" s="1486">
        <v>957</v>
      </c>
      <c r="D960" s="1487">
        <v>0</v>
      </c>
      <c r="E960" s="1487">
        <v>0</v>
      </c>
      <c r="F960" s="1669">
        <f t="shared" si="14"/>
        <v>7</v>
      </c>
    </row>
    <row r="961" spans="2:6" ht="16.5" hidden="1" customHeight="1">
      <c r="B961" s="1485" t="s">
        <v>6954</v>
      </c>
      <c r="C961" s="1486">
        <v>958</v>
      </c>
      <c r="D961" s="1487">
        <v>0</v>
      </c>
      <c r="E961" s="1487">
        <v>0</v>
      </c>
      <c r="F961" s="1669">
        <f t="shared" si="14"/>
        <v>8</v>
      </c>
    </row>
    <row r="962" spans="2:6" ht="16.5" hidden="1" customHeight="1">
      <c r="B962" s="1485" t="s">
        <v>6955</v>
      </c>
      <c r="C962" s="1486">
        <v>959</v>
      </c>
      <c r="D962" s="1487">
        <v>0</v>
      </c>
      <c r="E962" s="1487">
        <v>0</v>
      </c>
      <c r="F962" s="1669">
        <f t="shared" si="14"/>
        <v>9</v>
      </c>
    </row>
    <row r="963" spans="2:6" ht="16.5" hidden="1" customHeight="1">
      <c r="B963" s="1485" t="s">
        <v>6956</v>
      </c>
      <c r="C963" s="1486">
        <v>960</v>
      </c>
      <c r="D963" s="1487">
        <v>0</v>
      </c>
      <c r="E963" s="1487">
        <v>0</v>
      </c>
      <c r="F963" s="1669">
        <f t="shared" si="14"/>
        <v>10</v>
      </c>
    </row>
    <row r="964" spans="2:6" ht="16.5" hidden="1" customHeight="1">
      <c r="B964" s="1485" t="s">
        <v>6957</v>
      </c>
      <c r="C964" s="1486">
        <v>961</v>
      </c>
      <c r="D964" s="1487">
        <v>0</v>
      </c>
      <c r="E964" s="1487">
        <v>0</v>
      </c>
      <c r="F964" s="1669">
        <f t="shared" si="14"/>
        <v>11</v>
      </c>
    </row>
    <row r="965" spans="2:6" ht="16.5" hidden="1" customHeight="1">
      <c r="B965" s="1485" t="s">
        <v>6958</v>
      </c>
      <c r="C965" s="1486">
        <v>962</v>
      </c>
      <c r="D965" s="1487">
        <v>0</v>
      </c>
      <c r="E965" s="1487">
        <v>0</v>
      </c>
      <c r="F965" s="1669">
        <f t="shared" ref="F965:F1028" si="15">MOD(ROW()-3,25)</f>
        <v>12</v>
      </c>
    </row>
    <row r="966" spans="2:6" ht="16.5" hidden="1" customHeight="1">
      <c r="B966" s="1485" t="s">
        <v>6959</v>
      </c>
      <c r="C966" s="1486">
        <v>963</v>
      </c>
      <c r="D966" s="1487">
        <v>0</v>
      </c>
      <c r="E966" s="1487">
        <v>0</v>
      </c>
      <c r="F966" s="1669">
        <f t="shared" si="15"/>
        <v>13</v>
      </c>
    </row>
    <row r="967" spans="2:6" ht="16.5" hidden="1" customHeight="1">
      <c r="B967" s="1485" t="s">
        <v>6960</v>
      </c>
      <c r="C967" s="1486">
        <v>964</v>
      </c>
      <c r="D967" s="1487">
        <v>0</v>
      </c>
      <c r="E967" s="1487">
        <v>0</v>
      </c>
      <c r="F967" s="1669">
        <f t="shared" si="15"/>
        <v>14</v>
      </c>
    </row>
    <row r="968" spans="2:6" ht="16.5" hidden="1" customHeight="1">
      <c r="B968" s="1485" t="s">
        <v>6961</v>
      </c>
      <c r="C968" s="1486">
        <v>965</v>
      </c>
      <c r="D968" s="1487">
        <v>0</v>
      </c>
      <c r="E968" s="1487">
        <v>0</v>
      </c>
      <c r="F968" s="1669">
        <f t="shared" si="15"/>
        <v>15</v>
      </c>
    </row>
    <row r="969" spans="2:6" ht="16.5" hidden="1" customHeight="1">
      <c r="B969" s="1485" t="s">
        <v>6962</v>
      </c>
      <c r="C969" s="1486">
        <v>966</v>
      </c>
      <c r="D969" s="1487">
        <v>0</v>
      </c>
      <c r="E969" s="1487">
        <v>0</v>
      </c>
      <c r="F969" s="1669">
        <f t="shared" si="15"/>
        <v>16</v>
      </c>
    </row>
    <row r="970" spans="2:6" ht="16.5" hidden="1" customHeight="1">
      <c r="B970" s="1485" t="s">
        <v>6963</v>
      </c>
      <c r="C970" s="1486">
        <v>967</v>
      </c>
      <c r="D970" s="1487">
        <v>0</v>
      </c>
      <c r="E970" s="1487">
        <v>0</v>
      </c>
      <c r="F970" s="1669">
        <f t="shared" si="15"/>
        <v>17</v>
      </c>
    </row>
    <row r="971" spans="2:6" ht="16.5" hidden="1" customHeight="1">
      <c r="B971" s="1485" t="s">
        <v>6964</v>
      </c>
      <c r="C971" s="1486">
        <v>968</v>
      </c>
      <c r="D971" s="1487">
        <v>0</v>
      </c>
      <c r="E971" s="1487">
        <v>0</v>
      </c>
      <c r="F971" s="1669">
        <f t="shared" si="15"/>
        <v>18</v>
      </c>
    </row>
    <row r="972" spans="2:6" ht="16.5" hidden="1" customHeight="1">
      <c r="B972" s="1485" t="s">
        <v>6965</v>
      </c>
      <c r="C972" s="1486">
        <v>969</v>
      </c>
      <c r="D972" s="1487">
        <v>0</v>
      </c>
      <c r="E972" s="1487">
        <v>0</v>
      </c>
      <c r="F972" s="1669">
        <f t="shared" si="15"/>
        <v>19</v>
      </c>
    </row>
    <row r="973" spans="2:6" ht="16.5" hidden="1" customHeight="1">
      <c r="B973" s="1485" t="s">
        <v>6966</v>
      </c>
      <c r="C973" s="1486">
        <v>970</v>
      </c>
      <c r="D973" s="1487">
        <v>0</v>
      </c>
      <c r="E973" s="1487">
        <v>0</v>
      </c>
      <c r="F973" s="1669">
        <f t="shared" si="15"/>
        <v>20</v>
      </c>
    </row>
    <row r="974" spans="2:6" ht="16.5" hidden="1" customHeight="1">
      <c r="B974" s="1485" t="s">
        <v>6967</v>
      </c>
      <c r="C974" s="1486">
        <v>971</v>
      </c>
      <c r="D974" s="1487">
        <v>0</v>
      </c>
      <c r="E974" s="1487">
        <v>0</v>
      </c>
      <c r="F974" s="1669">
        <f t="shared" si="15"/>
        <v>21</v>
      </c>
    </row>
    <row r="975" spans="2:6" ht="16.5" hidden="1" customHeight="1">
      <c r="B975" s="1485" t="s">
        <v>6968</v>
      </c>
      <c r="C975" s="1486">
        <v>972</v>
      </c>
      <c r="D975" s="1487">
        <v>0</v>
      </c>
      <c r="E975" s="1487">
        <v>0</v>
      </c>
      <c r="F975" s="1669">
        <f t="shared" si="15"/>
        <v>22</v>
      </c>
    </row>
    <row r="976" spans="2:6" ht="16.5" hidden="1" customHeight="1">
      <c r="B976" s="1485" t="s">
        <v>6969</v>
      </c>
      <c r="C976" s="1486">
        <v>973</v>
      </c>
      <c r="D976" s="1487">
        <v>0</v>
      </c>
      <c r="E976" s="1487">
        <v>0</v>
      </c>
      <c r="F976" s="1669">
        <f t="shared" si="15"/>
        <v>23</v>
      </c>
    </row>
    <row r="977" spans="2:6" ht="16.5" hidden="1" customHeight="1">
      <c r="B977" s="1485" t="s">
        <v>6970</v>
      </c>
      <c r="C977" s="1486">
        <v>974</v>
      </c>
      <c r="D977" s="1487">
        <v>0</v>
      </c>
      <c r="E977" s="1487">
        <v>0</v>
      </c>
      <c r="F977" s="1669">
        <f t="shared" si="15"/>
        <v>24</v>
      </c>
    </row>
    <row r="978" spans="2:6" ht="16.5" customHeight="1">
      <c r="B978" s="1485" t="s">
        <v>6971</v>
      </c>
      <c r="C978" s="1486">
        <v>975</v>
      </c>
      <c r="D978" s="1487">
        <v>0</v>
      </c>
      <c r="E978" s="1487">
        <f>E928+75</f>
        <v>1500</v>
      </c>
      <c r="F978" s="1669">
        <f t="shared" si="15"/>
        <v>0</v>
      </c>
    </row>
    <row r="979" spans="2:6" ht="16.5" hidden="1" customHeight="1">
      <c r="B979" s="1485" t="s">
        <v>6972</v>
      </c>
      <c r="C979" s="1486">
        <v>976</v>
      </c>
      <c r="D979" s="1487">
        <v>0</v>
      </c>
      <c r="E979" s="1487">
        <v>0</v>
      </c>
      <c r="F979" s="1669">
        <f t="shared" si="15"/>
        <v>1</v>
      </c>
    </row>
    <row r="980" spans="2:6" ht="16.5" hidden="1" customHeight="1">
      <c r="B980" s="1485" t="s">
        <v>6973</v>
      </c>
      <c r="C980" s="1486">
        <v>977</v>
      </c>
      <c r="D980" s="1487">
        <v>0</v>
      </c>
      <c r="E980" s="1487">
        <v>0</v>
      </c>
      <c r="F980" s="1669">
        <f t="shared" si="15"/>
        <v>2</v>
      </c>
    </row>
    <row r="981" spans="2:6" ht="16.5" hidden="1" customHeight="1">
      <c r="B981" s="1485" t="s">
        <v>6974</v>
      </c>
      <c r="C981" s="1486">
        <v>978</v>
      </c>
      <c r="D981" s="1487">
        <v>0</v>
      </c>
      <c r="E981" s="1487">
        <v>0</v>
      </c>
      <c r="F981" s="1669">
        <f t="shared" si="15"/>
        <v>3</v>
      </c>
    </row>
    <row r="982" spans="2:6" ht="16.5" hidden="1" customHeight="1">
      <c r="B982" s="1485" t="s">
        <v>6975</v>
      </c>
      <c r="C982" s="1486">
        <v>979</v>
      </c>
      <c r="D982" s="1487">
        <v>0</v>
      </c>
      <c r="E982" s="1487">
        <v>0</v>
      </c>
      <c r="F982" s="1669">
        <f t="shared" si="15"/>
        <v>4</v>
      </c>
    </row>
    <row r="983" spans="2:6" ht="16.5" hidden="1" customHeight="1">
      <c r="B983" s="1485" t="s">
        <v>6976</v>
      </c>
      <c r="C983" s="1486">
        <v>980</v>
      </c>
      <c r="D983" s="1487">
        <v>0</v>
      </c>
      <c r="E983" s="1487">
        <v>0</v>
      </c>
      <c r="F983" s="1669">
        <f t="shared" si="15"/>
        <v>5</v>
      </c>
    </row>
    <row r="984" spans="2:6" ht="16.5" hidden="1" customHeight="1">
      <c r="B984" s="1485" t="s">
        <v>6977</v>
      </c>
      <c r="C984" s="1486">
        <v>981</v>
      </c>
      <c r="D984" s="1487">
        <v>0</v>
      </c>
      <c r="E984" s="1487">
        <v>0</v>
      </c>
      <c r="F984" s="1669">
        <f t="shared" si="15"/>
        <v>6</v>
      </c>
    </row>
    <row r="985" spans="2:6" ht="16.5" hidden="1" customHeight="1">
      <c r="B985" s="1485" t="s">
        <v>6978</v>
      </c>
      <c r="C985" s="1486">
        <v>982</v>
      </c>
      <c r="D985" s="1487">
        <v>0</v>
      </c>
      <c r="E985" s="1487">
        <v>0</v>
      </c>
      <c r="F985" s="1669">
        <f t="shared" si="15"/>
        <v>7</v>
      </c>
    </row>
    <row r="986" spans="2:6" ht="16.5" hidden="1" customHeight="1">
      <c r="B986" s="1485" t="s">
        <v>6979</v>
      </c>
      <c r="C986" s="1486">
        <v>983</v>
      </c>
      <c r="D986" s="1487">
        <v>0</v>
      </c>
      <c r="E986" s="1487">
        <v>0</v>
      </c>
      <c r="F986" s="1669">
        <f t="shared" si="15"/>
        <v>8</v>
      </c>
    </row>
    <row r="987" spans="2:6" ht="16.5" hidden="1" customHeight="1">
      <c r="B987" s="1485" t="s">
        <v>6980</v>
      </c>
      <c r="C987" s="1486">
        <v>984</v>
      </c>
      <c r="D987" s="1487">
        <v>0</v>
      </c>
      <c r="E987" s="1487">
        <v>0</v>
      </c>
      <c r="F987" s="1669">
        <f t="shared" si="15"/>
        <v>9</v>
      </c>
    </row>
    <row r="988" spans="2:6" ht="16.5" hidden="1" customHeight="1">
      <c r="B988" s="1485" t="s">
        <v>6981</v>
      </c>
      <c r="C988" s="1486">
        <v>985</v>
      </c>
      <c r="D988" s="1487">
        <v>0</v>
      </c>
      <c r="E988" s="1487">
        <v>0</v>
      </c>
      <c r="F988" s="1669">
        <f t="shared" si="15"/>
        <v>10</v>
      </c>
    </row>
    <row r="989" spans="2:6" ht="16.5" hidden="1" customHeight="1">
      <c r="B989" s="1485" t="s">
        <v>6982</v>
      </c>
      <c r="C989" s="1486">
        <v>986</v>
      </c>
      <c r="D989" s="1487">
        <v>0</v>
      </c>
      <c r="E989" s="1487">
        <v>0</v>
      </c>
      <c r="F989" s="1669">
        <f t="shared" si="15"/>
        <v>11</v>
      </c>
    </row>
    <row r="990" spans="2:6" ht="16.5" hidden="1" customHeight="1">
      <c r="B990" s="1485" t="s">
        <v>6983</v>
      </c>
      <c r="C990" s="1486">
        <v>987</v>
      </c>
      <c r="D990" s="1487">
        <v>0</v>
      </c>
      <c r="E990" s="1487">
        <v>0</v>
      </c>
      <c r="F990" s="1669">
        <f t="shared" si="15"/>
        <v>12</v>
      </c>
    </row>
    <row r="991" spans="2:6" ht="16.5" hidden="1" customHeight="1">
      <c r="B991" s="1485" t="s">
        <v>6984</v>
      </c>
      <c r="C991" s="1486">
        <v>988</v>
      </c>
      <c r="D991" s="1487">
        <v>0</v>
      </c>
      <c r="E991" s="1487">
        <v>0</v>
      </c>
      <c r="F991" s="1669">
        <f t="shared" si="15"/>
        <v>13</v>
      </c>
    </row>
    <row r="992" spans="2:6" ht="16.5" hidden="1" customHeight="1">
      <c r="B992" s="1485" t="s">
        <v>6985</v>
      </c>
      <c r="C992" s="1486">
        <v>989</v>
      </c>
      <c r="D992" s="1487">
        <v>0</v>
      </c>
      <c r="E992" s="1487">
        <v>0</v>
      </c>
      <c r="F992" s="1669">
        <f t="shared" si="15"/>
        <v>14</v>
      </c>
    </row>
    <row r="993" spans="2:6" ht="16.5" hidden="1" customHeight="1">
      <c r="B993" s="1485" t="s">
        <v>6986</v>
      </c>
      <c r="C993" s="1486">
        <v>990</v>
      </c>
      <c r="D993" s="1487">
        <v>0</v>
      </c>
      <c r="E993" s="1487">
        <v>0</v>
      </c>
      <c r="F993" s="1669">
        <f t="shared" si="15"/>
        <v>15</v>
      </c>
    </row>
    <row r="994" spans="2:6" ht="16.5" hidden="1" customHeight="1">
      <c r="B994" s="1485" t="s">
        <v>6987</v>
      </c>
      <c r="C994" s="1486">
        <v>991</v>
      </c>
      <c r="D994" s="1487">
        <v>0</v>
      </c>
      <c r="E994" s="1487">
        <v>0</v>
      </c>
      <c r="F994" s="1669">
        <f t="shared" si="15"/>
        <v>16</v>
      </c>
    </row>
    <row r="995" spans="2:6" ht="16.5" hidden="1" customHeight="1">
      <c r="B995" s="1485" t="s">
        <v>6988</v>
      </c>
      <c r="C995" s="1486">
        <v>992</v>
      </c>
      <c r="D995" s="1487">
        <v>0</v>
      </c>
      <c r="E995" s="1487">
        <v>0</v>
      </c>
      <c r="F995" s="1669">
        <f t="shared" si="15"/>
        <v>17</v>
      </c>
    </row>
    <row r="996" spans="2:6" ht="16.5" hidden="1" customHeight="1">
      <c r="B996" s="1485" t="s">
        <v>6989</v>
      </c>
      <c r="C996" s="1486">
        <v>993</v>
      </c>
      <c r="D996" s="1487">
        <v>0</v>
      </c>
      <c r="E996" s="1487">
        <v>0</v>
      </c>
      <c r="F996" s="1669">
        <f t="shared" si="15"/>
        <v>18</v>
      </c>
    </row>
    <row r="997" spans="2:6" ht="16.5" hidden="1" customHeight="1">
      <c r="B997" s="1485" t="s">
        <v>6990</v>
      </c>
      <c r="C997" s="1486">
        <v>994</v>
      </c>
      <c r="D997" s="1487">
        <v>0</v>
      </c>
      <c r="E997" s="1487">
        <v>0</v>
      </c>
      <c r="F997" s="1669">
        <f t="shared" si="15"/>
        <v>19</v>
      </c>
    </row>
    <row r="998" spans="2:6" ht="16.5" hidden="1" customHeight="1">
      <c r="B998" s="1485" t="s">
        <v>6991</v>
      </c>
      <c r="C998" s="1486">
        <v>995</v>
      </c>
      <c r="D998" s="1487">
        <v>0</v>
      </c>
      <c r="E998" s="1487">
        <v>0</v>
      </c>
      <c r="F998" s="1669">
        <f t="shared" si="15"/>
        <v>20</v>
      </c>
    </row>
    <row r="999" spans="2:6" ht="16.5" hidden="1" customHeight="1">
      <c r="B999" s="1485" t="s">
        <v>6992</v>
      </c>
      <c r="C999" s="1486">
        <v>996</v>
      </c>
      <c r="D999" s="1487">
        <v>0</v>
      </c>
      <c r="E999" s="1487">
        <v>0</v>
      </c>
      <c r="F999" s="1669">
        <f t="shared" si="15"/>
        <v>21</v>
      </c>
    </row>
    <row r="1000" spans="2:6" ht="16.5" hidden="1" customHeight="1">
      <c r="B1000" s="1485" t="s">
        <v>6993</v>
      </c>
      <c r="C1000" s="1486">
        <v>997</v>
      </c>
      <c r="D1000" s="1487">
        <v>0</v>
      </c>
      <c r="E1000" s="1487">
        <v>0</v>
      </c>
      <c r="F1000" s="1669">
        <f t="shared" si="15"/>
        <v>22</v>
      </c>
    </row>
    <row r="1001" spans="2:6" ht="16.5" hidden="1" customHeight="1">
      <c r="B1001" s="1485" t="s">
        <v>6994</v>
      </c>
      <c r="C1001" s="1486">
        <v>998</v>
      </c>
      <c r="D1001" s="1487">
        <v>0</v>
      </c>
      <c r="E1001" s="1487">
        <v>0</v>
      </c>
      <c r="F1001" s="1669">
        <f t="shared" si="15"/>
        <v>23</v>
      </c>
    </row>
    <row r="1002" spans="2:6" ht="16.5" hidden="1" customHeight="1">
      <c r="B1002" s="1485" t="s">
        <v>6995</v>
      </c>
      <c r="C1002" s="1486">
        <v>999</v>
      </c>
      <c r="D1002" s="1487">
        <v>0</v>
      </c>
      <c r="E1002" s="1487">
        <v>0</v>
      </c>
      <c r="F1002" s="1669">
        <f t="shared" si="15"/>
        <v>24</v>
      </c>
    </row>
    <row r="1003" spans="2:6" ht="16.5" customHeight="1">
      <c r="B1003" s="1485" t="s">
        <v>6996</v>
      </c>
      <c r="C1003" s="1486">
        <v>1000</v>
      </c>
      <c r="D1003" s="1487">
        <f>D953+1250</f>
        <v>25000</v>
      </c>
      <c r="E1003" s="1487">
        <v>0</v>
      </c>
      <c r="F1003" s="1669">
        <f t="shared" si="15"/>
        <v>0</v>
      </c>
    </row>
    <row r="1004" spans="2:6" ht="16.5" hidden="1" customHeight="1">
      <c r="B1004" s="1485" t="s">
        <v>6997</v>
      </c>
      <c r="C1004" s="1486">
        <v>1001</v>
      </c>
      <c r="D1004" s="1487">
        <v>0</v>
      </c>
      <c r="E1004" s="1487">
        <v>0</v>
      </c>
      <c r="F1004" s="1669">
        <f t="shared" si="15"/>
        <v>1</v>
      </c>
    </row>
    <row r="1005" spans="2:6" ht="16.5" hidden="1" customHeight="1">
      <c r="B1005" s="1485" t="s">
        <v>6998</v>
      </c>
      <c r="C1005" s="1486">
        <v>1002</v>
      </c>
      <c r="D1005" s="1487">
        <v>0</v>
      </c>
      <c r="E1005" s="1487">
        <v>0</v>
      </c>
      <c r="F1005" s="1669">
        <f t="shared" si="15"/>
        <v>2</v>
      </c>
    </row>
    <row r="1006" spans="2:6" ht="16.5" hidden="1" customHeight="1">
      <c r="B1006" s="1485" t="s">
        <v>6999</v>
      </c>
      <c r="C1006" s="1486">
        <v>1003</v>
      </c>
      <c r="D1006" s="1487">
        <v>0</v>
      </c>
      <c r="E1006" s="1487">
        <v>0</v>
      </c>
      <c r="F1006" s="1669">
        <f t="shared" si="15"/>
        <v>3</v>
      </c>
    </row>
    <row r="1007" spans="2:6" ht="16.5" hidden="1" customHeight="1">
      <c r="B1007" s="1485" t="s">
        <v>7000</v>
      </c>
      <c r="C1007" s="1486">
        <v>1004</v>
      </c>
      <c r="D1007" s="1487">
        <v>0</v>
      </c>
      <c r="E1007" s="1487">
        <v>0</v>
      </c>
      <c r="F1007" s="1669">
        <f t="shared" si="15"/>
        <v>4</v>
      </c>
    </row>
    <row r="1008" spans="2:6" ht="16.5" hidden="1" customHeight="1">
      <c r="B1008" s="1485" t="s">
        <v>7001</v>
      </c>
      <c r="C1008" s="1486">
        <v>1005</v>
      </c>
      <c r="D1008" s="1487">
        <v>0</v>
      </c>
      <c r="E1008" s="1487">
        <v>0</v>
      </c>
      <c r="F1008" s="1669">
        <f t="shared" si="15"/>
        <v>5</v>
      </c>
    </row>
    <row r="1009" spans="2:6" ht="16.5" hidden="1" customHeight="1">
      <c r="B1009" s="1485" t="s">
        <v>7002</v>
      </c>
      <c r="C1009" s="1486">
        <v>1006</v>
      </c>
      <c r="D1009" s="1487">
        <v>0</v>
      </c>
      <c r="E1009" s="1487">
        <v>0</v>
      </c>
      <c r="F1009" s="1669">
        <f t="shared" si="15"/>
        <v>6</v>
      </c>
    </row>
    <row r="1010" spans="2:6" ht="16.5" hidden="1" customHeight="1">
      <c r="B1010" s="1485" t="s">
        <v>7003</v>
      </c>
      <c r="C1010" s="1486">
        <v>1007</v>
      </c>
      <c r="D1010" s="1487">
        <v>0</v>
      </c>
      <c r="E1010" s="1487">
        <v>0</v>
      </c>
      <c r="F1010" s="1669">
        <f t="shared" si="15"/>
        <v>7</v>
      </c>
    </row>
    <row r="1011" spans="2:6" ht="16.5" hidden="1" customHeight="1">
      <c r="B1011" s="1485" t="s">
        <v>7004</v>
      </c>
      <c r="C1011" s="1486">
        <v>1008</v>
      </c>
      <c r="D1011" s="1487">
        <v>0</v>
      </c>
      <c r="E1011" s="1487">
        <v>0</v>
      </c>
      <c r="F1011" s="1669">
        <f t="shared" si="15"/>
        <v>8</v>
      </c>
    </row>
    <row r="1012" spans="2:6" ht="16.5" hidden="1" customHeight="1">
      <c r="B1012" s="1485" t="s">
        <v>7005</v>
      </c>
      <c r="C1012" s="1486">
        <v>1009</v>
      </c>
      <c r="D1012" s="1487">
        <v>0</v>
      </c>
      <c r="E1012" s="1487">
        <v>0</v>
      </c>
      <c r="F1012" s="1669">
        <f t="shared" si="15"/>
        <v>9</v>
      </c>
    </row>
    <row r="1013" spans="2:6" ht="16.5" hidden="1" customHeight="1">
      <c r="B1013" s="1485" t="s">
        <v>7006</v>
      </c>
      <c r="C1013" s="1486">
        <v>1010</v>
      </c>
      <c r="D1013" s="1487">
        <v>0</v>
      </c>
      <c r="E1013" s="1487">
        <v>0</v>
      </c>
      <c r="F1013" s="1669">
        <f t="shared" si="15"/>
        <v>10</v>
      </c>
    </row>
    <row r="1014" spans="2:6" ht="16.5" hidden="1" customHeight="1">
      <c r="B1014" s="1485" t="s">
        <v>7007</v>
      </c>
      <c r="C1014" s="1486">
        <v>1011</v>
      </c>
      <c r="D1014" s="1487">
        <v>0</v>
      </c>
      <c r="E1014" s="1487">
        <v>0</v>
      </c>
      <c r="F1014" s="1669">
        <f t="shared" si="15"/>
        <v>11</v>
      </c>
    </row>
    <row r="1015" spans="2:6" ht="16.5" hidden="1" customHeight="1">
      <c r="B1015" s="1485" t="s">
        <v>7008</v>
      </c>
      <c r="C1015" s="1486">
        <v>1012</v>
      </c>
      <c r="D1015" s="1487">
        <v>0</v>
      </c>
      <c r="E1015" s="1487">
        <v>0</v>
      </c>
      <c r="F1015" s="1669">
        <f t="shared" si="15"/>
        <v>12</v>
      </c>
    </row>
    <row r="1016" spans="2:6" ht="16.5" hidden="1" customHeight="1">
      <c r="B1016" s="1485" t="s">
        <v>7009</v>
      </c>
      <c r="C1016" s="1486">
        <v>1013</v>
      </c>
      <c r="D1016" s="1487">
        <v>0</v>
      </c>
      <c r="E1016" s="1487">
        <v>0</v>
      </c>
      <c r="F1016" s="1669">
        <f t="shared" si="15"/>
        <v>13</v>
      </c>
    </row>
    <row r="1017" spans="2:6" ht="16.5" hidden="1" customHeight="1">
      <c r="B1017" s="1485" t="s">
        <v>7010</v>
      </c>
      <c r="C1017" s="1486">
        <v>1014</v>
      </c>
      <c r="D1017" s="1487">
        <v>0</v>
      </c>
      <c r="E1017" s="1487">
        <v>0</v>
      </c>
      <c r="F1017" s="1669">
        <f t="shared" si="15"/>
        <v>14</v>
      </c>
    </row>
    <row r="1018" spans="2:6" ht="16.5" hidden="1" customHeight="1">
      <c r="B1018" s="1485" t="s">
        <v>7011</v>
      </c>
      <c r="C1018" s="1486">
        <v>1015</v>
      </c>
      <c r="D1018" s="1487">
        <v>0</v>
      </c>
      <c r="E1018" s="1487">
        <v>0</v>
      </c>
      <c r="F1018" s="1669">
        <f t="shared" si="15"/>
        <v>15</v>
      </c>
    </row>
    <row r="1019" spans="2:6" ht="16.5" hidden="1" customHeight="1">
      <c r="B1019" s="1485" t="s">
        <v>7012</v>
      </c>
      <c r="C1019" s="1486">
        <v>1016</v>
      </c>
      <c r="D1019" s="1487">
        <v>0</v>
      </c>
      <c r="E1019" s="1487">
        <v>0</v>
      </c>
      <c r="F1019" s="1669">
        <f t="shared" si="15"/>
        <v>16</v>
      </c>
    </row>
    <row r="1020" spans="2:6" ht="16.5" hidden="1" customHeight="1">
      <c r="B1020" s="1485" t="s">
        <v>7013</v>
      </c>
      <c r="C1020" s="1486">
        <v>1017</v>
      </c>
      <c r="D1020" s="1487">
        <v>0</v>
      </c>
      <c r="E1020" s="1487">
        <v>0</v>
      </c>
      <c r="F1020" s="1669">
        <f t="shared" si="15"/>
        <v>17</v>
      </c>
    </row>
    <row r="1021" spans="2:6" ht="16.5" hidden="1" customHeight="1">
      <c r="B1021" s="1485" t="s">
        <v>7014</v>
      </c>
      <c r="C1021" s="1486">
        <v>1018</v>
      </c>
      <c r="D1021" s="1487">
        <v>0</v>
      </c>
      <c r="E1021" s="1487">
        <v>0</v>
      </c>
      <c r="F1021" s="1669">
        <f t="shared" si="15"/>
        <v>18</v>
      </c>
    </row>
    <row r="1022" spans="2:6" ht="16.5" hidden="1" customHeight="1">
      <c r="B1022" s="1485" t="s">
        <v>7015</v>
      </c>
      <c r="C1022" s="1486">
        <v>1019</v>
      </c>
      <c r="D1022" s="1487">
        <v>0</v>
      </c>
      <c r="E1022" s="1487">
        <v>0</v>
      </c>
      <c r="F1022" s="1669">
        <f t="shared" si="15"/>
        <v>19</v>
      </c>
    </row>
    <row r="1023" spans="2:6" ht="16.5" hidden="1" customHeight="1">
      <c r="B1023" s="1485" t="s">
        <v>7016</v>
      </c>
      <c r="C1023" s="1486">
        <v>1020</v>
      </c>
      <c r="D1023" s="1487">
        <v>0</v>
      </c>
      <c r="E1023" s="1487">
        <v>0</v>
      </c>
      <c r="F1023" s="1669">
        <f t="shared" si="15"/>
        <v>20</v>
      </c>
    </row>
    <row r="1024" spans="2:6" ht="16.5" hidden="1" customHeight="1">
      <c r="B1024" s="1485" t="s">
        <v>7017</v>
      </c>
      <c r="C1024" s="1486">
        <v>1021</v>
      </c>
      <c r="D1024" s="1487">
        <v>0</v>
      </c>
      <c r="E1024" s="1487">
        <v>0</v>
      </c>
      <c r="F1024" s="1669">
        <f t="shared" si="15"/>
        <v>21</v>
      </c>
    </row>
    <row r="1025" spans="2:6" ht="16.5" hidden="1" customHeight="1">
      <c r="B1025" s="1485" t="s">
        <v>7018</v>
      </c>
      <c r="C1025" s="1486">
        <v>1022</v>
      </c>
      <c r="D1025" s="1487">
        <v>0</v>
      </c>
      <c r="E1025" s="1487">
        <v>0</v>
      </c>
      <c r="F1025" s="1669">
        <f t="shared" si="15"/>
        <v>22</v>
      </c>
    </row>
    <row r="1026" spans="2:6" ht="16.5" hidden="1" customHeight="1">
      <c r="B1026" s="1485" t="s">
        <v>7019</v>
      </c>
      <c r="C1026" s="1486">
        <v>1023</v>
      </c>
      <c r="D1026" s="1487">
        <v>0</v>
      </c>
      <c r="E1026" s="1487">
        <v>0</v>
      </c>
      <c r="F1026" s="1669">
        <f t="shared" si="15"/>
        <v>23</v>
      </c>
    </row>
    <row r="1027" spans="2:6" ht="16.5" hidden="1" customHeight="1">
      <c r="B1027" s="1485" t="s">
        <v>7020</v>
      </c>
      <c r="C1027" s="1486">
        <v>1024</v>
      </c>
      <c r="D1027" s="1487">
        <v>0</v>
      </c>
      <c r="E1027" s="1487">
        <v>0</v>
      </c>
      <c r="F1027" s="1669">
        <f t="shared" si="15"/>
        <v>24</v>
      </c>
    </row>
    <row r="1028" spans="2:6" ht="16.5" customHeight="1">
      <c r="B1028" s="1485" t="s">
        <v>7021</v>
      </c>
      <c r="C1028" s="1486">
        <v>1025</v>
      </c>
      <c r="D1028" s="1487">
        <v>0</v>
      </c>
      <c r="E1028" s="1487">
        <f>E978+75</f>
        <v>1575</v>
      </c>
      <c r="F1028" s="1669">
        <f t="shared" si="15"/>
        <v>0</v>
      </c>
    </row>
    <row r="1029" spans="2:6" ht="16.5" hidden="1" customHeight="1">
      <c r="B1029" s="1485" t="s">
        <v>7022</v>
      </c>
      <c r="C1029" s="1486">
        <v>1026</v>
      </c>
      <c r="D1029" s="1487">
        <v>0</v>
      </c>
      <c r="E1029" s="1487">
        <v>0</v>
      </c>
      <c r="F1029" s="1669">
        <f t="shared" ref="F1029:F1092" si="16">MOD(ROW()-3,25)</f>
        <v>1</v>
      </c>
    </row>
    <row r="1030" spans="2:6" ht="16.5" hidden="1" customHeight="1">
      <c r="B1030" s="1485" t="s">
        <v>7023</v>
      </c>
      <c r="C1030" s="1486">
        <v>1027</v>
      </c>
      <c r="D1030" s="1487">
        <v>0</v>
      </c>
      <c r="E1030" s="1487">
        <v>0</v>
      </c>
      <c r="F1030" s="1669">
        <f t="shared" si="16"/>
        <v>2</v>
      </c>
    </row>
    <row r="1031" spans="2:6" ht="16.5" hidden="1" customHeight="1">
      <c r="B1031" s="1485" t="s">
        <v>7024</v>
      </c>
      <c r="C1031" s="1486">
        <v>1028</v>
      </c>
      <c r="D1031" s="1487">
        <v>0</v>
      </c>
      <c r="E1031" s="1487">
        <v>0</v>
      </c>
      <c r="F1031" s="1669">
        <f t="shared" si="16"/>
        <v>3</v>
      </c>
    </row>
    <row r="1032" spans="2:6" ht="16.5" hidden="1" customHeight="1">
      <c r="B1032" s="1485" t="s">
        <v>7025</v>
      </c>
      <c r="C1032" s="1486">
        <v>1029</v>
      </c>
      <c r="D1032" s="1487">
        <v>0</v>
      </c>
      <c r="E1032" s="1487">
        <v>0</v>
      </c>
      <c r="F1032" s="1669">
        <f t="shared" si="16"/>
        <v>4</v>
      </c>
    </row>
    <row r="1033" spans="2:6" ht="16.5" hidden="1" customHeight="1">
      <c r="B1033" s="1485" t="s">
        <v>7026</v>
      </c>
      <c r="C1033" s="1486">
        <v>1030</v>
      </c>
      <c r="D1033" s="1487">
        <v>0</v>
      </c>
      <c r="E1033" s="1487">
        <v>0</v>
      </c>
      <c r="F1033" s="1669">
        <f t="shared" si="16"/>
        <v>5</v>
      </c>
    </row>
    <row r="1034" spans="2:6" ht="16.5" hidden="1" customHeight="1">
      <c r="B1034" s="1485" t="s">
        <v>7027</v>
      </c>
      <c r="C1034" s="1486">
        <v>1031</v>
      </c>
      <c r="D1034" s="1487">
        <v>0</v>
      </c>
      <c r="E1034" s="1487">
        <v>0</v>
      </c>
      <c r="F1034" s="1669">
        <f t="shared" si="16"/>
        <v>6</v>
      </c>
    </row>
    <row r="1035" spans="2:6" ht="16.5" hidden="1" customHeight="1">
      <c r="B1035" s="1485" t="s">
        <v>7028</v>
      </c>
      <c r="C1035" s="1486">
        <v>1032</v>
      </c>
      <c r="D1035" s="1487">
        <v>0</v>
      </c>
      <c r="E1035" s="1487">
        <v>0</v>
      </c>
      <c r="F1035" s="1669">
        <f t="shared" si="16"/>
        <v>7</v>
      </c>
    </row>
    <row r="1036" spans="2:6" ht="16.5" hidden="1" customHeight="1">
      <c r="B1036" s="1485" t="s">
        <v>7029</v>
      </c>
      <c r="C1036" s="1486">
        <v>1033</v>
      </c>
      <c r="D1036" s="1487">
        <v>0</v>
      </c>
      <c r="E1036" s="1487">
        <v>0</v>
      </c>
      <c r="F1036" s="1669">
        <f t="shared" si="16"/>
        <v>8</v>
      </c>
    </row>
    <row r="1037" spans="2:6" ht="16.5" hidden="1" customHeight="1">
      <c r="B1037" s="1485" t="s">
        <v>7030</v>
      </c>
      <c r="C1037" s="1486">
        <v>1034</v>
      </c>
      <c r="D1037" s="1487">
        <v>0</v>
      </c>
      <c r="E1037" s="1487">
        <v>0</v>
      </c>
      <c r="F1037" s="1669">
        <f t="shared" si="16"/>
        <v>9</v>
      </c>
    </row>
    <row r="1038" spans="2:6" ht="16.5" hidden="1" customHeight="1">
      <c r="B1038" s="1485" t="s">
        <v>7031</v>
      </c>
      <c r="C1038" s="1486">
        <v>1035</v>
      </c>
      <c r="D1038" s="1487">
        <v>0</v>
      </c>
      <c r="E1038" s="1487">
        <v>0</v>
      </c>
      <c r="F1038" s="1669">
        <f t="shared" si="16"/>
        <v>10</v>
      </c>
    </row>
    <row r="1039" spans="2:6" ht="16.5" hidden="1" customHeight="1">
      <c r="B1039" s="1485" t="s">
        <v>7032</v>
      </c>
      <c r="C1039" s="1486">
        <v>1036</v>
      </c>
      <c r="D1039" s="1487">
        <v>0</v>
      </c>
      <c r="E1039" s="1487">
        <v>0</v>
      </c>
      <c r="F1039" s="1669">
        <f t="shared" si="16"/>
        <v>11</v>
      </c>
    </row>
    <row r="1040" spans="2:6" ht="16.5" hidden="1" customHeight="1">
      <c r="B1040" s="1485" t="s">
        <v>7033</v>
      </c>
      <c r="C1040" s="1486">
        <v>1037</v>
      </c>
      <c r="D1040" s="1487">
        <v>0</v>
      </c>
      <c r="E1040" s="1487">
        <v>0</v>
      </c>
      <c r="F1040" s="1669">
        <f t="shared" si="16"/>
        <v>12</v>
      </c>
    </row>
    <row r="1041" spans="2:6" ht="16.5" hidden="1" customHeight="1">
      <c r="B1041" s="1485" t="s">
        <v>7034</v>
      </c>
      <c r="C1041" s="1486">
        <v>1038</v>
      </c>
      <c r="D1041" s="1487">
        <v>0</v>
      </c>
      <c r="E1041" s="1487">
        <v>0</v>
      </c>
      <c r="F1041" s="1669">
        <f t="shared" si="16"/>
        <v>13</v>
      </c>
    </row>
    <row r="1042" spans="2:6" ht="16.5" hidden="1" customHeight="1">
      <c r="B1042" s="1485" t="s">
        <v>7035</v>
      </c>
      <c r="C1042" s="1486">
        <v>1039</v>
      </c>
      <c r="D1042" s="1487">
        <v>0</v>
      </c>
      <c r="E1042" s="1487">
        <v>0</v>
      </c>
      <c r="F1042" s="1669">
        <f t="shared" si="16"/>
        <v>14</v>
      </c>
    </row>
    <row r="1043" spans="2:6" ht="16.5" hidden="1" customHeight="1">
      <c r="B1043" s="1485" t="s">
        <v>7036</v>
      </c>
      <c r="C1043" s="1486">
        <v>1040</v>
      </c>
      <c r="D1043" s="1487">
        <v>0</v>
      </c>
      <c r="E1043" s="1487">
        <v>0</v>
      </c>
      <c r="F1043" s="1669">
        <f t="shared" si="16"/>
        <v>15</v>
      </c>
    </row>
    <row r="1044" spans="2:6" ht="16.5" hidden="1" customHeight="1">
      <c r="B1044" s="1485" t="s">
        <v>7037</v>
      </c>
      <c r="C1044" s="1486">
        <v>1041</v>
      </c>
      <c r="D1044" s="1487">
        <v>0</v>
      </c>
      <c r="E1044" s="1487">
        <v>0</v>
      </c>
      <c r="F1044" s="1669">
        <f t="shared" si="16"/>
        <v>16</v>
      </c>
    </row>
    <row r="1045" spans="2:6" ht="16.5" hidden="1" customHeight="1">
      <c r="B1045" s="1485" t="s">
        <v>7038</v>
      </c>
      <c r="C1045" s="1486">
        <v>1042</v>
      </c>
      <c r="D1045" s="1487">
        <v>0</v>
      </c>
      <c r="E1045" s="1487">
        <v>0</v>
      </c>
      <c r="F1045" s="1669">
        <f t="shared" si="16"/>
        <v>17</v>
      </c>
    </row>
    <row r="1046" spans="2:6" ht="16.5" hidden="1" customHeight="1">
      <c r="B1046" s="1485" t="s">
        <v>7039</v>
      </c>
      <c r="C1046" s="1486">
        <v>1043</v>
      </c>
      <c r="D1046" s="1487">
        <v>0</v>
      </c>
      <c r="E1046" s="1487">
        <v>0</v>
      </c>
      <c r="F1046" s="1669">
        <f t="shared" si="16"/>
        <v>18</v>
      </c>
    </row>
    <row r="1047" spans="2:6" ht="16.5" hidden="1" customHeight="1">
      <c r="B1047" s="1485" t="s">
        <v>7040</v>
      </c>
      <c r="C1047" s="1486">
        <v>1044</v>
      </c>
      <c r="D1047" s="1487">
        <v>0</v>
      </c>
      <c r="E1047" s="1487">
        <v>0</v>
      </c>
      <c r="F1047" s="1669">
        <f t="shared" si="16"/>
        <v>19</v>
      </c>
    </row>
    <row r="1048" spans="2:6" ht="16.5" hidden="1" customHeight="1">
      <c r="B1048" s="1485" t="s">
        <v>7041</v>
      </c>
      <c r="C1048" s="1486">
        <v>1045</v>
      </c>
      <c r="D1048" s="1487">
        <v>0</v>
      </c>
      <c r="E1048" s="1487">
        <v>0</v>
      </c>
      <c r="F1048" s="1669">
        <f t="shared" si="16"/>
        <v>20</v>
      </c>
    </row>
    <row r="1049" spans="2:6" ht="16.5" hidden="1" customHeight="1">
      <c r="B1049" s="1485" t="s">
        <v>7042</v>
      </c>
      <c r="C1049" s="1486">
        <v>1046</v>
      </c>
      <c r="D1049" s="1487">
        <v>0</v>
      </c>
      <c r="E1049" s="1487">
        <v>0</v>
      </c>
      <c r="F1049" s="1669">
        <f t="shared" si="16"/>
        <v>21</v>
      </c>
    </row>
    <row r="1050" spans="2:6" ht="16.5" hidden="1" customHeight="1">
      <c r="B1050" s="1485" t="s">
        <v>7043</v>
      </c>
      <c r="C1050" s="1486">
        <v>1047</v>
      </c>
      <c r="D1050" s="1487">
        <v>0</v>
      </c>
      <c r="E1050" s="1487">
        <v>0</v>
      </c>
      <c r="F1050" s="1669">
        <f t="shared" si="16"/>
        <v>22</v>
      </c>
    </row>
    <row r="1051" spans="2:6" ht="16.5" hidden="1" customHeight="1">
      <c r="B1051" s="1485" t="s">
        <v>7044</v>
      </c>
      <c r="C1051" s="1486">
        <v>1048</v>
      </c>
      <c r="D1051" s="1487">
        <v>0</v>
      </c>
      <c r="E1051" s="1487">
        <v>0</v>
      </c>
      <c r="F1051" s="1669">
        <f t="shared" si="16"/>
        <v>23</v>
      </c>
    </row>
    <row r="1052" spans="2:6" ht="16.5" hidden="1" customHeight="1">
      <c r="B1052" s="1485" t="s">
        <v>7045</v>
      </c>
      <c r="C1052" s="1486">
        <v>1049</v>
      </c>
      <c r="D1052" s="1487">
        <v>0</v>
      </c>
      <c r="E1052" s="1487">
        <v>0</v>
      </c>
      <c r="F1052" s="1669">
        <f t="shared" si="16"/>
        <v>24</v>
      </c>
    </row>
    <row r="1053" spans="2:6" ht="16.5" customHeight="1">
      <c r="B1053" s="1485" t="s">
        <v>7046</v>
      </c>
      <c r="C1053" s="1486">
        <v>1050</v>
      </c>
      <c r="D1053" s="1487">
        <f>D1003+1250</f>
        <v>26250</v>
      </c>
      <c r="E1053" s="1487">
        <v>0</v>
      </c>
      <c r="F1053" s="1669">
        <f t="shared" si="16"/>
        <v>0</v>
      </c>
    </row>
    <row r="1054" spans="2:6" ht="16.5" hidden="1" customHeight="1">
      <c r="B1054" s="1485" t="s">
        <v>7047</v>
      </c>
      <c r="C1054" s="1486">
        <v>1051</v>
      </c>
      <c r="D1054" s="1487">
        <v>0</v>
      </c>
      <c r="E1054" s="1487">
        <v>0</v>
      </c>
      <c r="F1054" s="1669">
        <f t="shared" si="16"/>
        <v>1</v>
      </c>
    </row>
    <row r="1055" spans="2:6" ht="16.5" hidden="1" customHeight="1">
      <c r="B1055" s="1485" t="s">
        <v>7048</v>
      </c>
      <c r="C1055" s="1486">
        <v>1052</v>
      </c>
      <c r="D1055" s="1487">
        <v>0</v>
      </c>
      <c r="E1055" s="1487">
        <v>0</v>
      </c>
      <c r="F1055" s="1669">
        <f t="shared" si="16"/>
        <v>2</v>
      </c>
    </row>
    <row r="1056" spans="2:6" ht="16.5" hidden="1" customHeight="1">
      <c r="B1056" s="1485" t="s">
        <v>7049</v>
      </c>
      <c r="C1056" s="1486">
        <v>1053</v>
      </c>
      <c r="D1056" s="1487">
        <v>0</v>
      </c>
      <c r="E1056" s="1487">
        <v>0</v>
      </c>
      <c r="F1056" s="1669">
        <f t="shared" si="16"/>
        <v>3</v>
      </c>
    </row>
    <row r="1057" spans="2:6" ht="16.5" hidden="1" customHeight="1">
      <c r="B1057" s="1485" t="s">
        <v>7050</v>
      </c>
      <c r="C1057" s="1486">
        <v>1054</v>
      </c>
      <c r="D1057" s="1487">
        <v>0</v>
      </c>
      <c r="E1057" s="1487">
        <v>0</v>
      </c>
      <c r="F1057" s="1669">
        <f t="shared" si="16"/>
        <v>4</v>
      </c>
    </row>
    <row r="1058" spans="2:6" ht="16.5" hidden="1" customHeight="1">
      <c r="B1058" s="1485" t="s">
        <v>7051</v>
      </c>
      <c r="C1058" s="1486">
        <v>1055</v>
      </c>
      <c r="D1058" s="1487">
        <v>0</v>
      </c>
      <c r="E1058" s="1487">
        <v>0</v>
      </c>
      <c r="F1058" s="1669">
        <f t="shared" si="16"/>
        <v>5</v>
      </c>
    </row>
    <row r="1059" spans="2:6" ht="16.5" hidden="1" customHeight="1">
      <c r="B1059" s="1485" t="s">
        <v>7052</v>
      </c>
      <c r="C1059" s="1486">
        <v>1056</v>
      </c>
      <c r="D1059" s="1487">
        <v>0</v>
      </c>
      <c r="E1059" s="1487">
        <v>0</v>
      </c>
      <c r="F1059" s="1669">
        <f t="shared" si="16"/>
        <v>6</v>
      </c>
    </row>
    <row r="1060" spans="2:6" ht="16.5" hidden="1" customHeight="1">
      <c r="B1060" s="1485" t="s">
        <v>7053</v>
      </c>
      <c r="C1060" s="1486">
        <v>1057</v>
      </c>
      <c r="D1060" s="1487">
        <v>0</v>
      </c>
      <c r="E1060" s="1487">
        <v>0</v>
      </c>
      <c r="F1060" s="1669">
        <f t="shared" si="16"/>
        <v>7</v>
      </c>
    </row>
    <row r="1061" spans="2:6" ht="16.5" hidden="1" customHeight="1">
      <c r="B1061" s="1485" t="s">
        <v>7054</v>
      </c>
      <c r="C1061" s="1486">
        <v>1058</v>
      </c>
      <c r="D1061" s="1487">
        <v>0</v>
      </c>
      <c r="E1061" s="1487">
        <v>0</v>
      </c>
      <c r="F1061" s="1669">
        <f t="shared" si="16"/>
        <v>8</v>
      </c>
    </row>
    <row r="1062" spans="2:6" ht="16.5" hidden="1" customHeight="1">
      <c r="B1062" s="1485" t="s">
        <v>7055</v>
      </c>
      <c r="C1062" s="1486">
        <v>1059</v>
      </c>
      <c r="D1062" s="1487">
        <v>0</v>
      </c>
      <c r="E1062" s="1487">
        <v>0</v>
      </c>
      <c r="F1062" s="1669">
        <f t="shared" si="16"/>
        <v>9</v>
      </c>
    </row>
    <row r="1063" spans="2:6" ht="16.5" hidden="1" customHeight="1">
      <c r="B1063" s="1485" t="s">
        <v>7056</v>
      </c>
      <c r="C1063" s="1486">
        <v>1060</v>
      </c>
      <c r="D1063" s="1487">
        <v>0</v>
      </c>
      <c r="E1063" s="1487">
        <v>0</v>
      </c>
      <c r="F1063" s="1669">
        <f t="shared" si="16"/>
        <v>10</v>
      </c>
    </row>
    <row r="1064" spans="2:6" ht="16.5" hidden="1" customHeight="1">
      <c r="B1064" s="1485" t="s">
        <v>7057</v>
      </c>
      <c r="C1064" s="1486">
        <v>1061</v>
      </c>
      <c r="D1064" s="1487">
        <v>0</v>
      </c>
      <c r="E1064" s="1487">
        <v>0</v>
      </c>
      <c r="F1064" s="1669">
        <f t="shared" si="16"/>
        <v>11</v>
      </c>
    </row>
    <row r="1065" spans="2:6" ht="16.5" hidden="1" customHeight="1">
      <c r="B1065" s="1485" t="s">
        <v>7058</v>
      </c>
      <c r="C1065" s="1486">
        <v>1062</v>
      </c>
      <c r="D1065" s="1487">
        <v>0</v>
      </c>
      <c r="E1065" s="1487">
        <v>0</v>
      </c>
      <c r="F1065" s="1669">
        <f t="shared" si="16"/>
        <v>12</v>
      </c>
    </row>
    <row r="1066" spans="2:6" ht="16.5" hidden="1" customHeight="1">
      <c r="B1066" s="1485" t="s">
        <v>7059</v>
      </c>
      <c r="C1066" s="1486">
        <v>1063</v>
      </c>
      <c r="D1066" s="1487">
        <v>0</v>
      </c>
      <c r="E1066" s="1487">
        <v>0</v>
      </c>
      <c r="F1066" s="1669">
        <f t="shared" si="16"/>
        <v>13</v>
      </c>
    </row>
    <row r="1067" spans="2:6" ht="16.5" hidden="1" customHeight="1">
      <c r="B1067" s="1485" t="s">
        <v>7060</v>
      </c>
      <c r="C1067" s="1486">
        <v>1064</v>
      </c>
      <c r="D1067" s="1487">
        <v>0</v>
      </c>
      <c r="E1067" s="1487">
        <v>0</v>
      </c>
      <c r="F1067" s="1669">
        <f t="shared" si="16"/>
        <v>14</v>
      </c>
    </row>
    <row r="1068" spans="2:6" ht="16.5" hidden="1" customHeight="1">
      <c r="B1068" s="1485" t="s">
        <v>7061</v>
      </c>
      <c r="C1068" s="1486">
        <v>1065</v>
      </c>
      <c r="D1068" s="1487">
        <v>0</v>
      </c>
      <c r="E1068" s="1487">
        <v>0</v>
      </c>
      <c r="F1068" s="1669">
        <f t="shared" si="16"/>
        <v>15</v>
      </c>
    </row>
    <row r="1069" spans="2:6" ht="16.5" hidden="1" customHeight="1">
      <c r="B1069" s="1485" t="s">
        <v>7062</v>
      </c>
      <c r="C1069" s="1486">
        <v>1066</v>
      </c>
      <c r="D1069" s="1487">
        <v>0</v>
      </c>
      <c r="E1069" s="1487">
        <v>0</v>
      </c>
      <c r="F1069" s="1669">
        <f t="shared" si="16"/>
        <v>16</v>
      </c>
    </row>
    <row r="1070" spans="2:6" ht="16.5" hidden="1" customHeight="1">
      <c r="B1070" s="1485" t="s">
        <v>7063</v>
      </c>
      <c r="C1070" s="1486">
        <v>1067</v>
      </c>
      <c r="D1070" s="1487">
        <v>0</v>
      </c>
      <c r="E1070" s="1487">
        <v>0</v>
      </c>
      <c r="F1070" s="1669">
        <f t="shared" si="16"/>
        <v>17</v>
      </c>
    </row>
    <row r="1071" spans="2:6" ht="16.5" hidden="1" customHeight="1">
      <c r="B1071" s="1485" t="s">
        <v>7064</v>
      </c>
      <c r="C1071" s="1486">
        <v>1068</v>
      </c>
      <c r="D1071" s="1487">
        <v>0</v>
      </c>
      <c r="E1071" s="1487">
        <v>0</v>
      </c>
      <c r="F1071" s="1669">
        <f t="shared" si="16"/>
        <v>18</v>
      </c>
    </row>
    <row r="1072" spans="2:6" ht="16.5" hidden="1" customHeight="1">
      <c r="B1072" s="1485" t="s">
        <v>7065</v>
      </c>
      <c r="C1072" s="1486">
        <v>1069</v>
      </c>
      <c r="D1072" s="1487">
        <v>0</v>
      </c>
      <c r="E1072" s="1487">
        <v>0</v>
      </c>
      <c r="F1072" s="1669">
        <f t="shared" si="16"/>
        <v>19</v>
      </c>
    </row>
    <row r="1073" spans="2:6" ht="16.5" hidden="1" customHeight="1">
      <c r="B1073" s="1485" t="s">
        <v>7066</v>
      </c>
      <c r="C1073" s="1486">
        <v>1070</v>
      </c>
      <c r="D1073" s="1487">
        <v>0</v>
      </c>
      <c r="E1073" s="1487">
        <v>0</v>
      </c>
      <c r="F1073" s="1669">
        <f t="shared" si="16"/>
        <v>20</v>
      </c>
    </row>
    <row r="1074" spans="2:6" ht="16.5" hidden="1" customHeight="1">
      <c r="B1074" s="1485" t="s">
        <v>7067</v>
      </c>
      <c r="C1074" s="1486">
        <v>1071</v>
      </c>
      <c r="D1074" s="1487">
        <v>0</v>
      </c>
      <c r="E1074" s="1487">
        <v>0</v>
      </c>
      <c r="F1074" s="1669">
        <f t="shared" si="16"/>
        <v>21</v>
      </c>
    </row>
    <row r="1075" spans="2:6" ht="16.5" hidden="1" customHeight="1">
      <c r="B1075" s="1485" t="s">
        <v>7068</v>
      </c>
      <c r="C1075" s="1486">
        <v>1072</v>
      </c>
      <c r="D1075" s="1487">
        <v>0</v>
      </c>
      <c r="E1075" s="1487">
        <v>0</v>
      </c>
      <c r="F1075" s="1669">
        <f t="shared" si="16"/>
        <v>22</v>
      </c>
    </row>
    <row r="1076" spans="2:6" ht="16.5" hidden="1" customHeight="1">
      <c r="B1076" s="1485" t="s">
        <v>7069</v>
      </c>
      <c r="C1076" s="1486">
        <v>1073</v>
      </c>
      <c r="D1076" s="1487">
        <v>0</v>
      </c>
      <c r="E1076" s="1487">
        <v>0</v>
      </c>
      <c r="F1076" s="1669">
        <f t="shared" si="16"/>
        <v>23</v>
      </c>
    </row>
    <row r="1077" spans="2:6" ht="16.5" hidden="1" customHeight="1">
      <c r="B1077" s="1485" t="s">
        <v>7070</v>
      </c>
      <c r="C1077" s="1486">
        <v>1074</v>
      </c>
      <c r="D1077" s="1487">
        <v>0</v>
      </c>
      <c r="E1077" s="1487">
        <v>0</v>
      </c>
      <c r="F1077" s="1669">
        <f t="shared" si="16"/>
        <v>24</v>
      </c>
    </row>
    <row r="1078" spans="2:6" ht="16.5" customHeight="1">
      <c r="B1078" s="1485" t="s">
        <v>7071</v>
      </c>
      <c r="C1078" s="1486">
        <v>1075</v>
      </c>
      <c r="D1078" s="1487">
        <v>0</v>
      </c>
      <c r="E1078" s="1487">
        <f>E1028+75</f>
        <v>1650</v>
      </c>
      <c r="F1078" s="1669">
        <f t="shared" si="16"/>
        <v>0</v>
      </c>
    </row>
    <row r="1079" spans="2:6" ht="16.5" hidden="1" customHeight="1">
      <c r="B1079" s="1485" t="s">
        <v>7072</v>
      </c>
      <c r="C1079" s="1486">
        <v>1076</v>
      </c>
      <c r="D1079" s="1487">
        <v>0</v>
      </c>
      <c r="E1079" s="1487">
        <v>0</v>
      </c>
      <c r="F1079" s="1669">
        <f t="shared" si="16"/>
        <v>1</v>
      </c>
    </row>
    <row r="1080" spans="2:6" ht="16.5" hidden="1" customHeight="1">
      <c r="B1080" s="1485" t="s">
        <v>7073</v>
      </c>
      <c r="C1080" s="1486">
        <v>1077</v>
      </c>
      <c r="D1080" s="1487">
        <v>0</v>
      </c>
      <c r="E1080" s="1487">
        <v>0</v>
      </c>
      <c r="F1080" s="1669">
        <f t="shared" si="16"/>
        <v>2</v>
      </c>
    </row>
    <row r="1081" spans="2:6" ht="16.5" hidden="1" customHeight="1">
      <c r="B1081" s="1485" t="s">
        <v>7074</v>
      </c>
      <c r="C1081" s="1486">
        <v>1078</v>
      </c>
      <c r="D1081" s="1487">
        <v>0</v>
      </c>
      <c r="E1081" s="1487">
        <v>0</v>
      </c>
      <c r="F1081" s="1669">
        <f t="shared" si="16"/>
        <v>3</v>
      </c>
    </row>
    <row r="1082" spans="2:6" ht="16.5" hidden="1" customHeight="1">
      <c r="B1082" s="1485" t="s">
        <v>7075</v>
      </c>
      <c r="C1082" s="1486">
        <v>1079</v>
      </c>
      <c r="D1082" s="1487">
        <v>0</v>
      </c>
      <c r="E1082" s="1487">
        <v>0</v>
      </c>
      <c r="F1082" s="1669">
        <f t="shared" si="16"/>
        <v>4</v>
      </c>
    </row>
    <row r="1083" spans="2:6" ht="16.5" hidden="1" customHeight="1">
      <c r="B1083" s="1485" t="s">
        <v>7076</v>
      </c>
      <c r="C1083" s="1486">
        <v>1080</v>
      </c>
      <c r="D1083" s="1487">
        <v>0</v>
      </c>
      <c r="E1083" s="1487">
        <v>0</v>
      </c>
      <c r="F1083" s="1669">
        <f t="shared" si="16"/>
        <v>5</v>
      </c>
    </row>
    <row r="1084" spans="2:6" ht="16.5" hidden="1" customHeight="1">
      <c r="B1084" s="1485" t="s">
        <v>7077</v>
      </c>
      <c r="C1084" s="1486">
        <v>1081</v>
      </c>
      <c r="D1084" s="1487">
        <v>0</v>
      </c>
      <c r="E1084" s="1487">
        <v>0</v>
      </c>
      <c r="F1084" s="1669">
        <f t="shared" si="16"/>
        <v>6</v>
      </c>
    </row>
    <row r="1085" spans="2:6" ht="16.5" hidden="1" customHeight="1">
      <c r="B1085" s="1485" t="s">
        <v>7078</v>
      </c>
      <c r="C1085" s="1486">
        <v>1082</v>
      </c>
      <c r="D1085" s="1487">
        <v>0</v>
      </c>
      <c r="E1085" s="1487">
        <v>0</v>
      </c>
      <c r="F1085" s="1669">
        <f t="shared" si="16"/>
        <v>7</v>
      </c>
    </row>
    <row r="1086" spans="2:6" ht="16.5" hidden="1" customHeight="1">
      <c r="B1086" s="1485" t="s">
        <v>7079</v>
      </c>
      <c r="C1086" s="1486">
        <v>1083</v>
      </c>
      <c r="D1086" s="1487">
        <v>0</v>
      </c>
      <c r="E1086" s="1487">
        <v>0</v>
      </c>
      <c r="F1086" s="1669">
        <f t="shared" si="16"/>
        <v>8</v>
      </c>
    </row>
    <row r="1087" spans="2:6" ht="16.5" hidden="1" customHeight="1">
      <c r="B1087" s="1485" t="s">
        <v>7080</v>
      </c>
      <c r="C1087" s="1486">
        <v>1084</v>
      </c>
      <c r="D1087" s="1487">
        <v>0</v>
      </c>
      <c r="E1087" s="1487">
        <v>0</v>
      </c>
      <c r="F1087" s="1669">
        <f t="shared" si="16"/>
        <v>9</v>
      </c>
    </row>
    <row r="1088" spans="2:6" ht="16.5" hidden="1" customHeight="1">
      <c r="B1088" s="1485" t="s">
        <v>7081</v>
      </c>
      <c r="C1088" s="1486">
        <v>1085</v>
      </c>
      <c r="D1088" s="1487">
        <v>0</v>
      </c>
      <c r="E1088" s="1487">
        <v>0</v>
      </c>
      <c r="F1088" s="1669">
        <f t="shared" si="16"/>
        <v>10</v>
      </c>
    </row>
    <row r="1089" spans="2:6" ht="16.5" hidden="1" customHeight="1">
      <c r="B1089" s="1485" t="s">
        <v>7082</v>
      </c>
      <c r="C1089" s="1486">
        <v>1086</v>
      </c>
      <c r="D1089" s="1487">
        <v>0</v>
      </c>
      <c r="E1089" s="1487">
        <v>0</v>
      </c>
      <c r="F1089" s="1669">
        <f t="shared" si="16"/>
        <v>11</v>
      </c>
    </row>
    <row r="1090" spans="2:6" ht="16.5" hidden="1" customHeight="1">
      <c r="B1090" s="1485" t="s">
        <v>7083</v>
      </c>
      <c r="C1090" s="1486">
        <v>1087</v>
      </c>
      <c r="D1090" s="1487">
        <v>0</v>
      </c>
      <c r="E1090" s="1487">
        <v>0</v>
      </c>
      <c r="F1090" s="1669">
        <f t="shared" si="16"/>
        <v>12</v>
      </c>
    </row>
    <row r="1091" spans="2:6" ht="16.5" hidden="1" customHeight="1">
      <c r="B1091" s="1485" t="s">
        <v>7084</v>
      </c>
      <c r="C1091" s="1486">
        <v>1088</v>
      </c>
      <c r="D1091" s="1487">
        <v>0</v>
      </c>
      <c r="E1091" s="1487">
        <v>0</v>
      </c>
      <c r="F1091" s="1669">
        <f t="shared" si="16"/>
        <v>13</v>
      </c>
    </row>
    <row r="1092" spans="2:6" ht="16.5" hidden="1" customHeight="1">
      <c r="B1092" s="1485" t="s">
        <v>7085</v>
      </c>
      <c r="C1092" s="1486">
        <v>1089</v>
      </c>
      <c r="D1092" s="1487">
        <v>0</v>
      </c>
      <c r="E1092" s="1487">
        <v>0</v>
      </c>
      <c r="F1092" s="1669">
        <f t="shared" si="16"/>
        <v>14</v>
      </c>
    </row>
    <row r="1093" spans="2:6" ht="16.5" hidden="1" customHeight="1">
      <c r="B1093" s="1485" t="s">
        <v>7086</v>
      </c>
      <c r="C1093" s="1486">
        <v>1090</v>
      </c>
      <c r="D1093" s="1487">
        <v>0</v>
      </c>
      <c r="E1093" s="1487">
        <v>0</v>
      </c>
      <c r="F1093" s="1669">
        <f t="shared" ref="F1093:F1156" si="17">MOD(ROW()-3,25)</f>
        <v>15</v>
      </c>
    </row>
    <row r="1094" spans="2:6" ht="16.5" hidden="1" customHeight="1">
      <c r="B1094" s="1485" t="s">
        <v>7087</v>
      </c>
      <c r="C1094" s="1486">
        <v>1091</v>
      </c>
      <c r="D1094" s="1487">
        <v>0</v>
      </c>
      <c r="E1094" s="1487">
        <v>0</v>
      </c>
      <c r="F1094" s="1669">
        <f t="shared" si="17"/>
        <v>16</v>
      </c>
    </row>
    <row r="1095" spans="2:6" ht="16.5" hidden="1" customHeight="1">
      <c r="B1095" s="1485" t="s">
        <v>7088</v>
      </c>
      <c r="C1095" s="1486">
        <v>1092</v>
      </c>
      <c r="D1095" s="1487">
        <v>0</v>
      </c>
      <c r="E1095" s="1487">
        <v>0</v>
      </c>
      <c r="F1095" s="1669">
        <f t="shared" si="17"/>
        <v>17</v>
      </c>
    </row>
    <row r="1096" spans="2:6" ht="16.5" hidden="1" customHeight="1">
      <c r="B1096" s="1485" t="s">
        <v>7089</v>
      </c>
      <c r="C1096" s="1486">
        <v>1093</v>
      </c>
      <c r="D1096" s="1487">
        <v>0</v>
      </c>
      <c r="E1096" s="1487">
        <v>0</v>
      </c>
      <c r="F1096" s="1669">
        <f t="shared" si="17"/>
        <v>18</v>
      </c>
    </row>
    <row r="1097" spans="2:6" ht="16.5" hidden="1" customHeight="1">
      <c r="B1097" s="1485" t="s">
        <v>7090</v>
      </c>
      <c r="C1097" s="1486">
        <v>1094</v>
      </c>
      <c r="D1097" s="1487">
        <v>0</v>
      </c>
      <c r="E1097" s="1487">
        <v>0</v>
      </c>
      <c r="F1097" s="1669">
        <f t="shared" si="17"/>
        <v>19</v>
      </c>
    </row>
    <row r="1098" spans="2:6" ht="16.5" hidden="1" customHeight="1">
      <c r="B1098" s="1485" t="s">
        <v>7091</v>
      </c>
      <c r="C1098" s="1486">
        <v>1095</v>
      </c>
      <c r="D1098" s="1487">
        <v>0</v>
      </c>
      <c r="E1098" s="1487">
        <v>0</v>
      </c>
      <c r="F1098" s="1669">
        <f t="shared" si="17"/>
        <v>20</v>
      </c>
    </row>
    <row r="1099" spans="2:6" ht="16.5" hidden="1" customHeight="1">
      <c r="B1099" s="1485" t="s">
        <v>7092</v>
      </c>
      <c r="C1099" s="1486">
        <v>1096</v>
      </c>
      <c r="D1099" s="1487">
        <v>0</v>
      </c>
      <c r="E1099" s="1487">
        <v>0</v>
      </c>
      <c r="F1099" s="1669">
        <f t="shared" si="17"/>
        <v>21</v>
      </c>
    </row>
    <row r="1100" spans="2:6" ht="16.5" hidden="1" customHeight="1">
      <c r="B1100" s="1485" t="s">
        <v>7093</v>
      </c>
      <c r="C1100" s="1486">
        <v>1097</v>
      </c>
      <c r="D1100" s="1487">
        <v>0</v>
      </c>
      <c r="E1100" s="1487">
        <v>0</v>
      </c>
      <c r="F1100" s="1669">
        <f t="shared" si="17"/>
        <v>22</v>
      </c>
    </row>
    <row r="1101" spans="2:6" ht="16.5" hidden="1" customHeight="1">
      <c r="B1101" s="1485" t="s">
        <v>7094</v>
      </c>
      <c r="C1101" s="1486">
        <v>1098</v>
      </c>
      <c r="D1101" s="1487">
        <v>0</v>
      </c>
      <c r="E1101" s="1487">
        <v>0</v>
      </c>
      <c r="F1101" s="1669">
        <f t="shared" si="17"/>
        <v>23</v>
      </c>
    </row>
    <row r="1102" spans="2:6" ht="16.5" hidden="1" customHeight="1">
      <c r="B1102" s="1485" t="s">
        <v>7095</v>
      </c>
      <c r="C1102" s="1486">
        <v>1099</v>
      </c>
      <c r="D1102" s="1487">
        <v>0</v>
      </c>
      <c r="E1102" s="1487">
        <v>0</v>
      </c>
      <c r="F1102" s="1669">
        <f t="shared" si="17"/>
        <v>24</v>
      </c>
    </row>
    <row r="1103" spans="2:6" ht="16.5" customHeight="1">
      <c r="B1103" s="1485" t="s">
        <v>7096</v>
      </c>
      <c r="C1103" s="1486">
        <v>1100</v>
      </c>
      <c r="D1103" s="1487">
        <f>D1053+1250</f>
        <v>27500</v>
      </c>
      <c r="E1103" s="1487">
        <v>0</v>
      </c>
      <c r="F1103" s="1669">
        <f t="shared" si="17"/>
        <v>0</v>
      </c>
    </row>
    <row r="1104" spans="2:6" ht="16.5" hidden="1" customHeight="1">
      <c r="B1104" s="1485" t="s">
        <v>7097</v>
      </c>
      <c r="C1104" s="1486">
        <v>1101</v>
      </c>
      <c r="D1104" s="1487">
        <v>0</v>
      </c>
      <c r="E1104" s="1487">
        <v>0</v>
      </c>
      <c r="F1104" s="1669">
        <f t="shared" si="17"/>
        <v>1</v>
      </c>
    </row>
    <row r="1105" spans="2:6" ht="16.5" hidden="1" customHeight="1">
      <c r="B1105" s="1485" t="s">
        <v>7098</v>
      </c>
      <c r="C1105" s="1486">
        <v>1102</v>
      </c>
      <c r="D1105" s="1487">
        <v>0</v>
      </c>
      <c r="E1105" s="1487">
        <v>0</v>
      </c>
      <c r="F1105" s="1669">
        <f t="shared" si="17"/>
        <v>2</v>
      </c>
    </row>
    <row r="1106" spans="2:6" ht="16.5" hidden="1" customHeight="1">
      <c r="B1106" s="1485" t="s">
        <v>7099</v>
      </c>
      <c r="C1106" s="1486">
        <v>1103</v>
      </c>
      <c r="D1106" s="1487">
        <v>0</v>
      </c>
      <c r="E1106" s="1487">
        <v>0</v>
      </c>
      <c r="F1106" s="1669">
        <f t="shared" si="17"/>
        <v>3</v>
      </c>
    </row>
    <row r="1107" spans="2:6" ht="16.5" hidden="1" customHeight="1">
      <c r="B1107" s="1530" t="s">
        <v>7100</v>
      </c>
      <c r="C1107" s="1531">
        <v>1104</v>
      </c>
      <c r="D1107" s="1532">
        <v>0</v>
      </c>
      <c r="E1107" s="1532">
        <v>0</v>
      </c>
      <c r="F1107" s="1669">
        <f t="shared" si="17"/>
        <v>4</v>
      </c>
    </row>
    <row r="1108" spans="2:6" ht="16.5" hidden="1" customHeight="1">
      <c r="B1108" s="1485" t="s">
        <v>7101</v>
      </c>
      <c r="C1108" s="1486">
        <v>1105</v>
      </c>
      <c r="D1108" s="1487">
        <v>0</v>
      </c>
      <c r="E1108" s="1487">
        <v>0</v>
      </c>
      <c r="F1108" s="1669">
        <f t="shared" si="17"/>
        <v>5</v>
      </c>
    </row>
    <row r="1109" spans="2:6" ht="16.5" hidden="1" customHeight="1">
      <c r="B1109" s="1485" t="s">
        <v>7102</v>
      </c>
      <c r="C1109" s="1486">
        <v>1106</v>
      </c>
      <c r="D1109" s="1487">
        <v>0</v>
      </c>
      <c r="E1109" s="1487">
        <v>0</v>
      </c>
      <c r="F1109" s="1669">
        <f t="shared" si="17"/>
        <v>6</v>
      </c>
    </row>
    <row r="1110" spans="2:6" ht="16.5" hidden="1" customHeight="1">
      <c r="B1110" s="1485" t="s">
        <v>7103</v>
      </c>
      <c r="C1110" s="1486">
        <v>1107</v>
      </c>
      <c r="D1110" s="1487">
        <v>0</v>
      </c>
      <c r="E1110" s="1487">
        <v>0</v>
      </c>
      <c r="F1110" s="1669">
        <f t="shared" si="17"/>
        <v>7</v>
      </c>
    </row>
    <row r="1111" spans="2:6" ht="16.5" hidden="1" customHeight="1">
      <c r="B1111" s="1485" t="s">
        <v>7104</v>
      </c>
      <c r="C1111" s="1486">
        <v>1108</v>
      </c>
      <c r="D1111" s="1487">
        <v>0</v>
      </c>
      <c r="E1111" s="1487">
        <v>0</v>
      </c>
      <c r="F1111" s="1669">
        <f t="shared" si="17"/>
        <v>8</v>
      </c>
    </row>
    <row r="1112" spans="2:6" ht="16.5" hidden="1" customHeight="1">
      <c r="B1112" s="1485" t="s">
        <v>7105</v>
      </c>
      <c r="C1112" s="1486">
        <v>1109</v>
      </c>
      <c r="D1112" s="1487">
        <v>0</v>
      </c>
      <c r="E1112" s="1487">
        <v>0</v>
      </c>
      <c r="F1112" s="1669">
        <f t="shared" si="17"/>
        <v>9</v>
      </c>
    </row>
    <row r="1113" spans="2:6" s="1533" customFormat="1" ht="16.5" hidden="1" customHeight="1">
      <c r="B1113" s="1485" t="s">
        <v>7106</v>
      </c>
      <c r="C1113" s="1486">
        <v>1110</v>
      </c>
      <c r="D1113" s="1487">
        <v>0</v>
      </c>
      <c r="E1113" s="1487">
        <v>0</v>
      </c>
      <c r="F1113" s="1669">
        <f t="shared" si="17"/>
        <v>10</v>
      </c>
    </row>
    <row r="1114" spans="2:6" ht="16.5" hidden="1" customHeight="1">
      <c r="B1114" s="1485" t="s">
        <v>7107</v>
      </c>
      <c r="C1114" s="1486">
        <v>1111</v>
      </c>
      <c r="D1114" s="1487">
        <v>0</v>
      </c>
      <c r="E1114" s="1487">
        <v>0</v>
      </c>
      <c r="F1114" s="1669">
        <f t="shared" si="17"/>
        <v>11</v>
      </c>
    </row>
    <row r="1115" spans="2:6" ht="16.5" hidden="1" customHeight="1">
      <c r="B1115" s="1485" t="s">
        <v>7108</v>
      </c>
      <c r="C1115" s="1486">
        <v>1112</v>
      </c>
      <c r="D1115" s="1487">
        <v>0</v>
      </c>
      <c r="E1115" s="1487">
        <v>0</v>
      </c>
      <c r="F1115" s="1669">
        <f t="shared" si="17"/>
        <v>12</v>
      </c>
    </row>
    <row r="1116" spans="2:6" ht="16.5" hidden="1" customHeight="1">
      <c r="B1116" s="1485" t="s">
        <v>7109</v>
      </c>
      <c r="C1116" s="1486">
        <v>1113</v>
      </c>
      <c r="D1116" s="1487">
        <v>0</v>
      </c>
      <c r="E1116" s="1487">
        <v>0</v>
      </c>
      <c r="F1116" s="1669">
        <f t="shared" si="17"/>
        <v>13</v>
      </c>
    </row>
    <row r="1117" spans="2:6" ht="16.5" hidden="1" customHeight="1">
      <c r="B1117" s="1485" t="s">
        <v>7110</v>
      </c>
      <c r="C1117" s="1486">
        <v>1114</v>
      </c>
      <c r="D1117" s="1487">
        <v>0</v>
      </c>
      <c r="E1117" s="1487">
        <v>0</v>
      </c>
      <c r="F1117" s="1669">
        <f t="shared" si="17"/>
        <v>14</v>
      </c>
    </row>
    <row r="1118" spans="2:6" ht="16.5" hidden="1" customHeight="1">
      <c r="B1118" s="1485" t="s">
        <v>7111</v>
      </c>
      <c r="C1118" s="1486">
        <v>1115</v>
      </c>
      <c r="D1118" s="1487">
        <v>0</v>
      </c>
      <c r="E1118" s="1487">
        <v>0</v>
      </c>
      <c r="F1118" s="1669">
        <f t="shared" si="17"/>
        <v>15</v>
      </c>
    </row>
    <row r="1119" spans="2:6" ht="16.5" hidden="1" customHeight="1">
      <c r="B1119" s="1485" t="s">
        <v>7112</v>
      </c>
      <c r="C1119" s="1486">
        <v>1116</v>
      </c>
      <c r="D1119" s="1487">
        <v>0</v>
      </c>
      <c r="E1119" s="1487">
        <v>0</v>
      </c>
      <c r="F1119" s="1669">
        <f t="shared" si="17"/>
        <v>16</v>
      </c>
    </row>
    <row r="1120" spans="2:6" ht="16.5" hidden="1" customHeight="1">
      <c r="B1120" s="1485" t="s">
        <v>7113</v>
      </c>
      <c r="C1120" s="1486">
        <v>1117</v>
      </c>
      <c r="D1120" s="1487">
        <v>0</v>
      </c>
      <c r="E1120" s="1487">
        <v>0</v>
      </c>
      <c r="F1120" s="1669">
        <f t="shared" si="17"/>
        <v>17</v>
      </c>
    </row>
    <row r="1121" spans="2:6" ht="16.5" hidden="1" customHeight="1">
      <c r="B1121" s="1485" t="s">
        <v>7114</v>
      </c>
      <c r="C1121" s="1486">
        <v>1118</v>
      </c>
      <c r="D1121" s="1487">
        <v>0</v>
      </c>
      <c r="E1121" s="1487">
        <v>0</v>
      </c>
      <c r="F1121" s="1669">
        <f t="shared" si="17"/>
        <v>18</v>
      </c>
    </row>
    <row r="1122" spans="2:6" ht="16.5" hidden="1" customHeight="1">
      <c r="B1122" s="1485" t="s">
        <v>7115</v>
      </c>
      <c r="C1122" s="1486">
        <v>1119</v>
      </c>
      <c r="D1122" s="1487">
        <v>0</v>
      </c>
      <c r="E1122" s="1487">
        <v>0</v>
      </c>
      <c r="F1122" s="1669">
        <f t="shared" si="17"/>
        <v>19</v>
      </c>
    </row>
    <row r="1123" spans="2:6" ht="16.5" hidden="1" customHeight="1">
      <c r="B1123" s="1485" t="s">
        <v>7116</v>
      </c>
      <c r="C1123" s="1486">
        <v>1120</v>
      </c>
      <c r="D1123" s="1487">
        <v>0</v>
      </c>
      <c r="E1123" s="1487">
        <v>0</v>
      </c>
      <c r="F1123" s="1669">
        <f t="shared" si="17"/>
        <v>20</v>
      </c>
    </row>
    <row r="1124" spans="2:6" ht="16.5" hidden="1" customHeight="1">
      <c r="B1124" s="1485" t="s">
        <v>7117</v>
      </c>
      <c r="C1124" s="1486">
        <v>1121</v>
      </c>
      <c r="D1124" s="1487">
        <v>0</v>
      </c>
      <c r="E1124" s="1487">
        <v>0</v>
      </c>
      <c r="F1124" s="1669">
        <f t="shared" si="17"/>
        <v>21</v>
      </c>
    </row>
    <row r="1125" spans="2:6" ht="16.5" hidden="1" customHeight="1">
      <c r="B1125" s="1485" t="s">
        <v>7118</v>
      </c>
      <c r="C1125" s="1486">
        <v>1122</v>
      </c>
      <c r="D1125" s="1487">
        <v>0</v>
      </c>
      <c r="E1125" s="1487">
        <v>0</v>
      </c>
      <c r="F1125" s="1669">
        <f t="shared" si="17"/>
        <v>22</v>
      </c>
    </row>
    <row r="1126" spans="2:6" ht="16.5" hidden="1" customHeight="1">
      <c r="B1126" s="1485" t="s">
        <v>7119</v>
      </c>
      <c r="C1126" s="1486">
        <v>1123</v>
      </c>
      <c r="D1126" s="1487">
        <v>0</v>
      </c>
      <c r="E1126" s="1487">
        <v>0</v>
      </c>
      <c r="F1126" s="1669">
        <f t="shared" si="17"/>
        <v>23</v>
      </c>
    </row>
    <row r="1127" spans="2:6" ht="16.5" hidden="1" customHeight="1">
      <c r="B1127" s="1485" t="s">
        <v>7120</v>
      </c>
      <c r="C1127" s="1486">
        <v>1124</v>
      </c>
      <c r="D1127" s="1487">
        <v>0</v>
      </c>
      <c r="E1127" s="1487">
        <v>0</v>
      </c>
      <c r="F1127" s="1669">
        <f t="shared" si="17"/>
        <v>24</v>
      </c>
    </row>
    <row r="1128" spans="2:6" ht="16.5" customHeight="1">
      <c r="B1128" s="1485" t="s">
        <v>7121</v>
      </c>
      <c r="C1128" s="1486">
        <v>1125</v>
      </c>
      <c r="D1128" s="1487">
        <v>0</v>
      </c>
      <c r="E1128" s="1487">
        <f>E1078+75</f>
        <v>1725</v>
      </c>
      <c r="F1128" s="1669">
        <f t="shared" si="17"/>
        <v>0</v>
      </c>
    </row>
    <row r="1129" spans="2:6" ht="16.5" hidden="1" customHeight="1">
      <c r="B1129" s="1485" t="s">
        <v>7122</v>
      </c>
      <c r="C1129" s="1486">
        <v>1126</v>
      </c>
      <c r="D1129" s="1487">
        <v>0</v>
      </c>
      <c r="E1129" s="1487">
        <v>0</v>
      </c>
      <c r="F1129" s="1669">
        <f t="shared" si="17"/>
        <v>1</v>
      </c>
    </row>
    <row r="1130" spans="2:6" ht="16.5" hidden="1" customHeight="1">
      <c r="B1130" s="1485" t="s">
        <v>7123</v>
      </c>
      <c r="C1130" s="1486">
        <v>1127</v>
      </c>
      <c r="D1130" s="1487">
        <v>0</v>
      </c>
      <c r="E1130" s="1487">
        <v>0</v>
      </c>
      <c r="F1130" s="1669">
        <f t="shared" si="17"/>
        <v>2</v>
      </c>
    </row>
    <row r="1131" spans="2:6" ht="16.5" hidden="1" customHeight="1">
      <c r="B1131" s="1485" t="s">
        <v>7124</v>
      </c>
      <c r="C1131" s="1486">
        <v>1128</v>
      </c>
      <c r="D1131" s="1487">
        <v>0</v>
      </c>
      <c r="E1131" s="1487">
        <v>0</v>
      </c>
      <c r="F1131" s="1669">
        <f t="shared" si="17"/>
        <v>3</v>
      </c>
    </row>
    <row r="1132" spans="2:6" ht="16.5" hidden="1" customHeight="1">
      <c r="B1132" s="1485" t="s">
        <v>7125</v>
      </c>
      <c r="C1132" s="1486">
        <v>1129</v>
      </c>
      <c r="D1132" s="1487">
        <v>0</v>
      </c>
      <c r="E1132" s="1487">
        <v>0</v>
      </c>
      <c r="F1132" s="1669">
        <f t="shared" si="17"/>
        <v>4</v>
      </c>
    </row>
    <row r="1133" spans="2:6" ht="16.5" hidden="1" customHeight="1">
      <c r="B1133" s="1485" t="s">
        <v>7126</v>
      </c>
      <c r="C1133" s="1486">
        <v>1130</v>
      </c>
      <c r="D1133" s="1487">
        <v>0</v>
      </c>
      <c r="E1133" s="1487">
        <v>0</v>
      </c>
      <c r="F1133" s="1669">
        <f t="shared" si="17"/>
        <v>5</v>
      </c>
    </row>
    <row r="1134" spans="2:6" ht="16.5" hidden="1" customHeight="1">
      <c r="B1134" s="1485" t="s">
        <v>7127</v>
      </c>
      <c r="C1134" s="1486">
        <v>1131</v>
      </c>
      <c r="D1134" s="1487">
        <v>0</v>
      </c>
      <c r="E1134" s="1487">
        <v>0</v>
      </c>
      <c r="F1134" s="1669">
        <f t="shared" si="17"/>
        <v>6</v>
      </c>
    </row>
    <row r="1135" spans="2:6" ht="16.5" hidden="1" customHeight="1">
      <c r="B1135" s="1485" t="s">
        <v>7128</v>
      </c>
      <c r="C1135" s="1486">
        <v>1132</v>
      </c>
      <c r="D1135" s="1487">
        <v>0</v>
      </c>
      <c r="E1135" s="1487">
        <v>0</v>
      </c>
      <c r="F1135" s="1669">
        <f t="shared" si="17"/>
        <v>7</v>
      </c>
    </row>
    <row r="1136" spans="2:6" ht="16.5" hidden="1" customHeight="1">
      <c r="B1136" s="1485" t="s">
        <v>7129</v>
      </c>
      <c r="C1136" s="1486">
        <v>1133</v>
      </c>
      <c r="D1136" s="1487">
        <v>0</v>
      </c>
      <c r="E1136" s="1487">
        <v>0</v>
      </c>
      <c r="F1136" s="1669">
        <f t="shared" si="17"/>
        <v>8</v>
      </c>
    </row>
    <row r="1137" spans="2:6" ht="16.5" hidden="1" customHeight="1">
      <c r="B1137" s="1485" t="s">
        <v>7130</v>
      </c>
      <c r="C1137" s="1486">
        <v>1134</v>
      </c>
      <c r="D1137" s="1487">
        <v>0</v>
      </c>
      <c r="E1137" s="1487">
        <v>0</v>
      </c>
      <c r="F1137" s="1669">
        <f t="shared" si="17"/>
        <v>9</v>
      </c>
    </row>
    <row r="1138" spans="2:6" ht="16.5" hidden="1" customHeight="1">
      <c r="B1138" s="1485" t="s">
        <v>7131</v>
      </c>
      <c r="C1138" s="1486">
        <v>1135</v>
      </c>
      <c r="D1138" s="1487">
        <v>0</v>
      </c>
      <c r="E1138" s="1487">
        <v>0</v>
      </c>
      <c r="F1138" s="1669">
        <f t="shared" si="17"/>
        <v>10</v>
      </c>
    </row>
    <row r="1139" spans="2:6" ht="16.5" hidden="1" customHeight="1">
      <c r="B1139" s="1485" t="s">
        <v>7132</v>
      </c>
      <c r="C1139" s="1486">
        <v>1136</v>
      </c>
      <c r="D1139" s="1487">
        <v>0</v>
      </c>
      <c r="E1139" s="1487">
        <v>0</v>
      </c>
      <c r="F1139" s="1669">
        <f t="shared" si="17"/>
        <v>11</v>
      </c>
    </row>
    <row r="1140" spans="2:6" ht="16.5" hidden="1" customHeight="1">
      <c r="B1140" s="1485" t="s">
        <v>7133</v>
      </c>
      <c r="C1140" s="1486">
        <v>1137</v>
      </c>
      <c r="D1140" s="1487">
        <v>0</v>
      </c>
      <c r="E1140" s="1487">
        <v>0</v>
      </c>
      <c r="F1140" s="1669">
        <f t="shared" si="17"/>
        <v>12</v>
      </c>
    </row>
    <row r="1141" spans="2:6" ht="16.5" hidden="1" customHeight="1">
      <c r="B1141" s="1485" t="s">
        <v>7134</v>
      </c>
      <c r="C1141" s="1486">
        <v>1138</v>
      </c>
      <c r="D1141" s="1487">
        <v>0</v>
      </c>
      <c r="E1141" s="1487">
        <v>0</v>
      </c>
      <c r="F1141" s="1669">
        <f t="shared" si="17"/>
        <v>13</v>
      </c>
    </row>
    <row r="1142" spans="2:6" ht="16.5" hidden="1" customHeight="1">
      <c r="B1142" s="1485" t="s">
        <v>7135</v>
      </c>
      <c r="C1142" s="1486">
        <v>1139</v>
      </c>
      <c r="D1142" s="1487">
        <v>0</v>
      </c>
      <c r="E1142" s="1487">
        <v>0</v>
      </c>
      <c r="F1142" s="1669">
        <f t="shared" si="17"/>
        <v>14</v>
      </c>
    </row>
    <row r="1143" spans="2:6" ht="16.5" hidden="1" customHeight="1">
      <c r="B1143" s="1485" t="s">
        <v>7136</v>
      </c>
      <c r="C1143" s="1486">
        <v>1140</v>
      </c>
      <c r="D1143" s="1487">
        <v>0</v>
      </c>
      <c r="E1143" s="1487">
        <v>0</v>
      </c>
      <c r="F1143" s="1669">
        <f t="shared" si="17"/>
        <v>15</v>
      </c>
    </row>
    <row r="1144" spans="2:6" ht="16.5" hidden="1" customHeight="1">
      <c r="B1144" s="1485" t="s">
        <v>7137</v>
      </c>
      <c r="C1144" s="1486">
        <v>1141</v>
      </c>
      <c r="D1144" s="1487">
        <v>0</v>
      </c>
      <c r="E1144" s="1487">
        <v>0</v>
      </c>
      <c r="F1144" s="1669">
        <f t="shared" si="17"/>
        <v>16</v>
      </c>
    </row>
    <row r="1145" spans="2:6" ht="16.5" hidden="1" customHeight="1">
      <c r="B1145" s="1485" t="s">
        <v>7138</v>
      </c>
      <c r="C1145" s="1486">
        <v>1142</v>
      </c>
      <c r="D1145" s="1487">
        <v>0</v>
      </c>
      <c r="E1145" s="1487">
        <v>0</v>
      </c>
      <c r="F1145" s="1669">
        <f t="shared" si="17"/>
        <v>17</v>
      </c>
    </row>
    <row r="1146" spans="2:6" ht="16.5" hidden="1" customHeight="1">
      <c r="B1146" s="1485" t="s">
        <v>7139</v>
      </c>
      <c r="C1146" s="1486">
        <v>1143</v>
      </c>
      <c r="D1146" s="1487">
        <v>0</v>
      </c>
      <c r="E1146" s="1487">
        <v>0</v>
      </c>
      <c r="F1146" s="1669">
        <f t="shared" si="17"/>
        <v>18</v>
      </c>
    </row>
    <row r="1147" spans="2:6" ht="16.5" hidden="1" customHeight="1">
      <c r="B1147" s="1485" t="s">
        <v>7140</v>
      </c>
      <c r="C1147" s="1486">
        <v>1144</v>
      </c>
      <c r="D1147" s="1487">
        <v>0</v>
      </c>
      <c r="E1147" s="1487">
        <v>0</v>
      </c>
      <c r="F1147" s="1669">
        <f t="shared" si="17"/>
        <v>19</v>
      </c>
    </row>
    <row r="1148" spans="2:6" ht="16.5" hidden="1" customHeight="1">
      <c r="B1148" s="1485" t="s">
        <v>7141</v>
      </c>
      <c r="C1148" s="1486">
        <v>1145</v>
      </c>
      <c r="D1148" s="1487">
        <v>0</v>
      </c>
      <c r="E1148" s="1487">
        <v>0</v>
      </c>
      <c r="F1148" s="1669">
        <f t="shared" si="17"/>
        <v>20</v>
      </c>
    </row>
    <row r="1149" spans="2:6" ht="16.5" hidden="1" customHeight="1">
      <c r="B1149" s="1485" t="s">
        <v>7142</v>
      </c>
      <c r="C1149" s="1486">
        <v>1146</v>
      </c>
      <c r="D1149" s="1487">
        <v>0</v>
      </c>
      <c r="E1149" s="1487">
        <v>0</v>
      </c>
      <c r="F1149" s="1669">
        <f t="shared" si="17"/>
        <v>21</v>
      </c>
    </row>
    <row r="1150" spans="2:6" ht="16.5" hidden="1" customHeight="1">
      <c r="B1150" s="1485" t="s">
        <v>7143</v>
      </c>
      <c r="C1150" s="1486">
        <v>1147</v>
      </c>
      <c r="D1150" s="1487">
        <v>0</v>
      </c>
      <c r="E1150" s="1487">
        <v>0</v>
      </c>
      <c r="F1150" s="1669">
        <f t="shared" si="17"/>
        <v>22</v>
      </c>
    </row>
    <row r="1151" spans="2:6" ht="16.5" hidden="1" customHeight="1">
      <c r="B1151" s="1485" t="s">
        <v>7144</v>
      </c>
      <c r="C1151" s="1486">
        <v>1148</v>
      </c>
      <c r="D1151" s="1487">
        <v>0</v>
      </c>
      <c r="E1151" s="1487">
        <v>0</v>
      </c>
      <c r="F1151" s="1669">
        <f t="shared" si="17"/>
        <v>23</v>
      </c>
    </row>
    <row r="1152" spans="2:6" ht="16.5" hidden="1" customHeight="1">
      <c r="B1152" s="1485" t="s">
        <v>7145</v>
      </c>
      <c r="C1152" s="1486">
        <v>1149</v>
      </c>
      <c r="D1152" s="1487">
        <v>0</v>
      </c>
      <c r="E1152" s="1487">
        <v>0</v>
      </c>
      <c r="F1152" s="1669">
        <f t="shared" si="17"/>
        <v>24</v>
      </c>
    </row>
    <row r="1153" spans="2:6" ht="16.5" customHeight="1">
      <c r="B1153" s="1485" t="s">
        <v>7146</v>
      </c>
      <c r="C1153" s="1486">
        <v>1150</v>
      </c>
      <c r="D1153" s="1487">
        <f>D1103+1250</f>
        <v>28750</v>
      </c>
      <c r="E1153" s="1487">
        <v>0</v>
      </c>
      <c r="F1153" s="1669">
        <f t="shared" si="17"/>
        <v>0</v>
      </c>
    </row>
    <row r="1154" spans="2:6" ht="16.5" hidden="1" customHeight="1">
      <c r="B1154" s="1485" t="s">
        <v>7147</v>
      </c>
      <c r="C1154" s="1486">
        <v>1151</v>
      </c>
      <c r="D1154" s="1487">
        <v>0</v>
      </c>
      <c r="E1154" s="1487">
        <v>0</v>
      </c>
      <c r="F1154" s="1669">
        <f t="shared" si="17"/>
        <v>1</v>
      </c>
    </row>
    <row r="1155" spans="2:6" ht="16.5" hidden="1" customHeight="1">
      <c r="B1155" s="1485" t="s">
        <v>7148</v>
      </c>
      <c r="C1155" s="1486">
        <v>1152</v>
      </c>
      <c r="D1155" s="1487">
        <v>0</v>
      </c>
      <c r="E1155" s="1487">
        <v>0</v>
      </c>
      <c r="F1155" s="1669">
        <f t="shared" si="17"/>
        <v>2</v>
      </c>
    </row>
    <row r="1156" spans="2:6" ht="16.5" hidden="1" customHeight="1">
      <c r="B1156" s="1485" t="s">
        <v>7149</v>
      </c>
      <c r="C1156" s="1486">
        <v>1153</v>
      </c>
      <c r="D1156" s="1487">
        <v>0</v>
      </c>
      <c r="E1156" s="1487">
        <v>0</v>
      </c>
      <c r="F1156" s="1669">
        <f t="shared" si="17"/>
        <v>3</v>
      </c>
    </row>
    <row r="1157" spans="2:6" ht="16.5" hidden="1" customHeight="1">
      <c r="B1157" s="1485" t="s">
        <v>7150</v>
      </c>
      <c r="C1157" s="1486">
        <v>1154</v>
      </c>
      <c r="D1157" s="1487">
        <v>0</v>
      </c>
      <c r="E1157" s="1487">
        <v>0</v>
      </c>
      <c r="F1157" s="1669">
        <f t="shared" ref="F1157:F1220" si="18">MOD(ROW()-3,25)</f>
        <v>4</v>
      </c>
    </row>
    <row r="1158" spans="2:6" ht="16.5" hidden="1" customHeight="1">
      <c r="B1158" s="1485" t="s">
        <v>7151</v>
      </c>
      <c r="C1158" s="1486">
        <v>1155</v>
      </c>
      <c r="D1158" s="1487">
        <v>0</v>
      </c>
      <c r="E1158" s="1487">
        <v>0</v>
      </c>
      <c r="F1158" s="1669">
        <f t="shared" si="18"/>
        <v>5</v>
      </c>
    </row>
    <row r="1159" spans="2:6" ht="16.5" hidden="1" customHeight="1">
      <c r="B1159" s="1485" t="s">
        <v>7152</v>
      </c>
      <c r="C1159" s="1486">
        <v>1156</v>
      </c>
      <c r="D1159" s="1487">
        <v>0</v>
      </c>
      <c r="E1159" s="1487">
        <v>0</v>
      </c>
      <c r="F1159" s="1669">
        <f t="shared" si="18"/>
        <v>6</v>
      </c>
    </row>
    <row r="1160" spans="2:6" ht="16.5" hidden="1" customHeight="1">
      <c r="B1160" s="1485" t="s">
        <v>7153</v>
      </c>
      <c r="C1160" s="1486">
        <v>1157</v>
      </c>
      <c r="D1160" s="1487">
        <v>0</v>
      </c>
      <c r="E1160" s="1487">
        <v>0</v>
      </c>
      <c r="F1160" s="1669">
        <f t="shared" si="18"/>
        <v>7</v>
      </c>
    </row>
    <row r="1161" spans="2:6" ht="16.5" hidden="1" customHeight="1">
      <c r="B1161" s="1485" t="s">
        <v>7154</v>
      </c>
      <c r="C1161" s="1486">
        <v>1158</v>
      </c>
      <c r="D1161" s="1487">
        <v>0</v>
      </c>
      <c r="E1161" s="1487">
        <v>0</v>
      </c>
      <c r="F1161" s="1669">
        <f t="shared" si="18"/>
        <v>8</v>
      </c>
    </row>
    <row r="1162" spans="2:6" ht="16.5" hidden="1" customHeight="1">
      <c r="B1162" s="1485" t="s">
        <v>7155</v>
      </c>
      <c r="C1162" s="1486">
        <v>1159</v>
      </c>
      <c r="D1162" s="1487">
        <v>0</v>
      </c>
      <c r="E1162" s="1487">
        <v>0</v>
      </c>
      <c r="F1162" s="1669">
        <f t="shared" si="18"/>
        <v>9</v>
      </c>
    </row>
    <row r="1163" spans="2:6" ht="16.5" hidden="1" customHeight="1">
      <c r="B1163" s="1485" t="s">
        <v>7156</v>
      </c>
      <c r="C1163" s="1486">
        <v>1160</v>
      </c>
      <c r="D1163" s="1487">
        <v>0</v>
      </c>
      <c r="E1163" s="1487">
        <v>0</v>
      </c>
      <c r="F1163" s="1669">
        <f t="shared" si="18"/>
        <v>10</v>
      </c>
    </row>
    <row r="1164" spans="2:6" ht="16.5" hidden="1" customHeight="1">
      <c r="B1164" s="1485" t="s">
        <v>7157</v>
      </c>
      <c r="C1164" s="1486">
        <v>1161</v>
      </c>
      <c r="D1164" s="1487">
        <v>0</v>
      </c>
      <c r="E1164" s="1487">
        <v>0</v>
      </c>
      <c r="F1164" s="1669">
        <f t="shared" si="18"/>
        <v>11</v>
      </c>
    </row>
    <row r="1165" spans="2:6" ht="16.5" hidden="1" customHeight="1">
      <c r="B1165" s="1485" t="s">
        <v>7158</v>
      </c>
      <c r="C1165" s="1486">
        <v>1162</v>
      </c>
      <c r="D1165" s="1487">
        <v>0</v>
      </c>
      <c r="E1165" s="1487">
        <v>0</v>
      </c>
      <c r="F1165" s="1669">
        <f t="shared" si="18"/>
        <v>12</v>
      </c>
    </row>
    <row r="1166" spans="2:6" ht="16.5" hidden="1" customHeight="1">
      <c r="B1166" s="1485" t="s">
        <v>7159</v>
      </c>
      <c r="C1166" s="1486">
        <v>1163</v>
      </c>
      <c r="D1166" s="1487">
        <v>0</v>
      </c>
      <c r="E1166" s="1487">
        <v>0</v>
      </c>
      <c r="F1166" s="1669">
        <f t="shared" si="18"/>
        <v>13</v>
      </c>
    </row>
    <row r="1167" spans="2:6" ht="16.5" hidden="1" customHeight="1">
      <c r="B1167" s="1485" t="s">
        <v>7160</v>
      </c>
      <c r="C1167" s="1486">
        <v>1164</v>
      </c>
      <c r="D1167" s="1487">
        <v>0</v>
      </c>
      <c r="E1167" s="1487">
        <v>0</v>
      </c>
      <c r="F1167" s="1669">
        <f t="shared" si="18"/>
        <v>14</v>
      </c>
    </row>
    <row r="1168" spans="2:6" ht="16.5" hidden="1" customHeight="1">
      <c r="B1168" s="1485" t="s">
        <v>7161</v>
      </c>
      <c r="C1168" s="1486">
        <v>1165</v>
      </c>
      <c r="D1168" s="1487">
        <v>0</v>
      </c>
      <c r="E1168" s="1487">
        <v>0</v>
      </c>
      <c r="F1168" s="1669">
        <f t="shared" si="18"/>
        <v>15</v>
      </c>
    </row>
    <row r="1169" spans="2:6" ht="16.5" hidden="1" customHeight="1">
      <c r="B1169" s="1485" t="s">
        <v>7162</v>
      </c>
      <c r="C1169" s="1486">
        <v>1166</v>
      </c>
      <c r="D1169" s="1487">
        <v>0</v>
      </c>
      <c r="E1169" s="1487">
        <v>0</v>
      </c>
      <c r="F1169" s="1669">
        <f t="shared" si="18"/>
        <v>16</v>
      </c>
    </row>
    <row r="1170" spans="2:6" ht="16.5" hidden="1" customHeight="1">
      <c r="B1170" s="1485" t="s">
        <v>7163</v>
      </c>
      <c r="C1170" s="1486">
        <v>1167</v>
      </c>
      <c r="D1170" s="1487">
        <v>0</v>
      </c>
      <c r="E1170" s="1487">
        <v>0</v>
      </c>
      <c r="F1170" s="1669">
        <f t="shared" si="18"/>
        <v>17</v>
      </c>
    </row>
    <row r="1171" spans="2:6" ht="16.5" hidden="1" customHeight="1">
      <c r="B1171" s="1485" t="s">
        <v>7164</v>
      </c>
      <c r="C1171" s="1486">
        <v>1168</v>
      </c>
      <c r="D1171" s="1487">
        <v>0</v>
      </c>
      <c r="E1171" s="1487">
        <v>0</v>
      </c>
      <c r="F1171" s="1669">
        <f t="shared" si="18"/>
        <v>18</v>
      </c>
    </row>
    <row r="1172" spans="2:6" ht="16.5" hidden="1" customHeight="1">
      <c r="B1172" s="1485" t="s">
        <v>7165</v>
      </c>
      <c r="C1172" s="1486">
        <v>1169</v>
      </c>
      <c r="D1172" s="1487">
        <v>0</v>
      </c>
      <c r="E1172" s="1487">
        <v>0</v>
      </c>
      <c r="F1172" s="1669">
        <f t="shared" si="18"/>
        <v>19</v>
      </c>
    </row>
    <row r="1173" spans="2:6" ht="16.5" hidden="1" customHeight="1">
      <c r="B1173" s="1485" t="s">
        <v>7166</v>
      </c>
      <c r="C1173" s="1486">
        <v>1170</v>
      </c>
      <c r="D1173" s="1487">
        <v>0</v>
      </c>
      <c r="E1173" s="1487">
        <v>0</v>
      </c>
      <c r="F1173" s="1669">
        <f t="shared" si="18"/>
        <v>20</v>
      </c>
    </row>
    <row r="1174" spans="2:6" ht="16.5" hidden="1" customHeight="1">
      <c r="B1174" s="1485" t="s">
        <v>7167</v>
      </c>
      <c r="C1174" s="1486">
        <v>1171</v>
      </c>
      <c r="D1174" s="1487">
        <v>0</v>
      </c>
      <c r="E1174" s="1487">
        <v>0</v>
      </c>
      <c r="F1174" s="1669">
        <f t="shared" si="18"/>
        <v>21</v>
      </c>
    </row>
    <row r="1175" spans="2:6" ht="16.5" hidden="1" customHeight="1">
      <c r="B1175" s="1485" t="s">
        <v>7168</v>
      </c>
      <c r="C1175" s="1486">
        <v>1172</v>
      </c>
      <c r="D1175" s="1487">
        <v>0</v>
      </c>
      <c r="E1175" s="1487">
        <v>0</v>
      </c>
      <c r="F1175" s="1669">
        <f t="shared" si="18"/>
        <v>22</v>
      </c>
    </row>
    <row r="1176" spans="2:6" ht="16.5" hidden="1" customHeight="1">
      <c r="B1176" s="1485" t="s">
        <v>7169</v>
      </c>
      <c r="C1176" s="1486">
        <v>1173</v>
      </c>
      <c r="D1176" s="1487">
        <v>0</v>
      </c>
      <c r="E1176" s="1487">
        <v>0</v>
      </c>
      <c r="F1176" s="1669">
        <f t="shared" si="18"/>
        <v>23</v>
      </c>
    </row>
    <row r="1177" spans="2:6" ht="16.5" hidden="1" customHeight="1">
      <c r="B1177" s="1485" t="s">
        <v>7170</v>
      </c>
      <c r="C1177" s="1486">
        <v>1174</v>
      </c>
      <c r="D1177" s="1487">
        <v>0</v>
      </c>
      <c r="E1177" s="1487">
        <v>0</v>
      </c>
      <c r="F1177" s="1669">
        <f t="shared" si="18"/>
        <v>24</v>
      </c>
    </row>
    <row r="1178" spans="2:6" ht="16.5" customHeight="1">
      <c r="B1178" s="1485" t="s">
        <v>7171</v>
      </c>
      <c r="C1178" s="1486">
        <v>1175</v>
      </c>
      <c r="D1178" s="1487">
        <v>0</v>
      </c>
      <c r="E1178" s="1487">
        <f>E1128+75</f>
        <v>1800</v>
      </c>
      <c r="F1178" s="1669">
        <f t="shared" si="18"/>
        <v>0</v>
      </c>
    </row>
    <row r="1179" spans="2:6" ht="16.5" hidden="1" customHeight="1">
      <c r="B1179" s="1485" t="s">
        <v>7172</v>
      </c>
      <c r="C1179" s="1486">
        <v>1176</v>
      </c>
      <c r="D1179" s="1487">
        <v>0</v>
      </c>
      <c r="E1179" s="1487">
        <v>0</v>
      </c>
      <c r="F1179" s="1669">
        <f t="shared" si="18"/>
        <v>1</v>
      </c>
    </row>
    <row r="1180" spans="2:6" ht="16.5" hidden="1" customHeight="1">
      <c r="B1180" s="1485" t="s">
        <v>7173</v>
      </c>
      <c r="C1180" s="1486">
        <v>1177</v>
      </c>
      <c r="D1180" s="1487">
        <v>0</v>
      </c>
      <c r="E1180" s="1487">
        <v>0</v>
      </c>
      <c r="F1180" s="1669">
        <f t="shared" si="18"/>
        <v>2</v>
      </c>
    </row>
    <row r="1181" spans="2:6" ht="16.5" hidden="1" customHeight="1">
      <c r="B1181" s="1485" t="s">
        <v>7174</v>
      </c>
      <c r="C1181" s="1486">
        <v>1178</v>
      </c>
      <c r="D1181" s="1487">
        <v>0</v>
      </c>
      <c r="E1181" s="1487">
        <v>0</v>
      </c>
      <c r="F1181" s="1669">
        <f t="shared" si="18"/>
        <v>3</v>
      </c>
    </row>
    <row r="1182" spans="2:6" ht="16.5" hidden="1" customHeight="1">
      <c r="B1182" s="1485" t="s">
        <v>7175</v>
      </c>
      <c r="C1182" s="1486">
        <v>1179</v>
      </c>
      <c r="D1182" s="1487">
        <v>0</v>
      </c>
      <c r="E1182" s="1487">
        <v>0</v>
      </c>
      <c r="F1182" s="1669">
        <f t="shared" si="18"/>
        <v>4</v>
      </c>
    </row>
    <row r="1183" spans="2:6" ht="16.5" hidden="1" customHeight="1">
      <c r="B1183" s="1485" t="s">
        <v>7176</v>
      </c>
      <c r="C1183" s="1486">
        <v>1180</v>
      </c>
      <c r="D1183" s="1487">
        <v>0</v>
      </c>
      <c r="E1183" s="1487">
        <v>0</v>
      </c>
      <c r="F1183" s="1669">
        <f t="shared" si="18"/>
        <v>5</v>
      </c>
    </row>
    <row r="1184" spans="2:6" ht="16.5" hidden="1" customHeight="1">
      <c r="B1184" s="1485" t="s">
        <v>7177</v>
      </c>
      <c r="C1184" s="1486">
        <v>1181</v>
      </c>
      <c r="D1184" s="1487">
        <v>0</v>
      </c>
      <c r="E1184" s="1487">
        <v>0</v>
      </c>
      <c r="F1184" s="1669">
        <f t="shared" si="18"/>
        <v>6</v>
      </c>
    </row>
    <row r="1185" spans="2:6" ht="16.5" hidden="1" customHeight="1">
      <c r="B1185" s="1485" t="s">
        <v>7178</v>
      </c>
      <c r="C1185" s="1486">
        <v>1182</v>
      </c>
      <c r="D1185" s="1487">
        <v>0</v>
      </c>
      <c r="E1185" s="1487">
        <v>0</v>
      </c>
      <c r="F1185" s="1669">
        <f t="shared" si="18"/>
        <v>7</v>
      </c>
    </row>
    <row r="1186" spans="2:6" ht="16.5" hidden="1" customHeight="1">
      <c r="B1186" s="1485" t="s">
        <v>7179</v>
      </c>
      <c r="C1186" s="1486">
        <v>1183</v>
      </c>
      <c r="D1186" s="1487">
        <v>0</v>
      </c>
      <c r="E1186" s="1487">
        <v>0</v>
      </c>
      <c r="F1186" s="1669">
        <f t="shared" si="18"/>
        <v>8</v>
      </c>
    </row>
    <row r="1187" spans="2:6" ht="16.5" hidden="1" customHeight="1">
      <c r="B1187" s="1485" t="s">
        <v>7180</v>
      </c>
      <c r="C1187" s="1486">
        <v>1184</v>
      </c>
      <c r="D1187" s="1487">
        <v>0</v>
      </c>
      <c r="E1187" s="1487">
        <v>0</v>
      </c>
      <c r="F1187" s="1669">
        <f t="shared" si="18"/>
        <v>9</v>
      </c>
    </row>
    <row r="1188" spans="2:6" ht="16.5" hidden="1" customHeight="1">
      <c r="B1188" s="1485" t="s">
        <v>7181</v>
      </c>
      <c r="C1188" s="1486">
        <v>1185</v>
      </c>
      <c r="D1188" s="1487">
        <v>0</v>
      </c>
      <c r="E1188" s="1487">
        <v>0</v>
      </c>
      <c r="F1188" s="1669">
        <f t="shared" si="18"/>
        <v>10</v>
      </c>
    </row>
    <row r="1189" spans="2:6" ht="16.5" hidden="1" customHeight="1">
      <c r="B1189" s="1485" t="s">
        <v>7182</v>
      </c>
      <c r="C1189" s="1486">
        <v>1186</v>
      </c>
      <c r="D1189" s="1487">
        <v>0</v>
      </c>
      <c r="E1189" s="1487">
        <v>0</v>
      </c>
      <c r="F1189" s="1669">
        <f t="shared" si="18"/>
        <v>11</v>
      </c>
    </row>
    <row r="1190" spans="2:6" ht="16.5" hidden="1" customHeight="1">
      <c r="B1190" s="1485" t="s">
        <v>7183</v>
      </c>
      <c r="C1190" s="1486">
        <v>1187</v>
      </c>
      <c r="D1190" s="1487">
        <v>0</v>
      </c>
      <c r="E1190" s="1487">
        <v>0</v>
      </c>
      <c r="F1190" s="1669">
        <f t="shared" si="18"/>
        <v>12</v>
      </c>
    </row>
    <row r="1191" spans="2:6" ht="16.5" hidden="1" customHeight="1">
      <c r="B1191" s="1485" t="s">
        <v>7184</v>
      </c>
      <c r="C1191" s="1486">
        <v>1188</v>
      </c>
      <c r="D1191" s="1487">
        <v>0</v>
      </c>
      <c r="E1191" s="1487">
        <v>0</v>
      </c>
      <c r="F1191" s="1669">
        <f t="shared" si="18"/>
        <v>13</v>
      </c>
    </row>
    <row r="1192" spans="2:6" ht="16.5" hidden="1" customHeight="1">
      <c r="B1192" s="1485" t="s">
        <v>7185</v>
      </c>
      <c r="C1192" s="1486">
        <v>1189</v>
      </c>
      <c r="D1192" s="1487">
        <v>0</v>
      </c>
      <c r="E1192" s="1487">
        <v>0</v>
      </c>
      <c r="F1192" s="1669">
        <f t="shared" si="18"/>
        <v>14</v>
      </c>
    </row>
    <row r="1193" spans="2:6" ht="16.5" hidden="1" customHeight="1">
      <c r="B1193" s="1485" t="s">
        <v>7186</v>
      </c>
      <c r="C1193" s="1486">
        <v>1190</v>
      </c>
      <c r="D1193" s="1487">
        <v>0</v>
      </c>
      <c r="E1193" s="1487">
        <v>0</v>
      </c>
      <c r="F1193" s="1669">
        <f t="shared" si="18"/>
        <v>15</v>
      </c>
    </row>
    <row r="1194" spans="2:6" ht="16.5" hidden="1" customHeight="1">
      <c r="B1194" s="1485" t="s">
        <v>7187</v>
      </c>
      <c r="C1194" s="1486">
        <v>1191</v>
      </c>
      <c r="D1194" s="1487">
        <v>0</v>
      </c>
      <c r="E1194" s="1487">
        <v>0</v>
      </c>
      <c r="F1194" s="1669">
        <f t="shared" si="18"/>
        <v>16</v>
      </c>
    </row>
    <row r="1195" spans="2:6" ht="16.5" hidden="1" customHeight="1">
      <c r="B1195" s="1485" t="s">
        <v>7188</v>
      </c>
      <c r="C1195" s="1486">
        <v>1192</v>
      </c>
      <c r="D1195" s="1487">
        <v>0</v>
      </c>
      <c r="E1195" s="1487">
        <v>0</v>
      </c>
      <c r="F1195" s="1669">
        <f t="shared" si="18"/>
        <v>17</v>
      </c>
    </row>
    <row r="1196" spans="2:6" ht="16.5" hidden="1" customHeight="1">
      <c r="B1196" s="1485" t="s">
        <v>7189</v>
      </c>
      <c r="C1196" s="1486">
        <v>1193</v>
      </c>
      <c r="D1196" s="1487">
        <v>0</v>
      </c>
      <c r="E1196" s="1487">
        <v>0</v>
      </c>
      <c r="F1196" s="1669">
        <f t="shared" si="18"/>
        <v>18</v>
      </c>
    </row>
    <row r="1197" spans="2:6" ht="16.5" hidden="1" customHeight="1">
      <c r="B1197" s="1485" t="s">
        <v>7190</v>
      </c>
      <c r="C1197" s="1486">
        <v>1194</v>
      </c>
      <c r="D1197" s="1487">
        <v>0</v>
      </c>
      <c r="E1197" s="1487">
        <v>0</v>
      </c>
      <c r="F1197" s="1669">
        <f t="shared" si="18"/>
        <v>19</v>
      </c>
    </row>
    <row r="1198" spans="2:6" ht="16.5" hidden="1" customHeight="1">
      <c r="B1198" s="1485" t="s">
        <v>7191</v>
      </c>
      <c r="C1198" s="1486">
        <v>1195</v>
      </c>
      <c r="D1198" s="1487">
        <v>0</v>
      </c>
      <c r="E1198" s="1487">
        <v>0</v>
      </c>
      <c r="F1198" s="1669">
        <f t="shared" si="18"/>
        <v>20</v>
      </c>
    </row>
    <row r="1199" spans="2:6" ht="16.5" hidden="1" customHeight="1">
      <c r="B1199" s="1485" t="s">
        <v>7192</v>
      </c>
      <c r="C1199" s="1486">
        <v>1196</v>
      </c>
      <c r="D1199" s="1487">
        <v>0</v>
      </c>
      <c r="E1199" s="1487">
        <v>0</v>
      </c>
      <c r="F1199" s="1669">
        <f t="shared" si="18"/>
        <v>21</v>
      </c>
    </row>
    <row r="1200" spans="2:6" ht="16.5" hidden="1" customHeight="1">
      <c r="B1200" s="1485" t="s">
        <v>7193</v>
      </c>
      <c r="C1200" s="1486">
        <v>1197</v>
      </c>
      <c r="D1200" s="1487">
        <v>0</v>
      </c>
      <c r="E1200" s="1487">
        <v>0</v>
      </c>
      <c r="F1200" s="1669">
        <f t="shared" si="18"/>
        <v>22</v>
      </c>
    </row>
    <row r="1201" spans="2:6" ht="16.5" hidden="1" customHeight="1">
      <c r="B1201" s="1485" t="s">
        <v>7194</v>
      </c>
      <c r="C1201" s="1486">
        <v>1198</v>
      </c>
      <c r="D1201" s="1487">
        <v>0</v>
      </c>
      <c r="E1201" s="1487">
        <v>0</v>
      </c>
      <c r="F1201" s="1669">
        <f t="shared" si="18"/>
        <v>23</v>
      </c>
    </row>
    <row r="1202" spans="2:6" ht="16.5" hidden="1" customHeight="1">
      <c r="B1202" s="1485" t="s">
        <v>7195</v>
      </c>
      <c r="C1202" s="1486">
        <v>1199</v>
      </c>
      <c r="D1202" s="1487">
        <v>0</v>
      </c>
      <c r="E1202" s="1487">
        <v>0</v>
      </c>
      <c r="F1202" s="1669">
        <f t="shared" si="18"/>
        <v>24</v>
      </c>
    </row>
    <row r="1203" spans="2:6" ht="16.5" customHeight="1">
      <c r="B1203" s="1485" t="s">
        <v>7196</v>
      </c>
      <c r="C1203" s="1486">
        <v>1200</v>
      </c>
      <c r="D1203" s="1487">
        <f>D1153+1250</f>
        <v>30000</v>
      </c>
      <c r="E1203" s="1487">
        <v>0</v>
      </c>
      <c r="F1203" s="1669">
        <f t="shared" si="18"/>
        <v>0</v>
      </c>
    </row>
    <row r="1204" spans="2:6" ht="16.5" hidden="1" customHeight="1">
      <c r="B1204" s="1485" t="s">
        <v>7197</v>
      </c>
      <c r="C1204" s="1486">
        <v>1201</v>
      </c>
      <c r="D1204" s="1487">
        <v>0</v>
      </c>
      <c r="E1204" s="1487">
        <v>0</v>
      </c>
      <c r="F1204" s="1669">
        <f t="shared" si="18"/>
        <v>1</v>
      </c>
    </row>
    <row r="1205" spans="2:6" ht="16.5" hidden="1" customHeight="1">
      <c r="B1205" s="1485" t="s">
        <v>7198</v>
      </c>
      <c r="C1205" s="1486">
        <v>1202</v>
      </c>
      <c r="D1205" s="1487">
        <v>0</v>
      </c>
      <c r="E1205" s="1487">
        <v>0</v>
      </c>
      <c r="F1205" s="1669">
        <f t="shared" si="18"/>
        <v>2</v>
      </c>
    </row>
    <row r="1206" spans="2:6" ht="16.5" hidden="1" customHeight="1">
      <c r="B1206" s="1485" t="s">
        <v>7199</v>
      </c>
      <c r="C1206" s="1486">
        <v>1203</v>
      </c>
      <c r="D1206" s="1487">
        <v>0</v>
      </c>
      <c r="E1206" s="1487">
        <v>0</v>
      </c>
      <c r="F1206" s="1669">
        <f t="shared" si="18"/>
        <v>3</v>
      </c>
    </row>
    <row r="1207" spans="2:6" ht="16.5" hidden="1" customHeight="1">
      <c r="B1207" s="1485" t="s">
        <v>7200</v>
      </c>
      <c r="C1207" s="1486">
        <v>1204</v>
      </c>
      <c r="D1207" s="1487">
        <v>0</v>
      </c>
      <c r="E1207" s="1487">
        <v>0</v>
      </c>
      <c r="F1207" s="1669">
        <f t="shared" si="18"/>
        <v>4</v>
      </c>
    </row>
    <row r="1208" spans="2:6" ht="16.5" hidden="1" customHeight="1">
      <c r="B1208" s="1485" t="s">
        <v>7201</v>
      </c>
      <c r="C1208" s="1486">
        <v>1205</v>
      </c>
      <c r="D1208" s="1487">
        <v>0</v>
      </c>
      <c r="E1208" s="1487">
        <v>0</v>
      </c>
      <c r="F1208" s="1669">
        <f t="shared" si="18"/>
        <v>5</v>
      </c>
    </row>
    <row r="1209" spans="2:6" ht="16.5" hidden="1" customHeight="1">
      <c r="B1209" s="1485" t="s">
        <v>7202</v>
      </c>
      <c r="C1209" s="1486">
        <v>1206</v>
      </c>
      <c r="D1209" s="1487">
        <v>0</v>
      </c>
      <c r="E1209" s="1487">
        <v>0</v>
      </c>
      <c r="F1209" s="1669">
        <f t="shared" si="18"/>
        <v>6</v>
      </c>
    </row>
    <row r="1210" spans="2:6" ht="16.5" hidden="1" customHeight="1">
      <c r="B1210" s="1485" t="s">
        <v>7203</v>
      </c>
      <c r="C1210" s="1486">
        <v>1207</v>
      </c>
      <c r="D1210" s="1487">
        <v>0</v>
      </c>
      <c r="E1210" s="1487">
        <v>0</v>
      </c>
      <c r="F1210" s="1669">
        <f t="shared" si="18"/>
        <v>7</v>
      </c>
    </row>
    <row r="1211" spans="2:6" ht="16.5" hidden="1" customHeight="1">
      <c r="B1211" s="1485" t="s">
        <v>7204</v>
      </c>
      <c r="C1211" s="1486">
        <v>1208</v>
      </c>
      <c r="D1211" s="1487">
        <v>0</v>
      </c>
      <c r="E1211" s="1487">
        <v>0</v>
      </c>
      <c r="F1211" s="1669">
        <f t="shared" si="18"/>
        <v>8</v>
      </c>
    </row>
    <row r="1212" spans="2:6" ht="16.5" hidden="1" customHeight="1">
      <c r="B1212" s="1485" t="s">
        <v>7205</v>
      </c>
      <c r="C1212" s="1486">
        <v>1209</v>
      </c>
      <c r="D1212" s="1487">
        <v>0</v>
      </c>
      <c r="E1212" s="1487">
        <v>0</v>
      </c>
      <c r="F1212" s="1669">
        <f t="shared" si="18"/>
        <v>9</v>
      </c>
    </row>
    <row r="1213" spans="2:6" ht="16.5" hidden="1" customHeight="1">
      <c r="B1213" s="1485" t="s">
        <v>7206</v>
      </c>
      <c r="C1213" s="1486">
        <v>1210</v>
      </c>
      <c r="D1213" s="1487">
        <v>0</v>
      </c>
      <c r="E1213" s="1487">
        <v>0</v>
      </c>
      <c r="F1213" s="1669">
        <f t="shared" si="18"/>
        <v>10</v>
      </c>
    </row>
    <row r="1214" spans="2:6" ht="16.5" hidden="1" customHeight="1">
      <c r="B1214" s="1485" t="s">
        <v>7207</v>
      </c>
      <c r="C1214" s="1486">
        <v>1211</v>
      </c>
      <c r="D1214" s="1487">
        <v>0</v>
      </c>
      <c r="E1214" s="1487">
        <v>0</v>
      </c>
      <c r="F1214" s="1669">
        <f t="shared" si="18"/>
        <v>11</v>
      </c>
    </row>
    <row r="1215" spans="2:6" ht="16.5" hidden="1" customHeight="1">
      <c r="B1215" s="1485" t="s">
        <v>7208</v>
      </c>
      <c r="C1215" s="1486">
        <v>1212</v>
      </c>
      <c r="D1215" s="1487">
        <v>0</v>
      </c>
      <c r="E1215" s="1487">
        <v>0</v>
      </c>
      <c r="F1215" s="1669">
        <f t="shared" si="18"/>
        <v>12</v>
      </c>
    </row>
    <row r="1216" spans="2:6" ht="16.5" hidden="1" customHeight="1">
      <c r="B1216" s="1485" t="s">
        <v>7209</v>
      </c>
      <c r="C1216" s="1486">
        <v>1213</v>
      </c>
      <c r="D1216" s="1487">
        <v>0</v>
      </c>
      <c r="E1216" s="1487">
        <v>0</v>
      </c>
      <c r="F1216" s="1669">
        <f t="shared" si="18"/>
        <v>13</v>
      </c>
    </row>
    <row r="1217" spans="2:6" ht="16.5" hidden="1" customHeight="1">
      <c r="B1217" s="1485" t="s">
        <v>7210</v>
      </c>
      <c r="C1217" s="1486">
        <v>1214</v>
      </c>
      <c r="D1217" s="1487">
        <v>0</v>
      </c>
      <c r="E1217" s="1487">
        <v>0</v>
      </c>
      <c r="F1217" s="1669">
        <f t="shared" si="18"/>
        <v>14</v>
      </c>
    </row>
    <row r="1218" spans="2:6" ht="16.5" hidden="1" customHeight="1">
      <c r="B1218" s="1485" t="s">
        <v>7211</v>
      </c>
      <c r="C1218" s="1486">
        <v>1215</v>
      </c>
      <c r="D1218" s="1487">
        <v>0</v>
      </c>
      <c r="E1218" s="1487">
        <v>0</v>
      </c>
      <c r="F1218" s="1669">
        <f t="shared" si="18"/>
        <v>15</v>
      </c>
    </row>
    <row r="1219" spans="2:6" ht="16.5" hidden="1" customHeight="1">
      <c r="B1219" s="1485" t="s">
        <v>7212</v>
      </c>
      <c r="C1219" s="1486">
        <v>1216</v>
      </c>
      <c r="D1219" s="1487">
        <v>0</v>
      </c>
      <c r="E1219" s="1487">
        <v>0</v>
      </c>
      <c r="F1219" s="1669">
        <f t="shared" si="18"/>
        <v>16</v>
      </c>
    </row>
    <row r="1220" spans="2:6" ht="16.5" hidden="1" customHeight="1">
      <c r="B1220" s="1485" t="s">
        <v>7213</v>
      </c>
      <c r="C1220" s="1486">
        <v>1217</v>
      </c>
      <c r="D1220" s="1487">
        <v>0</v>
      </c>
      <c r="E1220" s="1487">
        <v>0</v>
      </c>
      <c r="F1220" s="1669">
        <f t="shared" si="18"/>
        <v>17</v>
      </c>
    </row>
    <row r="1221" spans="2:6" ht="16.5" hidden="1" customHeight="1">
      <c r="B1221" s="1485" t="s">
        <v>7214</v>
      </c>
      <c r="C1221" s="1486">
        <v>1218</v>
      </c>
      <c r="D1221" s="1487">
        <v>0</v>
      </c>
      <c r="E1221" s="1487">
        <v>0</v>
      </c>
      <c r="F1221" s="1669">
        <f t="shared" ref="F1221:F1284" si="19">MOD(ROW()-3,25)</f>
        <v>18</v>
      </c>
    </row>
    <row r="1222" spans="2:6" ht="16.5" hidden="1" customHeight="1">
      <c r="B1222" s="1485" t="s">
        <v>7215</v>
      </c>
      <c r="C1222" s="1486">
        <v>1219</v>
      </c>
      <c r="D1222" s="1487">
        <v>0</v>
      </c>
      <c r="E1222" s="1487">
        <v>0</v>
      </c>
      <c r="F1222" s="1669">
        <f t="shared" si="19"/>
        <v>19</v>
      </c>
    </row>
    <row r="1223" spans="2:6" ht="16.5" hidden="1" customHeight="1">
      <c r="B1223" s="1485" t="s">
        <v>7216</v>
      </c>
      <c r="C1223" s="1486">
        <v>1220</v>
      </c>
      <c r="D1223" s="1487">
        <v>0</v>
      </c>
      <c r="E1223" s="1487">
        <v>0</v>
      </c>
      <c r="F1223" s="1669">
        <f t="shared" si="19"/>
        <v>20</v>
      </c>
    </row>
    <row r="1224" spans="2:6" ht="16.5" hidden="1" customHeight="1">
      <c r="B1224" s="1485" t="s">
        <v>7217</v>
      </c>
      <c r="C1224" s="1486">
        <v>1221</v>
      </c>
      <c r="D1224" s="1487">
        <v>0</v>
      </c>
      <c r="E1224" s="1487">
        <v>0</v>
      </c>
      <c r="F1224" s="1669">
        <f t="shared" si="19"/>
        <v>21</v>
      </c>
    </row>
    <row r="1225" spans="2:6" ht="16.5" hidden="1" customHeight="1">
      <c r="B1225" s="1485" t="s">
        <v>7218</v>
      </c>
      <c r="C1225" s="1486">
        <v>1222</v>
      </c>
      <c r="D1225" s="1487">
        <v>0</v>
      </c>
      <c r="E1225" s="1487">
        <v>0</v>
      </c>
      <c r="F1225" s="1669">
        <f t="shared" si="19"/>
        <v>22</v>
      </c>
    </row>
    <row r="1226" spans="2:6" ht="16.5" hidden="1" customHeight="1">
      <c r="B1226" s="1485" t="s">
        <v>7219</v>
      </c>
      <c r="C1226" s="1486">
        <v>1223</v>
      </c>
      <c r="D1226" s="1487">
        <v>0</v>
      </c>
      <c r="E1226" s="1487">
        <v>0</v>
      </c>
      <c r="F1226" s="1669">
        <f t="shared" si="19"/>
        <v>23</v>
      </c>
    </row>
    <row r="1227" spans="2:6" ht="16.5" hidden="1" customHeight="1">
      <c r="B1227" s="1485" t="s">
        <v>7220</v>
      </c>
      <c r="C1227" s="1486">
        <v>1224</v>
      </c>
      <c r="D1227" s="1487">
        <v>0</v>
      </c>
      <c r="E1227" s="1487">
        <v>0</v>
      </c>
      <c r="F1227" s="1669">
        <f t="shared" si="19"/>
        <v>24</v>
      </c>
    </row>
    <row r="1228" spans="2:6" ht="16.5" customHeight="1">
      <c r="B1228" s="1485" t="s">
        <v>7221</v>
      </c>
      <c r="C1228" s="1486">
        <v>1225</v>
      </c>
      <c r="D1228" s="1487">
        <v>0</v>
      </c>
      <c r="E1228" s="1487">
        <f>E1178+75</f>
        <v>1875</v>
      </c>
      <c r="F1228" s="1669">
        <f t="shared" si="19"/>
        <v>0</v>
      </c>
    </row>
    <row r="1229" spans="2:6" ht="16.5" hidden="1" customHeight="1">
      <c r="B1229" s="1485" t="s">
        <v>7222</v>
      </c>
      <c r="C1229" s="1486">
        <v>1226</v>
      </c>
      <c r="D1229" s="1487">
        <v>0</v>
      </c>
      <c r="E1229" s="1487">
        <v>0</v>
      </c>
      <c r="F1229" s="1669">
        <f t="shared" si="19"/>
        <v>1</v>
      </c>
    </row>
    <row r="1230" spans="2:6" ht="16.5" hidden="1" customHeight="1">
      <c r="B1230" s="1485" t="s">
        <v>7223</v>
      </c>
      <c r="C1230" s="1486">
        <v>1227</v>
      </c>
      <c r="D1230" s="1487">
        <v>0</v>
      </c>
      <c r="E1230" s="1487">
        <v>0</v>
      </c>
      <c r="F1230" s="1669">
        <f t="shared" si="19"/>
        <v>2</v>
      </c>
    </row>
    <row r="1231" spans="2:6" ht="16.5" hidden="1" customHeight="1">
      <c r="B1231" s="1485" t="s">
        <v>7224</v>
      </c>
      <c r="C1231" s="1486">
        <v>1228</v>
      </c>
      <c r="D1231" s="1487">
        <v>0</v>
      </c>
      <c r="E1231" s="1487">
        <v>0</v>
      </c>
      <c r="F1231" s="1669">
        <f t="shared" si="19"/>
        <v>3</v>
      </c>
    </row>
    <row r="1232" spans="2:6" ht="16.5" hidden="1" customHeight="1">
      <c r="B1232" s="1485" t="s">
        <v>7225</v>
      </c>
      <c r="C1232" s="1486">
        <v>1229</v>
      </c>
      <c r="D1232" s="1487">
        <v>0</v>
      </c>
      <c r="E1232" s="1487">
        <v>0</v>
      </c>
      <c r="F1232" s="1669">
        <f t="shared" si="19"/>
        <v>4</v>
      </c>
    </row>
    <row r="1233" spans="2:6" ht="16.5" hidden="1" customHeight="1">
      <c r="B1233" s="1485" t="s">
        <v>7226</v>
      </c>
      <c r="C1233" s="1486">
        <v>1230</v>
      </c>
      <c r="D1233" s="1487">
        <v>0</v>
      </c>
      <c r="E1233" s="1487">
        <v>0</v>
      </c>
      <c r="F1233" s="1669">
        <f t="shared" si="19"/>
        <v>5</v>
      </c>
    </row>
    <row r="1234" spans="2:6" ht="16.5" hidden="1" customHeight="1">
      <c r="B1234" s="1485" t="s">
        <v>7227</v>
      </c>
      <c r="C1234" s="1486">
        <v>1231</v>
      </c>
      <c r="D1234" s="1487">
        <v>0</v>
      </c>
      <c r="E1234" s="1487">
        <v>0</v>
      </c>
      <c r="F1234" s="1669">
        <f t="shared" si="19"/>
        <v>6</v>
      </c>
    </row>
    <row r="1235" spans="2:6" ht="16.5" hidden="1" customHeight="1">
      <c r="B1235" s="1485" t="s">
        <v>7228</v>
      </c>
      <c r="C1235" s="1486">
        <v>1232</v>
      </c>
      <c r="D1235" s="1487">
        <v>0</v>
      </c>
      <c r="E1235" s="1487">
        <v>0</v>
      </c>
      <c r="F1235" s="1669">
        <f t="shared" si="19"/>
        <v>7</v>
      </c>
    </row>
    <row r="1236" spans="2:6" ht="16.5" hidden="1" customHeight="1">
      <c r="B1236" s="1485" t="s">
        <v>7229</v>
      </c>
      <c r="C1236" s="1486">
        <v>1233</v>
      </c>
      <c r="D1236" s="1487">
        <v>0</v>
      </c>
      <c r="E1236" s="1487">
        <v>0</v>
      </c>
      <c r="F1236" s="1669">
        <f t="shared" si="19"/>
        <v>8</v>
      </c>
    </row>
    <row r="1237" spans="2:6" ht="16.5" hidden="1" customHeight="1">
      <c r="B1237" s="1485" t="s">
        <v>7230</v>
      </c>
      <c r="C1237" s="1486">
        <v>1234</v>
      </c>
      <c r="D1237" s="1487">
        <v>0</v>
      </c>
      <c r="E1237" s="1487">
        <v>0</v>
      </c>
      <c r="F1237" s="1669">
        <f t="shared" si="19"/>
        <v>9</v>
      </c>
    </row>
    <row r="1238" spans="2:6" ht="16.5" hidden="1" customHeight="1">
      <c r="B1238" s="1485" t="s">
        <v>7231</v>
      </c>
      <c r="C1238" s="1486">
        <v>1235</v>
      </c>
      <c r="D1238" s="1487">
        <v>0</v>
      </c>
      <c r="E1238" s="1487">
        <v>0</v>
      </c>
      <c r="F1238" s="1669">
        <f t="shared" si="19"/>
        <v>10</v>
      </c>
    </row>
    <row r="1239" spans="2:6" ht="16.5" hidden="1" customHeight="1">
      <c r="B1239" s="1485" t="s">
        <v>7232</v>
      </c>
      <c r="C1239" s="1486">
        <v>1236</v>
      </c>
      <c r="D1239" s="1487">
        <v>0</v>
      </c>
      <c r="E1239" s="1487">
        <v>0</v>
      </c>
      <c r="F1239" s="1669">
        <f t="shared" si="19"/>
        <v>11</v>
      </c>
    </row>
    <row r="1240" spans="2:6" ht="16.5" hidden="1" customHeight="1">
      <c r="B1240" s="1485" t="s">
        <v>7233</v>
      </c>
      <c r="C1240" s="1486">
        <v>1237</v>
      </c>
      <c r="D1240" s="1487">
        <v>0</v>
      </c>
      <c r="E1240" s="1487">
        <v>0</v>
      </c>
      <c r="F1240" s="1669">
        <f t="shared" si="19"/>
        <v>12</v>
      </c>
    </row>
    <row r="1241" spans="2:6" ht="16.5" hidden="1" customHeight="1">
      <c r="B1241" s="1485" t="s">
        <v>7234</v>
      </c>
      <c r="C1241" s="1486">
        <v>1238</v>
      </c>
      <c r="D1241" s="1487">
        <v>0</v>
      </c>
      <c r="E1241" s="1487">
        <v>0</v>
      </c>
      <c r="F1241" s="1669">
        <f t="shared" si="19"/>
        <v>13</v>
      </c>
    </row>
    <row r="1242" spans="2:6" ht="16.5" hidden="1" customHeight="1">
      <c r="B1242" s="1485" t="s">
        <v>7235</v>
      </c>
      <c r="C1242" s="1486">
        <v>1239</v>
      </c>
      <c r="D1242" s="1487">
        <v>0</v>
      </c>
      <c r="E1242" s="1487">
        <v>0</v>
      </c>
      <c r="F1242" s="1669">
        <f t="shared" si="19"/>
        <v>14</v>
      </c>
    </row>
    <row r="1243" spans="2:6" ht="16.5" hidden="1" customHeight="1">
      <c r="B1243" s="1485" t="s">
        <v>7236</v>
      </c>
      <c r="C1243" s="1486">
        <v>1240</v>
      </c>
      <c r="D1243" s="1487">
        <v>0</v>
      </c>
      <c r="E1243" s="1487">
        <v>0</v>
      </c>
      <c r="F1243" s="1669">
        <f t="shared" si="19"/>
        <v>15</v>
      </c>
    </row>
    <row r="1244" spans="2:6" ht="16.5" hidden="1" customHeight="1">
      <c r="B1244" s="1485" t="s">
        <v>7237</v>
      </c>
      <c r="C1244" s="1486">
        <v>1241</v>
      </c>
      <c r="D1244" s="1487">
        <v>0</v>
      </c>
      <c r="E1244" s="1487">
        <v>0</v>
      </c>
      <c r="F1244" s="1669">
        <f t="shared" si="19"/>
        <v>16</v>
      </c>
    </row>
    <row r="1245" spans="2:6" ht="16.5" hidden="1" customHeight="1">
      <c r="B1245" s="1485" t="s">
        <v>7238</v>
      </c>
      <c r="C1245" s="1486">
        <v>1242</v>
      </c>
      <c r="D1245" s="1487">
        <v>0</v>
      </c>
      <c r="E1245" s="1487">
        <v>0</v>
      </c>
      <c r="F1245" s="1669">
        <f t="shared" si="19"/>
        <v>17</v>
      </c>
    </row>
    <row r="1246" spans="2:6" ht="16.5" hidden="1" customHeight="1">
      <c r="B1246" s="1485" t="s">
        <v>7239</v>
      </c>
      <c r="C1246" s="1486">
        <v>1243</v>
      </c>
      <c r="D1246" s="1487">
        <v>0</v>
      </c>
      <c r="E1246" s="1487">
        <v>0</v>
      </c>
      <c r="F1246" s="1669">
        <f t="shared" si="19"/>
        <v>18</v>
      </c>
    </row>
    <row r="1247" spans="2:6" ht="16.5" hidden="1" customHeight="1">
      <c r="B1247" s="1485" t="s">
        <v>7240</v>
      </c>
      <c r="C1247" s="1486">
        <v>1244</v>
      </c>
      <c r="D1247" s="1487">
        <v>0</v>
      </c>
      <c r="E1247" s="1487">
        <v>0</v>
      </c>
      <c r="F1247" s="1669">
        <f t="shared" si="19"/>
        <v>19</v>
      </c>
    </row>
    <row r="1248" spans="2:6" ht="16.5" hidden="1" customHeight="1">
      <c r="B1248" s="1485" t="s">
        <v>7241</v>
      </c>
      <c r="C1248" s="1486">
        <v>1245</v>
      </c>
      <c r="D1248" s="1487">
        <v>0</v>
      </c>
      <c r="E1248" s="1487">
        <v>0</v>
      </c>
      <c r="F1248" s="1669">
        <f t="shared" si="19"/>
        <v>20</v>
      </c>
    </row>
    <row r="1249" spans="2:6" ht="16.5" hidden="1" customHeight="1">
      <c r="B1249" s="1485" t="s">
        <v>7242</v>
      </c>
      <c r="C1249" s="1486">
        <v>1246</v>
      </c>
      <c r="D1249" s="1487">
        <v>0</v>
      </c>
      <c r="E1249" s="1487">
        <v>0</v>
      </c>
      <c r="F1249" s="1669">
        <f t="shared" si="19"/>
        <v>21</v>
      </c>
    </row>
    <row r="1250" spans="2:6" ht="16.5" hidden="1" customHeight="1">
      <c r="B1250" s="1485" t="s">
        <v>7243</v>
      </c>
      <c r="C1250" s="1486">
        <v>1247</v>
      </c>
      <c r="D1250" s="1487">
        <v>0</v>
      </c>
      <c r="E1250" s="1487">
        <v>0</v>
      </c>
      <c r="F1250" s="1669">
        <f t="shared" si="19"/>
        <v>22</v>
      </c>
    </row>
    <row r="1251" spans="2:6" ht="16.5" hidden="1" customHeight="1">
      <c r="B1251" s="1485" t="s">
        <v>7244</v>
      </c>
      <c r="C1251" s="1486">
        <v>1248</v>
      </c>
      <c r="D1251" s="1487">
        <v>0</v>
      </c>
      <c r="E1251" s="1487">
        <v>0</v>
      </c>
      <c r="F1251" s="1669">
        <f t="shared" si="19"/>
        <v>23</v>
      </c>
    </row>
    <row r="1252" spans="2:6" ht="16.5" hidden="1" customHeight="1">
      <c r="B1252" s="1485" t="s">
        <v>7245</v>
      </c>
      <c r="C1252" s="1486">
        <v>1249</v>
      </c>
      <c r="D1252" s="1487">
        <v>0</v>
      </c>
      <c r="E1252" s="1487">
        <v>0</v>
      </c>
      <c r="F1252" s="1669">
        <f t="shared" si="19"/>
        <v>24</v>
      </c>
    </row>
    <row r="1253" spans="2:6" ht="16.5" customHeight="1">
      <c r="B1253" s="1485" t="s">
        <v>7246</v>
      </c>
      <c r="C1253" s="1486">
        <v>1250</v>
      </c>
      <c r="D1253" s="1487">
        <f>D1203+1250</f>
        <v>31250</v>
      </c>
      <c r="E1253" s="1487">
        <v>0</v>
      </c>
      <c r="F1253" s="1669">
        <f t="shared" si="19"/>
        <v>0</v>
      </c>
    </row>
    <row r="1254" spans="2:6" ht="16.5" hidden="1" customHeight="1">
      <c r="B1254" s="1485" t="s">
        <v>7247</v>
      </c>
      <c r="C1254" s="1486">
        <v>1251</v>
      </c>
      <c r="D1254" s="1487">
        <v>0</v>
      </c>
      <c r="E1254" s="1487">
        <v>0</v>
      </c>
      <c r="F1254" s="1669">
        <f t="shared" si="19"/>
        <v>1</v>
      </c>
    </row>
    <row r="1255" spans="2:6" ht="16.5" hidden="1" customHeight="1">
      <c r="B1255" s="1485" t="s">
        <v>7248</v>
      </c>
      <c r="C1255" s="1486">
        <v>1252</v>
      </c>
      <c r="D1255" s="1487">
        <v>0</v>
      </c>
      <c r="E1255" s="1487">
        <v>0</v>
      </c>
      <c r="F1255" s="1669">
        <f t="shared" si="19"/>
        <v>2</v>
      </c>
    </row>
    <row r="1256" spans="2:6" ht="16.5" hidden="1" customHeight="1">
      <c r="B1256" s="1485" t="s">
        <v>7249</v>
      </c>
      <c r="C1256" s="1486">
        <v>1253</v>
      </c>
      <c r="D1256" s="1487">
        <v>0</v>
      </c>
      <c r="E1256" s="1487">
        <v>0</v>
      </c>
      <c r="F1256" s="1669">
        <f t="shared" si="19"/>
        <v>3</v>
      </c>
    </row>
    <row r="1257" spans="2:6" ht="16.5" hidden="1" customHeight="1">
      <c r="B1257" s="1485" t="s">
        <v>7250</v>
      </c>
      <c r="C1257" s="1486">
        <v>1254</v>
      </c>
      <c r="D1257" s="1487">
        <v>0</v>
      </c>
      <c r="E1257" s="1487">
        <v>0</v>
      </c>
      <c r="F1257" s="1669">
        <f t="shared" si="19"/>
        <v>4</v>
      </c>
    </row>
    <row r="1258" spans="2:6" ht="16.5" hidden="1" customHeight="1">
      <c r="B1258" s="1485" t="s">
        <v>7251</v>
      </c>
      <c r="C1258" s="1486">
        <v>1255</v>
      </c>
      <c r="D1258" s="1487">
        <v>0</v>
      </c>
      <c r="E1258" s="1487">
        <v>0</v>
      </c>
      <c r="F1258" s="1669">
        <f t="shared" si="19"/>
        <v>5</v>
      </c>
    </row>
    <row r="1259" spans="2:6" ht="16.5" hidden="1" customHeight="1">
      <c r="B1259" s="1485" t="s">
        <v>7252</v>
      </c>
      <c r="C1259" s="1486">
        <v>1256</v>
      </c>
      <c r="D1259" s="1487">
        <v>0</v>
      </c>
      <c r="E1259" s="1487">
        <v>0</v>
      </c>
      <c r="F1259" s="1669">
        <f t="shared" si="19"/>
        <v>6</v>
      </c>
    </row>
    <row r="1260" spans="2:6" ht="16.5" hidden="1" customHeight="1">
      <c r="B1260" s="1485" t="s">
        <v>7253</v>
      </c>
      <c r="C1260" s="1486">
        <v>1257</v>
      </c>
      <c r="D1260" s="1487">
        <v>0</v>
      </c>
      <c r="E1260" s="1487">
        <v>0</v>
      </c>
      <c r="F1260" s="1669">
        <f t="shared" si="19"/>
        <v>7</v>
      </c>
    </row>
    <row r="1261" spans="2:6" ht="16.5" hidden="1" customHeight="1">
      <c r="B1261" s="1485" t="s">
        <v>7254</v>
      </c>
      <c r="C1261" s="1486">
        <v>1258</v>
      </c>
      <c r="D1261" s="1487">
        <v>0</v>
      </c>
      <c r="E1261" s="1487">
        <v>0</v>
      </c>
      <c r="F1261" s="1669">
        <f t="shared" si="19"/>
        <v>8</v>
      </c>
    </row>
    <row r="1262" spans="2:6" ht="16.5" hidden="1" customHeight="1">
      <c r="B1262" s="1485" t="s">
        <v>7255</v>
      </c>
      <c r="C1262" s="1486">
        <v>1259</v>
      </c>
      <c r="D1262" s="1487">
        <v>0</v>
      </c>
      <c r="E1262" s="1487">
        <v>0</v>
      </c>
      <c r="F1262" s="1669">
        <f t="shared" si="19"/>
        <v>9</v>
      </c>
    </row>
    <row r="1263" spans="2:6" ht="16.5" hidden="1" customHeight="1">
      <c r="B1263" s="1485" t="s">
        <v>7256</v>
      </c>
      <c r="C1263" s="1486">
        <v>1260</v>
      </c>
      <c r="D1263" s="1487">
        <v>0</v>
      </c>
      <c r="E1263" s="1487">
        <v>0</v>
      </c>
      <c r="F1263" s="1669">
        <f t="shared" si="19"/>
        <v>10</v>
      </c>
    </row>
    <row r="1264" spans="2:6" ht="16.5" hidden="1" customHeight="1">
      <c r="B1264" s="1485" t="s">
        <v>7257</v>
      </c>
      <c r="C1264" s="1486">
        <v>1261</v>
      </c>
      <c r="D1264" s="1487">
        <v>0</v>
      </c>
      <c r="E1264" s="1487">
        <v>0</v>
      </c>
      <c r="F1264" s="1669">
        <f t="shared" si="19"/>
        <v>11</v>
      </c>
    </row>
    <row r="1265" spans="2:6" ht="16.5" hidden="1" customHeight="1">
      <c r="B1265" s="1485" t="s">
        <v>7258</v>
      </c>
      <c r="C1265" s="1486">
        <v>1262</v>
      </c>
      <c r="D1265" s="1487">
        <v>0</v>
      </c>
      <c r="E1265" s="1487">
        <v>0</v>
      </c>
      <c r="F1265" s="1669">
        <f t="shared" si="19"/>
        <v>12</v>
      </c>
    </row>
    <row r="1266" spans="2:6" ht="16.5" hidden="1" customHeight="1">
      <c r="B1266" s="1485" t="s">
        <v>7259</v>
      </c>
      <c r="C1266" s="1486">
        <v>1263</v>
      </c>
      <c r="D1266" s="1487">
        <v>0</v>
      </c>
      <c r="E1266" s="1487">
        <v>0</v>
      </c>
      <c r="F1266" s="1669">
        <f t="shared" si="19"/>
        <v>13</v>
      </c>
    </row>
    <row r="1267" spans="2:6" ht="16.5" hidden="1" customHeight="1">
      <c r="B1267" s="1485" t="s">
        <v>7260</v>
      </c>
      <c r="C1267" s="1486">
        <v>1264</v>
      </c>
      <c r="D1267" s="1487">
        <v>0</v>
      </c>
      <c r="E1267" s="1487">
        <v>0</v>
      </c>
      <c r="F1267" s="1669">
        <f t="shared" si="19"/>
        <v>14</v>
      </c>
    </row>
    <row r="1268" spans="2:6" ht="16.5" hidden="1" customHeight="1">
      <c r="B1268" s="1485" t="s">
        <v>7261</v>
      </c>
      <c r="C1268" s="1486">
        <v>1265</v>
      </c>
      <c r="D1268" s="1487">
        <v>0</v>
      </c>
      <c r="E1268" s="1487">
        <v>0</v>
      </c>
      <c r="F1268" s="1669">
        <f t="shared" si="19"/>
        <v>15</v>
      </c>
    </row>
    <row r="1269" spans="2:6" ht="16.5" hidden="1" customHeight="1">
      <c r="B1269" s="1485" t="s">
        <v>7262</v>
      </c>
      <c r="C1269" s="1486">
        <v>1266</v>
      </c>
      <c r="D1269" s="1487">
        <v>0</v>
      </c>
      <c r="E1269" s="1487">
        <v>0</v>
      </c>
      <c r="F1269" s="1669">
        <f t="shared" si="19"/>
        <v>16</v>
      </c>
    </row>
    <row r="1270" spans="2:6" ht="16.5" hidden="1" customHeight="1">
      <c r="B1270" s="1485" t="s">
        <v>7263</v>
      </c>
      <c r="C1270" s="1486">
        <v>1267</v>
      </c>
      <c r="D1270" s="1487">
        <v>0</v>
      </c>
      <c r="E1270" s="1487">
        <v>0</v>
      </c>
      <c r="F1270" s="1669">
        <f t="shared" si="19"/>
        <v>17</v>
      </c>
    </row>
    <row r="1271" spans="2:6" ht="16.5" hidden="1" customHeight="1">
      <c r="B1271" s="1485" t="s">
        <v>7264</v>
      </c>
      <c r="C1271" s="1486">
        <v>1268</v>
      </c>
      <c r="D1271" s="1487">
        <v>0</v>
      </c>
      <c r="E1271" s="1487">
        <v>0</v>
      </c>
      <c r="F1271" s="1669">
        <f t="shared" si="19"/>
        <v>18</v>
      </c>
    </row>
    <row r="1272" spans="2:6" ht="16.5" hidden="1" customHeight="1">
      <c r="B1272" s="1485" t="s">
        <v>7265</v>
      </c>
      <c r="C1272" s="1486">
        <v>1269</v>
      </c>
      <c r="D1272" s="1487">
        <v>0</v>
      </c>
      <c r="E1272" s="1487">
        <v>0</v>
      </c>
      <c r="F1272" s="1669">
        <f t="shared" si="19"/>
        <v>19</v>
      </c>
    </row>
    <row r="1273" spans="2:6" ht="16.5" hidden="1" customHeight="1">
      <c r="B1273" s="1485" t="s">
        <v>7266</v>
      </c>
      <c r="C1273" s="1486">
        <v>1270</v>
      </c>
      <c r="D1273" s="1487">
        <v>0</v>
      </c>
      <c r="E1273" s="1487">
        <v>0</v>
      </c>
      <c r="F1273" s="1669">
        <f t="shared" si="19"/>
        <v>20</v>
      </c>
    </row>
    <row r="1274" spans="2:6" ht="16.5" hidden="1" customHeight="1">
      <c r="B1274" s="1485" t="s">
        <v>7267</v>
      </c>
      <c r="C1274" s="1486">
        <v>1271</v>
      </c>
      <c r="D1274" s="1487">
        <v>0</v>
      </c>
      <c r="E1274" s="1487">
        <v>0</v>
      </c>
      <c r="F1274" s="1669">
        <f t="shared" si="19"/>
        <v>21</v>
      </c>
    </row>
    <row r="1275" spans="2:6" ht="16.5" hidden="1" customHeight="1">
      <c r="B1275" s="1485" t="s">
        <v>7268</v>
      </c>
      <c r="C1275" s="1486">
        <v>1272</v>
      </c>
      <c r="D1275" s="1487">
        <v>0</v>
      </c>
      <c r="E1275" s="1487">
        <v>0</v>
      </c>
      <c r="F1275" s="1669">
        <f t="shared" si="19"/>
        <v>22</v>
      </c>
    </row>
    <row r="1276" spans="2:6" ht="16.5" hidden="1" customHeight="1">
      <c r="B1276" s="1485" t="s">
        <v>7269</v>
      </c>
      <c r="C1276" s="1486">
        <v>1273</v>
      </c>
      <c r="D1276" s="1487">
        <v>0</v>
      </c>
      <c r="E1276" s="1487">
        <v>0</v>
      </c>
      <c r="F1276" s="1669">
        <f t="shared" si="19"/>
        <v>23</v>
      </c>
    </row>
    <row r="1277" spans="2:6" ht="16.5" hidden="1" customHeight="1">
      <c r="B1277" s="1485" t="s">
        <v>7270</v>
      </c>
      <c r="C1277" s="1486">
        <v>1274</v>
      </c>
      <c r="D1277" s="1487">
        <v>0</v>
      </c>
      <c r="E1277" s="1487">
        <v>0</v>
      </c>
      <c r="F1277" s="1669">
        <f t="shared" si="19"/>
        <v>24</v>
      </c>
    </row>
    <row r="1278" spans="2:6" ht="16.5" customHeight="1">
      <c r="B1278" s="1485" t="s">
        <v>7271</v>
      </c>
      <c r="C1278" s="1486">
        <v>1275</v>
      </c>
      <c r="D1278" s="1487">
        <v>0</v>
      </c>
      <c r="E1278" s="1487">
        <f>E1228+75</f>
        <v>1950</v>
      </c>
      <c r="F1278" s="1669">
        <f t="shared" si="19"/>
        <v>0</v>
      </c>
    </row>
    <row r="1279" spans="2:6" ht="16.5" hidden="1" customHeight="1">
      <c r="B1279" s="1485" t="s">
        <v>7272</v>
      </c>
      <c r="C1279" s="1486">
        <v>1276</v>
      </c>
      <c r="D1279" s="1487">
        <v>0</v>
      </c>
      <c r="E1279" s="1487">
        <v>0</v>
      </c>
      <c r="F1279" s="1669">
        <f t="shared" si="19"/>
        <v>1</v>
      </c>
    </row>
    <row r="1280" spans="2:6" ht="16.5" hidden="1" customHeight="1">
      <c r="B1280" s="1485" t="s">
        <v>7273</v>
      </c>
      <c r="C1280" s="1486">
        <v>1277</v>
      </c>
      <c r="D1280" s="1487">
        <v>0</v>
      </c>
      <c r="E1280" s="1487">
        <v>0</v>
      </c>
      <c r="F1280" s="1669">
        <f t="shared" si="19"/>
        <v>2</v>
      </c>
    </row>
    <row r="1281" spans="2:6" ht="16.5" hidden="1" customHeight="1">
      <c r="B1281" s="1485" t="s">
        <v>7274</v>
      </c>
      <c r="C1281" s="1486">
        <v>1278</v>
      </c>
      <c r="D1281" s="1487">
        <v>0</v>
      </c>
      <c r="E1281" s="1487">
        <v>0</v>
      </c>
      <c r="F1281" s="1669">
        <f t="shared" si="19"/>
        <v>3</v>
      </c>
    </row>
    <row r="1282" spans="2:6" ht="16.5" hidden="1" customHeight="1">
      <c r="B1282" s="1485" t="s">
        <v>7275</v>
      </c>
      <c r="C1282" s="1486">
        <v>1279</v>
      </c>
      <c r="D1282" s="1487">
        <v>0</v>
      </c>
      <c r="E1282" s="1487">
        <v>0</v>
      </c>
      <c r="F1282" s="1669">
        <f t="shared" si="19"/>
        <v>4</v>
      </c>
    </row>
    <row r="1283" spans="2:6" ht="16.5" hidden="1" customHeight="1">
      <c r="B1283" s="1485" t="s">
        <v>7276</v>
      </c>
      <c r="C1283" s="1486">
        <v>1280</v>
      </c>
      <c r="D1283" s="1487">
        <v>0</v>
      </c>
      <c r="E1283" s="1487">
        <v>0</v>
      </c>
      <c r="F1283" s="1669">
        <f t="shared" si="19"/>
        <v>5</v>
      </c>
    </row>
    <row r="1284" spans="2:6" ht="16.5" hidden="1" customHeight="1">
      <c r="B1284" s="1485" t="s">
        <v>7277</v>
      </c>
      <c r="C1284" s="1486">
        <v>1281</v>
      </c>
      <c r="D1284" s="1487">
        <v>0</v>
      </c>
      <c r="E1284" s="1487">
        <v>0</v>
      </c>
      <c r="F1284" s="1669">
        <f t="shared" si="19"/>
        <v>6</v>
      </c>
    </row>
    <row r="1285" spans="2:6" ht="16.5" hidden="1" customHeight="1">
      <c r="B1285" s="1485" t="s">
        <v>7278</v>
      </c>
      <c r="C1285" s="1486">
        <v>1282</v>
      </c>
      <c r="D1285" s="1487">
        <v>0</v>
      </c>
      <c r="E1285" s="1487">
        <v>0</v>
      </c>
      <c r="F1285" s="1669">
        <f t="shared" ref="F1285:F1348" si="20">MOD(ROW()-3,25)</f>
        <v>7</v>
      </c>
    </row>
    <row r="1286" spans="2:6" ht="16.5" hidden="1" customHeight="1">
      <c r="B1286" s="1485" t="s">
        <v>7279</v>
      </c>
      <c r="C1286" s="1486">
        <v>1283</v>
      </c>
      <c r="D1286" s="1487">
        <v>0</v>
      </c>
      <c r="E1286" s="1487">
        <v>0</v>
      </c>
      <c r="F1286" s="1669">
        <f t="shared" si="20"/>
        <v>8</v>
      </c>
    </row>
    <row r="1287" spans="2:6" ht="16.5" hidden="1" customHeight="1">
      <c r="B1287" s="1485" t="s">
        <v>7280</v>
      </c>
      <c r="C1287" s="1486">
        <v>1284</v>
      </c>
      <c r="D1287" s="1487">
        <v>0</v>
      </c>
      <c r="E1287" s="1487">
        <v>0</v>
      </c>
      <c r="F1287" s="1669">
        <f t="shared" si="20"/>
        <v>9</v>
      </c>
    </row>
    <row r="1288" spans="2:6" ht="16.5" hidden="1" customHeight="1">
      <c r="B1288" s="1485" t="s">
        <v>7281</v>
      </c>
      <c r="C1288" s="1486">
        <v>1285</v>
      </c>
      <c r="D1288" s="1487">
        <v>0</v>
      </c>
      <c r="E1288" s="1487">
        <v>0</v>
      </c>
      <c r="F1288" s="1669">
        <f t="shared" si="20"/>
        <v>10</v>
      </c>
    </row>
    <row r="1289" spans="2:6" ht="16.5" hidden="1" customHeight="1">
      <c r="B1289" s="1485" t="s">
        <v>7282</v>
      </c>
      <c r="C1289" s="1486">
        <v>1286</v>
      </c>
      <c r="D1289" s="1487">
        <v>0</v>
      </c>
      <c r="E1289" s="1487">
        <v>0</v>
      </c>
      <c r="F1289" s="1669">
        <f t="shared" si="20"/>
        <v>11</v>
      </c>
    </row>
    <row r="1290" spans="2:6" ht="16.5" hidden="1" customHeight="1">
      <c r="B1290" s="1485" t="s">
        <v>7283</v>
      </c>
      <c r="C1290" s="1486">
        <v>1287</v>
      </c>
      <c r="D1290" s="1487">
        <v>0</v>
      </c>
      <c r="E1290" s="1487">
        <v>0</v>
      </c>
      <c r="F1290" s="1669">
        <f t="shared" si="20"/>
        <v>12</v>
      </c>
    </row>
    <row r="1291" spans="2:6" ht="16.5" hidden="1" customHeight="1">
      <c r="B1291" s="1485" t="s">
        <v>7284</v>
      </c>
      <c r="C1291" s="1486">
        <v>1288</v>
      </c>
      <c r="D1291" s="1487">
        <v>0</v>
      </c>
      <c r="E1291" s="1487">
        <v>0</v>
      </c>
      <c r="F1291" s="1669">
        <f t="shared" si="20"/>
        <v>13</v>
      </c>
    </row>
    <row r="1292" spans="2:6" ht="16.5" hidden="1" customHeight="1">
      <c r="B1292" s="1485" t="s">
        <v>7285</v>
      </c>
      <c r="C1292" s="1486">
        <v>1289</v>
      </c>
      <c r="D1292" s="1487">
        <v>0</v>
      </c>
      <c r="E1292" s="1487">
        <v>0</v>
      </c>
      <c r="F1292" s="1669">
        <f t="shared" si="20"/>
        <v>14</v>
      </c>
    </row>
    <row r="1293" spans="2:6" ht="16.5" hidden="1" customHeight="1">
      <c r="B1293" s="1485" t="s">
        <v>7286</v>
      </c>
      <c r="C1293" s="1486">
        <v>1290</v>
      </c>
      <c r="D1293" s="1487">
        <v>0</v>
      </c>
      <c r="E1293" s="1487">
        <v>0</v>
      </c>
      <c r="F1293" s="1669">
        <f t="shared" si="20"/>
        <v>15</v>
      </c>
    </row>
    <row r="1294" spans="2:6" ht="16.5" hidden="1" customHeight="1">
      <c r="B1294" s="1485" t="s">
        <v>7287</v>
      </c>
      <c r="C1294" s="1486">
        <v>1291</v>
      </c>
      <c r="D1294" s="1487">
        <v>0</v>
      </c>
      <c r="E1294" s="1487">
        <v>0</v>
      </c>
      <c r="F1294" s="1669">
        <f t="shared" si="20"/>
        <v>16</v>
      </c>
    </row>
    <row r="1295" spans="2:6" ht="16.5" hidden="1" customHeight="1">
      <c r="B1295" s="1485" t="s">
        <v>7288</v>
      </c>
      <c r="C1295" s="1486">
        <v>1292</v>
      </c>
      <c r="D1295" s="1487">
        <v>0</v>
      </c>
      <c r="E1295" s="1487">
        <v>0</v>
      </c>
      <c r="F1295" s="1669">
        <f t="shared" si="20"/>
        <v>17</v>
      </c>
    </row>
    <row r="1296" spans="2:6" ht="16.5" hidden="1" customHeight="1">
      <c r="B1296" s="1485" t="s">
        <v>7289</v>
      </c>
      <c r="C1296" s="1486">
        <v>1293</v>
      </c>
      <c r="D1296" s="1487">
        <v>0</v>
      </c>
      <c r="E1296" s="1487">
        <v>0</v>
      </c>
      <c r="F1296" s="1669">
        <f t="shared" si="20"/>
        <v>18</v>
      </c>
    </row>
    <row r="1297" spans="2:6" ht="16.5" hidden="1" customHeight="1">
      <c r="B1297" s="1485" t="s">
        <v>7290</v>
      </c>
      <c r="C1297" s="1486">
        <v>1294</v>
      </c>
      <c r="D1297" s="1487">
        <v>0</v>
      </c>
      <c r="E1297" s="1487">
        <v>0</v>
      </c>
      <c r="F1297" s="1669">
        <f t="shared" si="20"/>
        <v>19</v>
      </c>
    </row>
    <row r="1298" spans="2:6" ht="16.5" hidden="1" customHeight="1">
      <c r="B1298" s="1485" t="s">
        <v>7291</v>
      </c>
      <c r="C1298" s="1486">
        <v>1295</v>
      </c>
      <c r="D1298" s="1487">
        <v>0</v>
      </c>
      <c r="E1298" s="1487">
        <v>0</v>
      </c>
      <c r="F1298" s="1669">
        <f t="shared" si="20"/>
        <v>20</v>
      </c>
    </row>
    <row r="1299" spans="2:6" ht="16.5" hidden="1" customHeight="1">
      <c r="B1299" s="1485" t="s">
        <v>7292</v>
      </c>
      <c r="C1299" s="1486">
        <v>1296</v>
      </c>
      <c r="D1299" s="1487">
        <v>0</v>
      </c>
      <c r="E1299" s="1487">
        <v>0</v>
      </c>
      <c r="F1299" s="1669">
        <f t="shared" si="20"/>
        <v>21</v>
      </c>
    </row>
    <row r="1300" spans="2:6" ht="16.5" hidden="1" customHeight="1">
      <c r="B1300" s="1485" t="s">
        <v>7293</v>
      </c>
      <c r="C1300" s="1486">
        <v>1297</v>
      </c>
      <c r="D1300" s="1487">
        <v>0</v>
      </c>
      <c r="E1300" s="1487">
        <v>0</v>
      </c>
      <c r="F1300" s="1669">
        <f t="shared" si="20"/>
        <v>22</v>
      </c>
    </row>
    <row r="1301" spans="2:6" ht="16.5" hidden="1" customHeight="1">
      <c r="B1301" s="1485" t="s">
        <v>7294</v>
      </c>
      <c r="C1301" s="1486">
        <v>1298</v>
      </c>
      <c r="D1301" s="1487">
        <v>0</v>
      </c>
      <c r="E1301" s="1487">
        <v>0</v>
      </c>
      <c r="F1301" s="1669">
        <f t="shared" si="20"/>
        <v>23</v>
      </c>
    </row>
    <row r="1302" spans="2:6" ht="16.5" hidden="1" customHeight="1">
      <c r="B1302" s="1485" t="s">
        <v>7295</v>
      </c>
      <c r="C1302" s="1486">
        <v>1299</v>
      </c>
      <c r="D1302" s="1487">
        <v>0</v>
      </c>
      <c r="E1302" s="1487">
        <v>0</v>
      </c>
      <c r="F1302" s="1669">
        <f t="shared" si="20"/>
        <v>24</v>
      </c>
    </row>
    <row r="1303" spans="2:6" ht="16.5" customHeight="1">
      <c r="B1303" s="1485" t="s">
        <v>7296</v>
      </c>
      <c r="C1303" s="1486">
        <v>1300</v>
      </c>
      <c r="D1303" s="1487">
        <f>D1253+1250</f>
        <v>32500</v>
      </c>
      <c r="E1303" s="1487">
        <v>0</v>
      </c>
      <c r="F1303" s="1669">
        <f t="shared" si="20"/>
        <v>0</v>
      </c>
    </row>
    <row r="1304" spans="2:6" ht="16.5" hidden="1" customHeight="1">
      <c r="B1304" s="1485" t="s">
        <v>7297</v>
      </c>
      <c r="C1304" s="1486">
        <v>1301</v>
      </c>
      <c r="D1304" s="1487">
        <v>0</v>
      </c>
      <c r="E1304" s="1487">
        <v>0</v>
      </c>
      <c r="F1304" s="1669">
        <f t="shared" si="20"/>
        <v>1</v>
      </c>
    </row>
    <row r="1305" spans="2:6" ht="16.5" hidden="1" customHeight="1">
      <c r="B1305" s="1485" t="s">
        <v>7298</v>
      </c>
      <c r="C1305" s="1486">
        <v>1302</v>
      </c>
      <c r="D1305" s="1487">
        <v>0</v>
      </c>
      <c r="E1305" s="1487">
        <v>0</v>
      </c>
      <c r="F1305" s="1669">
        <f t="shared" si="20"/>
        <v>2</v>
      </c>
    </row>
    <row r="1306" spans="2:6" ht="16.5" hidden="1" customHeight="1">
      <c r="B1306" s="1485" t="s">
        <v>7299</v>
      </c>
      <c r="C1306" s="1486">
        <v>1303</v>
      </c>
      <c r="D1306" s="1487">
        <v>0</v>
      </c>
      <c r="E1306" s="1487">
        <v>0</v>
      </c>
      <c r="F1306" s="1669">
        <f t="shared" si="20"/>
        <v>3</v>
      </c>
    </row>
    <row r="1307" spans="2:6" ht="16.5" hidden="1" customHeight="1">
      <c r="B1307" s="1485" t="s">
        <v>7300</v>
      </c>
      <c r="C1307" s="1486">
        <v>1304</v>
      </c>
      <c r="D1307" s="1487">
        <v>0</v>
      </c>
      <c r="E1307" s="1487">
        <v>0</v>
      </c>
      <c r="F1307" s="1669">
        <f t="shared" si="20"/>
        <v>4</v>
      </c>
    </row>
    <row r="1308" spans="2:6" ht="16.5" hidden="1" customHeight="1">
      <c r="B1308" s="1485" t="s">
        <v>7301</v>
      </c>
      <c r="C1308" s="1486">
        <v>1305</v>
      </c>
      <c r="D1308" s="1487">
        <v>0</v>
      </c>
      <c r="E1308" s="1487">
        <v>0</v>
      </c>
      <c r="F1308" s="1669">
        <f t="shared" si="20"/>
        <v>5</v>
      </c>
    </row>
    <row r="1309" spans="2:6" ht="16.5" hidden="1" customHeight="1">
      <c r="B1309" s="1485" t="s">
        <v>7302</v>
      </c>
      <c r="C1309" s="1486">
        <v>1306</v>
      </c>
      <c r="D1309" s="1487">
        <v>0</v>
      </c>
      <c r="E1309" s="1487">
        <v>0</v>
      </c>
      <c r="F1309" s="1669">
        <f t="shared" si="20"/>
        <v>6</v>
      </c>
    </row>
    <row r="1310" spans="2:6" ht="16.5" hidden="1" customHeight="1">
      <c r="B1310" s="1485" t="s">
        <v>7303</v>
      </c>
      <c r="C1310" s="1486">
        <v>1307</v>
      </c>
      <c r="D1310" s="1487">
        <v>0</v>
      </c>
      <c r="E1310" s="1487">
        <v>0</v>
      </c>
      <c r="F1310" s="1669">
        <f t="shared" si="20"/>
        <v>7</v>
      </c>
    </row>
    <row r="1311" spans="2:6" ht="16.5" hidden="1" customHeight="1">
      <c r="B1311" s="1485" t="s">
        <v>7304</v>
      </c>
      <c r="C1311" s="1486">
        <v>1308</v>
      </c>
      <c r="D1311" s="1487">
        <v>0</v>
      </c>
      <c r="E1311" s="1487">
        <v>0</v>
      </c>
      <c r="F1311" s="1669">
        <f t="shared" si="20"/>
        <v>8</v>
      </c>
    </row>
    <row r="1312" spans="2:6" ht="16.5" hidden="1" customHeight="1">
      <c r="B1312" s="1485" t="s">
        <v>7305</v>
      </c>
      <c r="C1312" s="1486">
        <v>1309</v>
      </c>
      <c r="D1312" s="1487">
        <v>0</v>
      </c>
      <c r="E1312" s="1487">
        <v>0</v>
      </c>
      <c r="F1312" s="1669">
        <f t="shared" si="20"/>
        <v>9</v>
      </c>
    </row>
    <row r="1313" spans="2:6" ht="16.5" hidden="1" customHeight="1">
      <c r="B1313" s="1485" t="s">
        <v>7306</v>
      </c>
      <c r="C1313" s="1486">
        <v>1310</v>
      </c>
      <c r="D1313" s="1487">
        <v>0</v>
      </c>
      <c r="E1313" s="1487">
        <v>0</v>
      </c>
      <c r="F1313" s="1669">
        <f t="shared" si="20"/>
        <v>10</v>
      </c>
    </row>
    <row r="1314" spans="2:6" ht="16.5" hidden="1" customHeight="1">
      <c r="B1314" s="1485" t="s">
        <v>7307</v>
      </c>
      <c r="C1314" s="1486">
        <v>1311</v>
      </c>
      <c r="D1314" s="1487">
        <v>0</v>
      </c>
      <c r="E1314" s="1487">
        <v>0</v>
      </c>
      <c r="F1314" s="1669">
        <f t="shared" si="20"/>
        <v>11</v>
      </c>
    </row>
    <row r="1315" spans="2:6" ht="16.5" hidden="1" customHeight="1">
      <c r="B1315" s="1485" t="s">
        <v>7308</v>
      </c>
      <c r="C1315" s="1486">
        <v>1312</v>
      </c>
      <c r="D1315" s="1487">
        <v>0</v>
      </c>
      <c r="E1315" s="1487">
        <v>0</v>
      </c>
      <c r="F1315" s="1669">
        <f t="shared" si="20"/>
        <v>12</v>
      </c>
    </row>
    <row r="1316" spans="2:6" ht="16.5" hidden="1" customHeight="1">
      <c r="B1316" s="1485" t="s">
        <v>7309</v>
      </c>
      <c r="C1316" s="1486">
        <v>1313</v>
      </c>
      <c r="D1316" s="1487">
        <v>0</v>
      </c>
      <c r="E1316" s="1487">
        <v>0</v>
      </c>
      <c r="F1316" s="1669">
        <f t="shared" si="20"/>
        <v>13</v>
      </c>
    </row>
    <row r="1317" spans="2:6" ht="16.5" hidden="1" customHeight="1">
      <c r="B1317" s="1485" t="s">
        <v>7310</v>
      </c>
      <c r="C1317" s="1486">
        <v>1314</v>
      </c>
      <c r="D1317" s="1487">
        <v>0</v>
      </c>
      <c r="E1317" s="1487">
        <v>0</v>
      </c>
      <c r="F1317" s="1669">
        <f t="shared" si="20"/>
        <v>14</v>
      </c>
    </row>
    <row r="1318" spans="2:6" ht="16.5" hidden="1" customHeight="1">
      <c r="B1318" s="1485" t="s">
        <v>7311</v>
      </c>
      <c r="C1318" s="1486">
        <v>1315</v>
      </c>
      <c r="D1318" s="1487">
        <v>0</v>
      </c>
      <c r="E1318" s="1487">
        <v>0</v>
      </c>
      <c r="F1318" s="1669">
        <f t="shared" si="20"/>
        <v>15</v>
      </c>
    </row>
    <row r="1319" spans="2:6" ht="16.5" hidden="1" customHeight="1">
      <c r="B1319" s="1485" t="s">
        <v>7312</v>
      </c>
      <c r="C1319" s="1486">
        <v>1316</v>
      </c>
      <c r="D1319" s="1487">
        <v>0</v>
      </c>
      <c r="E1319" s="1487">
        <v>0</v>
      </c>
      <c r="F1319" s="1669">
        <f t="shared" si="20"/>
        <v>16</v>
      </c>
    </row>
    <row r="1320" spans="2:6" ht="16.5" hidden="1" customHeight="1">
      <c r="B1320" s="1485" t="s">
        <v>7313</v>
      </c>
      <c r="C1320" s="1486">
        <v>1317</v>
      </c>
      <c r="D1320" s="1487">
        <v>0</v>
      </c>
      <c r="E1320" s="1487">
        <v>0</v>
      </c>
      <c r="F1320" s="1669">
        <f t="shared" si="20"/>
        <v>17</v>
      </c>
    </row>
    <row r="1321" spans="2:6" ht="16.5" hidden="1" customHeight="1">
      <c r="B1321" s="1485" t="s">
        <v>7314</v>
      </c>
      <c r="C1321" s="1486">
        <v>1318</v>
      </c>
      <c r="D1321" s="1487">
        <v>0</v>
      </c>
      <c r="E1321" s="1487">
        <v>0</v>
      </c>
      <c r="F1321" s="1669">
        <f t="shared" si="20"/>
        <v>18</v>
      </c>
    </row>
    <row r="1322" spans="2:6" ht="16.5" hidden="1" customHeight="1">
      <c r="B1322" s="1485" t="s">
        <v>7315</v>
      </c>
      <c r="C1322" s="1486">
        <v>1319</v>
      </c>
      <c r="D1322" s="1487">
        <v>0</v>
      </c>
      <c r="E1322" s="1487">
        <v>0</v>
      </c>
      <c r="F1322" s="1669">
        <f t="shared" si="20"/>
        <v>19</v>
      </c>
    </row>
    <row r="1323" spans="2:6" ht="16.5" hidden="1" customHeight="1">
      <c r="B1323" s="1485" t="s">
        <v>7316</v>
      </c>
      <c r="C1323" s="1486">
        <v>1320</v>
      </c>
      <c r="D1323" s="1487">
        <v>0</v>
      </c>
      <c r="E1323" s="1487">
        <v>0</v>
      </c>
      <c r="F1323" s="1669">
        <f t="shared" si="20"/>
        <v>20</v>
      </c>
    </row>
    <row r="1324" spans="2:6" ht="16.5" hidden="1" customHeight="1">
      <c r="B1324" s="1485" t="s">
        <v>7317</v>
      </c>
      <c r="C1324" s="1486">
        <v>1321</v>
      </c>
      <c r="D1324" s="1487">
        <v>0</v>
      </c>
      <c r="E1324" s="1487">
        <v>0</v>
      </c>
      <c r="F1324" s="1669">
        <f t="shared" si="20"/>
        <v>21</v>
      </c>
    </row>
    <row r="1325" spans="2:6" ht="16.5" hidden="1" customHeight="1">
      <c r="B1325" s="1485" t="s">
        <v>7318</v>
      </c>
      <c r="C1325" s="1486">
        <v>1322</v>
      </c>
      <c r="D1325" s="1487">
        <v>0</v>
      </c>
      <c r="E1325" s="1487">
        <v>0</v>
      </c>
      <c r="F1325" s="1669">
        <f t="shared" si="20"/>
        <v>22</v>
      </c>
    </row>
    <row r="1326" spans="2:6" ht="16.5" hidden="1" customHeight="1">
      <c r="B1326" s="1485" t="s">
        <v>7319</v>
      </c>
      <c r="C1326" s="1486">
        <v>1323</v>
      </c>
      <c r="D1326" s="1487">
        <v>0</v>
      </c>
      <c r="E1326" s="1487">
        <v>0</v>
      </c>
      <c r="F1326" s="1669">
        <f t="shared" si="20"/>
        <v>23</v>
      </c>
    </row>
    <row r="1327" spans="2:6" ht="16.5" hidden="1" customHeight="1">
      <c r="B1327" s="1485" t="s">
        <v>7320</v>
      </c>
      <c r="C1327" s="1486">
        <v>1324</v>
      </c>
      <c r="D1327" s="1487">
        <v>0</v>
      </c>
      <c r="E1327" s="1487">
        <v>0</v>
      </c>
      <c r="F1327" s="1669">
        <f t="shared" si="20"/>
        <v>24</v>
      </c>
    </row>
    <row r="1328" spans="2:6" ht="16.5" customHeight="1">
      <c r="B1328" s="1485" t="s">
        <v>7321</v>
      </c>
      <c r="C1328" s="1486">
        <v>1325</v>
      </c>
      <c r="D1328" s="1487">
        <v>0</v>
      </c>
      <c r="E1328" s="1487">
        <f>E1278+75</f>
        <v>2025</v>
      </c>
      <c r="F1328" s="1669">
        <f t="shared" si="20"/>
        <v>0</v>
      </c>
    </row>
    <row r="1329" spans="2:6" ht="16.5" hidden="1" customHeight="1">
      <c r="B1329" s="1485" t="s">
        <v>7322</v>
      </c>
      <c r="C1329" s="1486">
        <v>1326</v>
      </c>
      <c r="D1329" s="1487">
        <v>0</v>
      </c>
      <c r="E1329" s="1487">
        <v>0</v>
      </c>
      <c r="F1329" s="1669">
        <f t="shared" si="20"/>
        <v>1</v>
      </c>
    </row>
    <row r="1330" spans="2:6" ht="16.5" hidden="1" customHeight="1">
      <c r="B1330" s="1485" t="s">
        <v>7323</v>
      </c>
      <c r="C1330" s="1486">
        <v>1327</v>
      </c>
      <c r="D1330" s="1487">
        <v>0</v>
      </c>
      <c r="E1330" s="1487">
        <v>0</v>
      </c>
      <c r="F1330" s="1669">
        <f t="shared" si="20"/>
        <v>2</v>
      </c>
    </row>
    <row r="1331" spans="2:6" ht="16.5" hidden="1" customHeight="1">
      <c r="B1331" s="1485" t="s">
        <v>7324</v>
      </c>
      <c r="C1331" s="1486">
        <v>1328</v>
      </c>
      <c r="D1331" s="1487">
        <v>0</v>
      </c>
      <c r="E1331" s="1487">
        <v>0</v>
      </c>
      <c r="F1331" s="1669">
        <f t="shared" si="20"/>
        <v>3</v>
      </c>
    </row>
    <row r="1332" spans="2:6" ht="16.5" hidden="1" customHeight="1">
      <c r="B1332" s="1485" t="s">
        <v>7325</v>
      </c>
      <c r="C1332" s="1486">
        <v>1329</v>
      </c>
      <c r="D1332" s="1487">
        <v>0</v>
      </c>
      <c r="E1332" s="1487">
        <v>0</v>
      </c>
      <c r="F1332" s="1669">
        <f t="shared" si="20"/>
        <v>4</v>
      </c>
    </row>
    <row r="1333" spans="2:6" ht="16.5" hidden="1" customHeight="1">
      <c r="B1333" s="1485" t="s">
        <v>7326</v>
      </c>
      <c r="C1333" s="1486">
        <v>1330</v>
      </c>
      <c r="D1333" s="1487">
        <v>0</v>
      </c>
      <c r="E1333" s="1487">
        <v>0</v>
      </c>
      <c r="F1333" s="1669">
        <f t="shared" si="20"/>
        <v>5</v>
      </c>
    </row>
    <row r="1334" spans="2:6" ht="16.5" hidden="1" customHeight="1">
      <c r="B1334" s="1485" t="s">
        <v>7327</v>
      </c>
      <c r="C1334" s="1486">
        <v>1331</v>
      </c>
      <c r="D1334" s="1487">
        <v>0</v>
      </c>
      <c r="E1334" s="1487">
        <v>0</v>
      </c>
      <c r="F1334" s="1669">
        <f t="shared" si="20"/>
        <v>6</v>
      </c>
    </row>
    <row r="1335" spans="2:6" ht="16.5" hidden="1" customHeight="1">
      <c r="B1335" s="1485" t="s">
        <v>7328</v>
      </c>
      <c r="C1335" s="1486">
        <v>1332</v>
      </c>
      <c r="D1335" s="1487">
        <v>0</v>
      </c>
      <c r="E1335" s="1487">
        <v>0</v>
      </c>
      <c r="F1335" s="1669">
        <f t="shared" si="20"/>
        <v>7</v>
      </c>
    </row>
    <row r="1336" spans="2:6" ht="16.5" hidden="1" customHeight="1">
      <c r="B1336" s="1485" t="s">
        <v>7329</v>
      </c>
      <c r="C1336" s="1486">
        <v>1333</v>
      </c>
      <c r="D1336" s="1487">
        <v>0</v>
      </c>
      <c r="E1336" s="1487">
        <v>0</v>
      </c>
      <c r="F1336" s="1669">
        <f t="shared" si="20"/>
        <v>8</v>
      </c>
    </row>
    <row r="1337" spans="2:6" ht="16.5" hidden="1" customHeight="1">
      <c r="B1337" s="1485" t="s">
        <v>7330</v>
      </c>
      <c r="C1337" s="1486">
        <v>1334</v>
      </c>
      <c r="D1337" s="1487">
        <v>0</v>
      </c>
      <c r="E1337" s="1487">
        <v>0</v>
      </c>
      <c r="F1337" s="1669">
        <f t="shared" si="20"/>
        <v>9</v>
      </c>
    </row>
    <row r="1338" spans="2:6" ht="16.5" hidden="1" customHeight="1">
      <c r="B1338" s="1485" t="s">
        <v>7331</v>
      </c>
      <c r="C1338" s="1486">
        <v>1335</v>
      </c>
      <c r="D1338" s="1487">
        <v>0</v>
      </c>
      <c r="E1338" s="1487">
        <v>0</v>
      </c>
      <c r="F1338" s="1669">
        <f t="shared" si="20"/>
        <v>10</v>
      </c>
    </row>
    <row r="1339" spans="2:6" ht="16.5" hidden="1" customHeight="1">
      <c r="B1339" s="1485" t="s">
        <v>7332</v>
      </c>
      <c r="C1339" s="1486">
        <v>1336</v>
      </c>
      <c r="D1339" s="1487">
        <v>0</v>
      </c>
      <c r="E1339" s="1487">
        <v>0</v>
      </c>
      <c r="F1339" s="1669">
        <f t="shared" si="20"/>
        <v>11</v>
      </c>
    </row>
    <row r="1340" spans="2:6" ht="16.5" hidden="1" customHeight="1">
      <c r="B1340" s="1485" t="s">
        <v>7333</v>
      </c>
      <c r="C1340" s="1486">
        <v>1337</v>
      </c>
      <c r="D1340" s="1487">
        <v>0</v>
      </c>
      <c r="E1340" s="1487">
        <v>0</v>
      </c>
      <c r="F1340" s="1669">
        <f t="shared" si="20"/>
        <v>12</v>
      </c>
    </row>
    <row r="1341" spans="2:6" ht="16.5" hidden="1" customHeight="1">
      <c r="B1341" s="1485" t="s">
        <v>7334</v>
      </c>
      <c r="C1341" s="1486">
        <v>1338</v>
      </c>
      <c r="D1341" s="1487">
        <v>0</v>
      </c>
      <c r="E1341" s="1487">
        <v>0</v>
      </c>
      <c r="F1341" s="1669">
        <f t="shared" si="20"/>
        <v>13</v>
      </c>
    </row>
    <row r="1342" spans="2:6" ht="16.5" hidden="1" customHeight="1">
      <c r="B1342" s="1485" t="s">
        <v>7335</v>
      </c>
      <c r="C1342" s="1486">
        <v>1339</v>
      </c>
      <c r="D1342" s="1487">
        <v>0</v>
      </c>
      <c r="E1342" s="1487">
        <v>0</v>
      </c>
      <c r="F1342" s="1669">
        <f t="shared" si="20"/>
        <v>14</v>
      </c>
    </row>
    <row r="1343" spans="2:6" ht="16.5" hidden="1" customHeight="1">
      <c r="B1343" s="1485" t="s">
        <v>7336</v>
      </c>
      <c r="C1343" s="1486">
        <v>1340</v>
      </c>
      <c r="D1343" s="1487">
        <v>0</v>
      </c>
      <c r="E1343" s="1487">
        <v>0</v>
      </c>
      <c r="F1343" s="1669">
        <f t="shared" si="20"/>
        <v>15</v>
      </c>
    </row>
    <row r="1344" spans="2:6" ht="16.5" hidden="1" customHeight="1">
      <c r="B1344" s="1485" t="s">
        <v>7337</v>
      </c>
      <c r="C1344" s="1486">
        <v>1341</v>
      </c>
      <c r="D1344" s="1487">
        <v>0</v>
      </c>
      <c r="E1344" s="1487">
        <v>0</v>
      </c>
      <c r="F1344" s="1669">
        <f t="shared" si="20"/>
        <v>16</v>
      </c>
    </row>
    <row r="1345" spans="2:6" ht="16.5" hidden="1" customHeight="1">
      <c r="B1345" s="1485" t="s">
        <v>7338</v>
      </c>
      <c r="C1345" s="1486">
        <v>1342</v>
      </c>
      <c r="D1345" s="1487">
        <v>0</v>
      </c>
      <c r="E1345" s="1487">
        <v>0</v>
      </c>
      <c r="F1345" s="1669">
        <f t="shared" si="20"/>
        <v>17</v>
      </c>
    </row>
    <row r="1346" spans="2:6" ht="16.5" hidden="1" customHeight="1">
      <c r="B1346" s="1485" t="s">
        <v>7339</v>
      </c>
      <c r="C1346" s="1486">
        <v>1343</v>
      </c>
      <c r="D1346" s="1487">
        <v>0</v>
      </c>
      <c r="E1346" s="1487">
        <v>0</v>
      </c>
      <c r="F1346" s="1669">
        <f t="shared" si="20"/>
        <v>18</v>
      </c>
    </row>
    <row r="1347" spans="2:6" ht="16.5" hidden="1" customHeight="1">
      <c r="B1347" s="1485" t="s">
        <v>7340</v>
      </c>
      <c r="C1347" s="1486">
        <v>1344</v>
      </c>
      <c r="D1347" s="1487">
        <v>0</v>
      </c>
      <c r="E1347" s="1487">
        <v>0</v>
      </c>
      <c r="F1347" s="1669">
        <f t="shared" si="20"/>
        <v>19</v>
      </c>
    </row>
    <row r="1348" spans="2:6" ht="16.5" hidden="1" customHeight="1">
      <c r="B1348" s="1485" t="s">
        <v>7341</v>
      </c>
      <c r="C1348" s="1486">
        <v>1345</v>
      </c>
      <c r="D1348" s="1487">
        <v>0</v>
      </c>
      <c r="E1348" s="1487">
        <v>0</v>
      </c>
      <c r="F1348" s="1669">
        <f t="shared" si="20"/>
        <v>20</v>
      </c>
    </row>
    <row r="1349" spans="2:6" ht="16.5" hidden="1" customHeight="1">
      <c r="B1349" s="1485" t="s">
        <v>7342</v>
      </c>
      <c r="C1349" s="1486">
        <v>1346</v>
      </c>
      <c r="D1349" s="1487">
        <v>0</v>
      </c>
      <c r="E1349" s="1487">
        <v>0</v>
      </c>
      <c r="F1349" s="1669">
        <f t="shared" ref="F1349:F1412" si="21">MOD(ROW()-3,25)</f>
        <v>21</v>
      </c>
    </row>
    <row r="1350" spans="2:6" ht="16.5" hidden="1" customHeight="1">
      <c r="B1350" s="1485" t="s">
        <v>7343</v>
      </c>
      <c r="C1350" s="1486">
        <v>1347</v>
      </c>
      <c r="D1350" s="1487">
        <v>0</v>
      </c>
      <c r="E1350" s="1487">
        <v>0</v>
      </c>
      <c r="F1350" s="1669">
        <f t="shared" si="21"/>
        <v>22</v>
      </c>
    </row>
    <row r="1351" spans="2:6" ht="16.5" hidden="1" customHeight="1">
      <c r="B1351" s="1485" t="s">
        <v>7344</v>
      </c>
      <c r="C1351" s="1486">
        <v>1348</v>
      </c>
      <c r="D1351" s="1487">
        <v>0</v>
      </c>
      <c r="E1351" s="1487">
        <v>0</v>
      </c>
      <c r="F1351" s="1669">
        <f t="shared" si="21"/>
        <v>23</v>
      </c>
    </row>
    <row r="1352" spans="2:6" ht="16.5" hidden="1" customHeight="1">
      <c r="B1352" s="1485" t="s">
        <v>7345</v>
      </c>
      <c r="C1352" s="1486">
        <v>1349</v>
      </c>
      <c r="D1352" s="1487">
        <v>0</v>
      </c>
      <c r="E1352" s="1487">
        <v>0</v>
      </c>
      <c r="F1352" s="1669">
        <f t="shared" si="21"/>
        <v>24</v>
      </c>
    </row>
    <row r="1353" spans="2:6" ht="16.5" customHeight="1">
      <c r="B1353" s="1485" t="s">
        <v>7346</v>
      </c>
      <c r="C1353" s="1486">
        <v>1350</v>
      </c>
      <c r="D1353" s="1487">
        <f>D1303+1250</f>
        <v>33750</v>
      </c>
      <c r="E1353" s="1487">
        <v>0</v>
      </c>
      <c r="F1353" s="1669">
        <f t="shared" si="21"/>
        <v>0</v>
      </c>
    </row>
    <row r="1354" spans="2:6" ht="16.5" hidden="1" customHeight="1">
      <c r="B1354" s="1485" t="s">
        <v>7347</v>
      </c>
      <c r="C1354" s="1486">
        <v>1351</v>
      </c>
      <c r="D1354" s="1487">
        <v>0</v>
      </c>
      <c r="E1354" s="1487">
        <v>0</v>
      </c>
      <c r="F1354" s="1669">
        <f t="shared" si="21"/>
        <v>1</v>
      </c>
    </row>
    <row r="1355" spans="2:6" ht="16.5" hidden="1" customHeight="1">
      <c r="B1355" s="1485" t="s">
        <v>7348</v>
      </c>
      <c r="C1355" s="1486">
        <v>1352</v>
      </c>
      <c r="D1355" s="1487">
        <v>0</v>
      </c>
      <c r="E1355" s="1487">
        <v>0</v>
      </c>
      <c r="F1355" s="1669">
        <f t="shared" si="21"/>
        <v>2</v>
      </c>
    </row>
    <row r="1356" spans="2:6" ht="16.5" hidden="1" customHeight="1">
      <c r="B1356" s="1485" t="s">
        <v>7349</v>
      </c>
      <c r="C1356" s="1486">
        <v>1353</v>
      </c>
      <c r="D1356" s="1487">
        <v>0</v>
      </c>
      <c r="E1356" s="1487">
        <v>0</v>
      </c>
      <c r="F1356" s="1669">
        <f t="shared" si="21"/>
        <v>3</v>
      </c>
    </row>
    <row r="1357" spans="2:6" ht="16.5" hidden="1" customHeight="1">
      <c r="B1357" s="1485" t="s">
        <v>7350</v>
      </c>
      <c r="C1357" s="1486">
        <v>1354</v>
      </c>
      <c r="D1357" s="1487">
        <v>0</v>
      </c>
      <c r="E1357" s="1487">
        <v>0</v>
      </c>
      <c r="F1357" s="1669">
        <f t="shared" si="21"/>
        <v>4</v>
      </c>
    </row>
    <row r="1358" spans="2:6" ht="16.5" hidden="1" customHeight="1">
      <c r="B1358" s="1485" t="s">
        <v>7351</v>
      </c>
      <c r="C1358" s="1486">
        <v>1355</v>
      </c>
      <c r="D1358" s="1487">
        <v>0</v>
      </c>
      <c r="E1358" s="1487">
        <v>0</v>
      </c>
      <c r="F1358" s="1669">
        <f t="shared" si="21"/>
        <v>5</v>
      </c>
    </row>
    <row r="1359" spans="2:6" ht="16.5" hidden="1" customHeight="1">
      <c r="B1359" s="1485" t="s">
        <v>7352</v>
      </c>
      <c r="C1359" s="1486">
        <v>1356</v>
      </c>
      <c r="D1359" s="1487">
        <v>0</v>
      </c>
      <c r="E1359" s="1487">
        <v>0</v>
      </c>
      <c r="F1359" s="1669">
        <f t="shared" si="21"/>
        <v>6</v>
      </c>
    </row>
    <row r="1360" spans="2:6" ht="16.5" hidden="1" customHeight="1">
      <c r="B1360" s="1485" t="s">
        <v>7353</v>
      </c>
      <c r="C1360" s="1486">
        <v>1357</v>
      </c>
      <c r="D1360" s="1487">
        <v>0</v>
      </c>
      <c r="E1360" s="1487">
        <v>0</v>
      </c>
      <c r="F1360" s="1669">
        <f t="shared" si="21"/>
        <v>7</v>
      </c>
    </row>
    <row r="1361" spans="2:6" ht="16.5" hidden="1" customHeight="1">
      <c r="B1361" s="1485" t="s">
        <v>7354</v>
      </c>
      <c r="C1361" s="1486">
        <v>1358</v>
      </c>
      <c r="D1361" s="1487">
        <v>0</v>
      </c>
      <c r="E1361" s="1487">
        <v>0</v>
      </c>
      <c r="F1361" s="1669">
        <f t="shared" si="21"/>
        <v>8</v>
      </c>
    </row>
    <row r="1362" spans="2:6" ht="16.5" hidden="1" customHeight="1">
      <c r="B1362" s="1485" t="s">
        <v>7355</v>
      </c>
      <c r="C1362" s="1486">
        <v>1359</v>
      </c>
      <c r="D1362" s="1487">
        <v>0</v>
      </c>
      <c r="E1362" s="1487">
        <v>0</v>
      </c>
      <c r="F1362" s="1669">
        <f t="shared" si="21"/>
        <v>9</v>
      </c>
    </row>
    <row r="1363" spans="2:6" ht="16.5" hidden="1" customHeight="1">
      <c r="B1363" s="1485" t="s">
        <v>7356</v>
      </c>
      <c r="C1363" s="1486">
        <v>1360</v>
      </c>
      <c r="D1363" s="1487">
        <v>0</v>
      </c>
      <c r="E1363" s="1487">
        <v>0</v>
      </c>
      <c r="F1363" s="1669">
        <f t="shared" si="21"/>
        <v>10</v>
      </c>
    </row>
    <row r="1364" spans="2:6" ht="16.5" hidden="1" customHeight="1">
      <c r="B1364" s="1485" t="s">
        <v>7357</v>
      </c>
      <c r="C1364" s="1486">
        <v>1361</v>
      </c>
      <c r="D1364" s="1487">
        <v>0</v>
      </c>
      <c r="E1364" s="1487">
        <v>0</v>
      </c>
      <c r="F1364" s="1669">
        <f t="shared" si="21"/>
        <v>11</v>
      </c>
    </row>
    <row r="1365" spans="2:6" ht="16.5" hidden="1" customHeight="1">
      <c r="B1365" s="1485" t="s">
        <v>7358</v>
      </c>
      <c r="C1365" s="1486">
        <v>1362</v>
      </c>
      <c r="D1365" s="1487">
        <v>0</v>
      </c>
      <c r="E1365" s="1487">
        <v>0</v>
      </c>
      <c r="F1365" s="1669">
        <f t="shared" si="21"/>
        <v>12</v>
      </c>
    </row>
    <row r="1366" spans="2:6" ht="16.5" hidden="1" customHeight="1">
      <c r="B1366" s="1485" t="s">
        <v>7359</v>
      </c>
      <c r="C1366" s="1486">
        <v>1363</v>
      </c>
      <c r="D1366" s="1487">
        <v>0</v>
      </c>
      <c r="E1366" s="1487">
        <v>0</v>
      </c>
      <c r="F1366" s="1669">
        <f t="shared" si="21"/>
        <v>13</v>
      </c>
    </row>
    <row r="1367" spans="2:6" ht="16.5" hidden="1" customHeight="1">
      <c r="B1367" s="1485" t="s">
        <v>7360</v>
      </c>
      <c r="C1367" s="1486">
        <v>1364</v>
      </c>
      <c r="D1367" s="1487">
        <v>0</v>
      </c>
      <c r="E1367" s="1487">
        <v>0</v>
      </c>
      <c r="F1367" s="1669">
        <f t="shared" si="21"/>
        <v>14</v>
      </c>
    </row>
    <row r="1368" spans="2:6" ht="16.5" hidden="1" customHeight="1">
      <c r="B1368" s="1485" t="s">
        <v>7361</v>
      </c>
      <c r="C1368" s="1486">
        <v>1365</v>
      </c>
      <c r="D1368" s="1487">
        <v>0</v>
      </c>
      <c r="E1368" s="1487">
        <v>0</v>
      </c>
      <c r="F1368" s="1669">
        <f t="shared" si="21"/>
        <v>15</v>
      </c>
    </row>
    <row r="1369" spans="2:6" ht="16.5" hidden="1" customHeight="1">
      <c r="B1369" s="1485" t="s">
        <v>7362</v>
      </c>
      <c r="C1369" s="1486">
        <v>1366</v>
      </c>
      <c r="D1369" s="1487">
        <v>0</v>
      </c>
      <c r="E1369" s="1487">
        <v>0</v>
      </c>
      <c r="F1369" s="1669">
        <f t="shared" si="21"/>
        <v>16</v>
      </c>
    </row>
    <row r="1370" spans="2:6" ht="16.5" hidden="1" customHeight="1">
      <c r="B1370" s="1485" t="s">
        <v>7363</v>
      </c>
      <c r="C1370" s="1486">
        <v>1367</v>
      </c>
      <c r="D1370" s="1487">
        <v>0</v>
      </c>
      <c r="E1370" s="1487">
        <v>0</v>
      </c>
      <c r="F1370" s="1669">
        <f t="shared" si="21"/>
        <v>17</v>
      </c>
    </row>
    <row r="1371" spans="2:6" ht="16.5" hidden="1" customHeight="1">
      <c r="B1371" s="1485" t="s">
        <v>7364</v>
      </c>
      <c r="C1371" s="1486">
        <v>1368</v>
      </c>
      <c r="D1371" s="1487">
        <v>0</v>
      </c>
      <c r="E1371" s="1487">
        <v>0</v>
      </c>
      <c r="F1371" s="1669">
        <f t="shared" si="21"/>
        <v>18</v>
      </c>
    </row>
    <row r="1372" spans="2:6" ht="16.5" hidden="1" customHeight="1">
      <c r="B1372" s="1485" t="s">
        <v>7365</v>
      </c>
      <c r="C1372" s="1486">
        <v>1369</v>
      </c>
      <c r="D1372" s="1487">
        <v>0</v>
      </c>
      <c r="E1372" s="1487">
        <v>0</v>
      </c>
      <c r="F1372" s="1669">
        <f t="shared" si="21"/>
        <v>19</v>
      </c>
    </row>
    <row r="1373" spans="2:6" ht="16.5" hidden="1" customHeight="1">
      <c r="B1373" s="1485" t="s">
        <v>7366</v>
      </c>
      <c r="C1373" s="1486">
        <v>1370</v>
      </c>
      <c r="D1373" s="1487">
        <v>0</v>
      </c>
      <c r="E1373" s="1487">
        <v>0</v>
      </c>
      <c r="F1373" s="1669">
        <f t="shared" si="21"/>
        <v>20</v>
      </c>
    </row>
    <row r="1374" spans="2:6" ht="16.5" hidden="1" customHeight="1">
      <c r="B1374" s="1485" t="s">
        <v>7367</v>
      </c>
      <c r="C1374" s="1486">
        <v>1371</v>
      </c>
      <c r="D1374" s="1487">
        <v>0</v>
      </c>
      <c r="E1374" s="1487">
        <v>0</v>
      </c>
      <c r="F1374" s="1669">
        <f t="shared" si="21"/>
        <v>21</v>
      </c>
    </row>
    <row r="1375" spans="2:6" ht="16.5" hidden="1" customHeight="1">
      <c r="B1375" s="1485" t="s">
        <v>7368</v>
      </c>
      <c r="C1375" s="1486">
        <v>1372</v>
      </c>
      <c r="D1375" s="1487">
        <v>0</v>
      </c>
      <c r="E1375" s="1487">
        <v>0</v>
      </c>
      <c r="F1375" s="1669">
        <f t="shared" si="21"/>
        <v>22</v>
      </c>
    </row>
    <row r="1376" spans="2:6" ht="16.5" hidden="1" customHeight="1">
      <c r="B1376" s="1485" t="s">
        <v>7369</v>
      </c>
      <c r="C1376" s="1486">
        <v>1373</v>
      </c>
      <c r="D1376" s="1487">
        <v>0</v>
      </c>
      <c r="E1376" s="1487">
        <v>0</v>
      </c>
      <c r="F1376" s="1669">
        <f t="shared" si="21"/>
        <v>23</v>
      </c>
    </row>
    <row r="1377" spans="2:6" ht="16.5" hidden="1" customHeight="1">
      <c r="B1377" s="1485" t="s">
        <v>7370</v>
      </c>
      <c r="C1377" s="1486">
        <v>1374</v>
      </c>
      <c r="D1377" s="1487">
        <v>0</v>
      </c>
      <c r="E1377" s="1487">
        <v>0</v>
      </c>
      <c r="F1377" s="1669">
        <f t="shared" si="21"/>
        <v>24</v>
      </c>
    </row>
    <row r="1378" spans="2:6" ht="16.5" customHeight="1">
      <c r="B1378" s="1485" t="s">
        <v>7371</v>
      </c>
      <c r="C1378" s="1486">
        <v>1375</v>
      </c>
      <c r="D1378" s="1487">
        <v>0</v>
      </c>
      <c r="E1378" s="1487">
        <f>E1328+75</f>
        <v>2100</v>
      </c>
      <c r="F1378" s="1669">
        <f t="shared" si="21"/>
        <v>0</v>
      </c>
    </row>
    <row r="1379" spans="2:6" ht="16.5" hidden="1" customHeight="1">
      <c r="B1379" s="1485" t="s">
        <v>7372</v>
      </c>
      <c r="C1379" s="1486">
        <v>1376</v>
      </c>
      <c r="D1379" s="1487">
        <v>0</v>
      </c>
      <c r="E1379" s="1487">
        <v>0</v>
      </c>
      <c r="F1379" s="1669">
        <f t="shared" si="21"/>
        <v>1</v>
      </c>
    </row>
    <row r="1380" spans="2:6" ht="16.5" hidden="1" customHeight="1">
      <c r="B1380" s="1485" t="s">
        <v>7373</v>
      </c>
      <c r="C1380" s="1486">
        <v>1377</v>
      </c>
      <c r="D1380" s="1487">
        <v>0</v>
      </c>
      <c r="E1380" s="1487">
        <v>0</v>
      </c>
      <c r="F1380" s="1669">
        <f t="shared" si="21"/>
        <v>2</v>
      </c>
    </row>
    <row r="1381" spans="2:6" ht="16.5" hidden="1" customHeight="1">
      <c r="B1381" s="1485" t="s">
        <v>7374</v>
      </c>
      <c r="C1381" s="1486">
        <v>1378</v>
      </c>
      <c r="D1381" s="1487">
        <v>0</v>
      </c>
      <c r="E1381" s="1487">
        <v>0</v>
      </c>
      <c r="F1381" s="1669">
        <f t="shared" si="21"/>
        <v>3</v>
      </c>
    </row>
    <row r="1382" spans="2:6" ht="16.5" hidden="1" customHeight="1">
      <c r="B1382" s="1485" t="s">
        <v>7375</v>
      </c>
      <c r="C1382" s="1486">
        <v>1379</v>
      </c>
      <c r="D1382" s="1487">
        <v>0</v>
      </c>
      <c r="E1382" s="1487">
        <v>0</v>
      </c>
      <c r="F1382" s="1669">
        <f t="shared" si="21"/>
        <v>4</v>
      </c>
    </row>
    <row r="1383" spans="2:6" ht="16.5" hidden="1" customHeight="1">
      <c r="B1383" s="1485" t="s">
        <v>7376</v>
      </c>
      <c r="C1383" s="1486">
        <v>1380</v>
      </c>
      <c r="D1383" s="1487">
        <v>0</v>
      </c>
      <c r="E1383" s="1487">
        <v>0</v>
      </c>
      <c r="F1383" s="1669">
        <f t="shared" si="21"/>
        <v>5</v>
      </c>
    </row>
    <row r="1384" spans="2:6" ht="16.5" hidden="1" customHeight="1">
      <c r="B1384" s="1485" t="s">
        <v>7377</v>
      </c>
      <c r="C1384" s="1486">
        <v>1381</v>
      </c>
      <c r="D1384" s="1487">
        <v>0</v>
      </c>
      <c r="E1384" s="1487">
        <v>0</v>
      </c>
      <c r="F1384" s="1669">
        <f t="shared" si="21"/>
        <v>6</v>
      </c>
    </row>
    <row r="1385" spans="2:6" ht="16.5" hidden="1" customHeight="1">
      <c r="B1385" s="1485" t="s">
        <v>7378</v>
      </c>
      <c r="C1385" s="1486">
        <v>1382</v>
      </c>
      <c r="D1385" s="1487">
        <v>0</v>
      </c>
      <c r="E1385" s="1487">
        <v>0</v>
      </c>
      <c r="F1385" s="1669">
        <f t="shared" si="21"/>
        <v>7</v>
      </c>
    </row>
    <row r="1386" spans="2:6" ht="16.5" hidden="1" customHeight="1">
      <c r="B1386" s="1485" t="s">
        <v>7379</v>
      </c>
      <c r="C1386" s="1486">
        <v>1383</v>
      </c>
      <c r="D1386" s="1487">
        <v>0</v>
      </c>
      <c r="E1386" s="1487">
        <v>0</v>
      </c>
      <c r="F1386" s="1669">
        <f t="shared" si="21"/>
        <v>8</v>
      </c>
    </row>
    <row r="1387" spans="2:6" ht="16.5" hidden="1" customHeight="1">
      <c r="B1387" s="1485" t="s">
        <v>7380</v>
      </c>
      <c r="C1387" s="1486">
        <v>1384</v>
      </c>
      <c r="D1387" s="1487">
        <v>0</v>
      </c>
      <c r="E1387" s="1487">
        <v>0</v>
      </c>
      <c r="F1387" s="1669">
        <f t="shared" si="21"/>
        <v>9</v>
      </c>
    </row>
    <row r="1388" spans="2:6" ht="16.5" hidden="1" customHeight="1">
      <c r="B1388" s="1485" t="s">
        <v>7381</v>
      </c>
      <c r="C1388" s="1486">
        <v>1385</v>
      </c>
      <c r="D1388" s="1487">
        <v>0</v>
      </c>
      <c r="E1388" s="1487">
        <v>0</v>
      </c>
      <c r="F1388" s="1669">
        <f t="shared" si="21"/>
        <v>10</v>
      </c>
    </row>
    <row r="1389" spans="2:6" ht="16.5" hidden="1" customHeight="1">
      <c r="B1389" s="1485" t="s">
        <v>7382</v>
      </c>
      <c r="C1389" s="1486">
        <v>1386</v>
      </c>
      <c r="D1389" s="1487">
        <v>0</v>
      </c>
      <c r="E1389" s="1487">
        <v>0</v>
      </c>
      <c r="F1389" s="1669">
        <f t="shared" si="21"/>
        <v>11</v>
      </c>
    </row>
    <row r="1390" spans="2:6" ht="16.5" hidden="1" customHeight="1">
      <c r="B1390" s="1485" t="s">
        <v>7383</v>
      </c>
      <c r="C1390" s="1486">
        <v>1387</v>
      </c>
      <c r="D1390" s="1487">
        <v>0</v>
      </c>
      <c r="E1390" s="1487">
        <v>0</v>
      </c>
      <c r="F1390" s="1669">
        <f t="shared" si="21"/>
        <v>12</v>
      </c>
    </row>
    <row r="1391" spans="2:6" ht="16.5" hidden="1" customHeight="1">
      <c r="B1391" s="1485" t="s">
        <v>7384</v>
      </c>
      <c r="C1391" s="1486">
        <v>1388</v>
      </c>
      <c r="D1391" s="1487">
        <v>0</v>
      </c>
      <c r="E1391" s="1487">
        <v>0</v>
      </c>
      <c r="F1391" s="1669">
        <f t="shared" si="21"/>
        <v>13</v>
      </c>
    </row>
    <row r="1392" spans="2:6" ht="16.5" hidden="1" customHeight="1">
      <c r="B1392" s="1485" t="s">
        <v>7385</v>
      </c>
      <c r="C1392" s="1486">
        <v>1389</v>
      </c>
      <c r="D1392" s="1487">
        <v>0</v>
      </c>
      <c r="E1392" s="1487">
        <v>0</v>
      </c>
      <c r="F1392" s="1669">
        <f t="shared" si="21"/>
        <v>14</v>
      </c>
    </row>
    <row r="1393" spans="2:6" ht="16.5" hidden="1" customHeight="1">
      <c r="B1393" s="1485" t="s">
        <v>7386</v>
      </c>
      <c r="C1393" s="1486">
        <v>1390</v>
      </c>
      <c r="D1393" s="1487">
        <v>0</v>
      </c>
      <c r="E1393" s="1487">
        <v>0</v>
      </c>
      <c r="F1393" s="1669">
        <f t="shared" si="21"/>
        <v>15</v>
      </c>
    </row>
    <row r="1394" spans="2:6" ht="16.5" hidden="1" customHeight="1">
      <c r="B1394" s="1485" t="s">
        <v>7387</v>
      </c>
      <c r="C1394" s="1486">
        <v>1391</v>
      </c>
      <c r="D1394" s="1487">
        <v>0</v>
      </c>
      <c r="E1394" s="1487">
        <v>0</v>
      </c>
      <c r="F1394" s="1669">
        <f t="shared" si="21"/>
        <v>16</v>
      </c>
    </row>
    <row r="1395" spans="2:6" ht="16.5" hidden="1" customHeight="1">
      <c r="B1395" s="1485" t="s">
        <v>7388</v>
      </c>
      <c r="C1395" s="1486">
        <v>1392</v>
      </c>
      <c r="D1395" s="1487">
        <v>0</v>
      </c>
      <c r="E1395" s="1487">
        <v>0</v>
      </c>
      <c r="F1395" s="1669">
        <f t="shared" si="21"/>
        <v>17</v>
      </c>
    </row>
    <row r="1396" spans="2:6" ht="16.5" hidden="1" customHeight="1">
      <c r="B1396" s="1485" t="s">
        <v>7389</v>
      </c>
      <c r="C1396" s="1486">
        <v>1393</v>
      </c>
      <c r="D1396" s="1487">
        <v>0</v>
      </c>
      <c r="E1396" s="1487">
        <v>0</v>
      </c>
      <c r="F1396" s="1669">
        <f t="shared" si="21"/>
        <v>18</v>
      </c>
    </row>
    <row r="1397" spans="2:6" ht="16.5" hidden="1" customHeight="1">
      <c r="B1397" s="1485" t="s">
        <v>7390</v>
      </c>
      <c r="C1397" s="1486">
        <v>1394</v>
      </c>
      <c r="D1397" s="1487">
        <v>0</v>
      </c>
      <c r="E1397" s="1487">
        <v>0</v>
      </c>
      <c r="F1397" s="1669">
        <f t="shared" si="21"/>
        <v>19</v>
      </c>
    </row>
    <row r="1398" spans="2:6" ht="16.5" hidden="1" customHeight="1">
      <c r="B1398" s="1485" t="s">
        <v>7391</v>
      </c>
      <c r="C1398" s="1486">
        <v>1395</v>
      </c>
      <c r="D1398" s="1487">
        <v>0</v>
      </c>
      <c r="E1398" s="1487">
        <v>0</v>
      </c>
      <c r="F1398" s="1669">
        <f t="shared" si="21"/>
        <v>20</v>
      </c>
    </row>
    <row r="1399" spans="2:6" ht="16.5" hidden="1" customHeight="1">
      <c r="B1399" s="1485" t="s">
        <v>7392</v>
      </c>
      <c r="C1399" s="1486">
        <v>1396</v>
      </c>
      <c r="D1399" s="1487">
        <v>0</v>
      </c>
      <c r="E1399" s="1487">
        <v>0</v>
      </c>
      <c r="F1399" s="1669">
        <f t="shared" si="21"/>
        <v>21</v>
      </c>
    </row>
    <row r="1400" spans="2:6" ht="16.5" hidden="1" customHeight="1">
      <c r="B1400" s="1485" t="s">
        <v>7393</v>
      </c>
      <c r="C1400" s="1486">
        <v>1397</v>
      </c>
      <c r="D1400" s="1487">
        <v>0</v>
      </c>
      <c r="E1400" s="1487">
        <v>0</v>
      </c>
      <c r="F1400" s="1669">
        <f t="shared" si="21"/>
        <v>22</v>
      </c>
    </row>
    <row r="1401" spans="2:6" ht="16.5" hidden="1" customHeight="1">
      <c r="B1401" s="1485" t="s">
        <v>7394</v>
      </c>
      <c r="C1401" s="1486">
        <v>1398</v>
      </c>
      <c r="D1401" s="1487">
        <v>0</v>
      </c>
      <c r="E1401" s="1487">
        <v>0</v>
      </c>
      <c r="F1401" s="1669">
        <f t="shared" si="21"/>
        <v>23</v>
      </c>
    </row>
    <row r="1402" spans="2:6" ht="16.5" hidden="1" customHeight="1">
      <c r="B1402" s="1485" t="s">
        <v>7395</v>
      </c>
      <c r="C1402" s="1486">
        <v>1399</v>
      </c>
      <c r="D1402" s="1487">
        <v>0</v>
      </c>
      <c r="E1402" s="1487">
        <v>0</v>
      </c>
      <c r="F1402" s="1669">
        <f t="shared" si="21"/>
        <v>24</v>
      </c>
    </row>
    <row r="1403" spans="2:6" ht="16.5" customHeight="1">
      <c r="B1403" s="1485" t="s">
        <v>7396</v>
      </c>
      <c r="C1403" s="1486">
        <v>1400</v>
      </c>
      <c r="D1403" s="1487">
        <f>D1353+1250</f>
        <v>35000</v>
      </c>
      <c r="E1403" s="1487">
        <v>0</v>
      </c>
      <c r="F1403" s="1669">
        <f t="shared" si="21"/>
        <v>0</v>
      </c>
    </row>
    <row r="1404" spans="2:6" ht="16.5" hidden="1" customHeight="1">
      <c r="B1404" s="1485" t="s">
        <v>7397</v>
      </c>
      <c r="C1404" s="1486">
        <v>1401</v>
      </c>
      <c r="D1404" s="1487">
        <v>0</v>
      </c>
      <c r="E1404" s="1487">
        <v>0</v>
      </c>
      <c r="F1404" s="1669">
        <f t="shared" si="21"/>
        <v>1</v>
      </c>
    </row>
    <row r="1405" spans="2:6" ht="16.5" hidden="1" customHeight="1">
      <c r="B1405" s="1485" t="s">
        <v>7398</v>
      </c>
      <c r="C1405" s="1486">
        <v>1402</v>
      </c>
      <c r="D1405" s="1487">
        <v>0</v>
      </c>
      <c r="E1405" s="1487">
        <v>0</v>
      </c>
      <c r="F1405" s="1669">
        <f t="shared" si="21"/>
        <v>2</v>
      </c>
    </row>
    <row r="1406" spans="2:6" ht="16.5" hidden="1" customHeight="1">
      <c r="B1406" s="1485" t="s">
        <v>7399</v>
      </c>
      <c r="C1406" s="1486">
        <v>1403</v>
      </c>
      <c r="D1406" s="1487">
        <v>0</v>
      </c>
      <c r="E1406" s="1487">
        <v>0</v>
      </c>
      <c r="F1406" s="1669">
        <f t="shared" si="21"/>
        <v>3</v>
      </c>
    </row>
    <row r="1407" spans="2:6" ht="16.5" hidden="1" customHeight="1">
      <c r="B1407" s="1485" t="s">
        <v>7400</v>
      </c>
      <c r="C1407" s="1486">
        <v>1404</v>
      </c>
      <c r="D1407" s="1487">
        <v>0</v>
      </c>
      <c r="E1407" s="1487">
        <v>0</v>
      </c>
      <c r="F1407" s="1669">
        <f t="shared" si="21"/>
        <v>4</v>
      </c>
    </row>
    <row r="1408" spans="2:6" ht="16.5" hidden="1" customHeight="1">
      <c r="B1408" s="1485" t="s">
        <v>7401</v>
      </c>
      <c r="C1408" s="1486">
        <v>1405</v>
      </c>
      <c r="D1408" s="1487">
        <v>0</v>
      </c>
      <c r="E1408" s="1487">
        <v>0</v>
      </c>
      <c r="F1408" s="1669">
        <f t="shared" si="21"/>
        <v>5</v>
      </c>
    </row>
    <row r="1409" spans="2:6" ht="16.5" hidden="1" customHeight="1">
      <c r="B1409" s="1485" t="s">
        <v>7402</v>
      </c>
      <c r="C1409" s="1486">
        <v>1406</v>
      </c>
      <c r="D1409" s="1487">
        <v>0</v>
      </c>
      <c r="E1409" s="1487">
        <v>0</v>
      </c>
      <c r="F1409" s="1669">
        <f t="shared" si="21"/>
        <v>6</v>
      </c>
    </row>
    <row r="1410" spans="2:6" ht="16.5" hidden="1" customHeight="1">
      <c r="B1410" s="1485" t="s">
        <v>7403</v>
      </c>
      <c r="C1410" s="1486">
        <v>1407</v>
      </c>
      <c r="D1410" s="1487">
        <v>0</v>
      </c>
      <c r="E1410" s="1487">
        <v>0</v>
      </c>
      <c r="F1410" s="1669">
        <f t="shared" si="21"/>
        <v>7</v>
      </c>
    </row>
    <row r="1411" spans="2:6" ht="16.5" hidden="1" customHeight="1">
      <c r="B1411" s="1485" t="s">
        <v>7404</v>
      </c>
      <c r="C1411" s="1486">
        <v>1408</v>
      </c>
      <c r="D1411" s="1487">
        <v>0</v>
      </c>
      <c r="E1411" s="1487">
        <v>0</v>
      </c>
      <c r="F1411" s="1669">
        <f t="shared" si="21"/>
        <v>8</v>
      </c>
    </row>
    <row r="1412" spans="2:6" ht="16.5" hidden="1" customHeight="1">
      <c r="B1412" s="1485" t="s">
        <v>7405</v>
      </c>
      <c r="C1412" s="1486">
        <v>1409</v>
      </c>
      <c r="D1412" s="1487">
        <v>0</v>
      </c>
      <c r="E1412" s="1487">
        <v>0</v>
      </c>
      <c r="F1412" s="1669">
        <f t="shared" si="21"/>
        <v>9</v>
      </c>
    </row>
    <row r="1413" spans="2:6" ht="16.5" hidden="1" customHeight="1">
      <c r="B1413" s="1485" t="s">
        <v>7406</v>
      </c>
      <c r="C1413" s="1486">
        <v>1410</v>
      </c>
      <c r="D1413" s="1487">
        <v>0</v>
      </c>
      <c r="E1413" s="1487">
        <v>0</v>
      </c>
      <c r="F1413" s="1669">
        <f t="shared" ref="F1413:F1476" si="22">MOD(ROW()-3,25)</f>
        <v>10</v>
      </c>
    </row>
    <row r="1414" spans="2:6" ht="16.5" hidden="1" customHeight="1">
      <c r="B1414" s="1485" t="s">
        <v>7407</v>
      </c>
      <c r="C1414" s="1486">
        <v>1411</v>
      </c>
      <c r="D1414" s="1487">
        <v>0</v>
      </c>
      <c r="E1414" s="1487">
        <v>0</v>
      </c>
      <c r="F1414" s="1669">
        <f t="shared" si="22"/>
        <v>11</v>
      </c>
    </row>
    <row r="1415" spans="2:6" ht="16.5" hidden="1" customHeight="1">
      <c r="B1415" s="1485" t="s">
        <v>7408</v>
      </c>
      <c r="C1415" s="1486">
        <v>1412</v>
      </c>
      <c r="D1415" s="1487">
        <v>0</v>
      </c>
      <c r="E1415" s="1487">
        <v>0</v>
      </c>
      <c r="F1415" s="1669">
        <f t="shared" si="22"/>
        <v>12</v>
      </c>
    </row>
    <row r="1416" spans="2:6" ht="16.5" hidden="1" customHeight="1">
      <c r="B1416" s="1485" t="s">
        <v>7409</v>
      </c>
      <c r="C1416" s="1486">
        <v>1413</v>
      </c>
      <c r="D1416" s="1487">
        <v>0</v>
      </c>
      <c r="E1416" s="1487">
        <v>0</v>
      </c>
      <c r="F1416" s="1669">
        <f t="shared" si="22"/>
        <v>13</v>
      </c>
    </row>
    <row r="1417" spans="2:6" ht="16.5" hidden="1" customHeight="1">
      <c r="B1417" s="1485" t="s">
        <v>7410</v>
      </c>
      <c r="C1417" s="1486">
        <v>1414</v>
      </c>
      <c r="D1417" s="1487">
        <v>0</v>
      </c>
      <c r="E1417" s="1487">
        <v>0</v>
      </c>
      <c r="F1417" s="1669">
        <f t="shared" si="22"/>
        <v>14</v>
      </c>
    </row>
    <row r="1418" spans="2:6" ht="16.5" hidden="1" customHeight="1">
      <c r="B1418" s="1485" t="s">
        <v>7411</v>
      </c>
      <c r="C1418" s="1486">
        <v>1415</v>
      </c>
      <c r="D1418" s="1487">
        <v>0</v>
      </c>
      <c r="E1418" s="1487">
        <v>0</v>
      </c>
      <c r="F1418" s="1669">
        <f t="shared" si="22"/>
        <v>15</v>
      </c>
    </row>
    <row r="1419" spans="2:6" ht="16.5" hidden="1" customHeight="1">
      <c r="B1419" s="1485" t="s">
        <v>7412</v>
      </c>
      <c r="C1419" s="1486">
        <v>1416</v>
      </c>
      <c r="D1419" s="1487">
        <v>0</v>
      </c>
      <c r="E1419" s="1487">
        <v>0</v>
      </c>
      <c r="F1419" s="1669">
        <f t="shared" si="22"/>
        <v>16</v>
      </c>
    </row>
    <row r="1420" spans="2:6" ht="16.5" hidden="1" customHeight="1">
      <c r="B1420" s="1485" t="s">
        <v>7413</v>
      </c>
      <c r="C1420" s="1486">
        <v>1417</v>
      </c>
      <c r="D1420" s="1487">
        <v>0</v>
      </c>
      <c r="E1420" s="1487">
        <v>0</v>
      </c>
      <c r="F1420" s="1669">
        <f t="shared" si="22"/>
        <v>17</v>
      </c>
    </row>
    <row r="1421" spans="2:6" ht="16.5" hidden="1" customHeight="1">
      <c r="B1421" s="1485" t="s">
        <v>7414</v>
      </c>
      <c r="C1421" s="1486">
        <v>1418</v>
      </c>
      <c r="D1421" s="1487">
        <v>0</v>
      </c>
      <c r="E1421" s="1487">
        <v>0</v>
      </c>
      <c r="F1421" s="1669">
        <f t="shared" si="22"/>
        <v>18</v>
      </c>
    </row>
    <row r="1422" spans="2:6" ht="16.5" hidden="1" customHeight="1">
      <c r="B1422" s="1485" t="s">
        <v>7415</v>
      </c>
      <c r="C1422" s="1486">
        <v>1419</v>
      </c>
      <c r="D1422" s="1487">
        <v>0</v>
      </c>
      <c r="E1422" s="1487">
        <v>0</v>
      </c>
      <c r="F1422" s="1669">
        <f t="shared" si="22"/>
        <v>19</v>
      </c>
    </row>
    <row r="1423" spans="2:6" ht="16.5" hidden="1" customHeight="1">
      <c r="B1423" s="1485" t="s">
        <v>7416</v>
      </c>
      <c r="C1423" s="1486">
        <v>1420</v>
      </c>
      <c r="D1423" s="1487">
        <v>0</v>
      </c>
      <c r="E1423" s="1487">
        <v>0</v>
      </c>
      <c r="F1423" s="1669">
        <f t="shared" si="22"/>
        <v>20</v>
      </c>
    </row>
    <row r="1424" spans="2:6" ht="16.5" hidden="1" customHeight="1">
      <c r="B1424" s="1485" t="s">
        <v>7417</v>
      </c>
      <c r="C1424" s="1486">
        <v>1421</v>
      </c>
      <c r="D1424" s="1487">
        <v>0</v>
      </c>
      <c r="E1424" s="1487">
        <v>0</v>
      </c>
      <c r="F1424" s="1669">
        <f t="shared" si="22"/>
        <v>21</v>
      </c>
    </row>
    <row r="1425" spans="2:6" ht="16.5" hidden="1" customHeight="1">
      <c r="B1425" s="1485" t="s">
        <v>7418</v>
      </c>
      <c r="C1425" s="1486">
        <v>1422</v>
      </c>
      <c r="D1425" s="1487">
        <v>0</v>
      </c>
      <c r="E1425" s="1487">
        <v>0</v>
      </c>
      <c r="F1425" s="1669">
        <f t="shared" si="22"/>
        <v>22</v>
      </c>
    </row>
    <row r="1426" spans="2:6" ht="16.5" hidden="1" customHeight="1">
      <c r="B1426" s="1485" t="s">
        <v>7419</v>
      </c>
      <c r="C1426" s="1486">
        <v>1423</v>
      </c>
      <c r="D1426" s="1487">
        <v>0</v>
      </c>
      <c r="E1426" s="1487">
        <v>0</v>
      </c>
      <c r="F1426" s="1669">
        <f t="shared" si="22"/>
        <v>23</v>
      </c>
    </row>
    <row r="1427" spans="2:6" ht="16.5" hidden="1" customHeight="1">
      <c r="B1427" s="1485" t="s">
        <v>7420</v>
      </c>
      <c r="C1427" s="1486">
        <v>1424</v>
      </c>
      <c r="D1427" s="1487">
        <v>0</v>
      </c>
      <c r="E1427" s="1487">
        <v>0</v>
      </c>
      <c r="F1427" s="1669">
        <f t="shared" si="22"/>
        <v>24</v>
      </c>
    </row>
    <row r="1428" spans="2:6" ht="16.5" customHeight="1">
      <c r="B1428" s="1485" t="s">
        <v>7421</v>
      </c>
      <c r="C1428" s="1486">
        <v>1425</v>
      </c>
      <c r="D1428" s="1487">
        <v>0</v>
      </c>
      <c r="E1428" s="1487">
        <f>E1378+75</f>
        <v>2175</v>
      </c>
      <c r="F1428" s="1669">
        <f t="shared" si="22"/>
        <v>0</v>
      </c>
    </row>
    <row r="1429" spans="2:6" ht="16.5" hidden="1" customHeight="1">
      <c r="B1429" s="1485" t="s">
        <v>7422</v>
      </c>
      <c r="C1429" s="1486">
        <v>1426</v>
      </c>
      <c r="D1429" s="1487">
        <v>0</v>
      </c>
      <c r="E1429" s="1487">
        <v>0</v>
      </c>
      <c r="F1429" s="1669">
        <f t="shared" si="22"/>
        <v>1</v>
      </c>
    </row>
    <row r="1430" spans="2:6" ht="16.5" hidden="1" customHeight="1">
      <c r="B1430" s="1485" t="s">
        <v>7423</v>
      </c>
      <c r="C1430" s="1486">
        <v>1427</v>
      </c>
      <c r="D1430" s="1487">
        <v>0</v>
      </c>
      <c r="E1430" s="1487">
        <v>0</v>
      </c>
      <c r="F1430" s="1669">
        <f t="shared" si="22"/>
        <v>2</v>
      </c>
    </row>
    <row r="1431" spans="2:6" ht="16.5" hidden="1" customHeight="1">
      <c r="B1431" s="1485" t="s">
        <v>7424</v>
      </c>
      <c r="C1431" s="1486">
        <v>1428</v>
      </c>
      <c r="D1431" s="1487">
        <v>0</v>
      </c>
      <c r="E1431" s="1487">
        <v>0</v>
      </c>
      <c r="F1431" s="1669">
        <f t="shared" si="22"/>
        <v>3</v>
      </c>
    </row>
    <row r="1432" spans="2:6" ht="16.5" hidden="1" customHeight="1">
      <c r="B1432" s="1485" t="s">
        <v>7425</v>
      </c>
      <c r="C1432" s="1486">
        <v>1429</v>
      </c>
      <c r="D1432" s="1487">
        <v>0</v>
      </c>
      <c r="E1432" s="1487">
        <v>0</v>
      </c>
      <c r="F1432" s="1669">
        <f t="shared" si="22"/>
        <v>4</v>
      </c>
    </row>
    <row r="1433" spans="2:6" ht="16.5" hidden="1" customHeight="1">
      <c r="B1433" s="1485" t="s">
        <v>7426</v>
      </c>
      <c r="C1433" s="1486">
        <v>1430</v>
      </c>
      <c r="D1433" s="1487">
        <v>0</v>
      </c>
      <c r="E1433" s="1487">
        <v>0</v>
      </c>
      <c r="F1433" s="1669">
        <f t="shared" si="22"/>
        <v>5</v>
      </c>
    </row>
    <row r="1434" spans="2:6" ht="16.5" hidden="1" customHeight="1">
      <c r="B1434" s="1485" t="s">
        <v>7427</v>
      </c>
      <c r="C1434" s="1486">
        <v>1431</v>
      </c>
      <c r="D1434" s="1487">
        <v>0</v>
      </c>
      <c r="E1434" s="1487">
        <v>0</v>
      </c>
      <c r="F1434" s="1669">
        <f t="shared" si="22"/>
        <v>6</v>
      </c>
    </row>
    <row r="1435" spans="2:6" ht="16.5" hidden="1" customHeight="1">
      <c r="B1435" s="1485" t="s">
        <v>7428</v>
      </c>
      <c r="C1435" s="1486">
        <v>1432</v>
      </c>
      <c r="D1435" s="1487">
        <v>0</v>
      </c>
      <c r="E1435" s="1487">
        <v>0</v>
      </c>
      <c r="F1435" s="1669">
        <f t="shared" si="22"/>
        <v>7</v>
      </c>
    </row>
    <row r="1436" spans="2:6" ht="16.5" hidden="1" customHeight="1">
      <c r="B1436" s="1485" t="s">
        <v>7429</v>
      </c>
      <c r="C1436" s="1486">
        <v>1433</v>
      </c>
      <c r="D1436" s="1487">
        <v>0</v>
      </c>
      <c r="E1436" s="1487">
        <v>0</v>
      </c>
      <c r="F1436" s="1669">
        <f t="shared" si="22"/>
        <v>8</v>
      </c>
    </row>
    <row r="1437" spans="2:6" ht="16.5" hidden="1" customHeight="1">
      <c r="B1437" s="1485" t="s">
        <v>7430</v>
      </c>
      <c r="C1437" s="1486">
        <v>1434</v>
      </c>
      <c r="D1437" s="1487">
        <v>0</v>
      </c>
      <c r="E1437" s="1487">
        <v>0</v>
      </c>
      <c r="F1437" s="1669">
        <f t="shared" si="22"/>
        <v>9</v>
      </c>
    </row>
    <row r="1438" spans="2:6" ht="16.5" hidden="1" customHeight="1">
      <c r="B1438" s="1485" t="s">
        <v>7431</v>
      </c>
      <c r="C1438" s="1486">
        <v>1435</v>
      </c>
      <c r="D1438" s="1487">
        <v>0</v>
      </c>
      <c r="E1438" s="1487">
        <v>0</v>
      </c>
      <c r="F1438" s="1669">
        <f t="shared" si="22"/>
        <v>10</v>
      </c>
    </row>
    <row r="1439" spans="2:6" ht="16.5" hidden="1" customHeight="1">
      <c r="B1439" s="1485" t="s">
        <v>7432</v>
      </c>
      <c r="C1439" s="1486">
        <v>1436</v>
      </c>
      <c r="D1439" s="1487">
        <v>0</v>
      </c>
      <c r="E1439" s="1487">
        <v>0</v>
      </c>
      <c r="F1439" s="1669">
        <f t="shared" si="22"/>
        <v>11</v>
      </c>
    </row>
    <row r="1440" spans="2:6" ht="16.5" hidden="1" customHeight="1">
      <c r="B1440" s="1485" t="s">
        <v>7433</v>
      </c>
      <c r="C1440" s="1486">
        <v>1437</v>
      </c>
      <c r="D1440" s="1487">
        <v>0</v>
      </c>
      <c r="E1440" s="1487">
        <v>0</v>
      </c>
      <c r="F1440" s="1669">
        <f t="shared" si="22"/>
        <v>12</v>
      </c>
    </row>
    <row r="1441" spans="2:6" ht="16.5" hidden="1" customHeight="1">
      <c r="B1441" s="1485" t="s">
        <v>7434</v>
      </c>
      <c r="C1441" s="1486">
        <v>1438</v>
      </c>
      <c r="D1441" s="1487">
        <v>0</v>
      </c>
      <c r="E1441" s="1487">
        <v>0</v>
      </c>
      <c r="F1441" s="1669">
        <f t="shared" si="22"/>
        <v>13</v>
      </c>
    </row>
    <row r="1442" spans="2:6" ht="16.5" hidden="1" customHeight="1">
      <c r="B1442" s="1485" t="s">
        <v>7435</v>
      </c>
      <c r="C1442" s="1486">
        <v>1439</v>
      </c>
      <c r="D1442" s="1487">
        <v>0</v>
      </c>
      <c r="E1442" s="1487">
        <v>0</v>
      </c>
      <c r="F1442" s="1669">
        <f t="shared" si="22"/>
        <v>14</v>
      </c>
    </row>
    <row r="1443" spans="2:6" ht="16.5" hidden="1" customHeight="1">
      <c r="B1443" s="1485" t="s">
        <v>7436</v>
      </c>
      <c r="C1443" s="1486">
        <v>1440</v>
      </c>
      <c r="D1443" s="1487">
        <v>0</v>
      </c>
      <c r="E1443" s="1487">
        <v>0</v>
      </c>
      <c r="F1443" s="1669">
        <f t="shared" si="22"/>
        <v>15</v>
      </c>
    </row>
    <row r="1444" spans="2:6" ht="16.5" hidden="1" customHeight="1">
      <c r="B1444" s="1485" t="s">
        <v>7437</v>
      </c>
      <c r="C1444" s="1486">
        <v>1441</v>
      </c>
      <c r="D1444" s="1487">
        <v>0</v>
      </c>
      <c r="E1444" s="1487">
        <v>0</v>
      </c>
      <c r="F1444" s="1669">
        <f t="shared" si="22"/>
        <v>16</v>
      </c>
    </row>
    <row r="1445" spans="2:6" ht="16.5" hidden="1" customHeight="1">
      <c r="B1445" s="1485" t="s">
        <v>7438</v>
      </c>
      <c r="C1445" s="1486">
        <v>1442</v>
      </c>
      <c r="D1445" s="1487">
        <v>0</v>
      </c>
      <c r="E1445" s="1487">
        <v>0</v>
      </c>
      <c r="F1445" s="1669">
        <f t="shared" si="22"/>
        <v>17</v>
      </c>
    </row>
    <row r="1446" spans="2:6" ht="16.5" hidden="1" customHeight="1">
      <c r="B1446" s="1485" t="s">
        <v>7439</v>
      </c>
      <c r="C1446" s="1486">
        <v>1443</v>
      </c>
      <c r="D1446" s="1487">
        <v>0</v>
      </c>
      <c r="E1446" s="1487">
        <v>0</v>
      </c>
      <c r="F1446" s="1669">
        <f t="shared" si="22"/>
        <v>18</v>
      </c>
    </row>
    <row r="1447" spans="2:6" ht="16.5" hidden="1" customHeight="1">
      <c r="B1447" s="1485" t="s">
        <v>7440</v>
      </c>
      <c r="C1447" s="1486">
        <v>1444</v>
      </c>
      <c r="D1447" s="1487">
        <v>0</v>
      </c>
      <c r="E1447" s="1487">
        <v>0</v>
      </c>
      <c r="F1447" s="1669">
        <f t="shared" si="22"/>
        <v>19</v>
      </c>
    </row>
    <row r="1448" spans="2:6" ht="16.5" hidden="1" customHeight="1">
      <c r="B1448" s="1485" t="s">
        <v>7441</v>
      </c>
      <c r="C1448" s="1486">
        <v>1445</v>
      </c>
      <c r="D1448" s="1487">
        <v>0</v>
      </c>
      <c r="E1448" s="1487">
        <v>0</v>
      </c>
      <c r="F1448" s="1669">
        <f t="shared" si="22"/>
        <v>20</v>
      </c>
    </row>
    <row r="1449" spans="2:6" ht="16.5" hidden="1" customHeight="1">
      <c r="B1449" s="1485" t="s">
        <v>7442</v>
      </c>
      <c r="C1449" s="1486">
        <v>1446</v>
      </c>
      <c r="D1449" s="1487">
        <v>0</v>
      </c>
      <c r="E1449" s="1487">
        <v>0</v>
      </c>
      <c r="F1449" s="1669">
        <f t="shared" si="22"/>
        <v>21</v>
      </c>
    </row>
    <row r="1450" spans="2:6" ht="16.5" hidden="1" customHeight="1">
      <c r="B1450" s="1485" t="s">
        <v>7443</v>
      </c>
      <c r="C1450" s="1486">
        <v>1447</v>
      </c>
      <c r="D1450" s="1487">
        <v>0</v>
      </c>
      <c r="E1450" s="1487">
        <v>0</v>
      </c>
      <c r="F1450" s="1669">
        <f t="shared" si="22"/>
        <v>22</v>
      </c>
    </row>
    <row r="1451" spans="2:6" ht="16.5" hidden="1" customHeight="1">
      <c r="B1451" s="1485" t="s">
        <v>7444</v>
      </c>
      <c r="C1451" s="1486">
        <v>1448</v>
      </c>
      <c r="D1451" s="1487">
        <v>0</v>
      </c>
      <c r="E1451" s="1487">
        <v>0</v>
      </c>
      <c r="F1451" s="1669">
        <f t="shared" si="22"/>
        <v>23</v>
      </c>
    </row>
    <row r="1452" spans="2:6" ht="16.5" hidden="1" customHeight="1">
      <c r="B1452" s="1485" t="s">
        <v>7445</v>
      </c>
      <c r="C1452" s="1486">
        <v>1449</v>
      </c>
      <c r="D1452" s="1487">
        <v>0</v>
      </c>
      <c r="E1452" s="1487">
        <v>0</v>
      </c>
      <c r="F1452" s="1669">
        <f t="shared" si="22"/>
        <v>24</v>
      </c>
    </row>
    <row r="1453" spans="2:6" ht="16.5" customHeight="1">
      <c r="B1453" s="1485" t="s">
        <v>7446</v>
      </c>
      <c r="C1453" s="1486">
        <v>1450</v>
      </c>
      <c r="D1453" s="1487">
        <f>D1403+1250</f>
        <v>36250</v>
      </c>
      <c r="E1453" s="1487">
        <v>0</v>
      </c>
      <c r="F1453" s="1669">
        <f t="shared" si="22"/>
        <v>0</v>
      </c>
    </row>
    <row r="1454" spans="2:6" ht="16.5" hidden="1" customHeight="1">
      <c r="B1454" s="1485" t="s">
        <v>7447</v>
      </c>
      <c r="C1454" s="1486">
        <v>1451</v>
      </c>
      <c r="D1454" s="1487">
        <v>0</v>
      </c>
      <c r="E1454" s="1487">
        <v>0</v>
      </c>
      <c r="F1454" s="1669">
        <f t="shared" si="22"/>
        <v>1</v>
      </c>
    </row>
    <row r="1455" spans="2:6" ht="16.5" hidden="1" customHeight="1">
      <c r="B1455" s="1485" t="s">
        <v>7448</v>
      </c>
      <c r="C1455" s="1486">
        <v>1452</v>
      </c>
      <c r="D1455" s="1487">
        <v>0</v>
      </c>
      <c r="E1455" s="1487">
        <v>0</v>
      </c>
      <c r="F1455" s="1669">
        <f t="shared" si="22"/>
        <v>2</v>
      </c>
    </row>
    <row r="1456" spans="2:6" ht="16.5" hidden="1" customHeight="1">
      <c r="B1456" s="1485" t="s">
        <v>7449</v>
      </c>
      <c r="C1456" s="1486">
        <v>1453</v>
      </c>
      <c r="D1456" s="1487">
        <v>0</v>
      </c>
      <c r="E1456" s="1487">
        <v>0</v>
      </c>
      <c r="F1456" s="1669">
        <f t="shared" si="22"/>
        <v>3</v>
      </c>
    </row>
    <row r="1457" spans="2:6" ht="16.5" hidden="1" customHeight="1">
      <c r="B1457" s="1485" t="s">
        <v>7450</v>
      </c>
      <c r="C1457" s="1486">
        <v>1454</v>
      </c>
      <c r="D1457" s="1487">
        <v>0</v>
      </c>
      <c r="E1457" s="1487">
        <v>0</v>
      </c>
      <c r="F1457" s="1669">
        <f t="shared" si="22"/>
        <v>4</v>
      </c>
    </row>
    <row r="1458" spans="2:6" ht="16.5" hidden="1" customHeight="1">
      <c r="B1458" s="1485" t="s">
        <v>7451</v>
      </c>
      <c r="C1458" s="1486">
        <v>1455</v>
      </c>
      <c r="D1458" s="1487">
        <v>0</v>
      </c>
      <c r="E1458" s="1487">
        <v>0</v>
      </c>
      <c r="F1458" s="1669">
        <f t="shared" si="22"/>
        <v>5</v>
      </c>
    </row>
    <row r="1459" spans="2:6" ht="16.5" hidden="1" customHeight="1">
      <c r="B1459" s="1485" t="s">
        <v>7452</v>
      </c>
      <c r="C1459" s="1486">
        <v>1456</v>
      </c>
      <c r="D1459" s="1487">
        <v>0</v>
      </c>
      <c r="E1459" s="1487">
        <v>0</v>
      </c>
      <c r="F1459" s="1669">
        <f t="shared" si="22"/>
        <v>6</v>
      </c>
    </row>
    <row r="1460" spans="2:6" ht="16.5" hidden="1" customHeight="1">
      <c r="B1460" s="1485" t="s">
        <v>7453</v>
      </c>
      <c r="C1460" s="1486">
        <v>1457</v>
      </c>
      <c r="D1460" s="1487">
        <v>0</v>
      </c>
      <c r="E1460" s="1487">
        <v>0</v>
      </c>
      <c r="F1460" s="1669">
        <f t="shared" si="22"/>
        <v>7</v>
      </c>
    </row>
    <row r="1461" spans="2:6" ht="16.5" hidden="1" customHeight="1">
      <c r="B1461" s="1485" t="s">
        <v>7454</v>
      </c>
      <c r="C1461" s="1486">
        <v>1458</v>
      </c>
      <c r="D1461" s="1487">
        <v>0</v>
      </c>
      <c r="E1461" s="1487">
        <v>0</v>
      </c>
      <c r="F1461" s="1669">
        <f t="shared" si="22"/>
        <v>8</v>
      </c>
    </row>
    <row r="1462" spans="2:6" ht="16.5" hidden="1" customHeight="1">
      <c r="B1462" s="1485" t="s">
        <v>7455</v>
      </c>
      <c r="C1462" s="1486">
        <v>1459</v>
      </c>
      <c r="D1462" s="1487">
        <v>0</v>
      </c>
      <c r="E1462" s="1487">
        <v>0</v>
      </c>
      <c r="F1462" s="1669">
        <f t="shared" si="22"/>
        <v>9</v>
      </c>
    </row>
    <row r="1463" spans="2:6" ht="16.5" hidden="1" customHeight="1">
      <c r="B1463" s="1485" t="s">
        <v>7456</v>
      </c>
      <c r="C1463" s="1486">
        <v>1460</v>
      </c>
      <c r="D1463" s="1487">
        <v>0</v>
      </c>
      <c r="E1463" s="1487">
        <v>0</v>
      </c>
      <c r="F1463" s="1669">
        <f t="shared" si="22"/>
        <v>10</v>
      </c>
    </row>
    <row r="1464" spans="2:6" ht="16.5" hidden="1" customHeight="1">
      <c r="B1464" s="1485" t="s">
        <v>7457</v>
      </c>
      <c r="C1464" s="1486">
        <v>1461</v>
      </c>
      <c r="D1464" s="1487">
        <v>0</v>
      </c>
      <c r="E1464" s="1487">
        <v>0</v>
      </c>
      <c r="F1464" s="1669">
        <f t="shared" si="22"/>
        <v>11</v>
      </c>
    </row>
    <row r="1465" spans="2:6" ht="16.5" hidden="1" customHeight="1">
      <c r="B1465" s="1485" t="s">
        <v>7458</v>
      </c>
      <c r="C1465" s="1486">
        <v>1462</v>
      </c>
      <c r="D1465" s="1487">
        <v>0</v>
      </c>
      <c r="E1465" s="1487">
        <v>0</v>
      </c>
      <c r="F1465" s="1669">
        <f t="shared" si="22"/>
        <v>12</v>
      </c>
    </row>
    <row r="1466" spans="2:6" ht="16.5" hidden="1" customHeight="1">
      <c r="B1466" s="1485" t="s">
        <v>7459</v>
      </c>
      <c r="C1466" s="1486">
        <v>1463</v>
      </c>
      <c r="D1466" s="1487">
        <v>0</v>
      </c>
      <c r="E1466" s="1487">
        <v>0</v>
      </c>
      <c r="F1466" s="1669">
        <f t="shared" si="22"/>
        <v>13</v>
      </c>
    </row>
    <row r="1467" spans="2:6" ht="16.5" hidden="1" customHeight="1">
      <c r="B1467" s="1485" t="s">
        <v>7460</v>
      </c>
      <c r="C1467" s="1486">
        <v>1464</v>
      </c>
      <c r="D1467" s="1487">
        <v>0</v>
      </c>
      <c r="E1467" s="1487">
        <v>0</v>
      </c>
      <c r="F1467" s="1669">
        <f t="shared" si="22"/>
        <v>14</v>
      </c>
    </row>
    <row r="1468" spans="2:6" ht="16.5" hidden="1" customHeight="1">
      <c r="B1468" s="1485" t="s">
        <v>7461</v>
      </c>
      <c r="C1468" s="1486">
        <v>1465</v>
      </c>
      <c r="D1468" s="1487">
        <v>0</v>
      </c>
      <c r="E1468" s="1487">
        <v>0</v>
      </c>
      <c r="F1468" s="1669">
        <f t="shared" si="22"/>
        <v>15</v>
      </c>
    </row>
    <row r="1469" spans="2:6" ht="16.5" hidden="1" customHeight="1">
      <c r="B1469" s="1485" t="s">
        <v>7462</v>
      </c>
      <c r="C1469" s="1486">
        <v>1466</v>
      </c>
      <c r="D1469" s="1487">
        <v>0</v>
      </c>
      <c r="E1469" s="1487">
        <v>0</v>
      </c>
      <c r="F1469" s="1669">
        <f t="shared" si="22"/>
        <v>16</v>
      </c>
    </row>
    <row r="1470" spans="2:6" ht="16.5" hidden="1" customHeight="1">
      <c r="B1470" s="1485" t="s">
        <v>7463</v>
      </c>
      <c r="C1470" s="1486">
        <v>1467</v>
      </c>
      <c r="D1470" s="1487">
        <v>0</v>
      </c>
      <c r="E1470" s="1487">
        <v>0</v>
      </c>
      <c r="F1470" s="1669">
        <f t="shared" si="22"/>
        <v>17</v>
      </c>
    </row>
    <row r="1471" spans="2:6" ht="16.5" hidden="1" customHeight="1">
      <c r="B1471" s="1485" t="s">
        <v>7464</v>
      </c>
      <c r="C1471" s="1486">
        <v>1468</v>
      </c>
      <c r="D1471" s="1487">
        <v>0</v>
      </c>
      <c r="E1471" s="1487">
        <v>0</v>
      </c>
      <c r="F1471" s="1669">
        <f t="shared" si="22"/>
        <v>18</v>
      </c>
    </row>
    <row r="1472" spans="2:6" ht="16.5" hidden="1" customHeight="1">
      <c r="B1472" s="1485" t="s">
        <v>7465</v>
      </c>
      <c r="C1472" s="1486">
        <v>1469</v>
      </c>
      <c r="D1472" s="1487">
        <v>0</v>
      </c>
      <c r="E1472" s="1487">
        <v>0</v>
      </c>
      <c r="F1472" s="1669">
        <f t="shared" si="22"/>
        <v>19</v>
      </c>
    </row>
    <row r="1473" spans="2:6" ht="16.5" hidden="1" customHeight="1">
      <c r="B1473" s="1485" t="s">
        <v>7466</v>
      </c>
      <c r="C1473" s="1486">
        <v>1470</v>
      </c>
      <c r="D1473" s="1487">
        <v>0</v>
      </c>
      <c r="E1473" s="1487">
        <v>0</v>
      </c>
      <c r="F1473" s="1669">
        <f t="shared" si="22"/>
        <v>20</v>
      </c>
    </row>
    <row r="1474" spans="2:6" ht="16.5" hidden="1" customHeight="1">
      <c r="B1474" s="1485" t="s">
        <v>7467</v>
      </c>
      <c r="C1474" s="1486">
        <v>1471</v>
      </c>
      <c r="D1474" s="1487">
        <v>0</v>
      </c>
      <c r="E1474" s="1487">
        <v>0</v>
      </c>
      <c r="F1474" s="1669">
        <f t="shared" si="22"/>
        <v>21</v>
      </c>
    </row>
    <row r="1475" spans="2:6" ht="16.5" hidden="1" customHeight="1">
      <c r="B1475" s="1485" t="s">
        <v>7468</v>
      </c>
      <c r="C1475" s="1486">
        <v>1472</v>
      </c>
      <c r="D1475" s="1487">
        <v>0</v>
      </c>
      <c r="E1475" s="1487">
        <v>0</v>
      </c>
      <c r="F1475" s="1669">
        <f t="shared" si="22"/>
        <v>22</v>
      </c>
    </row>
    <row r="1476" spans="2:6" ht="16.5" hidden="1" customHeight="1">
      <c r="B1476" s="1485" t="s">
        <v>7469</v>
      </c>
      <c r="C1476" s="1486">
        <v>1473</v>
      </c>
      <c r="D1476" s="1487">
        <v>0</v>
      </c>
      <c r="E1476" s="1487">
        <v>0</v>
      </c>
      <c r="F1476" s="1669">
        <f t="shared" si="22"/>
        <v>23</v>
      </c>
    </row>
    <row r="1477" spans="2:6" ht="16.5" hidden="1" customHeight="1">
      <c r="B1477" s="1485" t="s">
        <v>7470</v>
      </c>
      <c r="C1477" s="1486">
        <v>1474</v>
      </c>
      <c r="D1477" s="1487">
        <v>0</v>
      </c>
      <c r="E1477" s="1487">
        <v>0</v>
      </c>
      <c r="F1477" s="1669">
        <f t="shared" ref="F1477:F1540" si="23">MOD(ROW()-3,25)</f>
        <v>24</v>
      </c>
    </row>
    <row r="1478" spans="2:6" ht="16.5" customHeight="1">
      <c r="B1478" s="1485" t="s">
        <v>7471</v>
      </c>
      <c r="C1478" s="1486">
        <v>1475</v>
      </c>
      <c r="D1478" s="1487">
        <v>0</v>
      </c>
      <c r="E1478" s="1487">
        <f>E1428+75</f>
        <v>2250</v>
      </c>
      <c r="F1478" s="1669">
        <f t="shared" si="23"/>
        <v>0</v>
      </c>
    </row>
    <row r="1479" spans="2:6" ht="16.5" hidden="1" customHeight="1">
      <c r="B1479" s="1485" t="s">
        <v>7472</v>
      </c>
      <c r="C1479" s="1486">
        <v>1476</v>
      </c>
      <c r="D1479" s="1487">
        <v>0</v>
      </c>
      <c r="E1479" s="1487">
        <v>0</v>
      </c>
      <c r="F1479" s="1669">
        <f t="shared" si="23"/>
        <v>1</v>
      </c>
    </row>
    <row r="1480" spans="2:6" ht="16.5" hidden="1" customHeight="1">
      <c r="B1480" s="1485" t="s">
        <v>7473</v>
      </c>
      <c r="C1480" s="1486">
        <v>1477</v>
      </c>
      <c r="D1480" s="1487">
        <v>0</v>
      </c>
      <c r="E1480" s="1487">
        <v>0</v>
      </c>
      <c r="F1480" s="1669">
        <f t="shared" si="23"/>
        <v>2</v>
      </c>
    </row>
    <row r="1481" spans="2:6" ht="16.5" hidden="1" customHeight="1">
      <c r="B1481" s="1485" t="s">
        <v>7474</v>
      </c>
      <c r="C1481" s="1486">
        <v>1478</v>
      </c>
      <c r="D1481" s="1487">
        <v>0</v>
      </c>
      <c r="E1481" s="1487">
        <v>0</v>
      </c>
      <c r="F1481" s="1669">
        <f t="shared" si="23"/>
        <v>3</v>
      </c>
    </row>
    <row r="1482" spans="2:6" ht="16.5" hidden="1" customHeight="1">
      <c r="B1482" s="1485" t="s">
        <v>7475</v>
      </c>
      <c r="C1482" s="1486">
        <v>1479</v>
      </c>
      <c r="D1482" s="1487">
        <v>0</v>
      </c>
      <c r="E1482" s="1487">
        <v>0</v>
      </c>
      <c r="F1482" s="1669">
        <f t="shared" si="23"/>
        <v>4</v>
      </c>
    </row>
    <row r="1483" spans="2:6" ht="16.5" hidden="1" customHeight="1">
      <c r="B1483" s="1485" t="s">
        <v>7476</v>
      </c>
      <c r="C1483" s="1486">
        <v>1480</v>
      </c>
      <c r="D1483" s="1487">
        <v>0</v>
      </c>
      <c r="E1483" s="1487">
        <v>0</v>
      </c>
      <c r="F1483" s="1669">
        <f t="shared" si="23"/>
        <v>5</v>
      </c>
    </row>
    <row r="1484" spans="2:6" ht="16.5" hidden="1" customHeight="1">
      <c r="B1484" s="1485" t="s">
        <v>7477</v>
      </c>
      <c r="C1484" s="1486">
        <v>1481</v>
      </c>
      <c r="D1484" s="1487">
        <v>0</v>
      </c>
      <c r="E1484" s="1487">
        <v>0</v>
      </c>
      <c r="F1484" s="1669">
        <f t="shared" si="23"/>
        <v>6</v>
      </c>
    </row>
    <row r="1485" spans="2:6" ht="16.5" hidden="1" customHeight="1">
      <c r="B1485" s="1485" t="s">
        <v>7478</v>
      </c>
      <c r="C1485" s="1486">
        <v>1482</v>
      </c>
      <c r="D1485" s="1487">
        <v>0</v>
      </c>
      <c r="E1485" s="1487">
        <v>0</v>
      </c>
      <c r="F1485" s="1669">
        <f t="shared" si="23"/>
        <v>7</v>
      </c>
    </row>
    <row r="1486" spans="2:6" ht="16.5" hidden="1" customHeight="1">
      <c r="B1486" s="1485" t="s">
        <v>7479</v>
      </c>
      <c r="C1486" s="1486">
        <v>1483</v>
      </c>
      <c r="D1486" s="1487">
        <v>0</v>
      </c>
      <c r="E1486" s="1487">
        <v>0</v>
      </c>
      <c r="F1486" s="1669">
        <f t="shared" si="23"/>
        <v>8</v>
      </c>
    </row>
    <row r="1487" spans="2:6" ht="16.5" hidden="1" customHeight="1">
      <c r="B1487" s="1485" t="s">
        <v>7480</v>
      </c>
      <c r="C1487" s="1486">
        <v>1484</v>
      </c>
      <c r="D1487" s="1487">
        <v>0</v>
      </c>
      <c r="E1487" s="1487">
        <v>0</v>
      </c>
      <c r="F1487" s="1669">
        <f t="shared" si="23"/>
        <v>9</v>
      </c>
    </row>
    <row r="1488" spans="2:6" ht="16.5" hidden="1" customHeight="1">
      <c r="B1488" s="1485" t="s">
        <v>7481</v>
      </c>
      <c r="C1488" s="1486">
        <v>1485</v>
      </c>
      <c r="D1488" s="1487">
        <v>0</v>
      </c>
      <c r="E1488" s="1487">
        <v>0</v>
      </c>
      <c r="F1488" s="1669">
        <f t="shared" si="23"/>
        <v>10</v>
      </c>
    </row>
    <row r="1489" spans="2:6" ht="16.5" hidden="1" customHeight="1">
      <c r="B1489" s="1485" t="s">
        <v>7482</v>
      </c>
      <c r="C1489" s="1486">
        <v>1486</v>
      </c>
      <c r="D1489" s="1487">
        <v>0</v>
      </c>
      <c r="E1489" s="1487">
        <v>0</v>
      </c>
      <c r="F1489" s="1669">
        <f t="shared" si="23"/>
        <v>11</v>
      </c>
    </row>
    <row r="1490" spans="2:6" ht="16.5" hidden="1" customHeight="1">
      <c r="B1490" s="1485" t="s">
        <v>7483</v>
      </c>
      <c r="C1490" s="1486">
        <v>1487</v>
      </c>
      <c r="D1490" s="1487">
        <v>0</v>
      </c>
      <c r="E1490" s="1487">
        <v>0</v>
      </c>
      <c r="F1490" s="1669">
        <f t="shared" si="23"/>
        <v>12</v>
      </c>
    </row>
    <row r="1491" spans="2:6" ht="16.5" hidden="1" customHeight="1">
      <c r="B1491" s="1485" t="s">
        <v>7484</v>
      </c>
      <c r="C1491" s="1486">
        <v>1488</v>
      </c>
      <c r="D1491" s="1487">
        <v>0</v>
      </c>
      <c r="E1491" s="1487">
        <v>0</v>
      </c>
      <c r="F1491" s="1669">
        <f t="shared" si="23"/>
        <v>13</v>
      </c>
    </row>
    <row r="1492" spans="2:6" ht="16.5" hidden="1" customHeight="1">
      <c r="B1492" s="1485" t="s">
        <v>7485</v>
      </c>
      <c r="C1492" s="1486">
        <v>1489</v>
      </c>
      <c r="D1492" s="1487">
        <v>0</v>
      </c>
      <c r="E1492" s="1487">
        <v>0</v>
      </c>
      <c r="F1492" s="1669">
        <f t="shared" si="23"/>
        <v>14</v>
      </c>
    </row>
    <row r="1493" spans="2:6" ht="16.5" hidden="1" customHeight="1">
      <c r="B1493" s="1485" t="s">
        <v>7486</v>
      </c>
      <c r="C1493" s="1486">
        <v>1490</v>
      </c>
      <c r="D1493" s="1487">
        <v>0</v>
      </c>
      <c r="E1493" s="1487">
        <v>0</v>
      </c>
      <c r="F1493" s="1669">
        <f t="shared" si="23"/>
        <v>15</v>
      </c>
    </row>
    <row r="1494" spans="2:6" ht="16.5" hidden="1" customHeight="1">
      <c r="B1494" s="1485" t="s">
        <v>7487</v>
      </c>
      <c r="C1494" s="1486">
        <v>1491</v>
      </c>
      <c r="D1494" s="1487">
        <v>0</v>
      </c>
      <c r="E1494" s="1487">
        <v>0</v>
      </c>
      <c r="F1494" s="1669">
        <f t="shared" si="23"/>
        <v>16</v>
      </c>
    </row>
    <row r="1495" spans="2:6" ht="16.5" hidden="1" customHeight="1">
      <c r="B1495" s="1485" t="s">
        <v>7488</v>
      </c>
      <c r="C1495" s="1486">
        <v>1492</v>
      </c>
      <c r="D1495" s="1487">
        <v>0</v>
      </c>
      <c r="E1495" s="1487">
        <v>0</v>
      </c>
      <c r="F1495" s="1669">
        <f t="shared" si="23"/>
        <v>17</v>
      </c>
    </row>
    <row r="1496" spans="2:6" ht="16.5" hidden="1" customHeight="1">
      <c r="B1496" s="1485" t="s">
        <v>7489</v>
      </c>
      <c r="C1496" s="1486">
        <v>1493</v>
      </c>
      <c r="D1496" s="1487">
        <v>0</v>
      </c>
      <c r="E1496" s="1487">
        <v>0</v>
      </c>
      <c r="F1496" s="1669">
        <f t="shared" si="23"/>
        <v>18</v>
      </c>
    </row>
    <row r="1497" spans="2:6" ht="16.5" hidden="1" customHeight="1">
      <c r="B1497" s="1485" t="s">
        <v>7490</v>
      </c>
      <c r="C1497" s="1486">
        <v>1494</v>
      </c>
      <c r="D1497" s="1487">
        <v>0</v>
      </c>
      <c r="E1497" s="1487">
        <v>0</v>
      </c>
      <c r="F1497" s="1669">
        <f t="shared" si="23"/>
        <v>19</v>
      </c>
    </row>
    <row r="1498" spans="2:6" ht="16.5" hidden="1" customHeight="1">
      <c r="B1498" s="1485" t="s">
        <v>7491</v>
      </c>
      <c r="C1498" s="1486">
        <v>1495</v>
      </c>
      <c r="D1498" s="1487">
        <v>0</v>
      </c>
      <c r="E1498" s="1487">
        <v>0</v>
      </c>
      <c r="F1498" s="1669">
        <f t="shared" si="23"/>
        <v>20</v>
      </c>
    </row>
    <row r="1499" spans="2:6" ht="16.5" hidden="1" customHeight="1">
      <c r="B1499" s="1485" t="s">
        <v>7492</v>
      </c>
      <c r="C1499" s="1486">
        <v>1496</v>
      </c>
      <c r="D1499" s="1487">
        <v>0</v>
      </c>
      <c r="E1499" s="1487">
        <v>0</v>
      </c>
      <c r="F1499" s="1669">
        <f t="shared" si="23"/>
        <v>21</v>
      </c>
    </row>
    <row r="1500" spans="2:6" ht="16.5" hidden="1" customHeight="1">
      <c r="B1500" s="1485" t="s">
        <v>7493</v>
      </c>
      <c r="C1500" s="1486">
        <v>1497</v>
      </c>
      <c r="D1500" s="1487">
        <v>0</v>
      </c>
      <c r="E1500" s="1487">
        <v>0</v>
      </c>
      <c r="F1500" s="1669">
        <f t="shared" si="23"/>
        <v>22</v>
      </c>
    </row>
    <row r="1501" spans="2:6" ht="16.5" hidden="1" customHeight="1">
      <c r="B1501" s="1485" t="s">
        <v>7494</v>
      </c>
      <c r="C1501" s="1486">
        <v>1498</v>
      </c>
      <c r="D1501" s="1487">
        <v>0</v>
      </c>
      <c r="E1501" s="1487">
        <v>0</v>
      </c>
      <c r="F1501" s="1669">
        <f t="shared" si="23"/>
        <v>23</v>
      </c>
    </row>
    <row r="1502" spans="2:6" ht="16.5" hidden="1" customHeight="1">
      <c r="B1502" s="1485" t="s">
        <v>7495</v>
      </c>
      <c r="C1502" s="1486">
        <v>1499</v>
      </c>
      <c r="D1502" s="1487">
        <v>0</v>
      </c>
      <c r="E1502" s="1487">
        <v>0</v>
      </c>
      <c r="F1502" s="1669">
        <f t="shared" si="23"/>
        <v>24</v>
      </c>
    </row>
    <row r="1503" spans="2:6" ht="16.5" customHeight="1">
      <c r="B1503" s="1485" t="s">
        <v>7496</v>
      </c>
      <c r="C1503" s="1486">
        <v>1500</v>
      </c>
      <c r="D1503" s="1487">
        <f>D1453+1250</f>
        <v>37500</v>
      </c>
      <c r="E1503" s="1487">
        <v>0</v>
      </c>
      <c r="F1503" s="1669">
        <f t="shared" si="23"/>
        <v>0</v>
      </c>
    </row>
    <row r="1504" spans="2:6" ht="16.5" hidden="1" customHeight="1">
      <c r="B1504" s="1485" t="s">
        <v>7497</v>
      </c>
      <c r="C1504" s="1486">
        <v>1501</v>
      </c>
      <c r="D1504" s="1487">
        <v>0</v>
      </c>
      <c r="E1504" s="1487">
        <v>0</v>
      </c>
      <c r="F1504" s="1669">
        <f t="shared" si="23"/>
        <v>1</v>
      </c>
    </row>
    <row r="1505" spans="2:6" ht="16.5" hidden="1" customHeight="1">
      <c r="B1505" s="1485" t="s">
        <v>7498</v>
      </c>
      <c r="C1505" s="1486">
        <v>1502</v>
      </c>
      <c r="D1505" s="1487">
        <v>0</v>
      </c>
      <c r="E1505" s="1487">
        <v>0</v>
      </c>
      <c r="F1505" s="1669">
        <f t="shared" si="23"/>
        <v>2</v>
      </c>
    </row>
    <row r="1506" spans="2:6" ht="16.5" hidden="1" customHeight="1">
      <c r="B1506" s="1485" t="s">
        <v>7499</v>
      </c>
      <c r="C1506" s="1486">
        <v>1503</v>
      </c>
      <c r="D1506" s="1487">
        <v>0</v>
      </c>
      <c r="E1506" s="1487">
        <v>0</v>
      </c>
      <c r="F1506" s="1669">
        <f t="shared" si="23"/>
        <v>3</v>
      </c>
    </row>
    <row r="1507" spans="2:6" ht="16.5" hidden="1" customHeight="1">
      <c r="B1507" s="1485" t="s">
        <v>7500</v>
      </c>
      <c r="C1507" s="1486">
        <v>1504</v>
      </c>
      <c r="D1507" s="1487">
        <v>0</v>
      </c>
      <c r="E1507" s="1487">
        <v>0</v>
      </c>
      <c r="F1507" s="1669">
        <f t="shared" si="23"/>
        <v>4</v>
      </c>
    </row>
    <row r="1508" spans="2:6" ht="16.5" hidden="1" customHeight="1">
      <c r="B1508" s="1485" t="s">
        <v>7501</v>
      </c>
      <c r="C1508" s="1486">
        <v>1505</v>
      </c>
      <c r="D1508" s="1487">
        <v>0</v>
      </c>
      <c r="E1508" s="1487">
        <v>0</v>
      </c>
      <c r="F1508" s="1669">
        <f t="shared" si="23"/>
        <v>5</v>
      </c>
    </row>
    <row r="1509" spans="2:6" ht="16.5" hidden="1" customHeight="1">
      <c r="B1509" s="1485" t="s">
        <v>7502</v>
      </c>
      <c r="C1509" s="1486">
        <v>1506</v>
      </c>
      <c r="D1509" s="1487">
        <v>0</v>
      </c>
      <c r="E1509" s="1487">
        <v>0</v>
      </c>
      <c r="F1509" s="1669">
        <f t="shared" si="23"/>
        <v>6</v>
      </c>
    </row>
    <row r="1510" spans="2:6" ht="16.5" hidden="1" customHeight="1">
      <c r="B1510" s="1485" t="s">
        <v>7503</v>
      </c>
      <c r="C1510" s="1486">
        <v>1507</v>
      </c>
      <c r="D1510" s="1487">
        <v>0</v>
      </c>
      <c r="E1510" s="1487">
        <v>0</v>
      </c>
      <c r="F1510" s="1669">
        <f t="shared" si="23"/>
        <v>7</v>
      </c>
    </row>
    <row r="1511" spans="2:6" ht="16.5" hidden="1" customHeight="1">
      <c r="B1511" s="1485" t="s">
        <v>7504</v>
      </c>
      <c r="C1511" s="1486">
        <v>1508</v>
      </c>
      <c r="D1511" s="1487">
        <v>0</v>
      </c>
      <c r="E1511" s="1487">
        <v>0</v>
      </c>
      <c r="F1511" s="1669">
        <f t="shared" si="23"/>
        <v>8</v>
      </c>
    </row>
    <row r="1512" spans="2:6" ht="16.5" hidden="1" customHeight="1">
      <c r="B1512" s="1485" t="s">
        <v>7505</v>
      </c>
      <c r="C1512" s="1486">
        <v>1509</v>
      </c>
      <c r="D1512" s="1487">
        <v>0</v>
      </c>
      <c r="E1512" s="1487">
        <v>0</v>
      </c>
      <c r="F1512" s="1669">
        <f t="shared" si="23"/>
        <v>9</v>
      </c>
    </row>
    <row r="1513" spans="2:6" ht="16.5" hidden="1" customHeight="1">
      <c r="B1513" s="1485" t="s">
        <v>7506</v>
      </c>
      <c r="C1513" s="1486">
        <v>1510</v>
      </c>
      <c r="D1513" s="1487">
        <v>0</v>
      </c>
      <c r="E1513" s="1487">
        <v>0</v>
      </c>
      <c r="F1513" s="1669">
        <f t="shared" si="23"/>
        <v>10</v>
      </c>
    </row>
    <row r="1514" spans="2:6" ht="16.5" hidden="1" customHeight="1">
      <c r="B1514" s="1485" t="s">
        <v>7507</v>
      </c>
      <c r="C1514" s="1486">
        <v>1511</v>
      </c>
      <c r="D1514" s="1487">
        <v>0</v>
      </c>
      <c r="E1514" s="1487">
        <v>0</v>
      </c>
      <c r="F1514" s="1669">
        <f t="shared" si="23"/>
        <v>11</v>
      </c>
    </row>
    <row r="1515" spans="2:6" ht="16.5" hidden="1" customHeight="1">
      <c r="B1515" s="1485" t="s">
        <v>7508</v>
      </c>
      <c r="C1515" s="1486">
        <v>1512</v>
      </c>
      <c r="D1515" s="1487">
        <v>0</v>
      </c>
      <c r="E1515" s="1487">
        <v>0</v>
      </c>
      <c r="F1515" s="1669">
        <f t="shared" si="23"/>
        <v>12</v>
      </c>
    </row>
    <row r="1516" spans="2:6" ht="16.5" hidden="1" customHeight="1">
      <c r="B1516" s="1485" t="s">
        <v>7509</v>
      </c>
      <c r="C1516" s="1486">
        <v>1513</v>
      </c>
      <c r="D1516" s="1487">
        <v>0</v>
      </c>
      <c r="E1516" s="1487">
        <v>0</v>
      </c>
      <c r="F1516" s="1669">
        <f t="shared" si="23"/>
        <v>13</v>
      </c>
    </row>
    <row r="1517" spans="2:6" ht="16.5" hidden="1" customHeight="1">
      <c r="B1517" s="1485" t="s">
        <v>7510</v>
      </c>
      <c r="C1517" s="1486">
        <v>1514</v>
      </c>
      <c r="D1517" s="1487">
        <v>0</v>
      </c>
      <c r="E1517" s="1487">
        <v>0</v>
      </c>
      <c r="F1517" s="1669">
        <f t="shared" si="23"/>
        <v>14</v>
      </c>
    </row>
    <row r="1518" spans="2:6" ht="16.5" hidden="1" customHeight="1">
      <c r="B1518" s="1485" t="s">
        <v>7511</v>
      </c>
      <c r="C1518" s="1486">
        <v>1515</v>
      </c>
      <c r="D1518" s="1487">
        <v>0</v>
      </c>
      <c r="E1518" s="1487">
        <v>0</v>
      </c>
      <c r="F1518" s="1669">
        <f t="shared" si="23"/>
        <v>15</v>
      </c>
    </row>
    <row r="1519" spans="2:6" ht="16.5" hidden="1" customHeight="1">
      <c r="B1519" s="1485" t="s">
        <v>7512</v>
      </c>
      <c r="C1519" s="1486">
        <v>1516</v>
      </c>
      <c r="D1519" s="1487">
        <v>0</v>
      </c>
      <c r="E1519" s="1487">
        <v>0</v>
      </c>
      <c r="F1519" s="1669">
        <f t="shared" si="23"/>
        <v>16</v>
      </c>
    </row>
    <row r="1520" spans="2:6" ht="16.5" hidden="1" customHeight="1">
      <c r="B1520" s="1485" t="s">
        <v>7513</v>
      </c>
      <c r="C1520" s="1486">
        <v>1517</v>
      </c>
      <c r="D1520" s="1487">
        <v>0</v>
      </c>
      <c r="E1520" s="1487">
        <v>0</v>
      </c>
      <c r="F1520" s="1669">
        <f t="shared" si="23"/>
        <v>17</v>
      </c>
    </row>
    <row r="1521" spans="2:6" ht="16.5" hidden="1" customHeight="1">
      <c r="B1521" s="1485" t="s">
        <v>7514</v>
      </c>
      <c r="C1521" s="1486">
        <v>1518</v>
      </c>
      <c r="D1521" s="1487">
        <v>0</v>
      </c>
      <c r="E1521" s="1487">
        <v>0</v>
      </c>
      <c r="F1521" s="1669">
        <f t="shared" si="23"/>
        <v>18</v>
      </c>
    </row>
    <row r="1522" spans="2:6" ht="16.5" hidden="1" customHeight="1">
      <c r="B1522" s="1485" t="s">
        <v>7515</v>
      </c>
      <c r="C1522" s="1486">
        <v>1519</v>
      </c>
      <c r="D1522" s="1487">
        <v>0</v>
      </c>
      <c r="E1522" s="1487">
        <v>0</v>
      </c>
      <c r="F1522" s="1669">
        <f t="shared" si="23"/>
        <v>19</v>
      </c>
    </row>
    <row r="1523" spans="2:6" ht="16.5" hidden="1" customHeight="1">
      <c r="B1523" s="1485" t="s">
        <v>7516</v>
      </c>
      <c r="C1523" s="1486">
        <v>1520</v>
      </c>
      <c r="D1523" s="1487">
        <v>0</v>
      </c>
      <c r="E1523" s="1487">
        <v>0</v>
      </c>
      <c r="F1523" s="1669">
        <f t="shared" si="23"/>
        <v>20</v>
      </c>
    </row>
    <row r="1524" spans="2:6" ht="16.5" hidden="1" customHeight="1">
      <c r="B1524" s="1485" t="s">
        <v>7517</v>
      </c>
      <c r="C1524" s="1486">
        <v>1521</v>
      </c>
      <c r="D1524" s="1487">
        <v>0</v>
      </c>
      <c r="E1524" s="1487">
        <v>0</v>
      </c>
      <c r="F1524" s="1669">
        <f t="shared" si="23"/>
        <v>21</v>
      </c>
    </row>
    <row r="1525" spans="2:6" ht="16.5" hidden="1" customHeight="1">
      <c r="B1525" s="1485" t="s">
        <v>7518</v>
      </c>
      <c r="C1525" s="1486">
        <v>1522</v>
      </c>
      <c r="D1525" s="1487">
        <v>0</v>
      </c>
      <c r="E1525" s="1487">
        <v>0</v>
      </c>
      <c r="F1525" s="1669">
        <f t="shared" si="23"/>
        <v>22</v>
      </c>
    </row>
    <row r="1526" spans="2:6" ht="16.5" hidden="1" customHeight="1">
      <c r="B1526" s="1485" t="s">
        <v>7519</v>
      </c>
      <c r="C1526" s="1486">
        <v>1523</v>
      </c>
      <c r="D1526" s="1487">
        <v>0</v>
      </c>
      <c r="E1526" s="1487">
        <v>0</v>
      </c>
      <c r="F1526" s="1669">
        <f t="shared" si="23"/>
        <v>23</v>
      </c>
    </row>
    <row r="1527" spans="2:6" ht="16.5" hidden="1" customHeight="1">
      <c r="B1527" s="1485" t="s">
        <v>7520</v>
      </c>
      <c r="C1527" s="1486">
        <v>1524</v>
      </c>
      <c r="D1527" s="1487">
        <v>0</v>
      </c>
      <c r="E1527" s="1487">
        <v>0</v>
      </c>
      <c r="F1527" s="1669">
        <f t="shared" si="23"/>
        <v>24</v>
      </c>
    </row>
    <row r="1528" spans="2:6" ht="16.5" customHeight="1">
      <c r="B1528" s="1485" t="s">
        <v>7521</v>
      </c>
      <c r="C1528" s="1486">
        <v>1525</v>
      </c>
      <c r="D1528" s="1487">
        <v>0</v>
      </c>
      <c r="E1528" s="1487">
        <f>E1478+75</f>
        <v>2325</v>
      </c>
      <c r="F1528" s="1669">
        <f t="shared" si="23"/>
        <v>0</v>
      </c>
    </row>
    <row r="1529" spans="2:6" ht="16.5" hidden="1" customHeight="1">
      <c r="B1529" s="1485" t="s">
        <v>7522</v>
      </c>
      <c r="C1529" s="1486">
        <v>1526</v>
      </c>
      <c r="D1529" s="1487">
        <v>0</v>
      </c>
      <c r="E1529" s="1487">
        <v>0</v>
      </c>
      <c r="F1529" s="1669">
        <f t="shared" si="23"/>
        <v>1</v>
      </c>
    </row>
    <row r="1530" spans="2:6" ht="16.5" hidden="1" customHeight="1">
      <c r="B1530" s="1485" t="s">
        <v>7523</v>
      </c>
      <c r="C1530" s="1486">
        <v>1527</v>
      </c>
      <c r="D1530" s="1487">
        <v>0</v>
      </c>
      <c r="E1530" s="1487">
        <v>0</v>
      </c>
      <c r="F1530" s="1669">
        <f t="shared" si="23"/>
        <v>2</v>
      </c>
    </row>
    <row r="1531" spans="2:6" ht="16.5" hidden="1" customHeight="1">
      <c r="B1531" s="1485" t="s">
        <v>7524</v>
      </c>
      <c r="C1531" s="1486">
        <v>1528</v>
      </c>
      <c r="D1531" s="1487">
        <v>0</v>
      </c>
      <c r="E1531" s="1487">
        <v>0</v>
      </c>
      <c r="F1531" s="1669">
        <f t="shared" si="23"/>
        <v>3</v>
      </c>
    </row>
    <row r="1532" spans="2:6" ht="16.5" hidden="1" customHeight="1">
      <c r="B1532" s="1485" t="s">
        <v>7525</v>
      </c>
      <c r="C1532" s="1486">
        <v>1529</v>
      </c>
      <c r="D1532" s="1487">
        <v>0</v>
      </c>
      <c r="E1532" s="1487">
        <v>0</v>
      </c>
      <c r="F1532" s="1669">
        <f t="shared" si="23"/>
        <v>4</v>
      </c>
    </row>
    <row r="1533" spans="2:6" ht="16.5" hidden="1" customHeight="1">
      <c r="B1533" s="1485" t="s">
        <v>7526</v>
      </c>
      <c r="C1533" s="1486">
        <v>1530</v>
      </c>
      <c r="D1533" s="1487">
        <v>0</v>
      </c>
      <c r="E1533" s="1487">
        <v>0</v>
      </c>
      <c r="F1533" s="1669">
        <f t="shared" si="23"/>
        <v>5</v>
      </c>
    </row>
    <row r="1534" spans="2:6" ht="16.5" hidden="1" customHeight="1">
      <c r="B1534" s="1485" t="s">
        <v>7527</v>
      </c>
      <c r="C1534" s="1486">
        <v>1531</v>
      </c>
      <c r="D1534" s="1487">
        <v>0</v>
      </c>
      <c r="E1534" s="1487">
        <v>0</v>
      </c>
      <c r="F1534" s="1669">
        <f t="shared" si="23"/>
        <v>6</v>
      </c>
    </row>
    <row r="1535" spans="2:6" ht="16.5" hidden="1" customHeight="1">
      <c r="B1535" s="1485" t="s">
        <v>7528</v>
      </c>
      <c r="C1535" s="1486">
        <v>1532</v>
      </c>
      <c r="D1535" s="1487">
        <v>0</v>
      </c>
      <c r="E1535" s="1487">
        <v>0</v>
      </c>
      <c r="F1535" s="1669">
        <f t="shared" si="23"/>
        <v>7</v>
      </c>
    </row>
    <row r="1536" spans="2:6" ht="16.5" hidden="1" customHeight="1">
      <c r="B1536" s="1485" t="s">
        <v>7529</v>
      </c>
      <c r="C1536" s="1486">
        <v>1533</v>
      </c>
      <c r="D1536" s="1487">
        <v>0</v>
      </c>
      <c r="E1536" s="1487">
        <v>0</v>
      </c>
      <c r="F1536" s="1669">
        <f t="shared" si="23"/>
        <v>8</v>
      </c>
    </row>
    <row r="1537" spans="2:6" ht="16.5" hidden="1" customHeight="1">
      <c r="B1537" s="1485" t="s">
        <v>7530</v>
      </c>
      <c r="C1537" s="1486">
        <v>1534</v>
      </c>
      <c r="D1537" s="1487">
        <v>0</v>
      </c>
      <c r="E1537" s="1487">
        <v>0</v>
      </c>
      <c r="F1537" s="1669">
        <f t="shared" si="23"/>
        <v>9</v>
      </c>
    </row>
    <row r="1538" spans="2:6" ht="16.5" hidden="1" customHeight="1">
      <c r="B1538" s="1485" t="s">
        <v>7531</v>
      </c>
      <c r="C1538" s="1486">
        <v>1535</v>
      </c>
      <c r="D1538" s="1487">
        <v>0</v>
      </c>
      <c r="E1538" s="1487">
        <v>0</v>
      </c>
      <c r="F1538" s="1669">
        <f t="shared" si="23"/>
        <v>10</v>
      </c>
    </row>
    <row r="1539" spans="2:6" ht="16.5" hidden="1" customHeight="1">
      <c r="B1539" s="1485" t="s">
        <v>7532</v>
      </c>
      <c r="C1539" s="1486">
        <v>1536</v>
      </c>
      <c r="D1539" s="1487">
        <v>0</v>
      </c>
      <c r="E1539" s="1487">
        <v>0</v>
      </c>
      <c r="F1539" s="1669">
        <f t="shared" si="23"/>
        <v>11</v>
      </c>
    </row>
    <row r="1540" spans="2:6" ht="16.5" hidden="1" customHeight="1">
      <c r="B1540" s="1485" t="s">
        <v>7533</v>
      </c>
      <c r="C1540" s="1486">
        <v>1537</v>
      </c>
      <c r="D1540" s="1487">
        <v>0</v>
      </c>
      <c r="E1540" s="1487">
        <v>0</v>
      </c>
      <c r="F1540" s="1669">
        <f t="shared" si="23"/>
        <v>12</v>
      </c>
    </row>
    <row r="1541" spans="2:6" ht="16.5" hidden="1" customHeight="1">
      <c r="B1541" s="1485" t="s">
        <v>7534</v>
      </c>
      <c r="C1541" s="1486">
        <v>1538</v>
      </c>
      <c r="D1541" s="1487">
        <v>0</v>
      </c>
      <c r="E1541" s="1487">
        <v>0</v>
      </c>
      <c r="F1541" s="1669">
        <f t="shared" ref="F1541:F1604" si="24">MOD(ROW()-3,25)</f>
        <v>13</v>
      </c>
    </row>
    <row r="1542" spans="2:6" ht="16.5" hidden="1" customHeight="1">
      <c r="B1542" s="1485" t="s">
        <v>7535</v>
      </c>
      <c r="C1542" s="1486">
        <v>1539</v>
      </c>
      <c r="D1542" s="1487">
        <v>0</v>
      </c>
      <c r="E1542" s="1487">
        <v>0</v>
      </c>
      <c r="F1542" s="1669">
        <f t="shared" si="24"/>
        <v>14</v>
      </c>
    </row>
    <row r="1543" spans="2:6" ht="16.5" hidden="1" customHeight="1">
      <c r="B1543" s="1485" t="s">
        <v>7536</v>
      </c>
      <c r="C1543" s="1486">
        <v>1540</v>
      </c>
      <c r="D1543" s="1487">
        <v>0</v>
      </c>
      <c r="E1543" s="1487">
        <v>0</v>
      </c>
      <c r="F1543" s="1669">
        <f t="shared" si="24"/>
        <v>15</v>
      </c>
    </row>
    <row r="1544" spans="2:6" ht="16.5" hidden="1" customHeight="1">
      <c r="B1544" s="1485" t="s">
        <v>7537</v>
      </c>
      <c r="C1544" s="1486">
        <v>1541</v>
      </c>
      <c r="D1544" s="1487">
        <v>0</v>
      </c>
      <c r="E1544" s="1487">
        <v>0</v>
      </c>
      <c r="F1544" s="1669">
        <f t="shared" si="24"/>
        <v>16</v>
      </c>
    </row>
    <row r="1545" spans="2:6" ht="16.5" hidden="1" customHeight="1">
      <c r="B1545" s="1485" t="s">
        <v>7538</v>
      </c>
      <c r="C1545" s="1486">
        <v>1542</v>
      </c>
      <c r="D1545" s="1487">
        <v>0</v>
      </c>
      <c r="E1545" s="1487">
        <v>0</v>
      </c>
      <c r="F1545" s="1669">
        <f t="shared" si="24"/>
        <v>17</v>
      </c>
    </row>
    <row r="1546" spans="2:6" ht="16.5" hidden="1" customHeight="1">
      <c r="B1546" s="1485" t="s">
        <v>7539</v>
      </c>
      <c r="C1546" s="1486">
        <v>1543</v>
      </c>
      <c r="D1546" s="1487">
        <v>0</v>
      </c>
      <c r="E1546" s="1487">
        <v>0</v>
      </c>
      <c r="F1546" s="1669">
        <f t="shared" si="24"/>
        <v>18</v>
      </c>
    </row>
    <row r="1547" spans="2:6" ht="16.5" hidden="1" customHeight="1">
      <c r="B1547" s="1485" t="s">
        <v>7540</v>
      </c>
      <c r="C1547" s="1486">
        <v>1544</v>
      </c>
      <c r="D1547" s="1487">
        <v>0</v>
      </c>
      <c r="E1547" s="1487">
        <v>0</v>
      </c>
      <c r="F1547" s="1669">
        <f t="shared" si="24"/>
        <v>19</v>
      </c>
    </row>
    <row r="1548" spans="2:6" ht="16.5" hidden="1" customHeight="1">
      <c r="B1548" s="1485" t="s">
        <v>7541</v>
      </c>
      <c r="C1548" s="1486">
        <v>1545</v>
      </c>
      <c r="D1548" s="1487">
        <v>0</v>
      </c>
      <c r="E1548" s="1487">
        <v>0</v>
      </c>
      <c r="F1548" s="1669">
        <f t="shared" si="24"/>
        <v>20</v>
      </c>
    </row>
    <row r="1549" spans="2:6" ht="16.5" hidden="1" customHeight="1">
      <c r="B1549" s="1485" t="s">
        <v>7542</v>
      </c>
      <c r="C1549" s="1486">
        <v>1546</v>
      </c>
      <c r="D1549" s="1487">
        <v>0</v>
      </c>
      <c r="E1549" s="1487">
        <v>0</v>
      </c>
      <c r="F1549" s="1669">
        <f t="shared" si="24"/>
        <v>21</v>
      </c>
    </row>
    <row r="1550" spans="2:6" ht="16.5" hidden="1" customHeight="1">
      <c r="B1550" s="1485" t="s">
        <v>7543</v>
      </c>
      <c r="C1550" s="1486">
        <v>1547</v>
      </c>
      <c r="D1550" s="1487">
        <v>0</v>
      </c>
      <c r="E1550" s="1487">
        <v>0</v>
      </c>
      <c r="F1550" s="1669">
        <f t="shared" si="24"/>
        <v>22</v>
      </c>
    </row>
    <row r="1551" spans="2:6" ht="16.5" hidden="1" customHeight="1">
      <c r="B1551" s="1485" t="s">
        <v>7544</v>
      </c>
      <c r="C1551" s="1486">
        <v>1548</v>
      </c>
      <c r="D1551" s="1487">
        <v>0</v>
      </c>
      <c r="E1551" s="1487">
        <v>0</v>
      </c>
      <c r="F1551" s="1669">
        <f t="shared" si="24"/>
        <v>23</v>
      </c>
    </row>
    <row r="1552" spans="2:6" ht="16.5" hidden="1" customHeight="1">
      <c r="B1552" s="1485" t="s">
        <v>7545</v>
      </c>
      <c r="C1552" s="1486">
        <v>1549</v>
      </c>
      <c r="D1552" s="1487">
        <v>0</v>
      </c>
      <c r="E1552" s="1487">
        <v>0</v>
      </c>
      <c r="F1552" s="1669">
        <f t="shared" si="24"/>
        <v>24</v>
      </c>
    </row>
    <row r="1553" spans="2:6" ht="16.5" customHeight="1">
      <c r="B1553" s="1485" t="s">
        <v>7546</v>
      </c>
      <c r="C1553" s="1486">
        <v>1550</v>
      </c>
      <c r="D1553" s="1487">
        <f>D1503+1250</f>
        <v>38750</v>
      </c>
      <c r="E1553" s="1487">
        <v>0</v>
      </c>
      <c r="F1553" s="1669">
        <f t="shared" si="24"/>
        <v>0</v>
      </c>
    </row>
    <row r="1554" spans="2:6" ht="16.5" hidden="1" customHeight="1">
      <c r="B1554" s="1485" t="s">
        <v>7547</v>
      </c>
      <c r="C1554" s="1486">
        <v>1551</v>
      </c>
      <c r="D1554" s="1487">
        <v>0</v>
      </c>
      <c r="E1554" s="1487">
        <v>0</v>
      </c>
      <c r="F1554" s="1669">
        <f t="shared" si="24"/>
        <v>1</v>
      </c>
    </row>
    <row r="1555" spans="2:6" ht="16.5" hidden="1" customHeight="1">
      <c r="B1555" s="1485" t="s">
        <v>7548</v>
      </c>
      <c r="C1555" s="1486">
        <v>1552</v>
      </c>
      <c r="D1555" s="1487">
        <v>0</v>
      </c>
      <c r="E1555" s="1487">
        <v>0</v>
      </c>
      <c r="F1555" s="1669">
        <f t="shared" si="24"/>
        <v>2</v>
      </c>
    </row>
    <row r="1556" spans="2:6" ht="16.5" hidden="1" customHeight="1">
      <c r="B1556" s="1485" t="s">
        <v>7549</v>
      </c>
      <c r="C1556" s="1486">
        <v>1553</v>
      </c>
      <c r="D1556" s="1487">
        <v>0</v>
      </c>
      <c r="E1556" s="1487">
        <v>0</v>
      </c>
      <c r="F1556" s="1669">
        <f t="shared" si="24"/>
        <v>3</v>
      </c>
    </row>
    <row r="1557" spans="2:6" ht="16.5" hidden="1" customHeight="1">
      <c r="B1557" s="1485" t="s">
        <v>7550</v>
      </c>
      <c r="C1557" s="1486">
        <v>1554</v>
      </c>
      <c r="D1557" s="1487">
        <v>0</v>
      </c>
      <c r="E1557" s="1487">
        <v>0</v>
      </c>
      <c r="F1557" s="1669">
        <f t="shared" si="24"/>
        <v>4</v>
      </c>
    </row>
    <row r="1558" spans="2:6" ht="16.5" hidden="1" customHeight="1">
      <c r="B1558" s="1485" t="s">
        <v>7551</v>
      </c>
      <c r="C1558" s="1486">
        <v>1555</v>
      </c>
      <c r="D1558" s="1487">
        <v>0</v>
      </c>
      <c r="E1558" s="1487">
        <v>0</v>
      </c>
      <c r="F1558" s="1669">
        <f t="shared" si="24"/>
        <v>5</v>
      </c>
    </row>
    <row r="1559" spans="2:6" ht="16.5" hidden="1" customHeight="1">
      <c r="B1559" s="1485" t="s">
        <v>7552</v>
      </c>
      <c r="C1559" s="1486">
        <v>1556</v>
      </c>
      <c r="D1559" s="1487">
        <v>0</v>
      </c>
      <c r="E1559" s="1487">
        <v>0</v>
      </c>
      <c r="F1559" s="1669">
        <f t="shared" si="24"/>
        <v>6</v>
      </c>
    </row>
    <row r="1560" spans="2:6" ht="16.5" hidden="1" customHeight="1">
      <c r="B1560" s="1485" t="s">
        <v>7553</v>
      </c>
      <c r="C1560" s="1486">
        <v>1557</v>
      </c>
      <c r="D1560" s="1487">
        <v>0</v>
      </c>
      <c r="E1560" s="1487">
        <v>0</v>
      </c>
      <c r="F1560" s="1669">
        <f t="shared" si="24"/>
        <v>7</v>
      </c>
    </row>
    <row r="1561" spans="2:6" ht="16.5" hidden="1" customHeight="1">
      <c r="B1561" s="1485" t="s">
        <v>7554</v>
      </c>
      <c r="C1561" s="1486">
        <v>1558</v>
      </c>
      <c r="D1561" s="1487">
        <v>0</v>
      </c>
      <c r="E1561" s="1487">
        <v>0</v>
      </c>
      <c r="F1561" s="1669">
        <f t="shared" si="24"/>
        <v>8</v>
      </c>
    </row>
    <row r="1562" spans="2:6" ht="16.5" hidden="1" customHeight="1">
      <c r="B1562" s="1485" t="s">
        <v>7555</v>
      </c>
      <c r="C1562" s="1486">
        <v>1559</v>
      </c>
      <c r="D1562" s="1487">
        <v>0</v>
      </c>
      <c r="E1562" s="1487">
        <v>0</v>
      </c>
      <c r="F1562" s="1669">
        <f t="shared" si="24"/>
        <v>9</v>
      </c>
    </row>
    <row r="1563" spans="2:6" ht="16.5" hidden="1" customHeight="1">
      <c r="B1563" s="1485" t="s">
        <v>7556</v>
      </c>
      <c r="C1563" s="1486">
        <v>1560</v>
      </c>
      <c r="D1563" s="1487">
        <v>0</v>
      </c>
      <c r="E1563" s="1487">
        <v>0</v>
      </c>
      <c r="F1563" s="1669">
        <f t="shared" si="24"/>
        <v>10</v>
      </c>
    </row>
    <row r="1564" spans="2:6" ht="16.5" hidden="1" customHeight="1">
      <c r="B1564" s="1485" t="s">
        <v>7557</v>
      </c>
      <c r="C1564" s="1486">
        <v>1561</v>
      </c>
      <c r="D1564" s="1487">
        <v>0</v>
      </c>
      <c r="E1564" s="1487">
        <v>0</v>
      </c>
      <c r="F1564" s="1669">
        <f t="shared" si="24"/>
        <v>11</v>
      </c>
    </row>
    <row r="1565" spans="2:6" ht="16.5" hidden="1" customHeight="1">
      <c r="B1565" s="1485" t="s">
        <v>7558</v>
      </c>
      <c r="C1565" s="1486">
        <v>1562</v>
      </c>
      <c r="D1565" s="1487">
        <v>0</v>
      </c>
      <c r="E1565" s="1487">
        <v>0</v>
      </c>
      <c r="F1565" s="1669">
        <f t="shared" si="24"/>
        <v>12</v>
      </c>
    </row>
    <row r="1566" spans="2:6" ht="16.5" hidden="1" customHeight="1">
      <c r="B1566" s="1485" t="s">
        <v>7559</v>
      </c>
      <c r="C1566" s="1486">
        <v>1563</v>
      </c>
      <c r="D1566" s="1487">
        <v>0</v>
      </c>
      <c r="E1566" s="1487">
        <v>0</v>
      </c>
      <c r="F1566" s="1669">
        <f t="shared" si="24"/>
        <v>13</v>
      </c>
    </row>
    <row r="1567" spans="2:6" ht="16.5" hidden="1" customHeight="1">
      <c r="B1567" s="1485" t="s">
        <v>7560</v>
      </c>
      <c r="C1567" s="1486">
        <v>1564</v>
      </c>
      <c r="D1567" s="1487">
        <v>0</v>
      </c>
      <c r="E1567" s="1487">
        <v>0</v>
      </c>
      <c r="F1567" s="1669">
        <f t="shared" si="24"/>
        <v>14</v>
      </c>
    </row>
    <row r="1568" spans="2:6" ht="16.5" hidden="1" customHeight="1">
      <c r="B1568" s="1485" t="s">
        <v>7561</v>
      </c>
      <c r="C1568" s="1486">
        <v>1565</v>
      </c>
      <c r="D1568" s="1487">
        <v>0</v>
      </c>
      <c r="E1568" s="1487">
        <v>0</v>
      </c>
      <c r="F1568" s="1669">
        <f t="shared" si="24"/>
        <v>15</v>
      </c>
    </row>
    <row r="1569" spans="2:6" ht="16.5" hidden="1" customHeight="1">
      <c r="B1569" s="1485" t="s">
        <v>7562</v>
      </c>
      <c r="C1569" s="1486">
        <v>1566</v>
      </c>
      <c r="D1569" s="1487">
        <v>0</v>
      </c>
      <c r="E1569" s="1487">
        <v>0</v>
      </c>
      <c r="F1569" s="1669">
        <f t="shared" si="24"/>
        <v>16</v>
      </c>
    </row>
    <row r="1570" spans="2:6" ht="16.5" hidden="1" customHeight="1">
      <c r="B1570" s="1485" t="s">
        <v>7563</v>
      </c>
      <c r="C1570" s="1486">
        <v>1567</v>
      </c>
      <c r="D1570" s="1487">
        <v>0</v>
      </c>
      <c r="E1570" s="1487">
        <v>0</v>
      </c>
      <c r="F1570" s="1669">
        <f t="shared" si="24"/>
        <v>17</v>
      </c>
    </row>
    <row r="1571" spans="2:6" ht="16.5" hidden="1" customHeight="1">
      <c r="B1571" s="1485" t="s">
        <v>7564</v>
      </c>
      <c r="C1571" s="1486">
        <v>1568</v>
      </c>
      <c r="D1571" s="1487">
        <v>0</v>
      </c>
      <c r="E1571" s="1487">
        <v>0</v>
      </c>
      <c r="F1571" s="1669">
        <f t="shared" si="24"/>
        <v>18</v>
      </c>
    </row>
    <row r="1572" spans="2:6" ht="16.5" hidden="1" customHeight="1">
      <c r="B1572" s="1485" t="s">
        <v>7565</v>
      </c>
      <c r="C1572" s="1486">
        <v>1569</v>
      </c>
      <c r="D1572" s="1487">
        <v>0</v>
      </c>
      <c r="E1572" s="1487">
        <v>0</v>
      </c>
      <c r="F1572" s="1669">
        <f t="shared" si="24"/>
        <v>19</v>
      </c>
    </row>
    <row r="1573" spans="2:6" ht="16.5" hidden="1" customHeight="1">
      <c r="B1573" s="1485" t="s">
        <v>7566</v>
      </c>
      <c r="C1573" s="1486">
        <v>1570</v>
      </c>
      <c r="D1573" s="1487">
        <v>0</v>
      </c>
      <c r="E1573" s="1487">
        <v>0</v>
      </c>
      <c r="F1573" s="1669">
        <f t="shared" si="24"/>
        <v>20</v>
      </c>
    </row>
    <row r="1574" spans="2:6" ht="16.5" hidden="1" customHeight="1">
      <c r="B1574" s="1485" t="s">
        <v>7567</v>
      </c>
      <c r="C1574" s="1486">
        <v>1571</v>
      </c>
      <c r="D1574" s="1487">
        <v>0</v>
      </c>
      <c r="E1574" s="1487">
        <v>0</v>
      </c>
      <c r="F1574" s="1669">
        <f t="shared" si="24"/>
        <v>21</v>
      </c>
    </row>
    <row r="1575" spans="2:6" ht="16.5" hidden="1" customHeight="1">
      <c r="B1575" s="1485" t="s">
        <v>7568</v>
      </c>
      <c r="C1575" s="1486">
        <v>1572</v>
      </c>
      <c r="D1575" s="1487">
        <v>0</v>
      </c>
      <c r="E1575" s="1487">
        <v>0</v>
      </c>
      <c r="F1575" s="1669">
        <f t="shared" si="24"/>
        <v>22</v>
      </c>
    </row>
    <row r="1576" spans="2:6" ht="16.5" hidden="1" customHeight="1">
      <c r="B1576" s="1485" t="s">
        <v>7569</v>
      </c>
      <c r="C1576" s="1486">
        <v>1573</v>
      </c>
      <c r="D1576" s="1487">
        <v>0</v>
      </c>
      <c r="E1576" s="1487">
        <v>0</v>
      </c>
      <c r="F1576" s="1669">
        <f t="shared" si="24"/>
        <v>23</v>
      </c>
    </row>
    <row r="1577" spans="2:6" ht="16.5" hidden="1" customHeight="1">
      <c r="B1577" s="1485" t="s">
        <v>7570</v>
      </c>
      <c r="C1577" s="1486">
        <v>1574</v>
      </c>
      <c r="D1577" s="1487">
        <v>0</v>
      </c>
      <c r="E1577" s="1487">
        <v>0</v>
      </c>
      <c r="F1577" s="1669">
        <f t="shared" si="24"/>
        <v>24</v>
      </c>
    </row>
    <row r="1578" spans="2:6" ht="16.5" customHeight="1">
      <c r="B1578" s="1485" t="s">
        <v>7571</v>
      </c>
      <c r="C1578" s="1486">
        <v>1575</v>
      </c>
      <c r="D1578" s="1487">
        <v>0</v>
      </c>
      <c r="E1578" s="1487">
        <f>E1528+75</f>
        <v>2400</v>
      </c>
      <c r="F1578" s="1669">
        <f t="shared" si="24"/>
        <v>0</v>
      </c>
    </row>
    <row r="1579" spans="2:6" ht="16.5" hidden="1" customHeight="1">
      <c r="B1579" s="1485" t="s">
        <v>7572</v>
      </c>
      <c r="C1579" s="1486">
        <v>1576</v>
      </c>
      <c r="D1579" s="1487">
        <v>0</v>
      </c>
      <c r="E1579" s="1487">
        <v>0</v>
      </c>
      <c r="F1579" s="1669">
        <f t="shared" si="24"/>
        <v>1</v>
      </c>
    </row>
    <row r="1580" spans="2:6" ht="16.5" hidden="1" customHeight="1">
      <c r="B1580" s="1485" t="s">
        <v>7573</v>
      </c>
      <c r="C1580" s="1486">
        <v>1577</v>
      </c>
      <c r="D1580" s="1487">
        <v>0</v>
      </c>
      <c r="E1580" s="1487">
        <v>0</v>
      </c>
      <c r="F1580" s="1669">
        <f t="shared" si="24"/>
        <v>2</v>
      </c>
    </row>
    <row r="1581" spans="2:6" ht="16.5" hidden="1" customHeight="1">
      <c r="B1581" s="1485" t="s">
        <v>7574</v>
      </c>
      <c r="C1581" s="1486">
        <v>1578</v>
      </c>
      <c r="D1581" s="1487">
        <v>0</v>
      </c>
      <c r="E1581" s="1487">
        <v>0</v>
      </c>
      <c r="F1581" s="1669">
        <f t="shared" si="24"/>
        <v>3</v>
      </c>
    </row>
    <row r="1582" spans="2:6" ht="16.5" hidden="1" customHeight="1">
      <c r="B1582" s="1485" t="s">
        <v>7575</v>
      </c>
      <c r="C1582" s="1486">
        <v>1579</v>
      </c>
      <c r="D1582" s="1487">
        <v>0</v>
      </c>
      <c r="E1582" s="1487">
        <v>0</v>
      </c>
      <c r="F1582" s="1669">
        <f t="shared" si="24"/>
        <v>4</v>
      </c>
    </row>
    <row r="1583" spans="2:6" ht="16.5" hidden="1" customHeight="1">
      <c r="B1583" s="1485" t="s">
        <v>7576</v>
      </c>
      <c r="C1583" s="1486">
        <v>1580</v>
      </c>
      <c r="D1583" s="1487">
        <v>0</v>
      </c>
      <c r="E1583" s="1487">
        <v>0</v>
      </c>
      <c r="F1583" s="1669">
        <f t="shared" si="24"/>
        <v>5</v>
      </c>
    </row>
    <row r="1584" spans="2:6" ht="16.5" hidden="1" customHeight="1">
      <c r="B1584" s="1485" t="s">
        <v>7577</v>
      </c>
      <c r="C1584" s="1486">
        <v>1581</v>
      </c>
      <c r="D1584" s="1487">
        <v>0</v>
      </c>
      <c r="E1584" s="1487">
        <v>0</v>
      </c>
      <c r="F1584" s="1669">
        <f t="shared" si="24"/>
        <v>6</v>
      </c>
    </row>
    <row r="1585" spans="2:6" ht="16.5" hidden="1" customHeight="1">
      <c r="B1585" s="1485" t="s">
        <v>7578</v>
      </c>
      <c r="C1585" s="1486">
        <v>1582</v>
      </c>
      <c r="D1585" s="1487">
        <v>0</v>
      </c>
      <c r="E1585" s="1487">
        <v>0</v>
      </c>
      <c r="F1585" s="1669">
        <f t="shared" si="24"/>
        <v>7</v>
      </c>
    </row>
    <row r="1586" spans="2:6" ht="16.5" hidden="1" customHeight="1">
      <c r="B1586" s="1485" t="s">
        <v>7579</v>
      </c>
      <c r="C1586" s="1486">
        <v>1583</v>
      </c>
      <c r="D1586" s="1487">
        <v>0</v>
      </c>
      <c r="E1586" s="1487">
        <v>0</v>
      </c>
      <c r="F1586" s="1669">
        <f t="shared" si="24"/>
        <v>8</v>
      </c>
    </row>
    <row r="1587" spans="2:6" ht="16.5" hidden="1" customHeight="1">
      <c r="B1587" s="1485" t="s">
        <v>7580</v>
      </c>
      <c r="C1587" s="1486">
        <v>1584</v>
      </c>
      <c r="D1587" s="1487">
        <v>0</v>
      </c>
      <c r="E1587" s="1487">
        <v>0</v>
      </c>
      <c r="F1587" s="1669">
        <f t="shared" si="24"/>
        <v>9</v>
      </c>
    </row>
    <row r="1588" spans="2:6" ht="16.5" hidden="1" customHeight="1">
      <c r="B1588" s="1485" t="s">
        <v>7581</v>
      </c>
      <c r="C1588" s="1486">
        <v>1585</v>
      </c>
      <c r="D1588" s="1487">
        <v>0</v>
      </c>
      <c r="E1588" s="1487">
        <v>0</v>
      </c>
      <c r="F1588" s="1669">
        <f t="shared" si="24"/>
        <v>10</v>
      </c>
    </row>
    <row r="1589" spans="2:6" ht="16.5" hidden="1" customHeight="1">
      <c r="B1589" s="1485" t="s">
        <v>7582</v>
      </c>
      <c r="C1589" s="1486">
        <v>1586</v>
      </c>
      <c r="D1589" s="1487">
        <v>0</v>
      </c>
      <c r="E1589" s="1487">
        <v>0</v>
      </c>
      <c r="F1589" s="1669">
        <f t="shared" si="24"/>
        <v>11</v>
      </c>
    </row>
    <row r="1590" spans="2:6" ht="16.5" hidden="1" customHeight="1">
      <c r="B1590" s="1485" t="s">
        <v>7583</v>
      </c>
      <c r="C1590" s="1486">
        <v>1587</v>
      </c>
      <c r="D1590" s="1487">
        <v>0</v>
      </c>
      <c r="E1590" s="1487">
        <v>0</v>
      </c>
      <c r="F1590" s="1669">
        <f t="shared" si="24"/>
        <v>12</v>
      </c>
    </row>
    <row r="1591" spans="2:6" ht="16.5" hidden="1" customHeight="1">
      <c r="B1591" s="1485" t="s">
        <v>7584</v>
      </c>
      <c r="C1591" s="1486">
        <v>1588</v>
      </c>
      <c r="D1591" s="1487">
        <v>0</v>
      </c>
      <c r="E1591" s="1487">
        <v>0</v>
      </c>
      <c r="F1591" s="1669">
        <f t="shared" si="24"/>
        <v>13</v>
      </c>
    </row>
    <row r="1592" spans="2:6" ht="16.5" hidden="1" customHeight="1">
      <c r="B1592" s="1485" t="s">
        <v>7585</v>
      </c>
      <c r="C1592" s="1486">
        <v>1589</v>
      </c>
      <c r="D1592" s="1487">
        <v>0</v>
      </c>
      <c r="E1592" s="1487">
        <v>0</v>
      </c>
      <c r="F1592" s="1669">
        <f t="shared" si="24"/>
        <v>14</v>
      </c>
    </row>
    <row r="1593" spans="2:6" ht="16.5" hidden="1" customHeight="1">
      <c r="B1593" s="1485" t="s">
        <v>7586</v>
      </c>
      <c r="C1593" s="1486">
        <v>1590</v>
      </c>
      <c r="D1593" s="1487">
        <v>0</v>
      </c>
      <c r="E1593" s="1487">
        <v>0</v>
      </c>
      <c r="F1593" s="1669">
        <f t="shared" si="24"/>
        <v>15</v>
      </c>
    </row>
    <row r="1594" spans="2:6" ht="16.5" hidden="1" customHeight="1">
      <c r="B1594" s="1485" t="s">
        <v>7587</v>
      </c>
      <c r="C1594" s="1486">
        <v>1591</v>
      </c>
      <c r="D1594" s="1487">
        <v>0</v>
      </c>
      <c r="E1594" s="1487">
        <v>0</v>
      </c>
      <c r="F1594" s="1669">
        <f t="shared" si="24"/>
        <v>16</v>
      </c>
    </row>
    <row r="1595" spans="2:6" ht="16.5" hidden="1" customHeight="1">
      <c r="B1595" s="1485" t="s">
        <v>7588</v>
      </c>
      <c r="C1595" s="1486">
        <v>1592</v>
      </c>
      <c r="D1595" s="1487">
        <v>0</v>
      </c>
      <c r="E1595" s="1487">
        <v>0</v>
      </c>
      <c r="F1595" s="1669">
        <f t="shared" si="24"/>
        <v>17</v>
      </c>
    </row>
    <row r="1596" spans="2:6" ht="16.5" hidden="1" customHeight="1">
      <c r="B1596" s="1485" t="s">
        <v>7589</v>
      </c>
      <c r="C1596" s="1486">
        <v>1593</v>
      </c>
      <c r="D1596" s="1487">
        <v>0</v>
      </c>
      <c r="E1596" s="1487">
        <v>0</v>
      </c>
      <c r="F1596" s="1669">
        <f t="shared" si="24"/>
        <v>18</v>
      </c>
    </row>
    <row r="1597" spans="2:6" ht="16.5" hidden="1" customHeight="1">
      <c r="B1597" s="1485" t="s">
        <v>7590</v>
      </c>
      <c r="C1597" s="1486">
        <v>1594</v>
      </c>
      <c r="D1597" s="1487">
        <v>0</v>
      </c>
      <c r="E1597" s="1487">
        <v>0</v>
      </c>
      <c r="F1597" s="1669">
        <f t="shared" si="24"/>
        <v>19</v>
      </c>
    </row>
    <row r="1598" spans="2:6" ht="16.5" hidden="1" customHeight="1">
      <c r="B1598" s="1485" t="s">
        <v>7591</v>
      </c>
      <c r="C1598" s="1486">
        <v>1595</v>
      </c>
      <c r="D1598" s="1487">
        <v>0</v>
      </c>
      <c r="E1598" s="1487">
        <v>0</v>
      </c>
      <c r="F1598" s="1669">
        <f t="shared" si="24"/>
        <v>20</v>
      </c>
    </row>
    <row r="1599" spans="2:6" ht="16.5" hidden="1" customHeight="1">
      <c r="B1599" s="1485" t="s">
        <v>7592</v>
      </c>
      <c r="C1599" s="1486">
        <v>1596</v>
      </c>
      <c r="D1599" s="1487">
        <v>0</v>
      </c>
      <c r="E1599" s="1487">
        <v>0</v>
      </c>
      <c r="F1599" s="1669">
        <f t="shared" si="24"/>
        <v>21</v>
      </c>
    </row>
    <row r="1600" spans="2:6" ht="16.5" hidden="1" customHeight="1">
      <c r="B1600" s="1485" t="s">
        <v>7593</v>
      </c>
      <c r="C1600" s="1486">
        <v>1597</v>
      </c>
      <c r="D1600" s="1487">
        <v>0</v>
      </c>
      <c r="E1600" s="1487">
        <v>0</v>
      </c>
      <c r="F1600" s="1669">
        <f t="shared" si="24"/>
        <v>22</v>
      </c>
    </row>
    <row r="1601" spans="2:6" ht="16.5" hidden="1" customHeight="1">
      <c r="B1601" s="1485" t="s">
        <v>7594</v>
      </c>
      <c r="C1601" s="1486">
        <v>1598</v>
      </c>
      <c r="D1601" s="1487">
        <v>0</v>
      </c>
      <c r="E1601" s="1487">
        <v>0</v>
      </c>
      <c r="F1601" s="1669">
        <f t="shared" si="24"/>
        <v>23</v>
      </c>
    </row>
    <row r="1602" spans="2:6" ht="16.5" hidden="1" customHeight="1">
      <c r="B1602" s="1485" t="s">
        <v>7595</v>
      </c>
      <c r="C1602" s="1486">
        <v>1599</v>
      </c>
      <c r="D1602" s="1487">
        <v>0</v>
      </c>
      <c r="E1602" s="1487">
        <v>0</v>
      </c>
      <c r="F1602" s="1669">
        <f t="shared" si="24"/>
        <v>24</v>
      </c>
    </row>
    <row r="1603" spans="2:6" ht="16.5" customHeight="1">
      <c r="B1603" s="1485" t="s">
        <v>7596</v>
      </c>
      <c r="C1603" s="1486">
        <v>1600</v>
      </c>
      <c r="D1603" s="1487">
        <f>D1553+1250</f>
        <v>40000</v>
      </c>
      <c r="E1603" s="1487">
        <v>0</v>
      </c>
      <c r="F1603" s="1669">
        <f t="shared" si="24"/>
        <v>0</v>
      </c>
    </row>
    <row r="1604" spans="2:6" ht="16.5" hidden="1" customHeight="1">
      <c r="B1604" s="1485" t="s">
        <v>7597</v>
      </c>
      <c r="C1604" s="1486">
        <v>1601</v>
      </c>
      <c r="D1604" s="1487">
        <v>0</v>
      </c>
      <c r="E1604" s="1487">
        <v>0</v>
      </c>
      <c r="F1604" s="1669">
        <f t="shared" si="24"/>
        <v>1</v>
      </c>
    </row>
    <row r="1605" spans="2:6" ht="16.5" hidden="1" customHeight="1">
      <c r="B1605" s="1485" t="s">
        <v>7598</v>
      </c>
      <c r="C1605" s="1486">
        <v>1602</v>
      </c>
      <c r="D1605" s="1487">
        <v>0</v>
      </c>
      <c r="E1605" s="1487">
        <v>0</v>
      </c>
      <c r="F1605" s="1669">
        <f t="shared" ref="F1605:F1668" si="25">MOD(ROW()-3,25)</f>
        <v>2</v>
      </c>
    </row>
    <row r="1606" spans="2:6" ht="16.5" hidden="1" customHeight="1">
      <c r="B1606" s="1485" t="s">
        <v>7599</v>
      </c>
      <c r="C1606" s="1486">
        <v>1603</v>
      </c>
      <c r="D1606" s="1487">
        <v>0</v>
      </c>
      <c r="E1606" s="1487">
        <v>0</v>
      </c>
      <c r="F1606" s="1669">
        <f t="shared" si="25"/>
        <v>3</v>
      </c>
    </row>
    <row r="1607" spans="2:6" ht="16.5" hidden="1" customHeight="1">
      <c r="B1607" s="1485" t="s">
        <v>7600</v>
      </c>
      <c r="C1607" s="1486">
        <v>1604</v>
      </c>
      <c r="D1607" s="1487">
        <v>0</v>
      </c>
      <c r="E1607" s="1487">
        <v>0</v>
      </c>
      <c r="F1607" s="1669">
        <f t="shared" si="25"/>
        <v>4</v>
      </c>
    </row>
    <row r="1608" spans="2:6" ht="16.5" hidden="1" customHeight="1">
      <c r="B1608" s="1485" t="s">
        <v>7601</v>
      </c>
      <c r="C1608" s="1486">
        <v>1605</v>
      </c>
      <c r="D1608" s="1487">
        <v>0</v>
      </c>
      <c r="E1608" s="1487">
        <v>0</v>
      </c>
      <c r="F1608" s="1669">
        <f t="shared" si="25"/>
        <v>5</v>
      </c>
    </row>
    <row r="1609" spans="2:6" ht="16.5" hidden="1" customHeight="1">
      <c r="B1609" s="1485" t="s">
        <v>7602</v>
      </c>
      <c r="C1609" s="1486">
        <v>1606</v>
      </c>
      <c r="D1609" s="1487">
        <v>0</v>
      </c>
      <c r="E1609" s="1487">
        <v>0</v>
      </c>
      <c r="F1609" s="1669">
        <f t="shared" si="25"/>
        <v>6</v>
      </c>
    </row>
    <row r="1610" spans="2:6" ht="16.5" hidden="1" customHeight="1">
      <c r="B1610" s="1485" t="s">
        <v>7603</v>
      </c>
      <c r="C1610" s="1486">
        <v>1607</v>
      </c>
      <c r="D1610" s="1487">
        <v>0</v>
      </c>
      <c r="E1610" s="1487">
        <v>0</v>
      </c>
      <c r="F1610" s="1669">
        <f t="shared" si="25"/>
        <v>7</v>
      </c>
    </row>
    <row r="1611" spans="2:6" ht="16.5" hidden="1" customHeight="1">
      <c r="B1611" s="1485" t="s">
        <v>7604</v>
      </c>
      <c r="C1611" s="1486">
        <v>1608</v>
      </c>
      <c r="D1611" s="1487">
        <v>0</v>
      </c>
      <c r="E1611" s="1487">
        <v>0</v>
      </c>
      <c r="F1611" s="1669">
        <f t="shared" si="25"/>
        <v>8</v>
      </c>
    </row>
    <row r="1612" spans="2:6" ht="16.5" hidden="1" customHeight="1">
      <c r="B1612" s="1485" t="s">
        <v>7605</v>
      </c>
      <c r="C1612" s="1486">
        <v>1609</v>
      </c>
      <c r="D1612" s="1487">
        <v>0</v>
      </c>
      <c r="E1612" s="1487">
        <v>0</v>
      </c>
      <c r="F1612" s="1669">
        <f t="shared" si="25"/>
        <v>9</v>
      </c>
    </row>
    <row r="1613" spans="2:6" ht="16.5" hidden="1" customHeight="1">
      <c r="B1613" s="1485" t="s">
        <v>7606</v>
      </c>
      <c r="C1613" s="1486">
        <v>1610</v>
      </c>
      <c r="D1613" s="1487">
        <v>0</v>
      </c>
      <c r="E1613" s="1487">
        <v>0</v>
      </c>
      <c r="F1613" s="1669">
        <f t="shared" si="25"/>
        <v>10</v>
      </c>
    </row>
    <row r="1614" spans="2:6" ht="16.5" hidden="1" customHeight="1">
      <c r="B1614" s="1485" t="s">
        <v>7607</v>
      </c>
      <c r="C1614" s="1486">
        <v>1611</v>
      </c>
      <c r="D1614" s="1487">
        <v>0</v>
      </c>
      <c r="E1614" s="1487">
        <v>0</v>
      </c>
      <c r="F1614" s="1669">
        <f t="shared" si="25"/>
        <v>11</v>
      </c>
    </row>
    <row r="1615" spans="2:6" ht="16.5" hidden="1" customHeight="1">
      <c r="B1615" s="1485" t="s">
        <v>7608</v>
      </c>
      <c r="C1615" s="1486">
        <v>1612</v>
      </c>
      <c r="D1615" s="1487">
        <v>0</v>
      </c>
      <c r="E1615" s="1487">
        <v>0</v>
      </c>
      <c r="F1615" s="1669">
        <f t="shared" si="25"/>
        <v>12</v>
      </c>
    </row>
    <row r="1616" spans="2:6" ht="16.5" hidden="1" customHeight="1">
      <c r="B1616" s="1485" t="s">
        <v>7609</v>
      </c>
      <c r="C1616" s="1486">
        <v>1613</v>
      </c>
      <c r="D1616" s="1487">
        <v>0</v>
      </c>
      <c r="E1616" s="1487">
        <v>0</v>
      </c>
      <c r="F1616" s="1669">
        <f t="shared" si="25"/>
        <v>13</v>
      </c>
    </row>
    <row r="1617" spans="2:6" ht="16.5" hidden="1" customHeight="1">
      <c r="B1617" s="1485" t="s">
        <v>7610</v>
      </c>
      <c r="C1617" s="1486">
        <v>1614</v>
      </c>
      <c r="D1617" s="1487">
        <v>0</v>
      </c>
      <c r="E1617" s="1487">
        <v>0</v>
      </c>
      <c r="F1617" s="1669">
        <f t="shared" si="25"/>
        <v>14</v>
      </c>
    </row>
    <row r="1618" spans="2:6" ht="16.5" hidden="1" customHeight="1">
      <c r="B1618" s="1485" t="s">
        <v>7611</v>
      </c>
      <c r="C1618" s="1486">
        <v>1615</v>
      </c>
      <c r="D1618" s="1487">
        <v>0</v>
      </c>
      <c r="E1618" s="1487">
        <v>0</v>
      </c>
      <c r="F1618" s="1669">
        <f t="shared" si="25"/>
        <v>15</v>
      </c>
    </row>
    <row r="1619" spans="2:6" ht="16.5" hidden="1" customHeight="1">
      <c r="B1619" s="1485" t="s">
        <v>7612</v>
      </c>
      <c r="C1619" s="1486">
        <v>1616</v>
      </c>
      <c r="D1619" s="1487">
        <v>0</v>
      </c>
      <c r="E1619" s="1487">
        <v>0</v>
      </c>
      <c r="F1619" s="1669">
        <f t="shared" si="25"/>
        <v>16</v>
      </c>
    </row>
    <row r="1620" spans="2:6" ht="16.5" hidden="1" customHeight="1">
      <c r="B1620" s="1485" t="s">
        <v>7613</v>
      </c>
      <c r="C1620" s="1486">
        <v>1617</v>
      </c>
      <c r="D1620" s="1487">
        <v>0</v>
      </c>
      <c r="E1620" s="1487">
        <v>0</v>
      </c>
      <c r="F1620" s="1669">
        <f t="shared" si="25"/>
        <v>17</v>
      </c>
    </row>
    <row r="1621" spans="2:6" ht="16.5" hidden="1" customHeight="1">
      <c r="B1621" s="1485" t="s">
        <v>7614</v>
      </c>
      <c r="C1621" s="1486">
        <v>1618</v>
      </c>
      <c r="D1621" s="1487">
        <v>0</v>
      </c>
      <c r="E1621" s="1487">
        <v>0</v>
      </c>
      <c r="F1621" s="1669">
        <f t="shared" si="25"/>
        <v>18</v>
      </c>
    </row>
    <row r="1622" spans="2:6" ht="16.5" hidden="1" customHeight="1">
      <c r="B1622" s="1485" t="s">
        <v>7615</v>
      </c>
      <c r="C1622" s="1486">
        <v>1619</v>
      </c>
      <c r="D1622" s="1487">
        <v>0</v>
      </c>
      <c r="E1622" s="1487">
        <v>0</v>
      </c>
      <c r="F1622" s="1669">
        <f t="shared" si="25"/>
        <v>19</v>
      </c>
    </row>
    <row r="1623" spans="2:6" ht="16.5" hidden="1" customHeight="1">
      <c r="B1623" s="1485" t="s">
        <v>7616</v>
      </c>
      <c r="C1623" s="1486">
        <v>1620</v>
      </c>
      <c r="D1623" s="1487">
        <v>0</v>
      </c>
      <c r="E1623" s="1487">
        <v>0</v>
      </c>
      <c r="F1623" s="1669">
        <f t="shared" si="25"/>
        <v>20</v>
      </c>
    </row>
    <row r="1624" spans="2:6" ht="16.5" hidden="1" customHeight="1">
      <c r="B1624" s="1485" t="s">
        <v>7617</v>
      </c>
      <c r="C1624" s="1486">
        <v>1621</v>
      </c>
      <c r="D1624" s="1487">
        <v>0</v>
      </c>
      <c r="E1624" s="1487">
        <v>0</v>
      </c>
      <c r="F1624" s="1669">
        <f t="shared" si="25"/>
        <v>21</v>
      </c>
    </row>
    <row r="1625" spans="2:6" ht="16.5" hidden="1" customHeight="1">
      <c r="B1625" s="1485" t="s">
        <v>7618</v>
      </c>
      <c r="C1625" s="1486">
        <v>1622</v>
      </c>
      <c r="D1625" s="1487">
        <v>0</v>
      </c>
      <c r="E1625" s="1487">
        <v>0</v>
      </c>
      <c r="F1625" s="1669">
        <f t="shared" si="25"/>
        <v>22</v>
      </c>
    </row>
    <row r="1626" spans="2:6" ht="16.5" hidden="1" customHeight="1">
      <c r="B1626" s="1485" t="s">
        <v>7619</v>
      </c>
      <c r="C1626" s="1486">
        <v>1623</v>
      </c>
      <c r="D1626" s="1487">
        <v>0</v>
      </c>
      <c r="E1626" s="1487">
        <v>0</v>
      </c>
      <c r="F1626" s="1669">
        <f t="shared" si="25"/>
        <v>23</v>
      </c>
    </row>
    <row r="1627" spans="2:6" ht="16.5" hidden="1" customHeight="1">
      <c r="B1627" s="1485" t="s">
        <v>7620</v>
      </c>
      <c r="C1627" s="1486">
        <v>1624</v>
      </c>
      <c r="D1627" s="1487">
        <v>0</v>
      </c>
      <c r="E1627" s="1487">
        <v>0</v>
      </c>
      <c r="F1627" s="1669">
        <f t="shared" si="25"/>
        <v>24</v>
      </c>
    </row>
    <row r="1628" spans="2:6" ht="16.5" customHeight="1">
      <c r="B1628" s="1485" t="s">
        <v>7621</v>
      </c>
      <c r="C1628" s="1486">
        <v>1625</v>
      </c>
      <c r="D1628" s="1487">
        <v>0</v>
      </c>
      <c r="E1628" s="1487">
        <f>E1578+75</f>
        <v>2475</v>
      </c>
      <c r="F1628" s="1669">
        <f t="shared" si="25"/>
        <v>0</v>
      </c>
    </row>
    <row r="1629" spans="2:6" ht="16.5" hidden="1" customHeight="1">
      <c r="B1629" s="1485" t="s">
        <v>7622</v>
      </c>
      <c r="C1629" s="1486">
        <v>1626</v>
      </c>
      <c r="D1629" s="1487">
        <v>0</v>
      </c>
      <c r="E1629" s="1487">
        <v>0</v>
      </c>
      <c r="F1629" s="1669">
        <f t="shared" si="25"/>
        <v>1</v>
      </c>
    </row>
    <row r="1630" spans="2:6" ht="16.5" hidden="1" customHeight="1">
      <c r="B1630" s="1485" t="s">
        <v>7623</v>
      </c>
      <c r="C1630" s="1486">
        <v>1627</v>
      </c>
      <c r="D1630" s="1487">
        <v>0</v>
      </c>
      <c r="E1630" s="1487">
        <v>0</v>
      </c>
      <c r="F1630" s="1669">
        <f t="shared" si="25"/>
        <v>2</v>
      </c>
    </row>
    <row r="1631" spans="2:6" ht="16.5" hidden="1" customHeight="1">
      <c r="B1631" s="1485" t="s">
        <v>7624</v>
      </c>
      <c r="C1631" s="1486">
        <v>1628</v>
      </c>
      <c r="D1631" s="1487">
        <v>0</v>
      </c>
      <c r="E1631" s="1487">
        <v>0</v>
      </c>
      <c r="F1631" s="1669">
        <f t="shared" si="25"/>
        <v>3</v>
      </c>
    </row>
    <row r="1632" spans="2:6" ht="16.5" hidden="1" customHeight="1">
      <c r="B1632" s="1485" t="s">
        <v>7625</v>
      </c>
      <c r="C1632" s="1486">
        <v>1629</v>
      </c>
      <c r="D1632" s="1487">
        <v>0</v>
      </c>
      <c r="E1632" s="1487">
        <v>0</v>
      </c>
      <c r="F1632" s="1669">
        <f t="shared" si="25"/>
        <v>4</v>
      </c>
    </row>
    <row r="1633" spans="2:6" ht="16.5" hidden="1" customHeight="1">
      <c r="B1633" s="1485" t="s">
        <v>7626</v>
      </c>
      <c r="C1633" s="1486">
        <v>1630</v>
      </c>
      <c r="D1633" s="1487">
        <v>0</v>
      </c>
      <c r="E1633" s="1487">
        <v>0</v>
      </c>
      <c r="F1633" s="1669">
        <f t="shared" si="25"/>
        <v>5</v>
      </c>
    </row>
    <row r="1634" spans="2:6" ht="16.5" hidden="1" customHeight="1">
      <c r="B1634" s="1485" t="s">
        <v>7627</v>
      </c>
      <c r="C1634" s="1486">
        <v>1631</v>
      </c>
      <c r="D1634" s="1487">
        <v>0</v>
      </c>
      <c r="E1634" s="1487">
        <v>0</v>
      </c>
      <c r="F1634" s="1669">
        <f t="shared" si="25"/>
        <v>6</v>
      </c>
    </row>
    <row r="1635" spans="2:6" ht="16.5" hidden="1" customHeight="1">
      <c r="B1635" s="1485" t="s">
        <v>7628</v>
      </c>
      <c r="C1635" s="1486">
        <v>1632</v>
      </c>
      <c r="D1635" s="1487">
        <v>0</v>
      </c>
      <c r="E1635" s="1487">
        <v>0</v>
      </c>
      <c r="F1635" s="1669">
        <f t="shared" si="25"/>
        <v>7</v>
      </c>
    </row>
    <row r="1636" spans="2:6" ht="16.5" hidden="1" customHeight="1">
      <c r="B1636" s="1485" t="s">
        <v>7629</v>
      </c>
      <c r="C1636" s="1486">
        <v>1633</v>
      </c>
      <c r="D1636" s="1487">
        <v>0</v>
      </c>
      <c r="E1636" s="1487">
        <v>0</v>
      </c>
      <c r="F1636" s="1669">
        <f t="shared" si="25"/>
        <v>8</v>
      </c>
    </row>
    <row r="1637" spans="2:6" ht="16.5" hidden="1" customHeight="1">
      <c r="B1637" s="1485" t="s">
        <v>7630</v>
      </c>
      <c r="C1637" s="1486">
        <v>1634</v>
      </c>
      <c r="D1637" s="1487">
        <v>0</v>
      </c>
      <c r="E1637" s="1487">
        <v>0</v>
      </c>
      <c r="F1637" s="1669">
        <f t="shared" si="25"/>
        <v>9</v>
      </c>
    </row>
    <row r="1638" spans="2:6" ht="16.5" hidden="1" customHeight="1">
      <c r="B1638" s="1485" t="s">
        <v>7631</v>
      </c>
      <c r="C1638" s="1486">
        <v>1635</v>
      </c>
      <c r="D1638" s="1487">
        <v>0</v>
      </c>
      <c r="E1638" s="1487">
        <v>0</v>
      </c>
      <c r="F1638" s="1669">
        <f t="shared" si="25"/>
        <v>10</v>
      </c>
    </row>
    <row r="1639" spans="2:6" ht="16.5" hidden="1" customHeight="1">
      <c r="B1639" s="1485" t="s">
        <v>7632</v>
      </c>
      <c r="C1639" s="1486">
        <v>1636</v>
      </c>
      <c r="D1639" s="1487">
        <v>0</v>
      </c>
      <c r="E1639" s="1487">
        <v>0</v>
      </c>
      <c r="F1639" s="1669">
        <f t="shared" si="25"/>
        <v>11</v>
      </c>
    </row>
    <row r="1640" spans="2:6" ht="16.5" hidden="1" customHeight="1">
      <c r="B1640" s="1485" t="s">
        <v>7633</v>
      </c>
      <c r="C1640" s="1486">
        <v>1637</v>
      </c>
      <c r="D1640" s="1487">
        <v>0</v>
      </c>
      <c r="E1640" s="1487">
        <v>0</v>
      </c>
      <c r="F1640" s="1669">
        <f t="shared" si="25"/>
        <v>12</v>
      </c>
    </row>
    <row r="1641" spans="2:6" ht="16.5" hidden="1" customHeight="1">
      <c r="B1641" s="1485" t="s">
        <v>7634</v>
      </c>
      <c r="C1641" s="1486">
        <v>1638</v>
      </c>
      <c r="D1641" s="1487">
        <v>0</v>
      </c>
      <c r="E1641" s="1487">
        <v>0</v>
      </c>
      <c r="F1641" s="1669">
        <f t="shared" si="25"/>
        <v>13</v>
      </c>
    </row>
    <row r="1642" spans="2:6" ht="16.5" hidden="1" customHeight="1">
      <c r="B1642" s="1485" t="s">
        <v>7635</v>
      </c>
      <c r="C1642" s="1486">
        <v>1639</v>
      </c>
      <c r="D1642" s="1487">
        <v>0</v>
      </c>
      <c r="E1642" s="1487">
        <v>0</v>
      </c>
      <c r="F1642" s="1669">
        <f t="shared" si="25"/>
        <v>14</v>
      </c>
    </row>
    <row r="1643" spans="2:6" ht="16.5" hidden="1" customHeight="1">
      <c r="B1643" s="1485" t="s">
        <v>7636</v>
      </c>
      <c r="C1643" s="1486">
        <v>1640</v>
      </c>
      <c r="D1643" s="1487">
        <v>0</v>
      </c>
      <c r="E1643" s="1487">
        <v>0</v>
      </c>
      <c r="F1643" s="1669">
        <f t="shared" si="25"/>
        <v>15</v>
      </c>
    </row>
    <row r="1644" spans="2:6" ht="16.5" hidden="1" customHeight="1">
      <c r="B1644" s="1485" t="s">
        <v>7637</v>
      </c>
      <c r="C1644" s="1486">
        <v>1641</v>
      </c>
      <c r="D1644" s="1487">
        <v>0</v>
      </c>
      <c r="E1644" s="1487">
        <v>0</v>
      </c>
      <c r="F1644" s="1669">
        <f t="shared" si="25"/>
        <v>16</v>
      </c>
    </row>
    <row r="1645" spans="2:6" ht="16.5" hidden="1" customHeight="1">
      <c r="B1645" s="1485" t="s">
        <v>7638</v>
      </c>
      <c r="C1645" s="1486">
        <v>1642</v>
      </c>
      <c r="D1645" s="1487">
        <v>0</v>
      </c>
      <c r="E1645" s="1487">
        <v>0</v>
      </c>
      <c r="F1645" s="1669">
        <f t="shared" si="25"/>
        <v>17</v>
      </c>
    </row>
    <row r="1646" spans="2:6" ht="16.5" hidden="1" customHeight="1">
      <c r="B1646" s="1485" t="s">
        <v>7639</v>
      </c>
      <c r="C1646" s="1486">
        <v>1643</v>
      </c>
      <c r="D1646" s="1487">
        <v>0</v>
      </c>
      <c r="E1646" s="1487">
        <v>0</v>
      </c>
      <c r="F1646" s="1669">
        <f t="shared" si="25"/>
        <v>18</v>
      </c>
    </row>
    <row r="1647" spans="2:6" ht="16.5" hidden="1" customHeight="1">
      <c r="B1647" s="1485" t="s">
        <v>7640</v>
      </c>
      <c r="C1647" s="1486">
        <v>1644</v>
      </c>
      <c r="D1647" s="1487">
        <v>0</v>
      </c>
      <c r="E1647" s="1487">
        <v>0</v>
      </c>
      <c r="F1647" s="1669">
        <f t="shared" si="25"/>
        <v>19</v>
      </c>
    </row>
    <row r="1648" spans="2:6" ht="16.5" hidden="1" customHeight="1">
      <c r="B1648" s="1485" t="s">
        <v>7641</v>
      </c>
      <c r="C1648" s="1486">
        <v>1645</v>
      </c>
      <c r="D1648" s="1487">
        <v>0</v>
      </c>
      <c r="E1648" s="1487">
        <v>0</v>
      </c>
      <c r="F1648" s="1669">
        <f t="shared" si="25"/>
        <v>20</v>
      </c>
    </row>
    <row r="1649" spans="2:6" ht="16.5" hidden="1" customHeight="1">
      <c r="B1649" s="1485" t="s">
        <v>7642</v>
      </c>
      <c r="C1649" s="1486">
        <v>1646</v>
      </c>
      <c r="D1649" s="1487">
        <v>0</v>
      </c>
      <c r="E1649" s="1487">
        <v>0</v>
      </c>
      <c r="F1649" s="1669">
        <f t="shared" si="25"/>
        <v>21</v>
      </c>
    </row>
    <row r="1650" spans="2:6" ht="16.5" hidden="1" customHeight="1">
      <c r="B1650" s="1485" t="s">
        <v>7643</v>
      </c>
      <c r="C1650" s="1486">
        <v>1647</v>
      </c>
      <c r="D1650" s="1487">
        <v>0</v>
      </c>
      <c r="E1650" s="1487">
        <v>0</v>
      </c>
      <c r="F1650" s="1669">
        <f t="shared" si="25"/>
        <v>22</v>
      </c>
    </row>
    <row r="1651" spans="2:6" ht="16.5" hidden="1" customHeight="1">
      <c r="B1651" s="1485" t="s">
        <v>7644</v>
      </c>
      <c r="C1651" s="1486">
        <v>1648</v>
      </c>
      <c r="D1651" s="1487">
        <v>0</v>
      </c>
      <c r="E1651" s="1487">
        <v>0</v>
      </c>
      <c r="F1651" s="1669">
        <f t="shared" si="25"/>
        <v>23</v>
      </c>
    </row>
    <row r="1652" spans="2:6" ht="16.5" hidden="1" customHeight="1">
      <c r="B1652" s="1485" t="s">
        <v>7645</v>
      </c>
      <c r="C1652" s="1486">
        <v>1649</v>
      </c>
      <c r="D1652" s="1487">
        <v>0</v>
      </c>
      <c r="E1652" s="1487">
        <v>0</v>
      </c>
      <c r="F1652" s="1669">
        <f t="shared" si="25"/>
        <v>24</v>
      </c>
    </row>
    <row r="1653" spans="2:6" ht="16.5" customHeight="1">
      <c r="B1653" s="1485" t="s">
        <v>5587</v>
      </c>
      <c r="C1653" s="1486">
        <v>1650</v>
      </c>
      <c r="D1653" s="1487">
        <f>D1603+1250</f>
        <v>41250</v>
      </c>
      <c r="E1653" s="1487">
        <v>0</v>
      </c>
      <c r="F1653" s="1669">
        <f t="shared" si="25"/>
        <v>0</v>
      </c>
    </row>
    <row r="1654" spans="2:6" ht="16.5" hidden="1" customHeight="1">
      <c r="B1654" s="1485" t="s">
        <v>5588</v>
      </c>
      <c r="C1654" s="1486">
        <v>1651</v>
      </c>
      <c r="D1654" s="1487">
        <v>0</v>
      </c>
      <c r="E1654" s="1487">
        <v>0</v>
      </c>
      <c r="F1654" s="1669">
        <f t="shared" si="25"/>
        <v>1</v>
      </c>
    </row>
    <row r="1655" spans="2:6" ht="16.5" hidden="1" customHeight="1">
      <c r="B1655" s="1485" t="s">
        <v>5589</v>
      </c>
      <c r="C1655" s="1486">
        <v>1652</v>
      </c>
      <c r="D1655" s="1487">
        <v>0</v>
      </c>
      <c r="E1655" s="1487">
        <v>0</v>
      </c>
      <c r="F1655" s="1669">
        <f t="shared" si="25"/>
        <v>2</v>
      </c>
    </row>
    <row r="1656" spans="2:6" ht="16.5" hidden="1" customHeight="1">
      <c r="B1656" s="1485" t="s">
        <v>5590</v>
      </c>
      <c r="C1656" s="1486">
        <v>1653</v>
      </c>
      <c r="D1656" s="1487">
        <v>0</v>
      </c>
      <c r="E1656" s="1487">
        <v>0</v>
      </c>
      <c r="F1656" s="1669">
        <f t="shared" si="25"/>
        <v>3</v>
      </c>
    </row>
    <row r="1657" spans="2:6" ht="16.5" hidden="1" customHeight="1">
      <c r="B1657" s="1485" t="s">
        <v>5591</v>
      </c>
      <c r="C1657" s="1486">
        <v>1654</v>
      </c>
      <c r="D1657" s="1487">
        <v>0</v>
      </c>
      <c r="E1657" s="1487">
        <v>0</v>
      </c>
      <c r="F1657" s="1669">
        <f t="shared" si="25"/>
        <v>4</v>
      </c>
    </row>
    <row r="1658" spans="2:6" ht="16.5" hidden="1" customHeight="1">
      <c r="B1658" s="1485" t="s">
        <v>5592</v>
      </c>
      <c r="C1658" s="1486">
        <v>1655</v>
      </c>
      <c r="D1658" s="1487">
        <v>0</v>
      </c>
      <c r="E1658" s="1487">
        <v>0</v>
      </c>
      <c r="F1658" s="1669">
        <f t="shared" si="25"/>
        <v>5</v>
      </c>
    </row>
    <row r="1659" spans="2:6" ht="16.5" hidden="1" customHeight="1">
      <c r="B1659" s="1485" t="s">
        <v>5593</v>
      </c>
      <c r="C1659" s="1486">
        <v>1656</v>
      </c>
      <c r="D1659" s="1487">
        <v>0</v>
      </c>
      <c r="E1659" s="1487">
        <v>0</v>
      </c>
      <c r="F1659" s="1669">
        <f t="shared" si="25"/>
        <v>6</v>
      </c>
    </row>
    <row r="1660" spans="2:6" ht="16.5" hidden="1" customHeight="1">
      <c r="B1660" s="1485" t="s">
        <v>5594</v>
      </c>
      <c r="C1660" s="1486">
        <v>1657</v>
      </c>
      <c r="D1660" s="1487">
        <v>0</v>
      </c>
      <c r="E1660" s="1487">
        <v>0</v>
      </c>
      <c r="F1660" s="1669">
        <f t="shared" si="25"/>
        <v>7</v>
      </c>
    </row>
    <row r="1661" spans="2:6" ht="16.5" hidden="1" customHeight="1">
      <c r="B1661" s="1485" t="s">
        <v>5595</v>
      </c>
      <c r="C1661" s="1486">
        <v>1658</v>
      </c>
      <c r="D1661" s="1487">
        <v>0</v>
      </c>
      <c r="E1661" s="1487">
        <v>0</v>
      </c>
      <c r="F1661" s="1669">
        <f t="shared" si="25"/>
        <v>8</v>
      </c>
    </row>
    <row r="1662" spans="2:6" ht="16.5" hidden="1" customHeight="1">
      <c r="B1662" s="1485" t="s">
        <v>5596</v>
      </c>
      <c r="C1662" s="1486">
        <v>1659</v>
      </c>
      <c r="D1662" s="1487">
        <v>0</v>
      </c>
      <c r="E1662" s="1487">
        <v>0</v>
      </c>
      <c r="F1662" s="1669">
        <f t="shared" si="25"/>
        <v>9</v>
      </c>
    </row>
    <row r="1663" spans="2:6" ht="16.5" hidden="1" customHeight="1">
      <c r="B1663" s="1485" t="s">
        <v>5597</v>
      </c>
      <c r="C1663" s="1486">
        <v>1660</v>
      </c>
      <c r="D1663" s="1487">
        <v>0</v>
      </c>
      <c r="E1663" s="1487">
        <v>0</v>
      </c>
      <c r="F1663" s="1669">
        <f t="shared" si="25"/>
        <v>10</v>
      </c>
    </row>
    <row r="1664" spans="2:6" ht="16.5" hidden="1" customHeight="1">
      <c r="B1664" s="1485" t="s">
        <v>5598</v>
      </c>
      <c r="C1664" s="1486">
        <v>1661</v>
      </c>
      <c r="D1664" s="1487">
        <v>0</v>
      </c>
      <c r="E1664" s="1487">
        <v>0</v>
      </c>
      <c r="F1664" s="1669">
        <f t="shared" si="25"/>
        <v>11</v>
      </c>
    </row>
    <row r="1665" spans="2:6" ht="16.5" hidden="1" customHeight="1">
      <c r="B1665" s="1485" t="s">
        <v>5599</v>
      </c>
      <c r="C1665" s="1486">
        <v>1662</v>
      </c>
      <c r="D1665" s="1487">
        <v>0</v>
      </c>
      <c r="E1665" s="1487">
        <v>0</v>
      </c>
      <c r="F1665" s="1669">
        <f t="shared" si="25"/>
        <v>12</v>
      </c>
    </row>
    <row r="1666" spans="2:6" ht="16.5" hidden="1" customHeight="1">
      <c r="B1666" s="1485" t="s">
        <v>5600</v>
      </c>
      <c r="C1666" s="1486">
        <v>1663</v>
      </c>
      <c r="D1666" s="1487">
        <v>0</v>
      </c>
      <c r="E1666" s="1487">
        <v>0</v>
      </c>
      <c r="F1666" s="1669">
        <f t="shared" si="25"/>
        <v>13</v>
      </c>
    </row>
    <row r="1667" spans="2:6" ht="16.5" hidden="1" customHeight="1">
      <c r="B1667" s="1485" t="s">
        <v>5601</v>
      </c>
      <c r="C1667" s="1486">
        <v>1664</v>
      </c>
      <c r="D1667" s="1487">
        <v>0</v>
      </c>
      <c r="E1667" s="1487">
        <v>0</v>
      </c>
      <c r="F1667" s="1669">
        <f t="shared" si="25"/>
        <v>14</v>
      </c>
    </row>
    <row r="1668" spans="2:6" ht="16.5" hidden="1" customHeight="1">
      <c r="B1668" s="1485" t="s">
        <v>5602</v>
      </c>
      <c r="C1668" s="1486">
        <v>1665</v>
      </c>
      <c r="D1668" s="1487">
        <v>0</v>
      </c>
      <c r="E1668" s="1487">
        <v>0</v>
      </c>
      <c r="F1668" s="1669">
        <f t="shared" si="25"/>
        <v>15</v>
      </c>
    </row>
    <row r="1669" spans="2:6" ht="16.5" hidden="1" customHeight="1">
      <c r="B1669" s="1485" t="s">
        <v>5603</v>
      </c>
      <c r="C1669" s="1486">
        <v>1666</v>
      </c>
      <c r="D1669" s="1487">
        <v>0</v>
      </c>
      <c r="E1669" s="1487">
        <v>0</v>
      </c>
      <c r="F1669" s="1669">
        <f t="shared" ref="F1669:F1732" si="26">MOD(ROW()-3,25)</f>
        <v>16</v>
      </c>
    </row>
    <row r="1670" spans="2:6" ht="16.5" hidden="1" customHeight="1">
      <c r="B1670" s="1485" t="s">
        <v>5604</v>
      </c>
      <c r="C1670" s="1486">
        <v>1667</v>
      </c>
      <c r="D1670" s="1487">
        <v>0</v>
      </c>
      <c r="E1670" s="1487">
        <v>0</v>
      </c>
      <c r="F1670" s="1669">
        <f t="shared" si="26"/>
        <v>17</v>
      </c>
    </row>
    <row r="1671" spans="2:6" ht="16.5" hidden="1" customHeight="1">
      <c r="B1671" s="1485" t="s">
        <v>5605</v>
      </c>
      <c r="C1671" s="1486">
        <v>1668</v>
      </c>
      <c r="D1671" s="1487">
        <v>0</v>
      </c>
      <c r="E1671" s="1487">
        <v>0</v>
      </c>
      <c r="F1671" s="1669">
        <f t="shared" si="26"/>
        <v>18</v>
      </c>
    </row>
    <row r="1672" spans="2:6" ht="16.5" hidden="1" customHeight="1">
      <c r="B1672" s="1485" t="s">
        <v>5606</v>
      </c>
      <c r="C1672" s="1486">
        <v>1669</v>
      </c>
      <c r="D1672" s="1487">
        <v>0</v>
      </c>
      <c r="E1672" s="1487">
        <v>0</v>
      </c>
      <c r="F1672" s="1669">
        <f t="shared" si="26"/>
        <v>19</v>
      </c>
    </row>
    <row r="1673" spans="2:6" ht="16.5" hidden="1" customHeight="1">
      <c r="B1673" s="1485" t="s">
        <v>5607</v>
      </c>
      <c r="C1673" s="1486">
        <v>1670</v>
      </c>
      <c r="D1673" s="1487">
        <v>0</v>
      </c>
      <c r="E1673" s="1487">
        <v>0</v>
      </c>
      <c r="F1673" s="1669">
        <f t="shared" si="26"/>
        <v>20</v>
      </c>
    </row>
    <row r="1674" spans="2:6" ht="16.5" hidden="1" customHeight="1">
      <c r="B1674" s="1485" t="s">
        <v>5608</v>
      </c>
      <c r="C1674" s="1486">
        <v>1671</v>
      </c>
      <c r="D1674" s="1487">
        <v>0</v>
      </c>
      <c r="E1674" s="1487">
        <v>0</v>
      </c>
      <c r="F1674" s="1669">
        <f t="shared" si="26"/>
        <v>21</v>
      </c>
    </row>
    <row r="1675" spans="2:6" ht="16.5" hidden="1" customHeight="1">
      <c r="B1675" s="1485" t="s">
        <v>5609</v>
      </c>
      <c r="C1675" s="1486">
        <v>1672</v>
      </c>
      <c r="D1675" s="1487">
        <v>0</v>
      </c>
      <c r="E1675" s="1487">
        <v>0</v>
      </c>
      <c r="F1675" s="1669">
        <f t="shared" si="26"/>
        <v>22</v>
      </c>
    </row>
    <row r="1676" spans="2:6" ht="16.5" hidden="1" customHeight="1">
      <c r="B1676" s="1485" t="s">
        <v>5610</v>
      </c>
      <c r="C1676" s="1486">
        <v>1673</v>
      </c>
      <c r="D1676" s="1487">
        <v>0</v>
      </c>
      <c r="E1676" s="1487">
        <v>0</v>
      </c>
      <c r="F1676" s="1669">
        <f t="shared" si="26"/>
        <v>23</v>
      </c>
    </row>
    <row r="1677" spans="2:6" ht="16.5" hidden="1" customHeight="1">
      <c r="B1677" s="1485" t="s">
        <v>5611</v>
      </c>
      <c r="C1677" s="1486">
        <v>1674</v>
      </c>
      <c r="D1677" s="1487">
        <v>0</v>
      </c>
      <c r="E1677" s="1487">
        <v>0</v>
      </c>
      <c r="F1677" s="1669">
        <f t="shared" si="26"/>
        <v>24</v>
      </c>
    </row>
    <row r="1678" spans="2:6" ht="16.5" customHeight="1">
      <c r="B1678" s="1485" t="s">
        <v>5612</v>
      </c>
      <c r="C1678" s="1486">
        <v>1675</v>
      </c>
      <c r="D1678" s="1487">
        <v>0</v>
      </c>
      <c r="E1678" s="1487">
        <f>E1628+75</f>
        <v>2550</v>
      </c>
      <c r="F1678" s="1669">
        <f t="shared" si="26"/>
        <v>0</v>
      </c>
    </row>
    <row r="1679" spans="2:6" ht="16.5" hidden="1" customHeight="1">
      <c r="B1679" s="1485" t="s">
        <v>5613</v>
      </c>
      <c r="C1679" s="1486">
        <v>1676</v>
      </c>
      <c r="D1679" s="1487">
        <v>0</v>
      </c>
      <c r="E1679" s="1487">
        <v>0</v>
      </c>
      <c r="F1679" s="1669">
        <f t="shared" si="26"/>
        <v>1</v>
      </c>
    </row>
    <row r="1680" spans="2:6" ht="16.5" hidden="1" customHeight="1">
      <c r="B1680" s="1485" t="s">
        <v>5614</v>
      </c>
      <c r="C1680" s="1486">
        <v>1677</v>
      </c>
      <c r="D1680" s="1487">
        <v>0</v>
      </c>
      <c r="E1680" s="1487">
        <v>0</v>
      </c>
      <c r="F1680" s="1669">
        <f t="shared" si="26"/>
        <v>2</v>
      </c>
    </row>
    <row r="1681" spans="2:6" ht="16.5" hidden="1" customHeight="1">
      <c r="B1681" s="1485" t="s">
        <v>5615</v>
      </c>
      <c r="C1681" s="1486">
        <v>1678</v>
      </c>
      <c r="D1681" s="1487">
        <v>0</v>
      </c>
      <c r="E1681" s="1487">
        <v>0</v>
      </c>
      <c r="F1681" s="1669">
        <f t="shared" si="26"/>
        <v>3</v>
      </c>
    </row>
    <row r="1682" spans="2:6" ht="16.5" hidden="1" customHeight="1">
      <c r="B1682" s="1485" t="s">
        <v>5616</v>
      </c>
      <c r="C1682" s="1486">
        <v>1679</v>
      </c>
      <c r="D1682" s="1487">
        <v>0</v>
      </c>
      <c r="E1682" s="1487">
        <v>0</v>
      </c>
      <c r="F1682" s="1669">
        <f t="shared" si="26"/>
        <v>4</v>
      </c>
    </row>
    <row r="1683" spans="2:6" ht="16.5" hidden="1" customHeight="1">
      <c r="B1683" s="1485" t="s">
        <v>5617</v>
      </c>
      <c r="C1683" s="1486">
        <v>1680</v>
      </c>
      <c r="D1683" s="1487">
        <v>0</v>
      </c>
      <c r="E1683" s="1487">
        <v>0</v>
      </c>
      <c r="F1683" s="1669">
        <f t="shared" si="26"/>
        <v>5</v>
      </c>
    </row>
    <row r="1684" spans="2:6" ht="16.5" hidden="1" customHeight="1">
      <c r="B1684" s="1485" t="s">
        <v>5618</v>
      </c>
      <c r="C1684" s="1486">
        <v>1681</v>
      </c>
      <c r="D1684" s="1487">
        <v>0</v>
      </c>
      <c r="E1684" s="1487">
        <v>0</v>
      </c>
      <c r="F1684" s="1669">
        <f t="shared" si="26"/>
        <v>6</v>
      </c>
    </row>
    <row r="1685" spans="2:6" ht="16.5" hidden="1" customHeight="1">
      <c r="B1685" s="1485" t="s">
        <v>5619</v>
      </c>
      <c r="C1685" s="1486">
        <v>1682</v>
      </c>
      <c r="D1685" s="1487">
        <v>0</v>
      </c>
      <c r="E1685" s="1487">
        <v>0</v>
      </c>
      <c r="F1685" s="1669">
        <f t="shared" si="26"/>
        <v>7</v>
      </c>
    </row>
    <row r="1686" spans="2:6" ht="16.5" hidden="1" customHeight="1">
      <c r="B1686" s="1485" t="s">
        <v>5620</v>
      </c>
      <c r="C1686" s="1486">
        <v>1683</v>
      </c>
      <c r="D1686" s="1487">
        <v>0</v>
      </c>
      <c r="E1686" s="1487">
        <v>0</v>
      </c>
      <c r="F1686" s="1669">
        <f t="shared" si="26"/>
        <v>8</v>
      </c>
    </row>
    <row r="1687" spans="2:6" ht="16.5" hidden="1" customHeight="1">
      <c r="B1687" s="1485" t="s">
        <v>5621</v>
      </c>
      <c r="C1687" s="1486">
        <v>1684</v>
      </c>
      <c r="D1687" s="1487">
        <v>0</v>
      </c>
      <c r="E1687" s="1487">
        <v>0</v>
      </c>
      <c r="F1687" s="1669">
        <f t="shared" si="26"/>
        <v>9</v>
      </c>
    </row>
    <row r="1688" spans="2:6" ht="16.5" hidden="1" customHeight="1">
      <c r="B1688" s="1485" t="s">
        <v>5622</v>
      </c>
      <c r="C1688" s="1486">
        <v>1685</v>
      </c>
      <c r="D1688" s="1487">
        <v>0</v>
      </c>
      <c r="E1688" s="1487">
        <v>0</v>
      </c>
      <c r="F1688" s="1669">
        <f t="shared" si="26"/>
        <v>10</v>
      </c>
    </row>
    <row r="1689" spans="2:6" ht="16.5" hidden="1" customHeight="1">
      <c r="B1689" s="1485" t="s">
        <v>5623</v>
      </c>
      <c r="C1689" s="1486">
        <v>1686</v>
      </c>
      <c r="D1689" s="1487">
        <v>0</v>
      </c>
      <c r="E1689" s="1487">
        <v>0</v>
      </c>
      <c r="F1689" s="1669">
        <f t="shared" si="26"/>
        <v>11</v>
      </c>
    </row>
    <row r="1690" spans="2:6" ht="16.5" hidden="1" customHeight="1">
      <c r="B1690" s="1485" t="s">
        <v>5624</v>
      </c>
      <c r="C1690" s="1486">
        <v>1687</v>
      </c>
      <c r="D1690" s="1487">
        <v>0</v>
      </c>
      <c r="E1690" s="1487">
        <v>0</v>
      </c>
      <c r="F1690" s="1669">
        <f t="shared" si="26"/>
        <v>12</v>
      </c>
    </row>
    <row r="1691" spans="2:6" ht="16.5" hidden="1" customHeight="1">
      <c r="B1691" s="1485" t="s">
        <v>5625</v>
      </c>
      <c r="C1691" s="1486">
        <v>1688</v>
      </c>
      <c r="D1691" s="1487">
        <v>0</v>
      </c>
      <c r="E1691" s="1487">
        <v>0</v>
      </c>
      <c r="F1691" s="1669">
        <f t="shared" si="26"/>
        <v>13</v>
      </c>
    </row>
    <row r="1692" spans="2:6" ht="16.5" hidden="1" customHeight="1">
      <c r="B1692" s="1485" t="s">
        <v>5626</v>
      </c>
      <c r="C1692" s="1486">
        <v>1689</v>
      </c>
      <c r="D1692" s="1487">
        <v>0</v>
      </c>
      <c r="E1692" s="1487">
        <v>0</v>
      </c>
      <c r="F1692" s="1669">
        <f t="shared" si="26"/>
        <v>14</v>
      </c>
    </row>
    <row r="1693" spans="2:6" ht="16.5" hidden="1" customHeight="1">
      <c r="B1693" s="1485" t="s">
        <v>5627</v>
      </c>
      <c r="C1693" s="1486">
        <v>1690</v>
      </c>
      <c r="D1693" s="1487">
        <v>0</v>
      </c>
      <c r="E1693" s="1487">
        <v>0</v>
      </c>
      <c r="F1693" s="1669">
        <f t="shared" si="26"/>
        <v>15</v>
      </c>
    </row>
    <row r="1694" spans="2:6" ht="16.5" hidden="1" customHeight="1">
      <c r="B1694" s="1485" t="s">
        <v>5628</v>
      </c>
      <c r="C1694" s="1486">
        <v>1691</v>
      </c>
      <c r="D1694" s="1487">
        <v>0</v>
      </c>
      <c r="E1694" s="1487">
        <v>0</v>
      </c>
      <c r="F1694" s="1669">
        <f t="shared" si="26"/>
        <v>16</v>
      </c>
    </row>
    <row r="1695" spans="2:6" ht="16.5" hidden="1" customHeight="1">
      <c r="B1695" s="1485" t="s">
        <v>5629</v>
      </c>
      <c r="C1695" s="1486">
        <v>1692</v>
      </c>
      <c r="D1695" s="1487">
        <v>0</v>
      </c>
      <c r="E1695" s="1487">
        <v>0</v>
      </c>
      <c r="F1695" s="1669">
        <f t="shared" si="26"/>
        <v>17</v>
      </c>
    </row>
    <row r="1696" spans="2:6" ht="16.5" hidden="1" customHeight="1">
      <c r="B1696" s="1485" t="s">
        <v>5630</v>
      </c>
      <c r="C1696" s="1486">
        <v>1693</v>
      </c>
      <c r="D1696" s="1487">
        <v>0</v>
      </c>
      <c r="E1696" s="1487">
        <v>0</v>
      </c>
      <c r="F1696" s="1669">
        <f t="shared" si="26"/>
        <v>18</v>
      </c>
    </row>
    <row r="1697" spans="2:6" ht="16.5" hidden="1" customHeight="1">
      <c r="B1697" s="1485" t="s">
        <v>5631</v>
      </c>
      <c r="C1697" s="1486">
        <v>1694</v>
      </c>
      <c r="D1697" s="1487">
        <v>0</v>
      </c>
      <c r="E1697" s="1487">
        <v>0</v>
      </c>
      <c r="F1697" s="1669">
        <f t="shared" si="26"/>
        <v>19</v>
      </c>
    </row>
    <row r="1698" spans="2:6" ht="16.5" hidden="1" customHeight="1">
      <c r="B1698" s="1485" t="s">
        <v>5632</v>
      </c>
      <c r="C1698" s="1486">
        <v>1695</v>
      </c>
      <c r="D1698" s="1487">
        <v>0</v>
      </c>
      <c r="E1698" s="1487">
        <v>0</v>
      </c>
      <c r="F1698" s="1669">
        <f t="shared" si="26"/>
        <v>20</v>
      </c>
    </row>
    <row r="1699" spans="2:6" ht="16.5" hidden="1" customHeight="1">
      <c r="B1699" s="1485" t="s">
        <v>5633</v>
      </c>
      <c r="C1699" s="1486">
        <v>1696</v>
      </c>
      <c r="D1699" s="1487">
        <v>0</v>
      </c>
      <c r="E1699" s="1487">
        <v>0</v>
      </c>
      <c r="F1699" s="1669">
        <f t="shared" si="26"/>
        <v>21</v>
      </c>
    </row>
    <row r="1700" spans="2:6" ht="16.5" hidden="1" customHeight="1">
      <c r="B1700" s="1485" t="s">
        <v>5634</v>
      </c>
      <c r="C1700" s="1486">
        <v>1697</v>
      </c>
      <c r="D1700" s="1487">
        <v>0</v>
      </c>
      <c r="E1700" s="1487">
        <v>0</v>
      </c>
      <c r="F1700" s="1669">
        <f t="shared" si="26"/>
        <v>22</v>
      </c>
    </row>
    <row r="1701" spans="2:6" ht="16.5" hidden="1" customHeight="1">
      <c r="B1701" s="1485" t="s">
        <v>5635</v>
      </c>
      <c r="C1701" s="1486">
        <v>1698</v>
      </c>
      <c r="D1701" s="1487">
        <v>0</v>
      </c>
      <c r="E1701" s="1487">
        <v>0</v>
      </c>
      <c r="F1701" s="1669">
        <f t="shared" si="26"/>
        <v>23</v>
      </c>
    </row>
    <row r="1702" spans="2:6" ht="16.5" hidden="1" customHeight="1">
      <c r="B1702" s="1485" t="s">
        <v>5636</v>
      </c>
      <c r="C1702" s="1486">
        <v>1699</v>
      </c>
      <c r="D1702" s="1487">
        <v>0</v>
      </c>
      <c r="E1702" s="1487">
        <v>0</v>
      </c>
      <c r="F1702" s="1669">
        <f t="shared" si="26"/>
        <v>24</v>
      </c>
    </row>
    <row r="1703" spans="2:6" ht="16.5" customHeight="1">
      <c r="B1703" s="1485" t="s">
        <v>5637</v>
      </c>
      <c r="C1703" s="1486">
        <v>1700</v>
      </c>
      <c r="D1703" s="1487">
        <f>D1653+1250</f>
        <v>42500</v>
      </c>
      <c r="E1703" s="1487">
        <v>0</v>
      </c>
      <c r="F1703" s="1669">
        <f t="shared" si="26"/>
        <v>0</v>
      </c>
    </row>
    <row r="1704" spans="2:6" ht="16.5" hidden="1" customHeight="1">
      <c r="B1704" s="1485" t="s">
        <v>5638</v>
      </c>
      <c r="C1704" s="1486">
        <v>1701</v>
      </c>
      <c r="D1704" s="1487">
        <v>0</v>
      </c>
      <c r="E1704" s="1487">
        <v>0</v>
      </c>
      <c r="F1704" s="1669">
        <f t="shared" si="26"/>
        <v>1</v>
      </c>
    </row>
    <row r="1705" spans="2:6" ht="16.5" hidden="1" customHeight="1">
      <c r="B1705" s="1485" t="s">
        <v>5639</v>
      </c>
      <c r="C1705" s="1486">
        <v>1702</v>
      </c>
      <c r="D1705" s="1487">
        <v>0</v>
      </c>
      <c r="E1705" s="1487">
        <v>0</v>
      </c>
      <c r="F1705" s="1669">
        <f t="shared" si="26"/>
        <v>2</v>
      </c>
    </row>
    <row r="1706" spans="2:6" ht="16.5" hidden="1" customHeight="1">
      <c r="B1706" s="1485" t="s">
        <v>5640</v>
      </c>
      <c r="C1706" s="1486">
        <v>1703</v>
      </c>
      <c r="D1706" s="1487">
        <v>0</v>
      </c>
      <c r="E1706" s="1487">
        <v>0</v>
      </c>
      <c r="F1706" s="1669">
        <f t="shared" si="26"/>
        <v>3</v>
      </c>
    </row>
    <row r="1707" spans="2:6" ht="16.5" hidden="1" customHeight="1">
      <c r="B1707" s="1485" t="s">
        <v>5641</v>
      </c>
      <c r="C1707" s="1486">
        <v>1704</v>
      </c>
      <c r="D1707" s="1487">
        <v>0</v>
      </c>
      <c r="E1707" s="1487">
        <v>0</v>
      </c>
      <c r="F1707" s="1669">
        <f t="shared" si="26"/>
        <v>4</v>
      </c>
    </row>
    <row r="1708" spans="2:6" ht="16.5" hidden="1" customHeight="1">
      <c r="B1708" s="1485" t="s">
        <v>5642</v>
      </c>
      <c r="C1708" s="1486">
        <v>1705</v>
      </c>
      <c r="D1708" s="1487">
        <v>0</v>
      </c>
      <c r="E1708" s="1487">
        <v>0</v>
      </c>
      <c r="F1708" s="1669">
        <f t="shared" si="26"/>
        <v>5</v>
      </c>
    </row>
    <row r="1709" spans="2:6" ht="16.5" hidden="1" customHeight="1">
      <c r="B1709" s="1485" t="s">
        <v>5643</v>
      </c>
      <c r="C1709" s="1486">
        <v>1706</v>
      </c>
      <c r="D1709" s="1487">
        <v>0</v>
      </c>
      <c r="E1709" s="1487">
        <v>0</v>
      </c>
      <c r="F1709" s="1669">
        <f t="shared" si="26"/>
        <v>6</v>
      </c>
    </row>
    <row r="1710" spans="2:6" ht="16.5" hidden="1" customHeight="1">
      <c r="B1710" s="1485" t="s">
        <v>5644</v>
      </c>
      <c r="C1710" s="1486">
        <v>1707</v>
      </c>
      <c r="D1710" s="1487">
        <v>0</v>
      </c>
      <c r="E1710" s="1487">
        <v>0</v>
      </c>
      <c r="F1710" s="1669">
        <f t="shared" si="26"/>
        <v>7</v>
      </c>
    </row>
    <row r="1711" spans="2:6" ht="16.5" hidden="1" customHeight="1">
      <c r="B1711" s="1485" t="s">
        <v>5645</v>
      </c>
      <c r="C1711" s="1486">
        <v>1708</v>
      </c>
      <c r="D1711" s="1487">
        <v>0</v>
      </c>
      <c r="E1711" s="1487">
        <v>0</v>
      </c>
      <c r="F1711" s="1669">
        <f t="shared" si="26"/>
        <v>8</v>
      </c>
    </row>
    <row r="1712" spans="2:6" ht="16.5" hidden="1" customHeight="1">
      <c r="B1712" s="1485" t="s">
        <v>5646</v>
      </c>
      <c r="C1712" s="1486">
        <v>1709</v>
      </c>
      <c r="D1712" s="1487">
        <v>0</v>
      </c>
      <c r="E1712" s="1487">
        <v>0</v>
      </c>
      <c r="F1712" s="1669">
        <f t="shared" si="26"/>
        <v>9</v>
      </c>
    </row>
    <row r="1713" spans="2:6" ht="16.5" hidden="1" customHeight="1">
      <c r="B1713" s="1485" t="s">
        <v>5647</v>
      </c>
      <c r="C1713" s="1486">
        <v>1710</v>
      </c>
      <c r="D1713" s="1487">
        <v>0</v>
      </c>
      <c r="E1713" s="1487">
        <v>0</v>
      </c>
      <c r="F1713" s="1669">
        <f t="shared" si="26"/>
        <v>10</v>
      </c>
    </row>
    <row r="1714" spans="2:6" ht="16.5" hidden="1" customHeight="1">
      <c r="B1714" s="1485" t="s">
        <v>5648</v>
      </c>
      <c r="C1714" s="1486">
        <v>1711</v>
      </c>
      <c r="D1714" s="1487">
        <v>0</v>
      </c>
      <c r="E1714" s="1487">
        <v>0</v>
      </c>
      <c r="F1714" s="1669">
        <f t="shared" si="26"/>
        <v>11</v>
      </c>
    </row>
    <row r="1715" spans="2:6" ht="16.5" hidden="1" customHeight="1">
      <c r="B1715" s="1485" t="s">
        <v>5649</v>
      </c>
      <c r="C1715" s="1486">
        <v>1712</v>
      </c>
      <c r="D1715" s="1487">
        <v>0</v>
      </c>
      <c r="E1715" s="1487">
        <v>0</v>
      </c>
      <c r="F1715" s="1669">
        <f t="shared" si="26"/>
        <v>12</v>
      </c>
    </row>
    <row r="1716" spans="2:6" ht="16.5" hidden="1" customHeight="1">
      <c r="B1716" s="1485" t="s">
        <v>5650</v>
      </c>
      <c r="C1716" s="1486">
        <v>1713</v>
      </c>
      <c r="D1716" s="1487">
        <v>0</v>
      </c>
      <c r="E1716" s="1487">
        <v>0</v>
      </c>
      <c r="F1716" s="1669">
        <f t="shared" si="26"/>
        <v>13</v>
      </c>
    </row>
    <row r="1717" spans="2:6" ht="16.5" hidden="1" customHeight="1">
      <c r="B1717" s="1485" t="s">
        <v>5651</v>
      </c>
      <c r="C1717" s="1486">
        <v>1714</v>
      </c>
      <c r="D1717" s="1487">
        <v>0</v>
      </c>
      <c r="E1717" s="1487">
        <v>0</v>
      </c>
      <c r="F1717" s="1669">
        <f t="shared" si="26"/>
        <v>14</v>
      </c>
    </row>
    <row r="1718" spans="2:6" ht="16.5" hidden="1" customHeight="1">
      <c r="B1718" s="1485" t="s">
        <v>5652</v>
      </c>
      <c r="C1718" s="1486">
        <v>1715</v>
      </c>
      <c r="D1718" s="1487">
        <v>0</v>
      </c>
      <c r="E1718" s="1487">
        <v>0</v>
      </c>
      <c r="F1718" s="1669">
        <f t="shared" si="26"/>
        <v>15</v>
      </c>
    </row>
    <row r="1719" spans="2:6" ht="16.5" hidden="1" customHeight="1">
      <c r="B1719" s="1485" t="s">
        <v>5653</v>
      </c>
      <c r="C1719" s="1486">
        <v>1716</v>
      </c>
      <c r="D1719" s="1487">
        <v>0</v>
      </c>
      <c r="E1719" s="1487">
        <v>0</v>
      </c>
      <c r="F1719" s="1669">
        <f t="shared" si="26"/>
        <v>16</v>
      </c>
    </row>
    <row r="1720" spans="2:6" ht="16.5" hidden="1" customHeight="1">
      <c r="B1720" s="1485" t="s">
        <v>5654</v>
      </c>
      <c r="C1720" s="1486">
        <v>1717</v>
      </c>
      <c r="D1720" s="1487">
        <v>0</v>
      </c>
      <c r="E1720" s="1487">
        <v>0</v>
      </c>
      <c r="F1720" s="1669">
        <f t="shared" si="26"/>
        <v>17</v>
      </c>
    </row>
    <row r="1721" spans="2:6" ht="16.5" hidden="1" customHeight="1">
      <c r="B1721" s="1485" t="s">
        <v>5655</v>
      </c>
      <c r="C1721" s="1486">
        <v>1718</v>
      </c>
      <c r="D1721" s="1487">
        <v>0</v>
      </c>
      <c r="E1721" s="1487">
        <v>0</v>
      </c>
      <c r="F1721" s="1669">
        <f t="shared" si="26"/>
        <v>18</v>
      </c>
    </row>
    <row r="1722" spans="2:6" ht="16.5" hidden="1" customHeight="1">
      <c r="B1722" s="1485" t="s">
        <v>5656</v>
      </c>
      <c r="C1722" s="1486">
        <v>1719</v>
      </c>
      <c r="D1722" s="1487">
        <v>0</v>
      </c>
      <c r="E1722" s="1487">
        <v>0</v>
      </c>
      <c r="F1722" s="1669">
        <f t="shared" si="26"/>
        <v>19</v>
      </c>
    </row>
    <row r="1723" spans="2:6" ht="16.5" hidden="1" customHeight="1">
      <c r="B1723" s="1485" t="s">
        <v>5657</v>
      </c>
      <c r="C1723" s="1486">
        <v>1720</v>
      </c>
      <c r="D1723" s="1487">
        <v>0</v>
      </c>
      <c r="E1723" s="1487">
        <v>0</v>
      </c>
      <c r="F1723" s="1669">
        <f t="shared" si="26"/>
        <v>20</v>
      </c>
    </row>
    <row r="1724" spans="2:6" ht="16.5" hidden="1" customHeight="1">
      <c r="B1724" s="1485" t="s">
        <v>5658</v>
      </c>
      <c r="C1724" s="1486">
        <v>1721</v>
      </c>
      <c r="D1724" s="1487">
        <v>0</v>
      </c>
      <c r="E1724" s="1487">
        <v>0</v>
      </c>
      <c r="F1724" s="1669">
        <f t="shared" si="26"/>
        <v>21</v>
      </c>
    </row>
    <row r="1725" spans="2:6" ht="16.5" hidden="1" customHeight="1">
      <c r="B1725" s="1485" t="s">
        <v>5659</v>
      </c>
      <c r="C1725" s="1486">
        <v>1722</v>
      </c>
      <c r="D1725" s="1487">
        <v>0</v>
      </c>
      <c r="E1725" s="1487">
        <v>0</v>
      </c>
      <c r="F1725" s="1669">
        <f t="shared" si="26"/>
        <v>22</v>
      </c>
    </row>
    <row r="1726" spans="2:6" ht="16.5" hidden="1" customHeight="1">
      <c r="B1726" s="1485" t="s">
        <v>5660</v>
      </c>
      <c r="C1726" s="1486">
        <v>1723</v>
      </c>
      <c r="D1726" s="1487">
        <v>0</v>
      </c>
      <c r="E1726" s="1487">
        <v>0</v>
      </c>
      <c r="F1726" s="1669">
        <f t="shared" si="26"/>
        <v>23</v>
      </c>
    </row>
    <row r="1727" spans="2:6" ht="16.5" hidden="1" customHeight="1">
      <c r="B1727" s="1485" t="s">
        <v>5661</v>
      </c>
      <c r="C1727" s="1486">
        <v>1724</v>
      </c>
      <c r="D1727" s="1487">
        <v>0</v>
      </c>
      <c r="E1727" s="1487">
        <v>0</v>
      </c>
      <c r="F1727" s="1669">
        <f t="shared" si="26"/>
        <v>24</v>
      </c>
    </row>
    <row r="1728" spans="2:6" ht="16.5" customHeight="1">
      <c r="B1728" s="1485" t="s">
        <v>5662</v>
      </c>
      <c r="C1728" s="1486">
        <v>1725</v>
      </c>
      <c r="D1728" s="1487">
        <v>0</v>
      </c>
      <c r="E1728" s="1487">
        <f>E1678+75</f>
        <v>2625</v>
      </c>
      <c r="F1728" s="1669">
        <f t="shared" si="26"/>
        <v>0</v>
      </c>
    </row>
    <row r="1729" spans="2:6" ht="16.5" hidden="1" customHeight="1">
      <c r="B1729" s="1485" t="s">
        <v>5663</v>
      </c>
      <c r="C1729" s="1486">
        <v>1726</v>
      </c>
      <c r="D1729" s="1487">
        <v>0</v>
      </c>
      <c r="E1729" s="1487">
        <v>0</v>
      </c>
      <c r="F1729" s="1669">
        <f t="shared" si="26"/>
        <v>1</v>
      </c>
    </row>
    <row r="1730" spans="2:6" ht="16.5" hidden="1" customHeight="1">
      <c r="B1730" s="1485" t="s">
        <v>5664</v>
      </c>
      <c r="C1730" s="1486">
        <v>1727</v>
      </c>
      <c r="D1730" s="1487">
        <v>0</v>
      </c>
      <c r="E1730" s="1487">
        <v>0</v>
      </c>
      <c r="F1730" s="1669">
        <f t="shared" si="26"/>
        <v>2</v>
      </c>
    </row>
    <row r="1731" spans="2:6" ht="16.5" hidden="1" customHeight="1">
      <c r="B1731" s="1485" t="s">
        <v>5665</v>
      </c>
      <c r="C1731" s="1486">
        <v>1728</v>
      </c>
      <c r="D1731" s="1487">
        <v>0</v>
      </c>
      <c r="E1731" s="1487">
        <v>0</v>
      </c>
      <c r="F1731" s="1669">
        <f t="shared" si="26"/>
        <v>3</v>
      </c>
    </row>
    <row r="1732" spans="2:6" ht="16.5" hidden="1" customHeight="1">
      <c r="B1732" s="1485" t="s">
        <v>5666</v>
      </c>
      <c r="C1732" s="1486">
        <v>1729</v>
      </c>
      <c r="D1732" s="1487">
        <v>0</v>
      </c>
      <c r="E1732" s="1487">
        <v>0</v>
      </c>
      <c r="F1732" s="1669">
        <f t="shared" si="26"/>
        <v>4</v>
      </c>
    </row>
    <row r="1733" spans="2:6" ht="16.5" hidden="1" customHeight="1">
      <c r="B1733" s="1485" t="s">
        <v>5667</v>
      </c>
      <c r="C1733" s="1486">
        <v>1730</v>
      </c>
      <c r="D1733" s="1487">
        <v>0</v>
      </c>
      <c r="E1733" s="1487">
        <v>0</v>
      </c>
      <c r="F1733" s="1669">
        <f t="shared" ref="F1733:F1796" si="27">MOD(ROW()-3,25)</f>
        <v>5</v>
      </c>
    </row>
    <row r="1734" spans="2:6" ht="16.5" hidden="1" customHeight="1">
      <c r="B1734" s="1485" t="s">
        <v>5668</v>
      </c>
      <c r="C1734" s="1486">
        <v>1731</v>
      </c>
      <c r="D1734" s="1487">
        <v>0</v>
      </c>
      <c r="E1734" s="1487">
        <v>0</v>
      </c>
      <c r="F1734" s="1669">
        <f t="shared" si="27"/>
        <v>6</v>
      </c>
    </row>
    <row r="1735" spans="2:6" ht="16.5" hidden="1" customHeight="1">
      <c r="B1735" s="1485" t="s">
        <v>5669</v>
      </c>
      <c r="C1735" s="1486">
        <v>1732</v>
      </c>
      <c r="D1735" s="1487">
        <v>0</v>
      </c>
      <c r="E1735" s="1487">
        <v>0</v>
      </c>
      <c r="F1735" s="1669">
        <f t="shared" si="27"/>
        <v>7</v>
      </c>
    </row>
    <row r="1736" spans="2:6" ht="16.5" hidden="1" customHeight="1">
      <c r="B1736" s="1485" t="s">
        <v>5670</v>
      </c>
      <c r="C1736" s="1486">
        <v>1733</v>
      </c>
      <c r="D1736" s="1487">
        <v>0</v>
      </c>
      <c r="E1736" s="1487">
        <v>0</v>
      </c>
      <c r="F1736" s="1669">
        <f t="shared" si="27"/>
        <v>8</v>
      </c>
    </row>
    <row r="1737" spans="2:6" ht="16.5" hidden="1" customHeight="1">
      <c r="B1737" s="1485" t="s">
        <v>5671</v>
      </c>
      <c r="C1737" s="1486">
        <v>1734</v>
      </c>
      <c r="D1737" s="1487">
        <v>0</v>
      </c>
      <c r="E1737" s="1487">
        <v>0</v>
      </c>
      <c r="F1737" s="1669">
        <f t="shared" si="27"/>
        <v>9</v>
      </c>
    </row>
    <row r="1738" spans="2:6" ht="16.5" hidden="1" customHeight="1">
      <c r="B1738" s="1485" t="s">
        <v>5672</v>
      </c>
      <c r="C1738" s="1486">
        <v>1735</v>
      </c>
      <c r="D1738" s="1487">
        <v>0</v>
      </c>
      <c r="E1738" s="1487">
        <v>0</v>
      </c>
      <c r="F1738" s="1669">
        <f t="shared" si="27"/>
        <v>10</v>
      </c>
    </row>
    <row r="1739" spans="2:6" ht="16.5" hidden="1" customHeight="1">
      <c r="B1739" s="1485" t="s">
        <v>5673</v>
      </c>
      <c r="C1739" s="1486">
        <v>1736</v>
      </c>
      <c r="D1739" s="1487">
        <v>0</v>
      </c>
      <c r="E1739" s="1487">
        <v>0</v>
      </c>
      <c r="F1739" s="1669">
        <f t="shared" si="27"/>
        <v>11</v>
      </c>
    </row>
    <row r="1740" spans="2:6" ht="16.5" hidden="1" customHeight="1">
      <c r="B1740" s="1485" t="s">
        <v>5674</v>
      </c>
      <c r="C1740" s="1486">
        <v>1737</v>
      </c>
      <c r="D1740" s="1487">
        <v>0</v>
      </c>
      <c r="E1740" s="1487">
        <v>0</v>
      </c>
      <c r="F1740" s="1669">
        <f t="shared" si="27"/>
        <v>12</v>
      </c>
    </row>
    <row r="1741" spans="2:6" ht="16.5" hidden="1" customHeight="1">
      <c r="B1741" s="1485" t="s">
        <v>5675</v>
      </c>
      <c r="C1741" s="1486">
        <v>1738</v>
      </c>
      <c r="D1741" s="1487">
        <v>0</v>
      </c>
      <c r="E1741" s="1487">
        <v>0</v>
      </c>
      <c r="F1741" s="1669">
        <f t="shared" si="27"/>
        <v>13</v>
      </c>
    </row>
    <row r="1742" spans="2:6" ht="16.5" hidden="1" customHeight="1">
      <c r="B1742" s="1485" t="s">
        <v>5676</v>
      </c>
      <c r="C1742" s="1486">
        <v>1739</v>
      </c>
      <c r="D1742" s="1487">
        <v>0</v>
      </c>
      <c r="E1742" s="1487">
        <v>0</v>
      </c>
      <c r="F1742" s="1669">
        <f t="shared" si="27"/>
        <v>14</v>
      </c>
    </row>
    <row r="1743" spans="2:6" ht="16.5" hidden="1" customHeight="1">
      <c r="B1743" s="1485" t="s">
        <v>5677</v>
      </c>
      <c r="C1743" s="1486">
        <v>1740</v>
      </c>
      <c r="D1743" s="1487">
        <v>0</v>
      </c>
      <c r="E1743" s="1487">
        <v>0</v>
      </c>
      <c r="F1743" s="1669">
        <f t="shared" si="27"/>
        <v>15</v>
      </c>
    </row>
    <row r="1744" spans="2:6" ht="16.5" hidden="1" customHeight="1">
      <c r="B1744" s="1485" t="s">
        <v>5678</v>
      </c>
      <c r="C1744" s="1486">
        <v>1741</v>
      </c>
      <c r="D1744" s="1487">
        <v>0</v>
      </c>
      <c r="E1744" s="1487">
        <v>0</v>
      </c>
      <c r="F1744" s="1669">
        <f t="shared" si="27"/>
        <v>16</v>
      </c>
    </row>
    <row r="1745" spans="2:6" ht="16.5" hidden="1" customHeight="1">
      <c r="B1745" s="1485" t="s">
        <v>5679</v>
      </c>
      <c r="C1745" s="1486">
        <v>1742</v>
      </c>
      <c r="D1745" s="1487">
        <v>0</v>
      </c>
      <c r="E1745" s="1487">
        <v>0</v>
      </c>
      <c r="F1745" s="1669">
        <f t="shared" si="27"/>
        <v>17</v>
      </c>
    </row>
    <row r="1746" spans="2:6" ht="16.5" hidden="1" customHeight="1">
      <c r="B1746" s="1485" t="s">
        <v>5680</v>
      </c>
      <c r="C1746" s="1486">
        <v>1743</v>
      </c>
      <c r="D1746" s="1487">
        <v>0</v>
      </c>
      <c r="E1746" s="1487">
        <v>0</v>
      </c>
      <c r="F1746" s="1669">
        <f t="shared" si="27"/>
        <v>18</v>
      </c>
    </row>
    <row r="1747" spans="2:6" ht="16.5" hidden="1" customHeight="1">
      <c r="B1747" s="1485" t="s">
        <v>5681</v>
      </c>
      <c r="C1747" s="1486">
        <v>1744</v>
      </c>
      <c r="D1747" s="1487">
        <v>0</v>
      </c>
      <c r="E1747" s="1487">
        <v>0</v>
      </c>
      <c r="F1747" s="1669">
        <f t="shared" si="27"/>
        <v>19</v>
      </c>
    </row>
    <row r="1748" spans="2:6" ht="16.5" hidden="1" customHeight="1">
      <c r="B1748" s="1485" t="s">
        <v>5682</v>
      </c>
      <c r="C1748" s="1486">
        <v>1745</v>
      </c>
      <c r="D1748" s="1487">
        <v>0</v>
      </c>
      <c r="E1748" s="1487">
        <v>0</v>
      </c>
      <c r="F1748" s="1669">
        <f t="shared" si="27"/>
        <v>20</v>
      </c>
    </row>
    <row r="1749" spans="2:6" ht="16.5" hidden="1" customHeight="1">
      <c r="B1749" s="1485" t="s">
        <v>5683</v>
      </c>
      <c r="C1749" s="1486">
        <v>1746</v>
      </c>
      <c r="D1749" s="1487">
        <v>0</v>
      </c>
      <c r="E1749" s="1487">
        <v>0</v>
      </c>
      <c r="F1749" s="1669">
        <f t="shared" si="27"/>
        <v>21</v>
      </c>
    </row>
    <row r="1750" spans="2:6" ht="16.5" hidden="1" customHeight="1">
      <c r="B1750" s="1485" t="s">
        <v>5684</v>
      </c>
      <c r="C1750" s="1486">
        <v>1747</v>
      </c>
      <c r="D1750" s="1487">
        <v>0</v>
      </c>
      <c r="E1750" s="1487">
        <v>0</v>
      </c>
      <c r="F1750" s="1669">
        <f t="shared" si="27"/>
        <v>22</v>
      </c>
    </row>
    <row r="1751" spans="2:6" ht="16.5" hidden="1" customHeight="1">
      <c r="B1751" s="1485" t="s">
        <v>5685</v>
      </c>
      <c r="C1751" s="1486">
        <v>1748</v>
      </c>
      <c r="D1751" s="1487">
        <v>0</v>
      </c>
      <c r="E1751" s="1487">
        <v>0</v>
      </c>
      <c r="F1751" s="1669">
        <f t="shared" si="27"/>
        <v>23</v>
      </c>
    </row>
    <row r="1752" spans="2:6" ht="16.5" hidden="1" customHeight="1">
      <c r="B1752" s="1485" t="s">
        <v>5686</v>
      </c>
      <c r="C1752" s="1486">
        <v>1749</v>
      </c>
      <c r="D1752" s="1487">
        <v>0</v>
      </c>
      <c r="E1752" s="1487">
        <v>0</v>
      </c>
      <c r="F1752" s="1669">
        <f t="shared" si="27"/>
        <v>24</v>
      </c>
    </row>
    <row r="1753" spans="2:6" ht="16.5" customHeight="1">
      <c r="B1753" s="1485" t="s">
        <v>5687</v>
      </c>
      <c r="C1753" s="1486">
        <v>1750</v>
      </c>
      <c r="D1753" s="1487">
        <f>D1703+1250</f>
        <v>43750</v>
      </c>
      <c r="E1753" s="1487">
        <v>0</v>
      </c>
      <c r="F1753" s="1669">
        <f t="shared" si="27"/>
        <v>0</v>
      </c>
    </row>
    <row r="1754" spans="2:6" ht="16.5" hidden="1" customHeight="1">
      <c r="B1754" s="1485" t="s">
        <v>5688</v>
      </c>
      <c r="C1754" s="1486">
        <v>1751</v>
      </c>
      <c r="D1754" s="1487">
        <v>0</v>
      </c>
      <c r="E1754" s="1487">
        <v>0</v>
      </c>
      <c r="F1754" s="1669">
        <f t="shared" si="27"/>
        <v>1</v>
      </c>
    </row>
    <row r="1755" spans="2:6" ht="16.5" hidden="1" customHeight="1">
      <c r="B1755" s="1485" t="s">
        <v>5689</v>
      </c>
      <c r="C1755" s="1486">
        <v>1752</v>
      </c>
      <c r="D1755" s="1487">
        <v>0</v>
      </c>
      <c r="E1755" s="1487">
        <v>0</v>
      </c>
      <c r="F1755" s="1669">
        <f t="shared" si="27"/>
        <v>2</v>
      </c>
    </row>
    <row r="1756" spans="2:6" ht="16.5" hidden="1" customHeight="1">
      <c r="B1756" s="1485" t="s">
        <v>5690</v>
      </c>
      <c r="C1756" s="1486">
        <v>1753</v>
      </c>
      <c r="D1756" s="1487">
        <v>0</v>
      </c>
      <c r="E1756" s="1487">
        <v>0</v>
      </c>
      <c r="F1756" s="1669">
        <f t="shared" si="27"/>
        <v>3</v>
      </c>
    </row>
    <row r="1757" spans="2:6" ht="16.5" hidden="1" customHeight="1">
      <c r="B1757" s="1485" t="s">
        <v>5691</v>
      </c>
      <c r="C1757" s="1486">
        <v>1754</v>
      </c>
      <c r="D1757" s="1487">
        <v>0</v>
      </c>
      <c r="E1757" s="1487">
        <v>0</v>
      </c>
      <c r="F1757" s="1669">
        <f t="shared" si="27"/>
        <v>4</v>
      </c>
    </row>
    <row r="1758" spans="2:6" ht="16.5" hidden="1" customHeight="1">
      <c r="B1758" s="1485" t="s">
        <v>5692</v>
      </c>
      <c r="C1758" s="1486">
        <v>1755</v>
      </c>
      <c r="D1758" s="1487">
        <v>0</v>
      </c>
      <c r="E1758" s="1487">
        <v>0</v>
      </c>
      <c r="F1758" s="1669">
        <f t="shared" si="27"/>
        <v>5</v>
      </c>
    </row>
    <row r="1759" spans="2:6" ht="16.5" hidden="1" customHeight="1">
      <c r="B1759" s="1485" t="s">
        <v>5693</v>
      </c>
      <c r="C1759" s="1486">
        <v>1756</v>
      </c>
      <c r="D1759" s="1487">
        <v>0</v>
      </c>
      <c r="E1759" s="1487">
        <v>0</v>
      </c>
      <c r="F1759" s="1669">
        <f t="shared" si="27"/>
        <v>6</v>
      </c>
    </row>
    <row r="1760" spans="2:6" ht="16.5" hidden="1" customHeight="1">
      <c r="B1760" s="1485" t="s">
        <v>5694</v>
      </c>
      <c r="C1760" s="1486">
        <v>1757</v>
      </c>
      <c r="D1760" s="1487">
        <v>0</v>
      </c>
      <c r="E1760" s="1487">
        <v>0</v>
      </c>
      <c r="F1760" s="1669">
        <f t="shared" si="27"/>
        <v>7</v>
      </c>
    </row>
    <row r="1761" spans="2:6" ht="16.5" hidden="1" customHeight="1">
      <c r="B1761" s="1485" t="s">
        <v>5695</v>
      </c>
      <c r="C1761" s="1486">
        <v>1758</v>
      </c>
      <c r="D1761" s="1487">
        <v>0</v>
      </c>
      <c r="E1761" s="1487">
        <v>0</v>
      </c>
      <c r="F1761" s="1669">
        <f t="shared" si="27"/>
        <v>8</v>
      </c>
    </row>
    <row r="1762" spans="2:6" ht="16.5" hidden="1" customHeight="1">
      <c r="B1762" s="1485" t="s">
        <v>5696</v>
      </c>
      <c r="C1762" s="1486">
        <v>1759</v>
      </c>
      <c r="D1762" s="1487">
        <v>0</v>
      </c>
      <c r="E1762" s="1487">
        <v>0</v>
      </c>
      <c r="F1762" s="1669">
        <f t="shared" si="27"/>
        <v>9</v>
      </c>
    </row>
    <row r="1763" spans="2:6" ht="16.5" hidden="1" customHeight="1">
      <c r="B1763" s="1485" t="s">
        <v>5697</v>
      </c>
      <c r="C1763" s="1486">
        <v>1760</v>
      </c>
      <c r="D1763" s="1487">
        <v>0</v>
      </c>
      <c r="E1763" s="1487">
        <v>0</v>
      </c>
      <c r="F1763" s="1669">
        <f t="shared" si="27"/>
        <v>10</v>
      </c>
    </row>
    <row r="1764" spans="2:6" ht="16.5" hidden="1" customHeight="1">
      <c r="B1764" s="1485" t="s">
        <v>5698</v>
      </c>
      <c r="C1764" s="1486">
        <v>1761</v>
      </c>
      <c r="D1764" s="1487">
        <v>0</v>
      </c>
      <c r="E1764" s="1487">
        <v>0</v>
      </c>
      <c r="F1764" s="1669">
        <f t="shared" si="27"/>
        <v>11</v>
      </c>
    </row>
    <row r="1765" spans="2:6" ht="16.5" hidden="1" customHeight="1">
      <c r="B1765" s="1485" t="s">
        <v>5699</v>
      </c>
      <c r="C1765" s="1486">
        <v>1762</v>
      </c>
      <c r="D1765" s="1487">
        <v>0</v>
      </c>
      <c r="E1765" s="1487">
        <v>0</v>
      </c>
      <c r="F1765" s="1669">
        <f t="shared" si="27"/>
        <v>12</v>
      </c>
    </row>
    <row r="1766" spans="2:6" ht="16.5" hidden="1" customHeight="1">
      <c r="B1766" s="1485" t="s">
        <v>5700</v>
      </c>
      <c r="C1766" s="1486">
        <v>1763</v>
      </c>
      <c r="D1766" s="1487">
        <v>0</v>
      </c>
      <c r="E1766" s="1487">
        <v>0</v>
      </c>
      <c r="F1766" s="1669">
        <f t="shared" si="27"/>
        <v>13</v>
      </c>
    </row>
    <row r="1767" spans="2:6" ht="16.5" hidden="1" customHeight="1">
      <c r="B1767" s="1485" t="s">
        <v>5701</v>
      </c>
      <c r="C1767" s="1486">
        <v>1764</v>
      </c>
      <c r="D1767" s="1487">
        <v>0</v>
      </c>
      <c r="E1767" s="1487">
        <v>0</v>
      </c>
      <c r="F1767" s="1669">
        <f t="shared" si="27"/>
        <v>14</v>
      </c>
    </row>
    <row r="1768" spans="2:6" ht="16.5" hidden="1" customHeight="1">
      <c r="B1768" s="1485" t="s">
        <v>5702</v>
      </c>
      <c r="C1768" s="1486">
        <v>1765</v>
      </c>
      <c r="D1768" s="1487">
        <v>0</v>
      </c>
      <c r="E1768" s="1487">
        <v>0</v>
      </c>
      <c r="F1768" s="1669">
        <f t="shared" si="27"/>
        <v>15</v>
      </c>
    </row>
    <row r="1769" spans="2:6" ht="16.5" hidden="1" customHeight="1">
      <c r="B1769" s="1485" t="s">
        <v>5703</v>
      </c>
      <c r="C1769" s="1486">
        <v>1766</v>
      </c>
      <c r="D1769" s="1487">
        <v>0</v>
      </c>
      <c r="E1769" s="1487">
        <v>0</v>
      </c>
      <c r="F1769" s="1669">
        <f t="shared" si="27"/>
        <v>16</v>
      </c>
    </row>
    <row r="1770" spans="2:6" ht="16.5" hidden="1" customHeight="1">
      <c r="B1770" s="1485" t="s">
        <v>5704</v>
      </c>
      <c r="C1770" s="1486">
        <v>1767</v>
      </c>
      <c r="D1770" s="1487">
        <v>0</v>
      </c>
      <c r="E1770" s="1487">
        <v>0</v>
      </c>
      <c r="F1770" s="1669">
        <f t="shared" si="27"/>
        <v>17</v>
      </c>
    </row>
    <row r="1771" spans="2:6" ht="16.5" hidden="1" customHeight="1">
      <c r="B1771" s="1485" t="s">
        <v>5705</v>
      </c>
      <c r="C1771" s="1486">
        <v>1768</v>
      </c>
      <c r="D1771" s="1487">
        <v>0</v>
      </c>
      <c r="E1771" s="1487">
        <v>0</v>
      </c>
      <c r="F1771" s="1669">
        <f t="shared" si="27"/>
        <v>18</v>
      </c>
    </row>
    <row r="1772" spans="2:6" ht="16.5" hidden="1" customHeight="1">
      <c r="B1772" s="1485" t="s">
        <v>5706</v>
      </c>
      <c r="C1772" s="1486">
        <v>1769</v>
      </c>
      <c r="D1772" s="1487">
        <v>0</v>
      </c>
      <c r="E1772" s="1487">
        <v>0</v>
      </c>
      <c r="F1772" s="1669">
        <f t="shared" si="27"/>
        <v>19</v>
      </c>
    </row>
    <row r="1773" spans="2:6" ht="16.5" hidden="1" customHeight="1">
      <c r="B1773" s="1485" t="s">
        <v>5707</v>
      </c>
      <c r="C1773" s="1486">
        <v>1770</v>
      </c>
      <c r="D1773" s="1487">
        <v>0</v>
      </c>
      <c r="E1773" s="1487">
        <v>0</v>
      </c>
      <c r="F1773" s="1669">
        <f t="shared" si="27"/>
        <v>20</v>
      </c>
    </row>
    <row r="1774" spans="2:6" ht="16.5" hidden="1" customHeight="1">
      <c r="B1774" s="1485" t="s">
        <v>5708</v>
      </c>
      <c r="C1774" s="1486">
        <v>1771</v>
      </c>
      <c r="D1774" s="1487">
        <v>0</v>
      </c>
      <c r="E1774" s="1487">
        <v>0</v>
      </c>
      <c r="F1774" s="1669">
        <f t="shared" si="27"/>
        <v>21</v>
      </c>
    </row>
    <row r="1775" spans="2:6" ht="16.5" hidden="1" customHeight="1">
      <c r="B1775" s="1485" t="s">
        <v>5709</v>
      </c>
      <c r="C1775" s="1486">
        <v>1772</v>
      </c>
      <c r="D1775" s="1487">
        <v>0</v>
      </c>
      <c r="E1775" s="1487">
        <v>0</v>
      </c>
      <c r="F1775" s="1669">
        <f t="shared" si="27"/>
        <v>22</v>
      </c>
    </row>
    <row r="1776" spans="2:6" ht="16.5" hidden="1" customHeight="1">
      <c r="B1776" s="1485" t="s">
        <v>5710</v>
      </c>
      <c r="C1776" s="1486">
        <v>1773</v>
      </c>
      <c r="D1776" s="1487">
        <v>0</v>
      </c>
      <c r="E1776" s="1487">
        <v>0</v>
      </c>
      <c r="F1776" s="1669">
        <f t="shared" si="27"/>
        <v>23</v>
      </c>
    </row>
    <row r="1777" spans="2:6" ht="16.5" hidden="1" customHeight="1">
      <c r="B1777" s="1485" t="s">
        <v>5711</v>
      </c>
      <c r="C1777" s="1486">
        <v>1774</v>
      </c>
      <c r="D1777" s="1487">
        <v>0</v>
      </c>
      <c r="E1777" s="1487">
        <v>0</v>
      </c>
      <c r="F1777" s="1669">
        <f t="shared" si="27"/>
        <v>24</v>
      </c>
    </row>
    <row r="1778" spans="2:6" ht="16.5" customHeight="1">
      <c r="B1778" s="1485" t="s">
        <v>5712</v>
      </c>
      <c r="C1778" s="1486">
        <v>1775</v>
      </c>
      <c r="D1778" s="1487">
        <v>0</v>
      </c>
      <c r="E1778" s="1487">
        <f>E1728+75</f>
        <v>2700</v>
      </c>
      <c r="F1778" s="1669">
        <f t="shared" si="27"/>
        <v>0</v>
      </c>
    </row>
    <row r="1779" spans="2:6" ht="16.5" hidden="1" customHeight="1">
      <c r="B1779" s="1485" t="s">
        <v>5713</v>
      </c>
      <c r="C1779" s="1486">
        <v>1776</v>
      </c>
      <c r="D1779" s="1487">
        <v>0</v>
      </c>
      <c r="E1779" s="1487">
        <v>0</v>
      </c>
      <c r="F1779" s="1669">
        <f t="shared" si="27"/>
        <v>1</v>
      </c>
    </row>
    <row r="1780" spans="2:6" ht="16.5" hidden="1" customHeight="1">
      <c r="B1780" s="1485" t="s">
        <v>5714</v>
      </c>
      <c r="C1780" s="1486">
        <v>1777</v>
      </c>
      <c r="D1780" s="1487">
        <v>0</v>
      </c>
      <c r="E1780" s="1487">
        <v>0</v>
      </c>
      <c r="F1780" s="1669">
        <f t="shared" si="27"/>
        <v>2</v>
      </c>
    </row>
    <row r="1781" spans="2:6" ht="16.5" hidden="1" customHeight="1">
      <c r="B1781" s="1485" t="s">
        <v>5715</v>
      </c>
      <c r="C1781" s="1486">
        <v>1778</v>
      </c>
      <c r="D1781" s="1487">
        <v>0</v>
      </c>
      <c r="E1781" s="1487">
        <v>0</v>
      </c>
      <c r="F1781" s="1669">
        <f t="shared" si="27"/>
        <v>3</v>
      </c>
    </row>
    <row r="1782" spans="2:6" ht="16.5" hidden="1" customHeight="1">
      <c r="B1782" s="1485" t="s">
        <v>5716</v>
      </c>
      <c r="C1782" s="1486">
        <v>1779</v>
      </c>
      <c r="D1782" s="1487">
        <v>0</v>
      </c>
      <c r="E1782" s="1487">
        <v>0</v>
      </c>
      <c r="F1782" s="1669">
        <f t="shared" si="27"/>
        <v>4</v>
      </c>
    </row>
    <row r="1783" spans="2:6" ht="16.5" hidden="1" customHeight="1">
      <c r="B1783" s="1485" t="s">
        <v>5717</v>
      </c>
      <c r="C1783" s="1486">
        <v>1780</v>
      </c>
      <c r="D1783" s="1487">
        <v>0</v>
      </c>
      <c r="E1783" s="1487">
        <v>0</v>
      </c>
      <c r="F1783" s="1669">
        <f t="shared" si="27"/>
        <v>5</v>
      </c>
    </row>
    <row r="1784" spans="2:6" ht="16.5" hidden="1" customHeight="1">
      <c r="B1784" s="1485" t="s">
        <v>5718</v>
      </c>
      <c r="C1784" s="1486">
        <v>1781</v>
      </c>
      <c r="D1784" s="1487">
        <v>0</v>
      </c>
      <c r="E1784" s="1487">
        <v>0</v>
      </c>
      <c r="F1784" s="1669">
        <f t="shared" si="27"/>
        <v>6</v>
      </c>
    </row>
    <row r="1785" spans="2:6" ht="16.5" hidden="1" customHeight="1">
      <c r="B1785" s="1485" t="s">
        <v>5719</v>
      </c>
      <c r="C1785" s="1486">
        <v>1782</v>
      </c>
      <c r="D1785" s="1487">
        <v>0</v>
      </c>
      <c r="E1785" s="1487">
        <v>0</v>
      </c>
      <c r="F1785" s="1669">
        <f t="shared" si="27"/>
        <v>7</v>
      </c>
    </row>
    <row r="1786" spans="2:6" ht="16.5" hidden="1" customHeight="1">
      <c r="B1786" s="1485" t="s">
        <v>5720</v>
      </c>
      <c r="C1786" s="1486">
        <v>1783</v>
      </c>
      <c r="D1786" s="1487">
        <v>0</v>
      </c>
      <c r="E1786" s="1487">
        <v>0</v>
      </c>
      <c r="F1786" s="1669">
        <f t="shared" si="27"/>
        <v>8</v>
      </c>
    </row>
    <row r="1787" spans="2:6" ht="16.5" hidden="1" customHeight="1">
      <c r="B1787" s="1485" t="s">
        <v>5721</v>
      </c>
      <c r="C1787" s="1486">
        <v>1784</v>
      </c>
      <c r="D1787" s="1487">
        <v>0</v>
      </c>
      <c r="E1787" s="1487">
        <v>0</v>
      </c>
      <c r="F1787" s="1669">
        <f t="shared" si="27"/>
        <v>9</v>
      </c>
    </row>
    <row r="1788" spans="2:6" ht="16.5" hidden="1" customHeight="1">
      <c r="B1788" s="1485" t="s">
        <v>5722</v>
      </c>
      <c r="C1788" s="1486">
        <v>1785</v>
      </c>
      <c r="D1788" s="1487">
        <v>0</v>
      </c>
      <c r="E1788" s="1487">
        <v>0</v>
      </c>
      <c r="F1788" s="1669">
        <f t="shared" si="27"/>
        <v>10</v>
      </c>
    </row>
    <row r="1789" spans="2:6" ht="16.5" hidden="1" customHeight="1">
      <c r="B1789" s="1485" t="s">
        <v>5723</v>
      </c>
      <c r="C1789" s="1486">
        <v>1786</v>
      </c>
      <c r="D1789" s="1487">
        <v>0</v>
      </c>
      <c r="E1789" s="1487">
        <v>0</v>
      </c>
      <c r="F1789" s="1669">
        <f t="shared" si="27"/>
        <v>11</v>
      </c>
    </row>
    <row r="1790" spans="2:6" ht="16.5" hidden="1" customHeight="1">
      <c r="B1790" s="1485" t="s">
        <v>5724</v>
      </c>
      <c r="C1790" s="1486">
        <v>1787</v>
      </c>
      <c r="D1790" s="1487">
        <v>0</v>
      </c>
      <c r="E1790" s="1487">
        <v>0</v>
      </c>
      <c r="F1790" s="1669">
        <f t="shared" si="27"/>
        <v>12</v>
      </c>
    </row>
    <row r="1791" spans="2:6" ht="16.5" hidden="1" customHeight="1">
      <c r="B1791" s="1485" t="s">
        <v>5725</v>
      </c>
      <c r="C1791" s="1486">
        <v>1788</v>
      </c>
      <c r="D1791" s="1487">
        <v>0</v>
      </c>
      <c r="E1791" s="1487">
        <v>0</v>
      </c>
      <c r="F1791" s="1669">
        <f t="shared" si="27"/>
        <v>13</v>
      </c>
    </row>
    <row r="1792" spans="2:6" ht="16.5" hidden="1" customHeight="1">
      <c r="B1792" s="1485" t="s">
        <v>5726</v>
      </c>
      <c r="C1792" s="1486">
        <v>1789</v>
      </c>
      <c r="D1792" s="1487">
        <v>0</v>
      </c>
      <c r="E1792" s="1487">
        <v>0</v>
      </c>
      <c r="F1792" s="1669">
        <f t="shared" si="27"/>
        <v>14</v>
      </c>
    </row>
    <row r="1793" spans="2:6" ht="16.5" hidden="1" customHeight="1">
      <c r="B1793" s="1485" t="s">
        <v>5727</v>
      </c>
      <c r="C1793" s="1486">
        <v>1790</v>
      </c>
      <c r="D1793" s="1487">
        <v>0</v>
      </c>
      <c r="E1793" s="1487">
        <v>0</v>
      </c>
      <c r="F1793" s="1669">
        <f t="shared" si="27"/>
        <v>15</v>
      </c>
    </row>
    <row r="1794" spans="2:6" ht="16.5" hidden="1" customHeight="1">
      <c r="B1794" s="1485" t="s">
        <v>5728</v>
      </c>
      <c r="C1794" s="1486">
        <v>1791</v>
      </c>
      <c r="D1794" s="1487">
        <v>0</v>
      </c>
      <c r="E1794" s="1487">
        <v>0</v>
      </c>
      <c r="F1794" s="1669">
        <f t="shared" si="27"/>
        <v>16</v>
      </c>
    </row>
    <row r="1795" spans="2:6" ht="16.5" hidden="1" customHeight="1">
      <c r="B1795" s="1485" t="s">
        <v>5729</v>
      </c>
      <c r="C1795" s="1486">
        <v>1792</v>
      </c>
      <c r="D1795" s="1487">
        <v>0</v>
      </c>
      <c r="E1795" s="1487">
        <v>0</v>
      </c>
      <c r="F1795" s="1669">
        <f t="shared" si="27"/>
        <v>17</v>
      </c>
    </row>
    <row r="1796" spans="2:6" ht="16.5" hidden="1" customHeight="1">
      <c r="B1796" s="1485" t="s">
        <v>5730</v>
      </c>
      <c r="C1796" s="1486">
        <v>1793</v>
      </c>
      <c r="D1796" s="1487">
        <v>0</v>
      </c>
      <c r="E1796" s="1487">
        <v>0</v>
      </c>
      <c r="F1796" s="1669">
        <f t="shared" si="27"/>
        <v>18</v>
      </c>
    </row>
    <row r="1797" spans="2:6" ht="16.5" hidden="1" customHeight="1">
      <c r="B1797" s="1485" t="s">
        <v>5731</v>
      </c>
      <c r="C1797" s="1486">
        <v>1794</v>
      </c>
      <c r="D1797" s="1487">
        <v>0</v>
      </c>
      <c r="E1797" s="1487">
        <v>0</v>
      </c>
      <c r="F1797" s="1669">
        <f t="shared" ref="F1797:F1860" si="28">MOD(ROW()-3,25)</f>
        <v>19</v>
      </c>
    </row>
    <row r="1798" spans="2:6" ht="16.5" hidden="1" customHeight="1">
      <c r="B1798" s="1485" t="s">
        <v>5732</v>
      </c>
      <c r="C1798" s="1486">
        <v>1795</v>
      </c>
      <c r="D1798" s="1487">
        <v>0</v>
      </c>
      <c r="E1798" s="1487">
        <v>0</v>
      </c>
      <c r="F1798" s="1669">
        <f t="shared" si="28"/>
        <v>20</v>
      </c>
    </row>
    <row r="1799" spans="2:6" ht="16.5" hidden="1" customHeight="1">
      <c r="B1799" s="1485" t="s">
        <v>5733</v>
      </c>
      <c r="C1799" s="1486">
        <v>1796</v>
      </c>
      <c r="D1799" s="1487">
        <v>0</v>
      </c>
      <c r="E1799" s="1487">
        <v>0</v>
      </c>
      <c r="F1799" s="1669">
        <f t="shared" si="28"/>
        <v>21</v>
      </c>
    </row>
    <row r="1800" spans="2:6" ht="16.5" hidden="1" customHeight="1">
      <c r="B1800" s="1485" t="s">
        <v>5734</v>
      </c>
      <c r="C1800" s="1486">
        <v>1797</v>
      </c>
      <c r="D1800" s="1487">
        <v>0</v>
      </c>
      <c r="E1800" s="1487">
        <v>0</v>
      </c>
      <c r="F1800" s="1669">
        <f t="shared" si="28"/>
        <v>22</v>
      </c>
    </row>
    <row r="1801" spans="2:6" ht="16.5" hidden="1" customHeight="1">
      <c r="B1801" s="1485" t="s">
        <v>5735</v>
      </c>
      <c r="C1801" s="1486">
        <v>1798</v>
      </c>
      <c r="D1801" s="1487">
        <v>0</v>
      </c>
      <c r="E1801" s="1487">
        <v>0</v>
      </c>
      <c r="F1801" s="1669">
        <f t="shared" si="28"/>
        <v>23</v>
      </c>
    </row>
    <row r="1802" spans="2:6" ht="16.5" hidden="1" customHeight="1">
      <c r="B1802" s="1485" t="s">
        <v>5736</v>
      </c>
      <c r="C1802" s="1486">
        <v>1799</v>
      </c>
      <c r="D1802" s="1487">
        <v>0</v>
      </c>
      <c r="E1802" s="1487">
        <v>0</v>
      </c>
      <c r="F1802" s="1669">
        <f t="shared" si="28"/>
        <v>24</v>
      </c>
    </row>
    <row r="1803" spans="2:6" ht="16.5" customHeight="1">
      <c r="B1803" s="1485" t="s">
        <v>5737</v>
      </c>
      <c r="C1803" s="1486">
        <v>1800</v>
      </c>
      <c r="D1803" s="1487">
        <f>D1753+1250</f>
        <v>45000</v>
      </c>
      <c r="E1803" s="1487">
        <v>0</v>
      </c>
      <c r="F1803" s="1669">
        <f t="shared" si="28"/>
        <v>0</v>
      </c>
    </row>
    <row r="1804" spans="2:6" ht="16.5" hidden="1" customHeight="1">
      <c r="B1804" s="1485" t="s">
        <v>5738</v>
      </c>
      <c r="C1804" s="1486">
        <v>1801</v>
      </c>
      <c r="D1804" s="1487">
        <v>0</v>
      </c>
      <c r="E1804" s="1487">
        <v>0</v>
      </c>
      <c r="F1804" s="1669">
        <f t="shared" si="28"/>
        <v>1</v>
      </c>
    </row>
    <row r="1805" spans="2:6" ht="16.5" hidden="1" customHeight="1">
      <c r="B1805" s="1485" t="s">
        <v>5739</v>
      </c>
      <c r="C1805" s="1486">
        <v>1802</v>
      </c>
      <c r="D1805" s="1487">
        <v>0</v>
      </c>
      <c r="E1805" s="1487">
        <v>0</v>
      </c>
      <c r="F1805" s="1669">
        <f t="shared" si="28"/>
        <v>2</v>
      </c>
    </row>
    <row r="1806" spans="2:6" ht="16.5" hidden="1" customHeight="1">
      <c r="B1806" s="1485" t="s">
        <v>5740</v>
      </c>
      <c r="C1806" s="1486">
        <v>1803</v>
      </c>
      <c r="D1806" s="1487">
        <v>0</v>
      </c>
      <c r="E1806" s="1487">
        <v>0</v>
      </c>
      <c r="F1806" s="1669">
        <f t="shared" si="28"/>
        <v>3</v>
      </c>
    </row>
    <row r="1807" spans="2:6" ht="16.5" hidden="1" customHeight="1">
      <c r="B1807" s="1485" t="s">
        <v>5741</v>
      </c>
      <c r="C1807" s="1486">
        <v>1804</v>
      </c>
      <c r="D1807" s="1487">
        <v>0</v>
      </c>
      <c r="E1807" s="1487">
        <v>0</v>
      </c>
      <c r="F1807" s="1669">
        <f t="shared" si="28"/>
        <v>4</v>
      </c>
    </row>
    <row r="1808" spans="2:6" ht="16.5" hidden="1" customHeight="1">
      <c r="B1808" s="1485" t="s">
        <v>5742</v>
      </c>
      <c r="C1808" s="1486">
        <v>1805</v>
      </c>
      <c r="D1808" s="1487">
        <v>0</v>
      </c>
      <c r="E1808" s="1487">
        <v>0</v>
      </c>
      <c r="F1808" s="1669">
        <f t="shared" si="28"/>
        <v>5</v>
      </c>
    </row>
    <row r="1809" spans="2:6" ht="16.5" hidden="1" customHeight="1">
      <c r="B1809" s="1485" t="s">
        <v>5743</v>
      </c>
      <c r="C1809" s="1486">
        <v>1806</v>
      </c>
      <c r="D1809" s="1487">
        <v>0</v>
      </c>
      <c r="E1809" s="1487">
        <v>0</v>
      </c>
      <c r="F1809" s="1669">
        <f t="shared" si="28"/>
        <v>6</v>
      </c>
    </row>
    <row r="1810" spans="2:6" ht="16.5" hidden="1" customHeight="1">
      <c r="B1810" s="1485" t="s">
        <v>5744</v>
      </c>
      <c r="C1810" s="1486">
        <v>1807</v>
      </c>
      <c r="D1810" s="1487">
        <v>0</v>
      </c>
      <c r="E1810" s="1487">
        <v>0</v>
      </c>
      <c r="F1810" s="1669">
        <f t="shared" si="28"/>
        <v>7</v>
      </c>
    </row>
    <row r="1811" spans="2:6" ht="16.5" hidden="1" customHeight="1">
      <c r="B1811" s="1485" t="s">
        <v>5745</v>
      </c>
      <c r="C1811" s="1486">
        <v>1808</v>
      </c>
      <c r="D1811" s="1487">
        <v>0</v>
      </c>
      <c r="E1811" s="1487">
        <v>0</v>
      </c>
      <c r="F1811" s="1669">
        <f t="shared" si="28"/>
        <v>8</v>
      </c>
    </row>
    <row r="1812" spans="2:6" ht="16.5" hidden="1" customHeight="1">
      <c r="B1812" s="1485" t="s">
        <v>5746</v>
      </c>
      <c r="C1812" s="1486">
        <v>1809</v>
      </c>
      <c r="D1812" s="1487">
        <v>0</v>
      </c>
      <c r="E1812" s="1487">
        <v>0</v>
      </c>
      <c r="F1812" s="1669">
        <f t="shared" si="28"/>
        <v>9</v>
      </c>
    </row>
    <row r="1813" spans="2:6" ht="16.5" hidden="1" customHeight="1">
      <c r="B1813" s="1485" t="s">
        <v>5747</v>
      </c>
      <c r="C1813" s="1486">
        <v>1810</v>
      </c>
      <c r="D1813" s="1487">
        <v>0</v>
      </c>
      <c r="E1813" s="1487">
        <v>0</v>
      </c>
      <c r="F1813" s="1669">
        <f t="shared" si="28"/>
        <v>10</v>
      </c>
    </row>
    <row r="1814" spans="2:6" ht="16.5" hidden="1" customHeight="1">
      <c r="B1814" s="1485" t="s">
        <v>5748</v>
      </c>
      <c r="C1814" s="1486">
        <v>1811</v>
      </c>
      <c r="D1814" s="1487">
        <v>0</v>
      </c>
      <c r="E1814" s="1487">
        <v>0</v>
      </c>
      <c r="F1814" s="1669">
        <f t="shared" si="28"/>
        <v>11</v>
      </c>
    </row>
    <row r="1815" spans="2:6" ht="16.5" hidden="1" customHeight="1">
      <c r="B1815" s="1485" t="s">
        <v>5749</v>
      </c>
      <c r="C1815" s="1486">
        <v>1812</v>
      </c>
      <c r="D1815" s="1487">
        <v>0</v>
      </c>
      <c r="E1815" s="1487">
        <v>0</v>
      </c>
      <c r="F1815" s="1669">
        <f t="shared" si="28"/>
        <v>12</v>
      </c>
    </row>
    <row r="1816" spans="2:6" ht="16.5" hidden="1" customHeight="1">
      <c r="B1816" s="1485" t="s">
        <v>5750</v>
      </c>
      <c r="C1816" s="1486">
        <v>1813</v>
      </c>
      <c r="D1816" s="1487">
        <v>0</v>
      </c>
      <c r="E1816" s="1487">
        <v>0</v>
      </c>
      <c r="F1816" s="1669">
        <f t="shared" si="28"/>
        <v>13</v>
      </c>
    </row>
    <row r="1817" spans="2:6" ht="16.5" hidden="1" customHeight="1">
      <c r="B1817" s="1485" t="s">
        <v>5751</v>
      </c>
      <c r="C1817" s="1486">
        <v>1814</v>
      </c>
      <c r="D1817" s="1487">
        <v>0</v>
      </c>
      <c r="E1817" s="1487">
        <v>0</v>
      </c>
      <c r="F1817" s="1669">
        <f t="shared" si="28"/>
        <v>14</v>
      </c>
    </row>
    <row r="1818" spans="2:6" ht="16.5" hidden="1" customHeight="1">
      <c r="B1818" s="1485" t="s">
        <v>5752</v>
      </c>
      <c r="C1818" s="1486">
        <v>1815</v>
      </c>
      <c r="D1818" s="1487">
        <v>0</v>
      </c>
      <c r="E1818" s="1487">
        <v>0</v>
      </c>
      <c r="F1818" s="1669">
        <f t="shared" si="28"/>
        <v>15</v>
      </c>
    </row>
    <row r="1819" spans="2:6" ht="16.5" hidden="1" customHeight="1">
      <c r="B1819" s="1485" t="s">
        <v>5753</v>
      </c>
      <c r="C1819" s="1486">
        <v>1816</v>
      </c>
      <c r="D1819" s="1487">
        <v>0</v>
      </c>
      <c r="E1819" s="1487">
        <v>0</v>
      </c>
      <c r="F1819" s="1669">
        <f t="shared" si="28"/>
        <v>16</v>
      </c>
    </row>
    <row r="1820" spans="2:6" ht="16.5" hidden="1" customHeight="1">
      <c r="B1820" s="1485" t="s">
        <v>5754</v>
      </c>
      <c r="C1820" s="1486">
        <v>1817</v>
      </c>
      <c r="D1820" s="1487">
        <v>0</v>
      </c>
      <c r="E1820" s="1487">
        <v>0</v>
      </c>
      <c r="F1820" s="1669">
        <f t="shared" si="28"/>
        <v>17</v>
      </c>
    </row>
    <row r="1821" spans="2:6" ht="16.5" hidden="1" customHeight="1">
      <c r="B1821" s="1485" t="s">
        <v>5755</v>
      </c>
      <c r="C1821" s="1486">
        <v>1818</v>
      </c>
      <c r="D1821" s="1487">
        <v>0</v>
      </c>
      <c r="E1821" s="1487">
        <v>0</v>
      </c>
      <c r="F1821" s="1669">
        <f t="shared" si="28"/>
        <v>18</v>
      </c>
    </row>
    <row r="1822" spans="2:6" ht="16.5" hidden="1" customHeight="1">
      <c r="B1822" s="1485" t="s">
        <v>5756</v>
      </c>
      <c r="C1822" s="1486">
        <v>1819</v>
      </c>
      <c r="D1822" s="1487">
        <v>0</v>
      </c>
      <c r="E1822" s="1487">
        <v>0</v>
      </c>
      <c r="F1822" s="1669">
        <f t="shared" si="28"/>
        <v>19</v>
      </c>
    </row>
    <row r="1823" spans="2:6" ht="16.5" hidden="1" customHeight="1">
      <c r="B1823" s="1485" t="s">
        <v>5757</v>
      </c>
      <c r="C1823" s="1486">
        <v>1820</v>
      </c>
      <c r="D1823" s="1487">
        <v>0</v>
      </c>
      <c r="E1823" s="1487">
        <v>0</v>
      </c>
      <c r="F1823" s="1669">
        <f t="shared" si="28"/>
        <v>20</v>
      </c>
    </row>
    <row r="1824" spans="2:6" ht="16.5" hidden="1" customHeight="1">
      <c r="B1824" s="1485" t="s">
        <v>5758</v>
      </c>
      <c r="C1824" s="1486">
        <v>1821</v>
      </c>
      <c r="D1824" s="1487">
        <v>0</v>
      </c>
      <c r="E1824" s="1487">
        <v>0</v>
      </c>
      <c r="F1824" s="1669">
        <f t="shared" si="28"/>
        <v>21</v>
      </c>
    </row>
    <row r="1825" spans="2:6" ht="16.5" hidden="1" customHeight="1">
      <c r="B1825" s="1485" t="s">
        <v>5759</v>
      </c>
      <c r="C1825" s="1486">
        <v>1822</v>
      </c>
      <c r="D1825" s="1487">
        <v>0</v>
      </c>
      <c r="E1825" s="1487">
        <v>0</v>
      </c>
      <c r="F1825" s="1669">
        <f t="shared" si="28"/>
        <v>22</v>
      </c>
    </row>
    <row r="1826" spans="2:6" ht="16.5" hidden="1" customHeight="1">
      <c r="B1826" s="1485" t="s">
        <v>5760</v>
      </c>
      <c r="C1826" s="1486">
        <v>1823</v>
      </c>
      <c r="D1826" s="1487">
        <v>0</v>
      </c>
      <c r="E1826" s="1487">
        <v>0</v>
      </c>
      <c r="F1826" s="1669">
        <f t="shared" si="28"/>
        <v>23</v>
      </c>
    </row>
    <row r="1827" spans="2:6" ht="16.5" hidden="1" customHeight="1">
      <c r="B1827" s="1485" t="s">
        <v>5761</v>
      </c>
      <c r="C1827" s="1486">
        <v>1824</v>
      </c>
      <c r="D1827" s="1487">
        <v>0</v>
      </c>
      <c r="E1827" s="1487">
        <v>0</v>
      </c>
      <c r="F1827" s="1669">
        <f t="shared" si="28"/>
        <v>24</v>
      </c>
    </row>
    <row r="1828" spans="2:6" ht="16.5" customHeight="1">
      <c r="B1828" s="1485" t="s">
        <v>5762</v>
      </c>
      <c r="C1828" s="1486">
        <v>1825</v>
      </c>
      <c r="D1828" s="1487">
        <v>0</v>
      </c>
      <c r="E1828" s="1487">
        <f>E1778+75</f>
        <v>2775</v>
      </c>
      <c r="F1828" s="1669">
        <f t="shared" si="28"/>
        <v>0</v>
      </c>
    </row>
    <row r="1829" spans="2:6" ht="16.5" hidden="1" customHeight="1">
      <c r="B1829" s="1485" t="s">
        <v>5763</v>
      </c>
      <c r="C1829" s="1486">
        <v>1826</v>
      </c>
      <c r="D1829" s="1487">
        <v>0</v>
      </c>
      <c r="E1829" s="1487">
        <v>0</v>
      </c>
      <c r="F1829" s="1669">
        <f t="shared" si="28"/>
        <v>1</v>
      </c>
    </row>
    <row r="1830" spans="2:6" ht="16.5" hidden="1" customHeight="1">
      <c r="B1830" s="1485" t="s">
        <v>5764</v>
      </c>
      <c r="C1830" s="1486">
        <v>1827</v>
      </c>
      <c r="D1830" s="1487">
        <v>0</v>
      </c>
      <c r="E1830" s="1487">
        <v>0</v>
      </c>
      <c r="F1830" s="1669">
        <f t="shared" si="28"/>
        <v>2</v>
      </c>
    </row>
    <row r="1831" spans="2:6" ht="16.5" hidden="1" customHeight="1">
      <c r="B1831" s="1485" t="s">
        <v>5765</v>
      </c>
      <c r="C1831" s="1486">
        <v>1828</v>
      </c>
      <c r="D1831" s="1487">
        <v>0</v>
      </c>
      <c r="E1831" s="1487">
        <v>0</v>
      </c>
      <c r="F1831" s="1669">
        <f t="shared" si="28"/>
        <v>3</v>
      </c>
    </row>
    <row r="1832" spans="2:6" ht="16.5" hidden="1" customHeight="1">
      <c r="B1832" s="1485" t="s">
        <v>5766</v>
      </c>
      <c r="C1832" s="1486">
        <v>1829</v>
      </c>
      <c r="D1832" s="1487">
        <v>0</v>
      </c>
      <c r="E1832" s="1487">
        <v>0</v>
      </c>
      <c r="F1832" s="1669">
        <f t="shared" si="28"/>
        <v>4</v>
      </c>
    </row>
    <row r="1833" spans="2:6" ht="16.5" hidden="1" customHeight="1">
      <c r="B1833" s="1485" t="s">
        <v>5767</v>
      </c>
      <c r="C1833" s="1486">
        <v>1830</v>
      </c>
      <c r="D1833" s="1487">
        <v>0</v>
      </c>
      <c r="E1833" s="1487">
        <v>0</v>
      </c>
      <c r="F1833" s="1669">
        <f t="shared" si="28"/>
        <v>5</v>
      </c>
    </row>
    <row r="1834" spans="2:6" ht="16.5" hidden="1" customHeight="1">
      <c r="B1834" s="1485" t="s">
        <v>5768</v>
      </c>
      <c r="C1834" s="1486">
        <v>1831</v>
      </c>
      <c r="D1834" s="1487">
        <v>0</v>
      </c>
      <c r="E1834" s="1487">
        <v>0</v>
      </c>
      <c r="F1834" s="1669">
        <f t="shared" si="28"/>
        <v>6</v>
      </c>
    </row>
    <row r="1835" spans="2:6" ht="16.5" hidden="1" customHeight="1">
      <c r="B1835" s="1485" t="s">
        <v>5769</v>
      </c>
      <c r="C1835" s="1486">
        <v>1832</v>
      </c>
      <c r="D1835" s="1487">
        <v>0</v>
      </c>
      <c r="E1835" s="1487">
        <v>0</v>
      </c>
      <c r="F1835" s="1669">
        <f t="shared" si="28"/>
        <v>7</v>
      </c>
    </row>
    <row r="1836" spans="2:6" ht="16.5" hidden="1" customHeight="1">
      <c r="B1836" s="1485" t="s">
        <v>5770</v>
      </c>
      <c r="C1836" s="1486">
        <v>1833</v>
      </c>
      <c r="D1836" s="1487">
        <v>0</v>
      </c>
      <c r="E1836" s="1487">
        <v>0</v>
      </c>
      <c r="F1836" s="1669">
        <f t="shared" si="28"/>
        <v>8</v>
      </c>
    </row>
    <row r="1837" spans="2:6" ht="16.5" hidden="1" customHeight="1">
      <c r="B1837" s="1485" t="s">
        <v>5771</v>
      </c>
      <c r="C1837" s="1486">
        <v>1834</v>
      </c>
      <c r="D1837" s="1487">
        <v>0</v>
      </c>
      <c r="E1837" s="1487">
        <v>0</v>
      </c>
      <c r="F1837" s="1669">
        <f t="shared" si="28"/>
        <v>9</v>
      </c>
    </row>
    <row r="1838" spans="2:6" ht="16.5" hidden="1" customHeight="1">
      <c r="B1838" s="1485" t="s">
        <v>5772</v>
      </c>
      <c r="C1838" s="1486">
        <v>1835</v>
      </c>
      <c r="D1838" s="1487">
        <v>0</v>
      </c>
      <c r="E1838" s="1487">
        <v>0</v>
      </c>
      <c r="F1838" s="1669">
        <f t="shared" si="28"/>
        <v>10</v>
      </c>
    </row>
    <row r="1839" spans="2:6" ht="16.5" hidden="1" customHeight="1">
      <c r="B1839" s="1485" t="s">
        <v>5773</v>
      </c>
      <c r="C1839" s="1486">
        <v>1836</v>
      </c>
      <c r="D1839" s="1487">
        <v>0</v>
      </c>
      <c r="E1839" s="1487">
        <v>0</v>
      </c>
      <c r="F1839" s="1669">
        <f t="shared" si="28"/>
        <v>11</v>
      </c>
    </row>
    <row r="1840" spans="2:6" ht="16.5" hidden="1" customHeight="1">
      <c r="B1840" s="1485" t="s">
        <v>5774</v>
      </c>
      <c r="C1840" s="1486">
        <v>1837</v>
      </c>
      <c r="D1840" s="1487">
        <v>0</v>
      </c>
      <c r="E1840" s="1487">
        <v>0</v>
      </c>
      <c r="F1840" s="1669">
        <f t="shared" si="28"/>
        <v>12</v>
      </c>
    </row>
    <row r="1841" spans="2:6" ht="16.5" hidden="1" customHeight="1">
      <c r="B1841" s="1485" t="s">
        <v>5775</v>
      </c>
      <c r="C1841" s="1486">
        <v>1838</v>
      </c>
      <c r="D1841" s="1487">
        <v>0</v>
      </c>
      <c r="E1841" s="1487">
        <v>0</v>
      </c>
      <c r="F1841" s="1669">
        <f t="shared" si="28"/>
        <v>13</v>
      </c>
    </row>
    <row r="1842" spans="2:6" ht="16.5" hidden="1" customHeight="1">
      <c r="B1842" s="1485" t="s">
        <v>5776</v>
      </c>
      <c r="C1842" s="1486">
        <v>1839</v>
      </c>
      <c r="D1842" s="1487">
        <v>0</v>
      </c>
      <c r="E1842" s="1487">
        <v>0</v>
      </c>
      <c r="F1842" s="1669">
        <f t="shared" si="28"/>
        <v>14</v>
      </c>
    </row>
    <row r="1843" spans="2:6" ht="16.5" hidden="1" customHeight="1">
      <c r="B1843" s="1485" t="s">
        <v>5777</v>
      </c>
      <c r="C1843" s="1486">
        <v>1840</v>
      </c>
      <c r="D1843" s="1487">
        <v>0</v>
      </c>
      <c r="E1843" s="1487">
        <v>0</v>
      </c>
      <c r="F1843" s="1669">
        <f t="shared" si="28"/>
        <v>15</v>
      </c>
    </row>
    <row r="1844" spans="2:6" ht="16.5" hidden="1" customHeight="1">
      <c r="B1844" s="1485" t="s">
        <v>5778</v>
      </c>
      <c r="C1844" s="1486">
        <v>1841</v>
      </c>
      <c r="D1844" s="1487">
        <v>0</v>
      </c>
      <c r="E1844" s="1487">
        <v>0</v>
      </c>
      <c r="F1844" s="1669">
        <f t="shared" si="28"/>
        <v>16</v>
      </c>
    </row>
    <row r="1845" spans="2:6" ht="16.5" hidden="1" customHeight="1">
      <c r="B1845" s="1485" t="s">
        <v>5779</v>
      </c>
      <c r="C1845" s="1486">
        <v>1842</v>
      </c>
      <c r="D1845" s="1487">
        <v>0</v>
      </c>
      <c r="E1845" s="1487">
        <v>0</v>
      </c>
      <c r="F1845" s="1669">
        <f t="shared" si="28"/>
        <v>17</v>
      </c>
    </row>
    <row r="1846" spans="2:6" ht="16.5" hidden="1" customHeight="1">
      <c r="B1846" s="1485" t="s">
        <v>5780</v>
      </c>
      <c r="C1846" s="1486">
        <v>1843</v>
      </c>
      <c r="D1846" s="1487">
        <v>0</v>
      </c>
      <c r="E1846" s="1487">
        <v>0</v>
      </c>
      <c r="F1846" s="1669">
        <f t="shared" si="28"/>
        <v>18</v>
      </c>
    </row>
    <row r="1847" spans="2:6" ht="16.5" hidden="1" customHeight="1">
      <c r="B1847" s="1485" t="s">
        <v>5781</v>
      </c>
      <c r="C1847" s="1486">
        <v>1844</v>
      </c>
      <c r="D1847" s="1487">
        <v>0</v>
      </c>
      <c r="E1847" s="1487">
        <v>0</v>
      </c>
      <c r="F1847" s="1669">
        <f t="shared" si="28"/>
        <v>19</v>
      </c>
    </row>
    <row r="1848" spans="2:6" ht="16.5" hidden="1" customHeight="1">
      <c r="B1848" s="1485" t="s">
        <v>5782</v>
      </c>
      <c r="C1848" s="1486">
        <v>1845</v>
      </c>
      <c r="D1848" s="1487">
        <v>0</v>
      </c>
      <c r="E1848" s="1487">
        <v>0</v>
      </c>
      <c r="F1848" s="1669">
        <f t="shared" si="28"/>
        <v>20</v>
      </c>
    </row>
    <row r="1849" spans="2:6" ht="16.5" hidden="1" customHeight="1">
      <c r="B1849" s="1485" t="s">
        <v>5783</v>
      </c>
      <c r="C1849" s="1486">
        <v>1846</v>
      </c>
      <c r="D1849" s="1487">
        <v>0</v>
      </c>
      <c r="E1849" s="1487">
        <v>0</v>
      </c>
      <c r="F1849" s="1669">
        <f t="shared" si="28"/>
        <v>21</v>
      </c>
    </row>
    <row r="1850" spans="2:6" ht="16.5" hidden="1" customHeight="1">
      <c r="B1850" s="1485" t="s">
        <v>5784</v>
      </c>
      <c r="C1850" s="1486">
        <v>1847</v>
      </c>
      <c r="D1850" s="1487">
        <v>0</v>
      </c>
      <c r="E1850" s="1487">
        <v>0</v>
      </c>
      <c r="F1850" s="1669">
        <f t="shared" si="28"/>
        <v>22</v>
      </c>
    </row>
    <row r="1851" spans="2:6" ht="16.5" hidden="1" customHeight="1">
      <c r="B1851" s="1485" t="s">
        <v>5785</v>
      </c>
      <c r="C1851" s="1486">
        <v>1848</v>
      </c>
      <c r="D1851" s="1487">
        <v>0</v>
      </c>
      <c r="E1851" s="1487">
        <v>0</v>
      </c>
      <c r="F1851" s="1669">
        <f t="shared" si="28"/>
        <v>23</v>
      </c>
    </row>
    <row r="1852" spans="2:6" ht="16.5" hidden="1" customHeight="1">
      <c r="B1852" s="1485" t="s">
        <v>5786</v>
      </c>
      <c r="C1852" s="1486">
        <v>1849</v>
      </c>
      <c r="D1852" s="1487">
        <v>0</v>
      </c>
      <c r="E1852" s="1487">
        <v>0</v>
      </c>
      <c r="F1852" s="1669">
        <f t="shared" si="28"/>
        <v>24</v>
      </c>
    </row>
    <row r="1853" spans="2:6" ht="16.5" customHeight="1">
      <c r="B1853" s="1485" t="s">
        <v>5787</v>
      </c>
      <c r="C1853" s="1486">
        <v>1850</v>
      </c>
      <c r="D1853" s="1487">
        <f>D1803+1250</f>
        <v>46250</v>
      </c>
      <c r="E1853" s="1487">
        <v>0</v>
      </c>
      <c r="F1853" s="1669">
        <f t="shared" si="28"/>
        <v>0</v>
      </c>
    </row>
    <row r="1854" spans="2:6" ht="16.5" hidden="1" customHeight="1">
      <c r="B1854" s="1485" t="s">
        <v>5788</v>
      </c>
      <c r="C1854" s="1486">
        <v>1851</v>
      </c>
      <c r="D1854" s="1487">
        <v>0</v>
      </c>
      <c r="E1854" s="1487">
        <v>0</v>
      </c>
      <c r="F1854" s="1669">
        <f t="shared" si="28"/>
        <v>1</v>
      </c>
    </row>
    <row r="1855" spans="2:6" ht="16.5" hidden="1" customHeight="1">
      <c r="B1855" s="1485" t="s">
        <v>5789</v>
      </c>
      <c r="C1855" s="1486">
        <v>1852</v>
      </c>
      <c r="D1855" s="1487">
        <v>0</v>
      </c>
      <c r="E1855" s="1487">
        <v>0</v>
      </c>
      <c r="F1855" s="1669">
        <f t="shared" si="28"/>
        <v>2</v>
      </c>
    </row>
    <row r="1856" spans="2:6" ht="16.5" hidden="1" customHeight="1">
      <c r="B1856" s="1485" t="s">
        <v>5790</v>
      </c>
      <c r="C1856" s="1486">
        <v>1853</v>
      </c>
      <c r="D1856" s="1487">
        <v>0</v>
      </c>
      <c r="E1856" s="1487">
        <v>0</v>
      </c>
      <c r="F1856" s="1669">
        <f t="shared" si="28"/>
        <v>3</v>
      </c>
    </row>
    <row r="1857" spans="2:6" ht="16.5" hidden="1" customHeight="1">
      <c r="B1857" s="1485" t="s">
        <v>5791</v>
      </c>
      <c r="C1857" s="1486">
        <v>1854</v>
      </c>
      <c r="D1857" s="1487">
        <v>0</v>
      </c>
      <c r="E1857" s="1487">
        <v>0</v>
      </c>
      <c r="F1857" s="1669">
        <f t="shared" si="28"/>
        <v>4</v>
      </c>
    </row>
    <row r="1858" spans="2:6" ht="16.5" hidden="1" customHeight="1">
      <c r="B1858" s="1485" t="s">
        <v>5792</v>
      </c>
      <c r="C1858" s="1486">
        <v>1855</v>
      </c>
      <c r="D1858" s="1487">
        <v>0</v>
      </c>
      <c r="E1858" s="1487">
        <v>0</v>
      </c>
      <c r="F1858" s="1669">
        <f t="shared" si="28"/>
        <v>5</v>
      </c>
    </row>
    <row r="1859" spans="2:6" ht="16.5" hidden="1" customHeight="1">
      <c r="B1859" s="1485" t="s">
        <v>5793</v>
      </c>
      <c r="C1859" s="1486">
        <v>1856</v>
      </c>
      <c r="D1859" s="1487">
        <v>0</v>
      </c>
      <c r="E1859" s="1487">
        <v>0</v>
      </c>
      <c r="F1859" s="1669">
        <f t="shared" si="28"/>
        <v>6</v>
      </c>
    </row>
    <row r="1860" spans="2:6" ht="16.5" hidden="1" customHeight="1">
      <c r="B1860" s="1485" t="s">
        <v>5794</v>
      </c>
      <c r="C1860" s="1486">
        <v>1857</v>
      </c>
      <c r="D1860" s="1487">
        <v>0</v>
      </c>
      <c r="E1860" s="1487">
        <v>0</v>
      </c>
      <c r="F1860" s="1669">
        <f t="shared" si="28"/>
        <v>7</v>
      </c>
    </row>
    <row r="1861" spans="2:6" ht="16.5" hidden="1" customHeight="1">
      <c r="B1861" s="1485" t="s">
        <v>5795</v>
      </c>
      <c r="C1861" s="1486">
        <v>1858</v>
      </c>
      <c r="D1861" s="1487">
        <v>0</v>
      </c>
      <c r="E1861" s="1487">
        <v>0</v>
      </c>
      <c r="F1861" s="1669">
        <f t="shared" ref="F1861:F1924" si="29">MOD(ROW()-3,25)</f>
        <v>8</v>
      </c>
    </row>
    <row r="1862" spans="2:6" ht="16.5" hidden="1" customHeight="1">
      <c r="B1862" s="1485" t="s">
        <v>5796</v>
      </c>
      <c r="C1862" s="1486">
        <v>1859</v>
      </c>
      <c r="D1862" s="1487">
        <v>0</v>
      </c>
      <c r="E1862" s="1487">
        <v>0</v>
      </c>
      <c r="F1862" s="1669">
        <f t="shared" si="29"/>
        <v>9</v>
      </c>
    </row>
    <row r="1863" spans="2:6" ht="16.5" hidden="1" customHeight="1">
      <c r="B1863" s="1485" t="s">
        <v>5797</v>
      </c>
      <c r="C1863" s="1486">
        <v>1860</v>
      </c>
      <c r="D1863" s="1487">
        <v>0</v>
      </c>
      <c r="E1863" s="1487">
        <v>0</v>
      </c>
      <c r="F1863" s="1669">
        <f t="shared" si="29"/>
        <v>10</v>
      </c>
    </row>
    <row r="1864" spans="2:6" ht="16.5" hidden="1" customHeight="1">
      <c r="B1864" s="1485" t="s">
        <v>5798</v>
      </c>
      <c r="C1864" s="1486">
        <v>1861</v>
      </c>
      <c r="D1864" s="1487">
        <v>0</v>
      </c>
      <c r="E1864" s="1487">
        <v>0</v>
      </c>
      <c r="F1864" s="1669">
        <f t="shared" si="29"/>
        <v>11</v>
      </c>
    </row>
    <row r="1865" spans="2:6" ht="16.5" hidden="1" customHeight="1">
      <c r="B1865" s="1485" t="s">
        <v>5799</v>
      </c>
      <c r="C1865" s="1486">
        <v>1862</v>
      </c>
      <c r="D1865" s="1487">
        <v>0</v>
      </c>
      <c r="E1865" s="1487">
        <v>0</v>
      </c>
      <c r="F1865" s="1669">
        <f t="shared" si="29"/>
        <v>12</v>
      </c>
    </row>
    <row r="1866" spans="2:6" ht="16.5" hidden="1" customHeight="1">
      <c r="B1866" s="1485" t="s">
        <v>5800</v>
      </c>
      <c r="C1866" s="1486">
        <v>1863</v>
      </c>
      <c r="D1866" s="1487">
        <v>0</v>
      </c>
      <c r="E1866" s="1487">
        <v>0</v>
      </c>
      <c r="F1866" s="1669">
        <f t="shared" si="29"/>
        <v>13</v>
      </c>
    </row>
    <row r="1867" spans="2:6" ht="16.5" hidden="1" customHeight="1">
      <c r="B1867" s="1485" t="s">
        <v>5801</v>
      </c>
      <c r="C1867" s="1486">
        <v>1864</v>
      </c>
      <c r="D1867" s="1487">
        <v>0</v>
      </c>
      <c r="E1867" s="1487">
        <v>0</v>
      </c>
      <c r="F1867" s="1669">
        <f t="shared" si="29"/>
        <v>14</v>
      </c>
    </row>
    <row r="1868" spans="2:6" ht="16.5" hidden="1" customHeight="1">
      <c r="B1868" s="1485" t="s">
        <v>5802</v>
      </c>
      <c r="C1868" s="1486">
        <v>1865</v>
      </c>
      <c r="D1868" s="1487">
        <v>0</v>
      </c>
      <c r="E1868" s="1487">
        <v>0</v>
      </c>
      <c r="F1868" s="1669">
        <f t="shared" si="29"/>
        <v>15</v>
      </c>
    </row>
    <row r="1869" spans="2:6" ht="16.5" hidden="1" customHeight="1">
      <c r="B1869" s="1485" t="s">
        <v>5803</v>
      </c>
      <c r="C1869" s="1486">
        <v>1866</v>
      </c>
      <c r="D1869" s="1487">
        <v>0</v>
      </c>
      <c r="E1869" s="1487">
        <v>0</v>
      </c>
      <c r="F1869" s="1669">
        <f t="shared" si="29"/>
        <v>16</v>
      </c>
    </row>
    <row r="1870" spans="2:6" ht="16.5" hidden="1" customHeight="1">
      <c r="B1870" s="1485" t="s">
        <v>5804</v>
      </c>
      <c r="C1870" s="1486">
        <v>1867</v>
      </c>
      <c r="D1870" s="1487">
        <v>0</v>
      </c>
      <c r="E1870" s="1487">
        <v>0</v>
      </c>
      <c r="F1870" s="1669">
        <f t="shared" si="29"/>
        <v>17</v>
      </c>
    </row>
    <row r="1871" spans="2:6" ht="16.5" hidden="1" customHeight="1">
      <c r="B1871" s="1485" t="s">
        <v>5805</v>
      </c>
      <c r="C1871" s="1486">
        <v>1868</v>
      </c>
      <c r="D1871" s="1487">
        <v>0</v>
      </c>
      <c r="E1871" s="1487">
        <v>0</v>
      </c>
      <c r="F1871" s="1669">
        <f t="shared" si="29"/>
        <v>18</v>
      </c>
    </row>
    <row r="1872" spans="2:6" ht="16.5" hidden="1" customHeight="1">
      <c r="B1872" s="1485" t="s">
        <v>5806</v>
      </c>
      <c r="C1872" s="1486">
        <v>1869</v>
      </c>
      <c r="D1872" s="1487">
        <v>0</v>
      </c>
      <c r="E1872" s="1487">
        <v>0</v>
      </c>
      <c r="F1872" s="1669">
        <f t="shared" si="29"/>
        <v>19</v>
      </c>
    </row>
    <row r="1873" spans="2:6" ht="16.5" hidden="1" customHeight="1">
      <c r="B1873" s="1485" t="s">
        <v>5807</v>
      </c>
      <c r="C1873" s="1486">
        <v>1870</v>
      </c>
      <c r="D1873" s="1487">
        <v>0</v>
      </c>
      <c r="E1873" s="1487">
        <v>0</v>
      </c>
      <c r="F1873" s="1669">
        <f t="shared" si="29"/>
        <v>20</v>
      </c>
    </row>
    <row r="1874" spans="2:6" ht="16.5" hidden="1" customHeight="1">
      <c r="B1874" s="1485" t="s">
        <v>5808</v>
      </c>
      <c r="C1874" s="1486">
        <v>1871</v>
      </c>
      <c r="D1874" s="1487">
        <v>0</v>
      </c>
      <c r="E1874" s="1487">
        <v>0</v>
      </c>
      <c r="F1874" s="1669">
        <f t="shared" si="29"/>
        <v>21</v>
      </c>
    </row>
    <row r="1875" spans="2:6" ht="16.5" hidden="1" customHeight="1">
      <c r="B1875" s="1485" t="s">
        <v>5809</v>
      </c>
      <c r="C1875" s="1486">
        <v>1872</v>
      </c>
      <c r="D1875" s="1487">
        <v>0</v>
      </c>
      <c r="E1875" s="1487">
        <v>0</v>
      </c>
      <c r="F1875" s="1669">
        <f t="shared" si="29"/>
        <v>22</v>
      </c>
    </row>
    <row r="1876" spans="2:6" ht="16.5" hidden="1" customHeight="1">
      <c r="B1876" s="1485" t="s">
        <v>5810</v>
      </c>
      <c r="C1876" s="1486">
        <v>1873</v>
      </c>
      <c r="D1876" s="1487">
        <v>0</v>
      </c>
      <c r="E1876" s="1487">
        <v>0</v>
      </c>
      <c r="F1876" s="1669">
        <f t="shared" si="29"/>
        <v>23</v>
      </c>
    </row>
    <row r="1877" spans="2:6" ht="16.5" hidden="1" customHeight="1">
      <c r="B1877" s="1485" t="s">
        <v>5811</v>
      </c>
      <c r="C1877" s="1486">
        <v>1874</v>
      </c>
      <c r="D1877" s="1487">
        <v>0</v>
      </c>
      <c r="E1877" s="1487">
        <v>0</v>
      </c>
      <c r="F1877" s="1669">
        <f t="shared" si="29"/>
        <v>24</v>
      </c>
    </row>
    <row r="1878" spans="2:6" ht="16.5" customHeight="1">
      <c r="B1878" s="1485" t="s">
        <v>5812</v>
      </c>
      <c r="C1878" s="1486">
        <v>1875</v>
      </c>
      <c r="D1878" s="1487">
        <v>0</v>
      </c>
      <c r="E1878" s="1487">
        <f>E1828+75</f>
        <v>2850</v>
      </c>
      <c r="F1878" s="1669">
        <f t="shared" si="29"/>
        <v>0</v>
      </c>
    </row>
    <row r="1879" spans="2:6" ht="16.5" hidden="1" customHeight="1">
      <c r="B1879" s="1485" t="s">
        <v>5813</v>
      </c>
      <c r="C1879" s="1486">
        <v>1876</v>
      </c>
      <c r="D1879" s="1487">
        <v>0</v>
      </c>
      <c r="E1879" s="1487">
        <v>0</v>
      </c>
      <c r="F1879" s="1669">
        <f t="shared" si="29"/>
        <v>1</v>
      </c>
    </row>
    <row r="1880" spans="2:6" ht="16.5" hidden="1" customHeight="1">
      <c r="B1880" s="1485" t="s">
        <v>5814</v>
      </c>
      <c r="C1880" s="1486">
        <v>1877</v>
      </c>
      <c r="D1880" s="1487">
        <v>0</v>
      </c>
      <c r="E1880" s="1487">
        <v>0</v>
      </c>
      <c r="F1880" s="1669">
        <f t="shared" si="29"/>
        <v>2</v>
      </c>
    </row>
    <row r="1881" spans="2:6" ht="16.5" hidden="1" customHeight="1">
      <c r="B1881" s="1485" t="s">
        <v>5815</v>
      </c>
      <c r="C1881" s="1486">
        <v>1878</v>
      </c>
      <c r="D1881" s="1487">
        <v>0</v>
      </c>
      <c r="E1881" s="1487">
        <v>0</v>
      </c>
      <c r="F1881" s="1669">
        <f t="shared" si="29"/>
        <v>3</v>
      </c>
    </row>
    <row r="1882" spans="2:6" ht="16.5" hidden="1" customHeight="1">
      <c r="B1882" s="1485" t="s">
        <v>5816</v>
      </c>
      <c r="C1882" s="1486">
        <v>1879</v>
      </c>
      <c r="D1882" s="1487">
        <v>0</v>
      </c>
      <c r="E1882" s="1487">
        <v>0</v>
      </c>
      <c r="F1882" s="1669">
        <f t="shared" si="29"/>
        <v>4</v>
      </c>
    </row>
    <row r="1883" spans="2:6" ht="16.5" hidden="1" customHeight="1">
      <c r="B1883" s="1485" t="s">
        <v>5817</v>
      </c>
      <c r="C1883" s="1486">
        <v>1880</v>
      </c>
      <c r="D1883" s="1487">
        <v>0</v>
      </c>
      <c r="E1883" s="1487">
        <v>0</v>
      </c>
      <c r="F1883" s="1669">
        <f t="shared" si="29"/>
        <v>5</v>
      </c>
    </row>
    <row r="1884" spans="2:6" ht="16.5" hidden="1" customHeight="1">
      <c r="B1884" s="1485" t="s">
        <v>5818</v>
      </c>
      <c r="C1884" s="1486">
        <v>1881</v>
      </c>
      <c r="D1884" s="1487">
        <v>0</v>
      </c>
      <c r="E1884" s="1487">
        <v>0</v>
      </c>
      <c r="F1884" s="1669">
        <f t="shared" si="29"/>
        <v>6</v>
      </c>
    </row>
    <row r="1885" spans="2:6" ht="16.5" hidden="1" customHeight="1">
      <c r="B1885" s="1485" t="s">
        <v>5819</v>
      </c>
      <c r="C1885" s="1486">
        <v>1882</v>
      </c>
      <c r="D1885" s="1487">
        <v>0</v>
      </c>
      <c r="E1885" s="1487">
        <v>0</v>
      </c>
      <c r="F1885" s="1669">
        <f t="shared" si="29"/>
        <v>7</v>
      </c>
    </row>
    <row r="1886" spans="2:6" ht="16.5" hidden="1" customHeight="1">
      <c r="B1886" s="1485" t="s">
        <v>5820</v>
      </c>
      <c r="C1886" s="1486">
        <v>1883</v>
      </c>
      <c r="D1886" s="1487">
        <v>0</v>
      </c>
      <c r="E1886" s="1487">
        <v>0</v>
      </c>
      <c r="F1886" s="1669">
        <f t="shared" si="29"/>
        <v>8</v>
      </c>
    </row>
    <row r="1887" spans="2:6" ht="16.5" hidden="1" customHeight="1">
      <c r="B1887" s="1485" t="s">
        <v>5821</v>
      </c>
      <c r="C1887" s="1486">
        <v>1884</v>
      </c>
      <c r="D1887" s="1487">
        <v>0</v>
      </c>
      <c r="E1887" s="1487">
        <v>0</v>
      </c>
      <c r="F1887" s="1669">
        <f t="shared" si="29"/>
        <v>9</v>
      </c>
    </row>
    <row r="1888" spans="2:6" ht="16.5" hidden="1" customHeight="1">
      <c r="B1888" s="1485" t="s">
        <v>5822</v>
      </c>
      <c r="C1888" s="1486">
        <v>1885</v>
      </c>
      <c r="D1888" s="1487">
        <v>0</v>
      </c>
      <c r="E1888" s="1487">
        <v>0</v>
      </c>
      <c r="F1888" s="1669">
        <f t="shared" si="29"/>
        <v>10</v>
      </c>
    </row>
    <row r="1889" spans="2:6" ht="16.5" hidden="1" customHeight="1">
      <c r="B1889" s="1485" t="s">
        <v>5823</v>
      </c>
      <c r="C1889" s="1486">
        <v>1886</v>
      </c>
      <c r="D1889" s="1487">
        <v>0</v>
      </c>
      <c r="E1889" s="1487">
        <v>0</v>
      </c>
      <c r="F1889" s="1669">
        <f t="shared" si="29"/>
        <v>11</v>
      </c>
    </row>
    <row r="1890" spans="2:6" ht="16.5" hidden="1" customHeight="1">
      <c r="B1890" s="1485" t="s">
        <v>5824</v>
      </c>
      <c r="C1890" s="1486">
        <v>1887</v>
      </c>
      <c r="D1890" s="1487">
        <v>0</v>
      </c>
      <c r="E1890" s="1487">
        <v>0</v>
      </c>
      <c r="F1890" s="1669">
        <f t="shared" si="29"/>
        <v>12</v>
      </c>
    </row>
    <row r="1891" spans="2:6" ht="16.5" hidden="1" customHeight="1">
      <c r="B1891" s="1485" t="s">
        <v>5825</v>
      </c>
      <c r="C1891" s="1486">
        <v>1888</v>
      </c>
      <c r="D1891" s="1487">
        <v>0</v>
      </c>
      <c r="E1891" s="1487">
        <v>0</v>
      </c>
      <c r="F1891" s="1669">
        <f t="shared" si="29"/>
        <v>13</v>
      </c>
    </row>
    <row r="1892" spans="2:6" ht="16.5" hidden="1" customHeight="1">
      <c r="B1892" s="1485" t="s">
        <v>5826</v>
      </c>
      <c r="C1892" s="1486">
        <v>1889</v>
      </c>
      <c r="D1892" s="1487">
        <v>0</v>
      </c>
      <c r="E1892" s="1487">
        <v>0</v>
      </c>
      <c r="F1892" s="1669">
        <f t="shared" si="29"/>
        <v>14</v>
      </c>
    </row>
    <row r="1893" spans="2:6" ht="16.5" hidden="1" customHeight="1">
      <c r="B1893" s="1485" t="s">
        <v>5827</v>
      </c>
      <c r="C1893" s="1486">
        <v>1890</v>
      </c>
      <c r="D1893" s="1487">
        <v>0</v>
      </c>
      <c r="E1893" s="1487">
        <v>0</v>
      </c>
      <c r="F1893" s="1669">
        <f t="shared" si="29"/>
        <v>15</v>
      </c>
    </row>
    <row r="1894" spans="2:6" ht="16.5" hidden="1" customHeight="1">
      <c r="B1894" s="1485" t="s">
        <v>5828</v>
      </c>
      <c r="C1894" s="1486">
        <v>1891</v>
      </c>
      <c r="D1894" s="1487">
        <v>0</v>
      </c>
      <c r="E1894" s="1487">
        <v>0</v>
      </c>
      <c r="F1894" s="1669">
        <f t="shared" si="29"/>
        <v>16</v>
      </c>
    </row>
    <row r="1895" spans="2:6" ht="16.5" hidden="1" customHeight="1">
      <c r="B1895" s="1485" t="s">
        <v>5829</v>
      </c>
      <c r="C1895" s="1486">
        <v>1892</v>
      </c>
      <c r="D1895" s="1487">
        <v>0</v>
      </c>
      <c r="E1895" s="1487">
        <v>0</v>
      </c>
      <c r="F1895" s="1669">
        <f t="shared" si="29"/>
        <v>17</v>
      </c>
    </row>
    <row r="1896" spans="2:6" ht="16.5" hidden="1" customHeight="1">
      <c r="B1896" s="1485" t="s">
        <v>5830</v>
      </c>
      <c r="C1896" s="1486">
        <v>1893</v>
      </c>
      <c r="D1896" s="1487">
        <v>0</v>
      </c>
      <c r="E1896" s="1487">
        <v>0</v>
      </c>
      <c r="F1896" s="1669">
        <f t="shared" si="29"/>
        <v>18</v>
      </c>
    </row>
    <row r="1897" spans="2:6" ht="16.5" hidden="1" customHeight="1">
      <c r="B1897" s="1485" t="s">
        <v>5831</v>
      </c>
      <c r="C1897" s="1486">
        <v>1894</v>
      </c>
      <c r="D1897" s="1487">
        <v>0</v>
      </c>
      <c r="E1897" s="1487">
        <v>0</v>
      </c>
      <c r="F1897" s="1669">
        <f t="shared" si="29"/>
        <v>19</v>
      </c>
    </row>
    <row r="1898" spans="2:6" ht="16.5" hidden="1" customHeight="1">
      <c r="B1898" s="1485" t="s">
        <v>5832</v>
      </c>
      <c r="C1898" s="1486">
        <v>1895</v>
      </c>
      <c r="D1898" s="1487">
        <v>0</v>
      </c>
      <c r="E1898" s="1487">
        <v>0</v>
      </c>
      <c r="F1898" s="1669">
        <f t="shared" si="29"/>
        <v>20</v>
      </c>
    </row>
    <row r="1899" spans="2:6" ht="16.5" hidden="1" customHeight="1">
      <c r="B1899" s="1485" t="s">
        <v>5833</v>
      </c>
      <c r="C1899" s="1486">
        <v>1896</v>
      </c>
      <c r="D1899" s="1487">
        <v>0</v>
      </c>
      <c r="E1899" s="1487">
        <v>0</v>
      </c>
      <c r="F1899" s="1669">
        <f t="shared" si="29"/>
        <v>21</v>
      </c>
    </row>
    <row r="1900" spans="2:6" ht="16.5" hidden="1" customHeight="1">
      <c r="B1900" s="1485" t="s">
        <v>5834</v>
      </c>
      <c r="C1900" s="1486">
        <v>1897</v>
      </c>
      <c r="D1900" s="1487">
        <v>0</v>
      </c>
      <c r="E1900" s="1487">
        <v>0</v>
      </c>
      <c r="F1900" s="1669">
        <f t="shared" si="29"/>
        <v>22</v>
      </c>
    </row>
    <row r="1901" spans="2:6" ht="16.5" hidden="1" customHeight="1">
      <c r="B1901" s="1485" t="s">
        <v>5835</v>
      </c>
      <c r="C1901" s="1486">
        <v>1898</v>
      </c>
      <c r="D1901" s="1487">
        <v>0</v>
      </c>
      <c r="E1901" s="1487">
        <v>0</v>
      </c>
      <c r="F1901" s="1669">
        <f t="shared" si="29"/>
        <v>23</v>
      </c>
    </row>
    <row r="1902" spans="2:6" ht="16.5" hidden="1" customHeight="1">
      <c r="B1902" s="1485" t="s">
        <v>5836</v>
      </c>
      <c r="C1902" s="1486">
        <v>1899</v>
      </c>
      <c r="D1902" s="1487">
        <v>0</v>
      </c>
      <c r="E1902" s="1487">
        <v>0</v>
      </c>
      <c r="F1902" s="1669">
        <f t="shared" si="29"/>
        <v>24</v>
      </c>
    </row>
    <row r="1903" spans="2:6" ht="16.5" customHeight="1">
      <c r="B1903" s="1485" t="s">
        <v>5837</v>
      </c>
      <c r="C1903" s="1486">
        <v>1900</v>
      </c>
      <c r="D1903" s="1487">
        <f>D1853+1250</f>
        <v>47500</v>
      </c>
      <c r="E1903" s="1487">
        <v>0</v>
      </c>
      <c r="F1903" s="1669">
        <f t="shared" si="29"/>
        <v>0</v>
      </c>
    </row>
    <row r="1904" spans="2:6" ht="16.5" hidden="1" customHeight="1">
      <c r="B1904" s="1485" t="s">
        <v>5838</v>
      </c>
      <c r="C1904" s="1486">
        <v>1901</v>
      </c>
      <c r="D1904" s="1487">
        <v>0</v>
      </c>
      <c r="E1904" s="1487">
        <v>0</v>
      </c>
      <c r="F1904" s="1669">
        <f t="shared" si="29"/>
        <v>1</v>
      </c>
    </row>
    <row r="1905" spans="2:6" ht="16.5" hidden="1" customHeight="1">
      <c r="B1905" s="1485" t="s">
        <v>5839</v>
      </c>
      <c r="C1905" s="1486">
        <v>1902</v>
      </c>
      <c r="D1905" s="1487">
        <v>0</v>
      </c>
      <c r="E1905" s="1487">
        <v>0</v>
      </c>
      <c r="F1905" s="1669">
        <f t="shared" si="29"/>
        <v>2</v>
      </c>
    </row>
    <row r="1906" spans="2:6" ht="16.5" hidden="1" customHeight="1">
      <c r="B1906" s="1485" t="s">
        <v>5840</v>
      </c>
      <c r="C1906" s="1486">
        <v>1903</v>
      </c>
      <c r="D1906" s="1487">
        <v>0</v>
      </c>
      <c r="E1906" s="1487">
        <v>0</v>
      </c>
      <c r="F1906" s="1669">
        <f t="shared" si="29"/>
        <v>3</v>
      </c>
    </row>
    <row r="1907" spans="2:6" ht="16.5" hidden="1" customHeight="1">
      <c r="B1907" s="1485" t="s">
        <v>5841</v>
      </c>
      <c r="C1907" s="1486">
        <v>1904</v>
      </c>
      <c r="D1907" s="1487">
        <v>0</v>
      </c>
      <c r="E1907" s="1487">
        <v>0</v>
      </c>
      <c r="F1907" s="1669">
        <f t="shared" si="29"/>
        <v>4</v>
      </c>
    </row>
    <row r="1908" spans="2:6" ht="16.5" hidden="1" customHeight="1">
      <c r="B1908" s="1485" t="s">
        <v>5842</v>
      </c>
      <c r="C1908" s="1486">
        <v>1905</v>
      </c>
      <c r="D1908" s="1487">
        <v>0</v>
      </c>
      <c r="E1908" s="1487">
        <v>0</v>
      </c>
      <c r="F1908" s="1669">
        <f t="shared" si="29"/>
        <v>5</v>
      </c>
    </row>
    <row r="1909" spans="2:6" ht="16.5" hidden="1" customHeight="1">
      <c r="B1909" s="1485" t="s">
        <v>5843</v>
      </c>
      <c r="C1909" s="1486">
        <v>1906</v>
      </c>
      <c r="D1909" s="1487">
        <v>0</v>
      </c>
      <c r="E1909" s="1487">
        <v>0</v>
      </c>
      <c r="F1909" s="1669">
        <f t="shared" si="29"/>
        <v>6</v>
      </c>
    </row>
    <row r="1910" spans="2:6" ht="16.5" hidden="1" customHeight="1">
      <c r="B1910" s="1485" t="s">
        <v>5844</v>
      </c>
      <c r="C1910" s="1486">
        <v>1907</v>
      </c>
      <c r="D1910" s="1487">
        <v>0</v>
      </c>
      <c r="E1910" s="1487">
        <v>0</v>
      </c>
      <c r="F1910" s="1669">
        <f t="shared" si="29"/>
        <v>7</v>
      </c>
    </row>
    <row r="1911" spans="2:6" ht="16.5" hidden="1" customHeight="1">
      <c r="B1911" s="1485" t="s">
        <v>5845</v>
      </c>
      <c r="C1911" s="1486">
        <v>1908</v>
      </c>
      <c r="D1911" s="1487">
        <v>0</v>
      </c>
      <c r="E1911" s="1487">
        <v>0</v>
      </c>
      <c r="F1911" s="1669">
        <f t="shared" si="29"/>
        <v>8</v>
      </c>
    </row>
    <row r="1912" spans="2:6" ht="16.5" hidden="1" customHeight="1">
      <c r="B1912" s="1485" t="s">
        <v>5846</v>
      </c>
      <c r="C1912" s="1486">
        <v>1909</v>
      </c>
      <c r="D1912" s="1487">
        <v>0</v>
      </c>
      <c r="E1912" s="1487">
        <v>0</v>
      </c>
      <c r="F1912" s="1669">
        <f t="shared" si="29"/>
        <v>9</v>
      </c>
    </row>
    <row r="1913" spans="2:6" ht="16.5" hidden="1" customHeight="1">
      <c r="B1913" s="1485" t="s">
        <v>5847</v>
      </c>
      <c r="C1913" s="1486">
        <v>1910</v>
      </c>
      <c r="D1913" s="1487">
        <v>0</v>
      </c>
      <c r="E1913" s="1487">
        <v>0</v>
      </c>
      <c r="F1913" s="1669">
        <f t="shared" si="29"/>
        <v>10</v>
      </c>
    </row>
    <row r="1914" spans="2:6" ht="16.5" hidden="1" customHeight="1">
      <c r="B1914" s="1485" t="s">
        <v>5848</v>
      </c>
      <c r="C1914" s="1486">
        <v>1911</v>
      </c>
      <c r="D1914" s="1487">
        <v>0</v>
      </c>
      <c r="E1914" s="1487">
        <v>0</v>
      </c>
      <c r="F1914" s="1669">
        <f t="shared" si="29"/>
        <v>11</v>
      </c>
    </row>
    <row r="1915" spans="2:6" ht="16.5" hidden="1" customHeight="1">
      <c r="B1915" s="1485" t="s">
        <v>5849</v>
      </c>
      <c r="C1915" s="1486">
        <v>1912</v>
      </c>
      <c r="D1915" s="1487">
        <v>0</v>
      </c>
      <c r="E1915" s="1487">
        <v>0</v>
      </c>
      <c r="F1915" s="1669">
        <f t="shared" si="29"/>
        <v>12</v>
      </c>
    </row>
    <row r="1916" spans="2:6" ht="16.5" hidden="1" customHeight="1">
      <c r="B1916" s="1485" t="s">
        <v>5850</v>
      </c>
      <c r="C1916" s="1486">
        <v>1913</v>
      </c>
      <c r="D1916" s="1487">
        <v>0</v>
      </c>
      <c r="E1916" s="1487">
        <v>0</v>
      </c>
      <c r="F1916" s="1669">
        <f t="shared" si="29"/>
        <v>13</v>
      </c>
    </row>
    <row r="1917" spans="2:6" ht="16.5" hidden="1" customHeight="1">
      <c r="B1917" s="1485" t="s">
        <v>5851</v>
      </c>
      <c r="C1917" s="1486">
        <v>1914</v>
      </c>
      <c r="D1917" s="1487">
        <v>0</v>
      </c>
      <c r="E1917" s="1487">
        <v>0</v>
      </c>
      <c r="F1917" s="1669">
        <f t="shared" si="29"/>
        <v>14</v>
      </c>
    </row>
    <row r="1918" spans="2:6" ht="16.5" hidden="1" customHeight="1">
      <c r="B1918" s="1485" t="s">
        <v>5852</v>
      </c>
      <c r="C1918" s="1486">
        <v>1915</v>
      </c>
      <c r="D1918" s="1487">
        <v>0</v>
      </c>
      <c r="E1918" s="1487">
        <v>0</v>
      </c>
      <c r="F1918" s="1669">
        <f t="shared" si="29"/>
        <v>15</v>
      </c>
    </row>
    <row r="1919" spans="2:6" ht="16.5" hidden="1" customHeight="1">
      <c r="B1919" s="1485" t="s">
        <v>5853</v>
      </c>
      <c r="C1919" s="1486">
        <v>1916</v>
      </c>
      <c r="D1919" s="1487">
        <v>0</v>
      </c>
      <c r="E1919" s="1487">
        <v>0</v>
      </c>
      <c r="F1919" s="1669">
        <f t="shared" si="29"/>
        <v>16</v>
      </c>
    </row>
    <row r="1920" spans="2:6" ht="16.5" hidden="1" customHeight="1">
      <c r="B1920" s="1485" t="s">
        <v>5854</v>
      </c>
      <c r="C1920" s="1486">
        <v>1917</v>
      </c>
      <c r="D1920" s="1487">
        <v>0</v>
      </c>
      <c r="E1920" s="1487">
        <v>0</v>
      </c>
      <c r="F1920" s="1669">
        <f t="shared" si="29"/>
        <v>17</v>
      </c>
    </row>
    <row r="1921" spans="2:6" ht="16.5" hidden="1" customHeight="1">
      <c r="B1921" s="1485" t="s">
        <v>5855</v>
      </c>
      <c r="C1921" s="1486">
        <v>1918</v>
      </c>
      <c r="D1921" s="1487">
        <v>0</v>
      </c>
      <c r="E1921" s="1487">
        <v>0</v>
      </c>
      <c r="F1921" s="1669">
        <f t="shared" si="29"/>
        <v>18</v>
      </c>
    </row>
    <row r="1922" spans="2:6" ht="16.5" hidden="1" customHeight="1">
      <c r="B1922" s="1485" t="s">
        <v>5856</v>
      </c>
      <c r="C1922" s="1486">
        <v>1919</v>
      </c>
      <c r="D1922" s="1487">
        <v>0</v>
      </c>
      <c r="E1922" s="1487">
        <v>0</v>
      </c>
      <c r="F1922" s="1669">
        <f t="shared" si="29"/>
        <v>19</v>
      </c>
    </row>
    <row r="1923" spans="2:6" ht="16.5" hidden="1" customHeight="1">
      <c r="B1923" s="1485" t="s">
        <v>5857</v>
      </c>
      <c r="C1923" s="1486">
        <v>1920</v>
      </c>
      <c r="D1923" s="1487">
        <v>0</v>
      </c>
      <c r="E1923" s="1487">
        <v>0</v>
      </c>
      <c r="F1923" s="1669">
        <f t="shared" si="29"/>
        <v>20</v>
      </c>
    </row>
    <row r="1924" spans="2:6" ht="16.5" hidden="1" customHeight="1">
      <c r="B1924" s="1485" t="s">
        <v>5858</v>
      </c>
      <c r="C1924" s="1486">
        <v>1921</v>
      </c>
      <c r="D1924" s="1487">
        <v>0</v>
      </c>
      <c r="E1924" s="1487">
        <v>0</v>
      </c>
      <c r="F1924" s="1669">
        <f t="shared" si="29"/>
        <v>21</v>
      </c>
    </row>
    <row r="1925" spans="2:6" ht="16.5" hidden="1" customHeight="1">
      <c r="B1925" s="1485" t="s">
        <v>5859</v>
      </c>
      <c r="C1925" s="1486">
        <v>1922</v>
      </c>
      <c r="D1925" s="1487">
        <v>0</v>
      </c>
      <c r="E1925" s="1487">
        <v>0</v>
      </c>
      <c r="F1925" s="1669">
        <f t="shared" ref="F1925:F1988" si="30">MOD(ROW()-3,25)</f>
        <v>22</v>
      </c>
    </row>
    <row r="1926" spans="2:6" ht="16.5" hidden="1" customHeight="1">
      <c r="B1926" s="1485" t="s">
        <v>5860</v>
      </c>
      <c r="C1926" s="1486">
        <v>1923</v>
      </c>
      <c r="D1926" s="1487">
        <v>0</v>
      </c>
      <c r="E1926" s="1487">
        <v>0</v>
      </c>
      <c r="F1926" s="1669">
        <f t="shared" si="30"/>
        <v>23</v>
      </c>
    </row>
    <row r="1927" spans="2:6" ht="16.5" hidden="1" customHeight="1">
      <c r="B1927" s="1485" t="s">
        <v>5861</v>
      </c>
      <c r="C1927" s="1486">
        <v>1924</v>
      </c>
      <c r="D1927" s="1487">
        <v>0</v>
      </c>
      <c r="E1927" s="1487">
        <v>0</v>
      </c>
      <c r="F1927" s="1669">
        <f t="shared" si="30"/>
        <v>24</v>
      </c>
    </row>
    <row r="1928" spans="2:6" ht="16.5" customHeight="1">
      <c r="B1928" s="1485" t="s">
        <v>5862</v>
      </c>
      <c r="C1928" s="1486">
        <v>1925</v>
      </c>
      <c r="D1928" s="1487">
        <v>0</v>
      </c>
      <c r="E1928" s="1487">
        <f>E1878+75</f>
        <v>2925</v>
      </c>
      <c r="F1928" s="1669">
        <f t="shared" si="30"/>
        <v>0</v>
      </c>
    </row>
    <row r="1929" spans="2:6" ht="16.5" hidden="1" customHeight="1">
      <c r="B1929" s="1485" t="s">
        <v>5863</v>
      </c>
      <c r="C1929" s="1486">
        <v>1926</v>
      </c>
      <c r="D1929" s="1487">
        <v>0</v>
      </c>
      <c r="E1929" s="1487">
        <v>0</v>
      </c>
      <c r="F1929" s="1669">
        <f t="shared" si="30"/>
        <v>1</v>
      </c>
    </row>
    <row r="1930" spans="2:6" ht="16.5" hidden="1" customHeight="1">
      <c r="B1930" s="1485" t="s">
        <v>5864</v>
      </c>
      <c r="C1930" s="1486">
        <v>1927</v>
      </c>
      <c r="D1930" s="1487">
        <v>0</v>
      </c>
      <c r="E1930" s="1487">
        <v>0</v>
      </c>
      <c r="F1930" s="1669">
        <f t="shared" si="30"/>
        <v>2</v>
      </c>
    </row>
    <row r="1931" spans="2:6" ht="16.5" hidden="1" customHeight="1">
      <c r="B1931" s="1485" t="s">
        <v>5865</v>
      </c>
      <c r="C1931" s="1486">
        <v>1928</v>
      </c>
      <c r="D1931" s="1487">
        <v>0</v>
      </c>
      <c r="E1931" s="1487">
        <v>0</v>
      </c>
      <c r="F1931" s="1669">
        <f t="shared" si="30"/>
        <v>3</v>
      </c>
    </row>
    <row r="1932" spans="2:6" ht="16.5" hidden="1" customHeight="1">
      <c r="B1932" s="1485" t="s">
        <v>5866</v>
      </c>
      <c r="C1932" s="1486">
        <v>1929</v>
      </c>
      <c r="D1932" s="1487">
        <v>0</v>
      </c>
      <c r="E1932" s="1487">
        <v>0</v>
      </c>
      <c r="F1932" s="1669">
        <f t="shared" si="30"/>
        <v>4</v>
      </c>
    </row>
    <row r="1933" spans="2:6" ht="16.5" hidden="1" customHeight="1">
      <c r="B1933" s="1485" t="s">
        <v>5867</v>
      </c>
      <c r="C1933" s="1486">
        <v>1930</v>
      </c>
      <c r="D1933" s="1487">
        <v>0</v>
      </c>
      <c r="E1933" s="1487">
        <v>0</v>
      </c>
      <c r="F1933" s="1669">
        <f t="shared" si="30"/>
        <v>5</v>
      </c>
    </row>
    <row r="1934" spans="2:6" ht="16.5" hidden="1" customHeight="1">
      <c r="B1934" s="1485" t="s">
        <v>5868</v>
      </c>
      <c r="C1934" s="1486">
        <v>1931</v>
      </c>
      <c r="D1934" s="1487">
        <v>0</v>
      </c>
      <c r="E1934" s="1487">
        <v>0</v>
      </c>
      <c r="F1934" s="1669">
        <f t="shared" si="30"/>
        <v>6</v>
      </c>
    </row>
    <row r="1935" spans="2:6" ht="16.5" hidden="1" customHeight="1">
      <c r="B1935" s="1485" t="s">
        <v>5869</v>
      </c>
      <c r="C1935" s="1486">
        <v>1932</v>
      </c>
      <c r="D1935" s="1487">
        <v>0</v>
      </c>
      <c r="E1935" s="1487">
        <v>0</v>
      </c>
      <c r="F1935" s="1669">
        <f t="shared" si="30"/>
        <v>7</v>
      </c>
    </row>
    <row r="1936" spans="2:6" ht="16.5" hidden="1" customHeight="1">
      <c r="B1936" s="1485" t="s">
        <v>5870</v>
      </c>
      <c r="C1936" s="1486">
        <v>1933</v>
      </c>
      <c r="D1936" s="1487">
        <v>0</v>
      </c>
      <c r="E1936" s="1487">
        <v>0</v>
      </c>
      <c r="F1936" s="1669">
        <f t="shared" si="30"/>
        <v>8</v>
      </c>
    </row>
    <row r="1937" spans="2:6" ht="16.5" hidden="1" customHeight="1">
      <c r="B1937" s="1485" t="s">
        <v>5871</v>
      </c>
      <c r="C1937" s="1486">
        <v>1934</v>
      </c>
      <c r="D1937" s="1487">
        <v>0</v>
      </c>
      <c r="E1937" s="1487">
        <v>0</v>
      </c>
      <c r="F1937" s="1669">
        <f t="shared" si="30"/>
        <v>9</v>
      </c>
    </row>
    <row r="1938" spans="2:6" ht="16.5" hidden="1" customHeight="1">
      <c r="B1938" s="1485" t="s">
        <v>5872</v>
      </c>
      <c r="C1938" s="1486">
        <v>1935</v>
      </c>
      <c r="D1938" s="1487">
        <v>0</v>
      </c>
      <c r="E1938" s="1487">
        <v>0</v>
      </c>
      <c r="F1938" s="1669">
        <f t="shared" si="30"/>
        <v>10</v>
      </c>
    </row>
    <row r="1939" spans="2:6" ht="16.5" hidden="1" customHeight="1">
      <c r="B1939" s="1485" t="s">
        <v>5873</v>
      </c>
      <c r="C1939" s="1486">
        <v>1936</v>
      </c>
      <c r="D1939" s="1487">
        <v>0</v>
      </c>
      <c r="E1939" s="1487">
        <v>0</v>
      </c>
      <c r="F1939" s="1669">
        <f t="shared" si="30"/>
        <v>11</v>
      </c>
    </row>
    <row r="1940" spans="2:6" ht="16.5" hidden="1" customHeight="1">
      <c r="B1940" s="1485" t="s">
        <v>5874</v>
      </c>
      <c r="C1940" s="1486">
        <v>1937</v>
      </c>
      <c r="D1940" s="1487">
        <v>0</v>
      </c>
      <c r="E1940" s="1487">
        <v>0</v>
      </c>
      <c r="F1940" s="1669">
        <f t="shared" si="30"/>
        <v>12</v>
      </c>
    </row>
    <row r="1941" spans="2:6" ht="16.5" hidden="1" customHeight="1">
      <c r="B1941" s="1485" t="s">
        <v>5875</v>
      </c>
      <c r="C1941" s="1486">
        <v>1938</v>
      </c>
      <c r="D1941" s="1487">
        <v>0</v>
      </c>
      <c r="E1941" s="1487">
        <v>0</v>
      </c>
      <c r="F1941" s="1669">
        <f t="shared" si="30"/>
        <v>13</v>
      </c>
    </row>
    <row r="1942" spans="2:6" ht="16.5" hidden="1" customHeight="1">
      <c r="B1942" s="1485" t="s">
        <v>5876</v>
      </c>
      <c r="C1942" s="1486">
        <v>1939</v>
      </c>
      <c r="D1942" s="1487">
        <v>0</v>
      </c>
      <c r="E1942" s="1487">
        <v>0</v>
      </c>
      <c r="F1942" s="1669">
        <f t="shared" si="30"/>
        <v>14</v>
      </c>
    </row>
    <row r="1943" spans="2:6" ht="16.5" hidden="1" customHeight="1">
      <c r="B1943" s="1485" t="s">
        <v>5877</v>
      </c>
      <c r="C1943" s="1486">
        <v>1940</v>
      </c>
      <c r="D1943" s="1487">
        <v>0</v>
      </c>
      <c r="E1943" s="1487">
        <v>0</v>
      </c>
      <c r="F1943" s="1669">
        <f t="shared" si="30"/>
        <v>15</v>
      </c>
    </row>
    <row r="1944" spans="2:6" ht="16.5" hidden="1" customHeight="1">
      <c r="B1944" s="1485" t="s">
        <v>5878</v>
      </c>
      <c r="C1944" s="1486">
        <v>1941</v>
      </c>
      <c r="D1944" s="1487">
        <v>0</v>
      </c>
      <c r="E1944" s="1487">
        <v>0</v>
      </c>
      <c r="F1944" s="1669">
        <f t="shared" si="30"/>
        <v>16</v>
      </c>
    </row>
    <row r="1945" spans="2:6" ht="16.5" hidden="1" customHeight="1">
      <c r="B1945" s="1485" t="s">
        <v>5879</v>
      </c>
      <c r="C1945" s="1486">
        <v>1942</v>
      </c>
      <c r="D1945" s="1487">
        <v>0</v>
      </c>
      <c r="E1945" s="1487">
        <v>0</v>
      </c>
      <c r="F1945" s="1669">
        <f t="shared" si="30"/>
        <v>17</v>
      </c>
    </row>
    <row r="1946" spans="2:6" ht="16.5" hidden="1" customHeight="1">
      <c r="B1946" s="1485" t="s">
        <v>5880</v>
      </c>
      <c r="C1946" s="1486">
        <v>1943</v>
      </c>
      <c r="D1946" s="1487">
        <v>0</v>
      </c>
      <c r="E1946" s="1487">
        <v>0</v>
      </c>
      <c r="F1946" s="1669">
        <f t="shared" si="30"/>
        <v>18</v>
      </c>
    </row>
    <row r="1947" spans="2:6" ht="16.5" hidden="1" customHeight="1">
      <c r="B1947" s="1485" t="s">
        <v>5881</v>
      </c>
      <c r="C1947" s="1486">
        <v>1944</v>
      </c>
      <c r="D1947" s="1487">
        <v>0</v>
      </c>
      <c r="E1947" s="1487">
        <v>0</v>
      </c>
      <c r="F1947" s="1669">
        <f t="shared" si="30"/>
        <v>19</v>
      </c>
    </row>
    <row r="1948" spans="2:6" ht="16.5" hidden="1" customHeight="1">
      <c r="B1948" s="1485" t="s">
        <v>5882</v>
      </c>
      <c r="C1948" s="1486">
        <v>1945</v>
      </c>
      <c r="D1948" s="1487">
        <v>0</v>
      </c>
      <c r="E1948" s="1487">
        <v>0</v>
      </c>
      <c r="F1948" s="1669">
        <f t="shared" si="30"/>
        <v>20</v>
      </c>
    </row>
    <row r="1949" spans="2:6" ht="16.5" hidden="1" customHeight="1">
      <c r="B1949" s="1485" t="s">
        <v>5883</v>
      </c>
      <c r="C1949" s="1486">
        <v>1946</v>
      </c>
      <c r="D1949" s="1487">
        <v>0</v>
      </c>
      <c r="E1949" s="1487">
        <v>0</v>
      </c>
      <c r="F1949" s="1669">
        <f t="shared" si="30"/>
        <v>21</v>
      </c>
    </row>
    <row r="1950" spans="2:6" ht="16.5" hidden="1" customHeight="1">
      <c r="B1950" s="1485" t="s">
        <v>5884</v>
      </c>
      <c r="C1950" s="1486">
        <v>1947</v>
      </c>
      <c r="D1950" s="1487">
        <v>0</v>
      </c>
      <c r="E1950" s="1487">
        <v>0</v>
      </c>
      <c r="F1950" s="1669">
        <f t="shared" si="30"/>
        <v>22</v>
      </c>
    </row>
    <row r="1951" spans="2:6" ht="16.5" hidden="1" customHeight="1">
      <c r="B1951" s="1485" t="s">
        <v>5885</v>
      </c>
      <c r="C1951" s="1486">
        <v>1948</v>
      </c>
      <c r="D1951" s="1487">
        <v>0</v>
      </c>
      <c r="E1951" s="1487">
        <v>0</v>
      </c>
      <c r="F1951" s="1669">
        <f t="shared" si="30"/>
        <v>23</v>
      </c>
    </row>
    <row r="1952" spans="2:6" ht="16.5" hidden="1" customHeight="1">
      <c r="B1952" s="1485" t="s">
        <v>5886</v>
      </c>
      <c r="C1952" s="1486">
        <v>1949</v>
      </c>
      <c r="D1952" s="1487">
        <v>0</v>
      </c>
      <c r="E1952" s="1487">
        <v>0</v>
      </c>
      <c r="F1952" s="1669">
        <f t="shared" si="30"/>
        <v>24</v>
      </c>
    </row>
    <row r="1953" spans="2:6" ht="16.5" customHeight="1">
      <c r="B1953" s="1485" t="s">
        <v>5887</v>
      </c>
      <c r="C1953" s="1486">
        <v>1950</v>
      </c>
      <c r="D1953" s="1487">
        <f>D1903+1250</f>
        <v>48750</v>
      </c>
      <c r="E1953" s="1487">
        <v>0</v>
      </c>
      <c r="F1953" s="1669">
        <f t="shared" si="30"/>
        <v>0</v>
      </c>
    </row>
    <row r="1954" spans="2:6" ht="16.5" hidden="1" customHeight="1">
      <c r="B1954" s="1485" t="s">
        <v>5888</v>
      </c>
      <c r="C1954" s="1486">
        <v>1951</v>
      </c>
      <c r="D1954" s="1487">
        <v>0</v>
      </c>
      <c r="E1954" s="1487">
        <v>0</v>
      </c>
      <c r="F1954" s="1669">
        <f t="shared" si="30"/>
        <v>1</v>
      </c>
    </row>
    <row r="1955" spans="2:6" ht="16.5" hidden="1" customHeight="1">
      <c r="B1955" s="1485" t="s">
        <v>5889</v>
      </c>
      <c r="C1955" s="1486">
        <v>1952</v>
      </c>
      <c r="D1955" s="1487">
        <v>0</v>
      </c>
      <c r="E1955" s="1487">
        <v>0</v>
      </c>
      <c r="F1955" s="1669">
        <f t="shared" si="30"/>
        <v>2</v>
      </c>
    </row>
    <row r="1956" spans="2:6" ht="16.5" hidden="1" customHeight="1">
      <c r="B1956" s="1485" t="s">
        <v>5890</v>
      </c>
      <c r="C1956" s="1486">
        <v>1953</v>
      </c>
      <c r="D1956" s="1487">
        <v>0</v>
      </c>
      <c r="E1956" s="1487">
        <v>0</v>
      </c>
      <c r="F1956" s="1669">
        <f t="shared" si="30"/>
        <v>3</v>
      </c>
    </row>
    <row r="1957" spans="2:6" ht="16.5" hidden="1" customHeight="1">
      <c r="B1957" s="1485" t="s">
        <v>5891</v>
      </c>
      <c r="C1957" s="1486">
        <v>1954</v>
      </c>
      <c r="D1957" s="1487">
        <v>0</v>
      </c>
      <c r="E1957" s="1487">
        <v>0</v>
      </c>
      <c r="F1957" s="1669">
        <f t="shared" si="30"/>
        <v>4</v>
      </c>
    </row>
    <row r="1958" spans="2:6" ht="16.5" hidden="1" customHeight="1">
      <c r="B1958" s="1485" t="s">
        <v>5892</v>
      </c>
      <c r="C1958" s="1486">
        <v>1955</v>
      </c>
      <c r="D1958" s="1487">
        <v>0</v>
      </c>
      <c r="E1958" s="1487">
        <v>0</v>
      </c>
      <c r="F1958" s="1669">
        <f t="shared" si="30"/>
        <v>5</v>
      </c>
    </row>
    <row r="1959" spans="2:6" ht="16.5" hidden="1" customHeight="1">
      <c r="B1959" s="1485" t="s">
        <v>5893</v>
      </c>
      <c r="C1959" s="1486">
        <v>1956</v>
      </c>
      <c r="D1959" s="1487">
        <v>0</v>
      </c>
      <c r="E1959" s="1487">
        <v>0</v>
      </c>
      <c r="F1959" s="1669">
        <f t="shared" si="30"/>
        <v>6</v>
      </c>
    </row>
    <row r="1960" spans="2:6" ht="16.5" hidden="1" customHeight="1">
      <c r="B1960" s="1485" t="s">
        <v>5894</v>
      </c>
      <c r="C1960" s="1486">
        <v>1957</v>
      </c>
      <c r="D1960" s="1487">
        <v>0</v>
      </c>
      <c r="E1960" s="1487">
        <v>0</v>
      </c>
      <c r="F1960" s="1669">
        <f t="shared" si="30"/>
        <v>7</v>
      </c>
    </row>
    <row r="1961" spans="2:6" ht="16.5" hidden="1" customHeight="1">
      <c r="B1961" s="1485" t="s">
        <v>5895</v>
      </c>
      <c r="C1961" s="1486">
        <v>1958</v>
      </c>
      <c r="D1961" s="1487">
        <v>0</v>
      </c>
      <c r="E1961" s="1487">
        <v>0</v>
      </c>
      <c r="F1961" s="1669">
        <f t="shared" si="30"/>
        <v>8</v>
      </c>
    </row>
    <row r="1962" spans="2:6" ht="16.5" hidden="1" customHeight="1">
      <c r="B1962" s="1485" t="s">
        <v>5896</v>
      </c>
      <c r="C1962" s="1486">
        <v>1959</v>
      </c>
      <c r="D1962" s="1487">
        <v>0</v>
      </c>
      <c r="E1962" s="1487">
        <v>0</v>
      </c>
      <c r="F1962" s="1669">
        <f t="shared" si="30"/>
        <v>9</v>
      </c>
    </row>
    <row r="1963" spans="2:6" ht="16.5" hidden="1" customHeight="1">
      <c r="B1963" s="1485" t="s">
        <v>5897</v>
      </c>
      <c r="C1963" s="1486">
        <v>1960</v>
      </c>
      <c r="D1963" s="1487">
        <v>0</v>
      </c>
      <c r="E1963" s="1487">
        <v>0</v>
      </c>
      <c r="F1963" s="1669">
        <f t="shared" si="30"/>
        <v>10</v>
      </c>
    </row>
    <row r="1964" spans="2:6" ht="16.5" hidden="1" customHeight="1">
      <c r="B1964" s="1485" t="s">
        <v>5898</v>
      </c>
      <c r="C1964" s="1486">
        <v>1961</v>
      </c>
      <c r="D1964" s="1487">
        <v>0</v>
      </c>
      <c r="E1964" s="1487">
        <v>0</v>
      </c>
      <c r="F1964" s="1669">
        <f t="shared" si="30"/>
        <v>11</v>
      </c>
    </row>
    <row r="1965" spans="2:6" ht="16.5" hidden="1" customHeight="1">
      <c r="B1965" s="1485" t="s">
        <v>5899</v>
      </c>
      <c r="C1965" s="1486">
        <v>1962</v>
      </c>
      <c r="D1965" s="1487">
        <v>0</v>
      </c>
      <c r="E1965" s="1487">
        <v>0</v>
      </c>
      <c r="F1965" s="1669">
        <f t="shared" si="30"/>
        <v>12</v>
      </c>
    </row>
    <row r="1966" spans="2:6" ht="16.5" hidden="1" customHeight="1">
      <c r="B1966" s="1485" t="s">
        <v>5900</v>
      </c>
      <c r="C1966" s="1486">
        <v>1963</v>
      </c>
      <c r="D1966" s="1487">
        <v>0</v>
      </c>
      <c r="E1966" s="1487">
        <v>0</v>
      </c>
      <c r="F1966" s="1669">
        <f t="shared" si="30"/>
        <v>13</v>
      </c>
    </row>
    <row r="1967" spans="2:6" ht="16.5" hidden="1" customHeight="1">
      <c r="B1967" s="1485" t="s">
        <v>5901</v>
      </c>
      <c r="C1967" s="1486">
        <v>1964</v>
      </c>
      <c r="D1967" s="1487">
        <v>0</v>
      </c>
      <c r="E1967" s="1487">
        <v>0</v>
      </c>
      <c r="F1967" s="1669">
        <f t="shared" si="30"/>
        <v>14</v>
      </c>
    </row>
    <row r="1968" spans="2:6" ht="16.5" hidden="1" customHeight="1">
      <c r="B1968" s="1485" t="s">
        <v>5902</v>
      </c>
      <c r="C1968" s="1486">
        <v>1965</v>
      </c>
      <c r="D1968" s="1487">
        <v>0</v>
      </c>
      <c r="E1968" s="1487">
        <v>0</v>
      </c>
      <c r="F1968" s="1669">
        <f t="shared" si="30"/>
        <v>15</v>
      </c>
    </row>
    <row r="1969" spans="2:6" ht="16.5" hidden="1" customHeight="1">
      <c r="B1969" s="1485" t="s">
        <v>5903</v>
      </c>
      <c r="C1969" s="1486">
        <v>1966</v>
      </c>
      <c r="D1969" s="1487">
        <v>0</v>
      </c>
      <c r="E1969" s="1487">
        <v>0</v>
      </c>
      <c r="F1969" s="1669">
        <f t="shared" si="30"/>
        <v>16</v>
      </c>
    </row>
    <row r="1970" spans="2:6" ht="16.5" hidden="1" customHeight="1">
      <c r="B1970" s="1485" t="s">
        <v>5904</v>
      </c>
      <c r="C1970" s="1486">
        <v>1967</v>
      </c>
      <c r="D1970" s="1487">
        <v>0</v>
      </c>
      <c r="E1970" s="1487">
        <v>0</v>
      </c>
      <c r="F1970" s="1669">
        <f t="shared" si="30"/>
        <v>17</v>
      </c>
    </row>
    <row r="1971" spans="2:6" ht="16.5" hidden="1" customHeight="1">
      <c r="B1971" s="1485" t="s">
        <v>5905</v>
      </c>
      <c r="C1971" s="1486">
        <v>1968</v>
      </c>
      <c r="D1971" s="1487">
        <v>0</v>
      </c>
      <c r="E1971" s="1487">
        <v>0</v>
      </c>
      <c r="F1971" s="1669">
        <f t="shared" si="30"/>
        <v>18</v>
      </c>
    </row>
    <row r="1972" spans="2:6" ht="16.5" hidden="1" customHeight="1">
      <c r="B1972" s="1485" t="s">
        <v>5906</v>
      </c>
      <c r="C1972" s="1486">
        <v>1969</v>
      </c>
      <c r="D1972" s="1487">
        <v>0</v>
      </c>
      <c r="E1972" s="1487">
        <v>0</v>
      </c>
      <c r="F1972" s="1669">
        <f t="shared" si="30"/>
        <v>19</v>
      </c>
    </row>
    <row r="1973" spans="2:6" ht="16.5" hidden="1" customHeight="1">
      <c r="B1973" s="1485" t="s">
        <v>5907</v>
      </c>
      <c r="C1973" s="1486">
        <v>1970</v>
      </c>
      <c r="D1973" s="1487">
        <v>0</v>
      </c>
      <c r="E1973" s="1487">
        <v>0</v>
      </c>
      <c r="F1973" s="1669">
        <f t="shared" si="30"/>
        <v>20</v>
      </c>
    </row>
    <row r="1974" spans="2:6" ht="16.5" hidden="1" customHeight="1">
      <c r="B1974" s="1485" t="s">
        <v>5908</v>
      </c>
      <c r="C1974" s="1486">
        <v>1971</v>
      </c>
      <c r="D1974" s="1487">
        <v>0</v>
      </c>
      <c r="E1974" s="1487">
        <v>0</v>
      </c>
      <c r="F1974" s="1669">
        <f t="shared" si="30"/>
        <v>21</v>
      </c>
    </row>
    <row r="1975" spans="2:6" ht="16.5" hidden="1" customHeight="1">
      <c r="B1975" s="1485" t="s">
        <v>5909</v>
      </c>
      <c r="C1975" s="1486">
        <v>1972</v>
      </c>
      <c r="D1975" s="1487">
        <v>0</v>
      </c>
      <c r="E1975" s="1487">
        <v>0</v>
      </c>
      <c r="F1975" s="1669">
        <f t="shared" si="30"/>
        <v>22</v>
      </c>
    </row>
    <row r="1976" spans="2:6" ht="16.5" hidden="1" customHeight="1">
      <c r="B1976" s="1485" t="s">
        <v>5910</v>
      </c>
      <c r="C1976" s="1486">
        <v>1973</v>
      </c>
      <c r="D1976" s="1487">
        <v>0</v>
      </c>
      <c r="E1976" s="1487">
        <v>0</v>
      </c>
      <c r="F1976" s="1669">
        <f t="shared" si="30"/>
        <v>23</v>
      </c>
    </row>
    <row r="1977" spans="2:6" ht="16.5" hidden="1" customHeight="1">
      <c r="B1977" s="1485" t="s">
        <v>5911</v>
      </c>
      <c r="C1977" s="1486">
        <v>1974</v>
      </c>
      <c r="D1977" s="1487">
        <v>0</v>
      </c>
      <c r="E1977" s="1487">
        <v>0</v>
      </c>
      <c r="F1977" s="1669">
        <f t="shared" si="30"/>
        <v>24</v>
      </c>
    </row>
    <row r="1978" spans="2:6" ht="16.5" customHeight="1">
      <c r="B1978" s="1485" t="s">
        <v>5912</v>
      </c>
      <c r="C1978" s="1486">
        <v>1975</v>
      </c>
      <c r="D1978" s="1487">
        <v>0</v>
      </c>
      <c r="E1978" s="1487">
        <f>E1928+75</f>
        <v>3000</v>
      </c>
      <c r="F1978" s="1669">
        <f t="shared" si="30"/>
        <v>0</v>
      </c>
    </row>
    <row r="1979" spans="2:6" ht="16.5" hidden="1" customHeight="1">
      <c r="B1979" s="1485" t="s">
        <v>5913</v>
      </c>
      <c r="C1979" s="1486">
        <v>1976</v>
      </c>
      <c r="D1979" s="1487">
        <v>0</v>
      </c>
      <c r="E1979" s="1487">
        <v>0</v>
      </c>
      <c r="F1979" s="1669">
        <f t="shared" si="30"/>
        <v>1</v>
      </c>
    </row>
    <row r="1980" spans="2:6" ht="16.5" hidden="1" customHeight="1">
      <c r="B1980" s="1485" t="s">
        <v>5914</v>
      </c>
      <c r="C1980" s="1486">
        <v>1977</v>
      </c>
      <c r="D1980" s="1487">
        <v>0</v>
      </c>
      <c r="E1980" s="1487">
        <v>0</v>
      </c>
      <c r="F1980" s="1669">
        <f t="shared" si="30"/>
        <v>2</v>
      </c>
    </row>
    <row r="1981" spans="2:6" ht="16.5" hidden="1" customHeight="1">
      <c r="B1981" s="1485" t="s">
        <v>5915</v>
      </c>
      <c r="C1981" s="1486">
        <v>1978</v>
      </c>
      <c r="D1981" s="1487">
        <v>0</v>
      </c>
      <c r="E1981" s="1487">
        <v>0</v>
      </c>
      <c r="F1981" s="1669">
        <f t="shared" si="30"/>
        <v>3</v>
      </c>
    </row>
    <row r="1982" spans="2:6" ht="16.5" hidden="1" customHeight="1">
      <c r="B1982" s="1485" t="s">
        <v>5916</v>
      </c>
      <c r="C1982" s="1486">
        <v>1979</v>
      </c>
      <c r="D1982" s="1487">
        <v>0</v>
      </c>
      <c r="E1982" s="1487">
        <v>0</v>
      </c>
      <c r="F1982" s="1669">
        <f t="shared" si="30"/>
        <v>4</v>
      </c>
    </row>
    <row r="1983" spans="2:6" ht="16.5" hidden="1" customHeight="1">
      <c r="B1983" s="1485" t="s">
        <v>5917</v>
      </c>
      <c r="C1983" s="1486">
        <v>1980</v>
      </c>
      <c r="D1983" s="1487">
        <v>0</v>
      </c>
      <c r="E1983" s="1487">
        <v>0</v>
      </c>
      <c r="F1983" s="1669">
        <f t="shared" si="30"/>
        <v>5</v>
      </c>
    </row>
    <row r="1984" spans="2:6" ht="16.5" hidden="1" customHeight="1">
      <c r="B1984" s="1485" t="s">
        <v>5918</v>
      </c>
      <c r="C1984" s="1486">
        <v>1981</v>
      </c>
      <c r="D1984" s="1487">
        <v>0</v>
      </c>
      <c r="E1984" s="1487">
        <v>0</v>
      </c>
      <c r="F1984" s="1669">
        <f t="shared" si="30"/>
        <v>6</v>
      </c>
    </row>
    <row r="1985" spans="2:6" ht="16.5" hidden="1" customHeight="1">
      <c r="B1985" s="1485" t="s">
        <v>5919</v>
      </c>
      <c r="C1985" s="1486">
        <v>1982</v>
      </c>
      <c r="D1985" s="1487">
        <v>0</v>
      </c>
      <c r="E1985" s="1487">
        <v>0</v>
      </c>
      <c r="F1985" s="1669">
        <f t="shared" si="30"/>
        <v>7</v>
      </c>
    </row>
    <row r="1986" spans="2:6" ht="16.5" hidden="1" customHeight="1">
      <c r="B1986" s="1485" t="s">
        <v>5920</v>
      </c>
      <c r="C1986" s="1486">
        <v>1983</v>
      </c>
      <c r="D1986" s="1487">
        <v>0</v>
      </c>
      <c r="E1986" s="1487">
        <v>0</v>
      </c>
      <c r="F1986" s="1669">
        <f t="shared" si="30"/>
        <v>8</v>
      </c>
    </row>
    <row r="1987" spans="2:6" ht="16.5" hidden="1" customHeight="1">
      <c r="B1987" s="1485" t="s">
        <v>5921</v>
      </c>
      <c r="C1987" s="1486">
        <v>1984</v>
      </c>
      <c r="D1987" s="1487">
        <v>0</v>
      </c>
      <c r="E1987" s="1487">
        <v>0</v>
      </c>
      <c r="F1987" s="1669">
        <f t="shared" si="30"/>
        <v>9</v>
      </c>
    </row>
    <row r="1988" spans="2:6" ht="16.5" hidden="1" customHeight="1">
      <c r="B1988" s="1485" t="s">
        <v>5922</v>
      </c>
      <c r="C1988" s="1486">
        <v>1985</v>
      </c>
      <c r="D1988" s="1487">
        <v>0</v>
      </c>
      <c r="E1988" s="1487">
        <v>0</v>
      </c>
      <c r="F1988" s="1669">
        <f t="shared" si="30"/>
        <v>10</v>
      </c>
    </row>
    <row r="1989" spans="2:6" ht="16.5" hidden="1" customHeight="1">
      <c r="B1989" s="1485" t="s">
        <v>5923</v>
      </c>
      <c r="C1989" s="1486">
        <v>1986</v>
      </c>
      <c r="D1989" s="1487">
        <v>0</v>
      </c>
      <c r="E1989" s="1487">
        <v>0</v>
      </c>
      <c r="F1989" s="1669">
        <f t="shared" ref="F1989:F2003" si="31">MOD(ROW()-3,25)</f>
        <v>11</v>
      </c>
    </row>
    <row r="1990" spans="2:6" ht="16.5" hidden="1" customHeight="1">
      <c r="B1990" s="1485" t="s">
        <v>5924</v>
      </c>
      <c r="C1990" s="1486">
        <v>1987</v>
      </c>
      <c r="D1990" s="1487">
        <v>0</v>
      </c>
      <c r="E1990" s="1487">
        <v>0</v>
      </c>
      <c r="F1990" s="1669">
        <f t="shared" si="31"/>
        <v>12</v>
      </c>
    </row>
    <row r="1991" spans="2:6" ht="16.5" hidden="1" customHeight="1">
      <c r="B1991" s="1485" t="s">
        <v>5925</v>
      </c>
      <c r="C1991" s="1486">
        <v>1988</v>
      </c>
      <c r="D1991" s="1487">
        <v>0</v>
      </c>
      <c r="E1991" s="1487">
        <v>0</v>
      </c>
      <c r="F1991" s="1669">
        <f t="shared" si="31"/>
        <v>13</v>
      </c>
    </row>
    <row r="1992" spans="2:6" ht="16.5" hidden="1" customHeight="1">
      <c r="B1992" s="1485" t="s">
        <v>5926</v>
      </c>
      <c r="C1992" s="1486">
        <v>1989</v>
      </c>
      <c r="D1992" s="1487">
        <v>0</v>
      </c>
      <c r="E1992" s="1487">
        <v>0</v>
      </c>
      <c r="F1992" s="1669">
        <f t="shared" si="31"/>
        <v>14</v>
      </c>
    </row>
    <row r="1993" spans="2:6" ht="16.5" hidden="1" customHeight="1">
      <c r="B1993" s="1485" t="s">
        <v>5927</v>
      </c>
      <c r="C1993" s="1486">
        <v>1990</v>
      </c>
      <c r="D1993" s="1487">
        <v>0</v>
      </c>
      <c r="E1993" s="1487">
        <v>0</v>
      </c>
      <c r="F1993" s="1669">
        <f t="shared" si="31"/>
        <v>15</v>
      </c>
    </row>
    <row r="1994" spans="2:6" ht="16.5" hidden="1" customHeight="1">
      <c r="B1994" s="1485" t="s">
        <v>5928</v>
      </c>
      <c r="C1994" s="1486">
        <v>1991</v>
      </c>
      <c r="D1994" s="1487">
        <v>0</v>
      </c>
      <c r="E1994" s="1487">
        <v>0</v>
      </c>
      <c r="F1994" s="1669">
        <f t="shared" si="31"/>
        <v>16</v>
      </c>
    </row>
    <row r="1995" spans="2:6" ht="16.5" hidden="1" customHeight="1">
      <c r="B1995" s="1485" t="s">
        <v>5929</v>
      </c>
      <c r="C1995" s="1486">
        <v>1992</v>
      </c>
      <c r="D1995" s="1487">
        <v>0</v>
      </c>
      <c r="E1995" s="1487">
        <v>0</v>
      </c>
      <c r="F1995" s="1669">
        <f t="shared" si="31"/>
        <v>17</v>
      </c>
    </row>
    <row r="1996" spans="2:6" ht="16.5" hidden="1" customHeight="1">
      <c r="B1996" s="1485" t="s">
        <v>5930</v>
      </c>
      <c r="C1996" s="1486">
        <v>1993</v>
      </c>
      <c r="D1996" s="1487">
        <v>0</v>
      </c>
      <c r="E1996" s="1487">
        <v>0</v>
      </c>
      <c r="F1996" s="1669">
        <f t="shared" si="31"/>
        <v>18</v>
      </c>
    </row>
    <row r="1997" spans="2:6" ht="16.5" hidden="1" customHeight="1">
      <c r="B1997" s="1485" t="s">
        <v>5931</v>
      </c>
      <c r="C1997" s="1486">
        <v>1994</v>
      </c>
      <c r="D1997" s="1487">
        <v>0</v>
      </c>
      <c r="E1997" s="1487">
        <v>0</v>
      </c>
      <c r="F1997" s="1669">
        <f t="shared" si="31"/>
        <v>19</v>
      </c>
    </row>
    <row r="1998" spans="2:6" ht="16.5" hidden="1" customHeight="1">
      <c r="B1998" s="1485" t="s">
        <v>5932</v>
      </c>
      <c r="C1998" s="1486">
        <v>1995</v>
      </c>
      <c r="D1998" s="1487">
        <v>0</v>
      </c>
      <c r="E1998" s="1487">
        <v>0</v>
      </c>
      <c r="F1998" s="1669">
        <f t="shared" si="31"/>
        <v>20</v>
      </c>
    </row>
    <row r="1999" spans="2:6" ht="16.5" hidden="1" customHeight="1">
      <c r="B1999" s="1485" t="s">
        <v>5933</v>
      </c>
      <c r="C1999" s="1486">
        <v>1996</v>
      </c>
      <c r="D1999" s="1487">
        <v>0</v>
      </c>
      <c r="E1999" s="1487">
        <v>0</v>
      </c>
      <c r="F1999" s="1669">
        <f t="shared" si="31"/>
        <v>21</v>
      </c>
    </row>
    <row r="2000" spans="2:6" ht="16.5" hidden="1" customHeight="1">
      <c r="B2000" s="1485" t="s">
        <v>5934</v>
      </c>
      <c r="C2000" s="1486">
        <v>1997</v>
      </c>
      <c r="D2000" s="1487">
        <v>0</v>
      </c>
      <c r="E2000" s="1487">
        <v>0</v>
      </c>
      <c r="F2000" s="1669">
        <f t="shared" si="31"/>
        <v>22</v>
      </c>
    </row>
    <row r="2001" spans="2:6" ht="16.5" hidden="1" customHeight="1">
      <c r="B2001" s="1485" t="s">
        <v>5935</v>
      </c>
      <c r="C2001" s="1486">
        <v>1998</v>
      </c>
      <c r="D2001" s="1488">
        <v>0</v>
      </c>
      <c r="E2001" s="1488">
        <v>0</v>
      </c>
      <c r="F2001" s="1669">
        <f t="shared" si="31"/>
        <v>23</v>
      </c>
    </row>
    <row r="2002" spans="2:6" ht="16.5" hidden="1" customHeight="1">
      <c r="B2002" s="1485" t="s">
        <v>5936</v>
      </c>
      <c r="C2002" s="1486">
        <v>1999</v>
      </c>
      <c r="D2002" s="1487">
        <v>0</v>
      </c>
      <c r="E2002" s="1487">
        <v>0</v>
      </c>
      <c r="F2002" s="1669">
        <f t="shared" si="31"/>
        <v>24</v>
      </c>
    </row>
    <row r="2003" spans="2:6" ht="16.5" customHeight="1">
      <c r="B2003" s="1485" t="s">
        <v>5937</v>
      </c>
      <c r="C2003" s="1486">
        <v>2000</v>
      </c>
      <c r="D2003" s="1487">
        <f>D1953+1250</f>
        <v>50000</v>
      </c>
      <c r="E2003" s="1488">
        <v>0</v>
      </c>
      <c r="F2003" s="1669">
        <f t="shared" si="31"/>
        <v>0</v>
      </c>
    </row>
  </sheetData>
  <autoFilter ref="B3:F2003">
    <filterColumn colId="4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178"/>
  <sheetViews>
    <sheetView workbookViewId="0"/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40" t="s">
        <v>8617</v>
      </c>
      <c r="C2" s="1640"/>
      <c r="D2" s="1640"/>
      <c r="E2" s="1640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38" t="s">
        <v>8584</v>
      </c>
      <c r="C3" s="1633" t="s">
        <v>8557</v>
      </c>
      <c r="D3" s="1633" t="s">
        <v>8558</v>
      </c>
      <c r="E3" s="1633" t="s">
        <v>8595</v>
      </c>
      <c r="F3" s="38" t="s">
        <v>8556</v>
      </c>
      <c r="G3" s="38" t="s">
        <v>8555</v>
      </c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B4" s="1660" t="s">
        <v>8559</v>
      </c>
      <c r="C4" s="1666" t="s">
        <v>8590</v>
      </c>
      <c r="D4" s="1666" t="s">
        <v>8591</v>
      </c>
      <c r="E4" s="1666">
        <v>1</v>
      </c>
      <c r="F4" s="1661" t="s">
        <v>8596</v>
      </c>
      <c r="G4" s="1658">
        <v>1</v>
      </c>
    </row>
    <row r="5" spans="1:32">
      <c r="B5" s="1660" t="s">
        <v>8559</v>
      </c>
      <c r="C5" s="1666" t="s">
        <v>8585</v>
      </c>
      <c r="D5" s="1666" t="s">
        <v>8591</v>
      </c>
      <c r="E5" s="1666">
        <v>2</v>
      </c>
      <c r="F5" s="1661" t="s">
        <v>8596</v>
      </c>
      <c r="G5" s="1658">
        <v>1.7</v>
      </c>
    </row>
    <row r="6" spans="1:32">
      <c r="B6" s="1660" t="s">
        <v>8559</v>
      </c>
      <c r="C6" s="1666" t="s">
        <v>8585</v>
      </c>
      <c r="D6" s="1666" t="s">
        <v>8591</v>
      </c>
      <c r="E6" s="1666">
        <v>3</v>
      </c>
      <c r="F6" s="1661" t="s">
        <v>8596</v>
      </c>
      <c r="G6" s="1658">
        <v>2.4</v>
      </c>
    </row>
    <row r="7" spans="1:32">
      <c r="B7" s="1660" t="s">
        <v>8559</v>
      </c>
      <c r="C7" s="1666" t="s">
        <v>8585</v>
      </c>
      <c r="D7" s="1666" t="s">
        <v>8591</v>
      </c>
      <c r="E7" s="1666">
        <v>4</v>
      </c>
      <c r="F7" s="1661" t="s">
        <v>8596</v>
      </c>
      <c r="G7" s="1658">
        <v>3.1</v>
      </c>
    </row>
    <row r="8" spans="1:32">
      <c r="B8" s="1660" t="s">
        <v>8559</v>
      </c>
      <c r="C8" s="1666" t="s">
        <v>8585</v>
      </c>
      <c r="D8" s="1666" t="s">
        <v>8591</v>
      </c>
      <c r="E8" s="1666">
        <v>5</v>
      </c>
      <c r="F8" s="1661" t="s">
        <v>8596</v>
      </c>
      <c r="G8" s="1658">
        <v>3.8</v>
      </c>
    </row>
    <row r="9" spans="1:32">
      <c r="B9" s="1660" t="s">
        <v>8559</v>
      </c>
      <c r="C9" s="1666" t="s">
        <v>8585</v>
      </c>
      <c r="D9" s="1666" t="s">
        <v>8591</v>
      </c>
      <c r="E9" s="1666">
        <v>6</v>
      </c>
      <c r="F9" s="1661" t="s">
        <v>8596</v>
      </c>
      <c r="G9" s="1658">
        <v>4.5</v>
      </c>
    </row>
    <row r="10" spans="1:32">
      <c r="B10" s="1660" t="s">
        <v>8559</v>
      </c>
      <c r="C10" s="1666" t="s">
        <v>8585</v>
      </c>
      <c r="D10" s="1666" t="s">
        <v>8591</v>
      </c>
      <c r="E10" s="1666">
        <v>7</v>
      </c>
      <c r="F10" s="1661" t="s">
        <v>8596</v>
      </c>
      <c r="G10" s="1658">
        <v>5.2</v>
      </c>
    </row>
    <row r="11" spans="1:32">
      <c r="B11" s="1660" t="s">
        <v>8560</v>
      </c>
      <c r="C11" s="1666" t="s">
        <v>8585</v>
      </c>
      <c r="D11" s="1666" t="s">
        <v>5533</v>
      </c>
      <c r="E11" s="1666">
        <v>1</v>
      </c>
      <c r="F11" s="1661" t="s">
        <v>8606</v>
      </c>
      <c r="G11" s="1658">
        <v>3</v>
      </c>
    </row>
    <row r="12" spans="1:32">
      <c r="B12" s="1660" t="s">
        <v>8560</v>
      </c>
      <c r="C12" s="1666" t="s">
        <v>8585</v>
      </c>
      <c r="D12" s="1666" t="s">
        <v>5533</v>
      </c>
      <c r="E12" s="1666">
        <v>2</v>
      </c>
      <c r="F12" s="1661" t="s">
        <v>8606</v>
      </c>
      <c r="G12" s="1658">
        <v>4</v>
      </c>
    </row>
    <row r="13" spans="1:32">
      <c r="B13" s="1660" t="s">
        <v>8560</v>
      </c>
      <c r="C13" s="1666" t="s">
        <v>8585</v>
      </c>
      <c r="D13" s="1666" t="s">
        <v>5533</v>
      </c>
      <c r="E13" s="1666">
        <v>3</v>
      </c>
      <c r="F13" s="1661" t="s">
        <v>8606</v>
      </c>
      <c r="G13" s="1658">
        <v>5</v>
      </c>
    </row>
    <row r="14" spans="1:32">
      <c r="B14" s="1660" t="s">
        <v>8560</v>
      </c>
      <c r="C14" s="1666" t="s">
        <v>8585</v>
      </c>
      <c r="D14" s="1666" t="s">
        <v>5533</v>
      </c>
      <c r="E14" s="1666">
        <v>4</v>
      </c>
      <c r="F14" s="1661" t="s">
        <v>8606</v>
      </c>
      <c r="G14" s="1658">
        <v>6</v>
      </c>
    </row>
    <row r="15" spans="1:32">
      <c r="B15" s="1660" t="s">
        <v>8560</v>
      </c>
      <c r="C15" s="1666" t="s">
        <v>8585</v>
      </c>
      <c r="D15" s="1666" t="s">
        <v>5533</v>
      </c>
      <c r="E15" s="1666">
        <v>5</v>
      </c>
      <c r="F15" s="1661" t="s">
        <v>8606</v>
      </c>
      <c r="G15" s="1658">
        <v>7</v>
      </c>
    </row>
    <row r="16" spans="1:32">
      <c r="B16" s="1660" t="s">
        <v>8560</v>
      </c>
      <c r="C16" s="1666" t="s">
        <v>8585</v>
      </c>
      <c r="D16" s="1666" t="s">
        <v>5533</v>
      </c>
      <c r="E16" s="1666">
        <v>6</v>
      </c>
      <c r="F16" s="1661" t="s">
        <v>8606</v>
      </c>
      <c r="G16" s="1658">
        <v>8</v>
      </c>
    </row>
    <row r="17" spans="2:7">
      <c r="B17" s="1660" t="s">
        <v>8560</v>
      </c>
      <c r="C17" s="1666" t="s">
        <v>8585</v>
      </c>
      <c r="D17" s="1666" t="s">
        <v>5533</v>
      </c>
      <c r="E17" s="1666">
        <v>7</v>
      </c>
      <c r="F17" s="1661" t="s">
        <v>8606</v>
      </c>
      <c r="G17" s="1658">
        <v>9</v>
      </c>
    </row>
    <row r="18" spans="2:7">
      <c r="B18" s="1660" t="s">
        <v>8561</v>
      </c>
      <c r="C18" s="1666" t="s">
        <v>8585</v>
      </c>
      <c r="D18" s="1666" t="s">
        <v>8594</v>
      </c>
      <c r="E18" s="1666">
        <v>1</v>
      </c>
      <c r="F18" s="1661" t="s">
        <v>1028</v>
      </c>
      <c r="G18" s="1658">
        <v>3</v>
      </c>
    </row>
    <row r="19" spans="2:7">
      <c r="B19" s="1660" t="s">
        <v>8561</v>
      </c>
      <c r="C19" s="1666" t="s">
        <v>8585</v>
      </c>
      <c r="D19" s="1666" t="s">
        <v>8594</v>
      </c>
      <c r="E19" s="1666">
        <v>2</v>
      </c>
      <c r="F19" s="1661" t="s">
        <v>1028</v>
      </c>
      <c r="G19" s="1658">
        <v>4.5</v>
      </c>
    </row>
    <row r="20" spans="2:7">
      <c r="B20" s="1660" t="s">
        <v>8561</v>
      </c>
      <c r="C20" s="1666" t="s">
        <v>8585</v>
      </c>
      <c r="D20" s="1666" t="s">
        <v>8594</v>
      </c>
      <c r="E20" s="1666">
        <v>3</v>
      </c>
      <c r="F20" s="1661" t="s">
        <v>1028</v>
      </c>
      <c r="G20" s="1658">
        <v>6</v>
      </c>
    </row>
    <row r="21" spans="2:7">
      <c r="B21" s="1660" t="s">
        <v>8561</v>
      </c>
      <c r="C21" s="1666" t="s">
        <v>8585</v>
      </c>
      <c r="D21" s="1666" t="s">
        <v>8594</v>
      </c>
      <c r="E21" s="1666">
        <v>4</v>
      </c>
      <c r="F21" s="1661" t="s">
        <v>1028</v>
      </c>
      <c r="G21" s="1658">
        <v>7.5</v>
      </c>
    </row>
    <row r="22" spans="2:7">
      <c r="B22" s="1660" t="s">
        <v>8561</v>
      </c>
      <c r="C22" s="1666" t="s">
        <v>8585</v>
      </c>
      <c r="D22" s="1666" t="s">
        <v>8594</v>
      </c>
      <c r="E22" s="1666">
        <v>5</v>
      </c>
      <c r="F22" s="1661" t="s">
        <v>1028</v>
      </c>
      <c r="G22" s="1658">
        <v>9</v>
      </c>
    </row>
    <row r="23" spans="2:7">
      <c r="B23" s="1660" t="s">
        <v>8561</v>
      </c>
      <c r="C23" s="1666" t="s">
        <v>8585</v>
      </c>
      <c r="D23" s="1666" t="s">
        <v>8594</v>
      </c>
      <c r="E23" s="1666">
        <v>6</v>
      </c>
      <c r="F23" s="1661" t="s">
        <v>1028</v>
      </c>
      <c r="G23" s="1658">
        <v>10.5</v>
      </c>
    </row>
    <row r="24" spans="2:7">
      <c r="B24" s="1660" t="s">
        <v>8561</v>
      </c>
      <c r="C24" s="1666" t="s">
        <v>8585</v>
      </c>
      <c r="D24" s="1666" t="s">
        <v>8594</v>
      </c>
      <c r="E24" s="1666">
        <v>7</v>
      </c>
      <c r="F24" s="1661" t="s">
        <v>1028</v>
      </c>
      <c r="G24" s="1658">
        <v>12</v>
      </c>
    </row>
    <row r="25" spans="2:7">
      <c r="B25" s="1660" t="s">
        <v>8562</v>
      </c>
      <c r="C25" s="1666" t="s">
        <v>8585</v>
      </c>
      <c r="D25" s="1666" t="s">
        <v>8592</v>
      </c>
      <c r="E25" s="1666">
        <v>1</v>
      </c>
      <c r="F25" s="1662" t="s">
        <v>8599</v>
      </c>
      <c r="G25" s="1659">
        <v>2</v>
      </c>
    </row>
    <row r="26" spans="2:7">
      <c r="B26" s="1660" t="s">
        <v>8562</v>
      </c>
      <c r="C26" s="1666" t="s">
        <v>8585</v>
      </c>
      <c r="D26" s="1666" t="s">
        <v>8592</v>
      </c>
      <c r="E26" s="1666">
        <v>2</v>
      </c>
      <c r="F26" s="1662" t="s">
        <v>8599</v>
      </c>
      <c r="G26" s="1659">
        <v>3</v>
      </c>
    </row>
    <row r="27" spans="2:7">
      <c r="B27" s="1660" t="s">
        <v>8562</v>
      </c>
      <c r="C27" s="1666" t="s">
        <v>8585</v>
      </c>
      <c r="D27" s="1666" t="s">
        <v>8592</v>
      </c>
      <c r="E27" s="1666">
        <v>3</v>
      </c>
      <c r="F27" s="1662" t="s">
        <v>8599</v>
      </c>
      <c r="G27" s="1659">
        <v>5</v>
      </c>
    </row>
    <row r="28" spans="2:7">
      <c r="B28" s="1660" t="s">
        <v>8562</v>
      </c>
      <c r="C28" s="1666" t="s">
        <v>8585</v>
      </c>
      <c r="D28" s="1666" t="s">
        <v>8592</v>
      </c>
      <c r="E28" s="1666">
        <v>4</v>
      </c>
      <c r="F28" s="1662" t="s">
        <v>8599</v>
      </c>
      <c r="G28" s="1659">
        <v>7</v>
      </c>
    </row>
    <row r="29" spans="2:7">
      <c r="B29" s="1660" t="s">
        <v>8562</v>
      </c>
      <c r="C29" s="1666" t="s">
        <v>8585</v>
      </c>
      <c r="D29" s="1666" t="s">
        <v>8592</v>
      </c>
      <c r="E29" s="1666">
        <v>5</v>
      </c>
      <c r="F29" s="1662" t="s">
        <v>8599</v>
      </c>
      <c r="G29" s="1659">
        <v>9</v>
      </c>
    </row>
    <row r="30" spans="2:7">
      <c r="B30" s="1660" t="s">
        <v>8562</v>
      </c>
      <c r="C30" s="1666" t="s">
        <v>8585</v>
      </c>
      <c r="D30" s="1666" t="s">
        <v>8592</v>
      </c>
      <c r="E30" s="1666">
        <v>6</v>
      </c>
      <c r="F30" s="1662" t="s">
        <v>8599</v>
      </c>
      <c r="G30" s="1659">
        <v>11</v>
      </c>
    </row>
    <row r="31" spans="2:7">
      <c r="B31" s="1660" t="s">
        <v>8562</v>
      </c>
      <c r="C31" s="1666" t="s">
        <v>8585</v>
      </c>
      <c r="D31" s="1666" t="s">
        <v>8592</v>
      </c>
      <c r="E31" s="1666">
        <v>7</v>
      </c>
      <c r="F31" s="1662" t="s">
        <v>8599</v>
      </c>
      <c r="G31" s="1659">
        <v>13</v>
      </c>
    </row>
    <row r="32" spans="2:7">
      <c r="B32" s="1660" t="s">
        <v>8563</v>
      </c>
      <c r="C32" s="1666" t="s">
        <v>8585</v>
      </c>
      <c r="D32" s="1666" t="s">
        <v>8593</v>
      </c>
      <c r="E32" s="1666">
        <v>1</v>
      </c>
      <c r="F32" s="1661" t="s">
        <v>8601</v>
      </c>
      <c r="G32" s="1658">
        <v>3.5</v>
      </c>
    </row>
    <row r="33" spans="2:7">
      <c r="B33" s="1660" t="s">
        <v>8563</v>
      </c>
      <c r="C33" s="1666" t="s">
        <v>8585</v>
      </c>
      <c r="D33" s="1666" t="s">
        <v>8593</v>
      </c>
      <c r="E33" s="1666">
        <v>2</v>
      </c>
      <c r="F33" s="1661" t="s">
        <v>8601</v>
      </c>
      <c r="G33" s="1658">
        <v>4.75</v>
      </c>
    </row>
    <row r="34" spans="2:7">
      <c r="B34" s="1660" t="s">
        <v>8563</v>
      </c>
      <c r="C34" s="1666" t="s">
        <v>8585</v>
      </c>
      <c r="D34" s="1666" t="s">
        <v>8593</v>
      </c>
      <c r="E34" s="1666">
        <v>3</v>
      </c>
      <c r="F34" s="1661" t="s">
        <v>8601</v>
      </c>
      <c r="G34" s="1658">
        <v>6</v>
      </c>
    </row>
    <row r="35" spans="2:7">
      <c r="B35" s="1660" t="s">
        <v>8563</v>
      </c>
      <c r="C35" s="1666" t="s">
        <v>8585</v>
      </c>
      <c r="D35" s="1666" t="s">
        <v>8593</v>
      </c>
      <c r="E35" s="1666">
        <v>4</v>
      </c>
      <c r="F35" s="1661" t="s">
        <v>8601</v>
      </c>
      <c r="G35" s="1658">
        <v>7.25</v>
      </c>
    </row>
    <row r="36" spans="2:7">
      <c r="B36" s="1660" t="s">
        <v>8563</v>
      </c>
      <c r="C36" s="1666" t="s">
        <v>8585</v>
      </c>
      <c r="D36" s="1666" t="s">
        <v>8593</v>
      </c>
      <c r="E36" s="1666">
        <v>5</v>
      </c>
      <c r="F36" s="1661" t="s">
        <v>8601</v>
      </c>
      <c r="G36" s="1658">
        <v>8.5</v>
      </c>
    </row>
    <row r="37" spans="2:7">
      <c r="B37" s="1660" t="s">
        <v>8563</v>
      </c>
      <c r="C37" s="1666" t="s">
        <v>8585</v>
      </c>
      <c r="D37" s="1666" t="s">
        <v>8593</v>
      </c>
      <c r="E37" s="1666">
        <v>6</v>
      </c>
      <c r="F37" s="1661" t="s">
        <v>8601</v>
      </c>
      <c r="G37" s="1658">
        <v>9.75</v>
      </c>
    </row>
    <row r="38" spans="2:7">
      <c r="B38" s="1660" t="s">
        <v>8563</v>
      </c>
      <c r="C38" s="1666" t="s">
        <v>8585</v>
      </c>
      <c r="D38" s="1666" t="s">
        <v>8593</v>
      </c>
      <c r="E38" s="1666">
        <v>7</v>
      </c>
      <c r="F38" s="1661" t="s">
        <v>8601</v>
      </c>
      <c r="G38" s="1658">
        <v>11</v>
      </c>
    </row>
    <row r="39" spans="2:7">
      <c r="B39" s="1660" t="s">
        <v>8564</v>
      </c>
      <c r="C39" s="1666" t="s">
        <v>8586</v>
      </c>
      <c r="D39" s="1666" t="s">
        <v>8591</v>
      </c>
      <c r="E39" s="1666">
        <v>1</v>
      </c>
      <c r="F39" s="1661" t="s">
        <v>8599</v>
      </c>
      <c r="G39" s="1659">
        <v>2</v>
      </c>
    </row>
    <row r="40" spans="2:7">
      <c r="B40" s="1660" t="s">
        <v>8564</v>
      </c>
      <c r="C40" s="1666" t="s">
        <v>8586</v>
      </c>
      <c r="D40" s="1666" t="s">
        <v>8591</v>
      </c>
      <c r="E40" s="1666">
        <v>2</v>
      </c>
      <c r="F40" s="1661" t="s">
        <v>8599</v>
      </c>
      <c r="G40" s="1659">
        <v>4</v>
      </c>
    </row>
    <row r="41" spans="2:7">
      <c r="B41" s="1660" t="s">
        <v>8564</v>
      </c>
      <c r="C41" s="1666" t="s">
        <v>8586</v>
      </c>
      <c r="D41" s="1666" t="s">
        <v>8591</v>
      </c>
      <c r="E41" s="1666">
        <v>3</v>
      </c>
      <c r="F41" s="1661" t="s">
        <v>8599</v>
      </c>
      <c r="G41" s="1659">
        <v>6</v>
      </c>
    </row>
    <row r="42" spans="2:7">
      <c r="B42" s="1660" t="s">
        <v>8564</v>
      </c>
      <c r="C42" s="1666" t="s">
        <v>8586</v>
      </c>
      <c r="D42" s="1666" t="s">
        <v>8591</v>
      </c>
      <c r="E42" s="1666">
        <v>4</v>
      </c>
      <c r="F42" s="1661" t="s">
        <v>8599</v>
      </c>
      <c r="G42" s="1659">
        <v>8</v>
      </c>
    </row>
    <row r="43" spans="2:7">
      <c r="B43" s="1660" t="s">
        <v>8564</v>
      </c>
      <c r="C43" s="1666" t="s">
        <v>8586</v>
      </c>
      <c r="D43" s="1666" t="s">
        <v>8591</v>
      </c>
      <c r="E43" s="1666">
        <v>5</v>
      </c>
      <c r="F43" s="1661" t="s">
        <v>8599</v>
      </c>
      <c r="G43" s="1659">
        <v>10</v>
      </c>
    </row>
    <row r="44" spans="2:7">
      <c r="B44" s="1660" t="s">
        <v>8564</v>
      </c>
      <c r="C44" s="1666" t="s">
        <v>8586</v>
      </c>
      <c r="D44" s="1666" t="s">
        <v>8591</v>
      </c>
      <c r="E44" s="1666">
        <v>6</v>
      </c>
      <c r="F44" s="1661" t="s">
        <v>8599</v>
      </c>
      <c r="G44" s="1659">
        <v>12</v>
      </c>
    </row>
    <row r="45" spans="2:7">
      <c r="B45" s="1660" t="s">
        <v>8564</v>
      </c>
      <c r="C45" s="1666" t="s">
        <v>8586</v>
      </c>
      <c r="D45" s="1666" t="s">
        <v>8591</v>
      </c>
      <c r="E45" s="1666">
        <v>7</v>
      </c>
      <c r="F45" s="1661" t="s">
        <v>8599</v>
      </c>
      <c r="G45" s="1659">
        <v>14</v>
      </c>
    </row>
    <row r="46" spans="2:7">
      <c r="B46" s="1660" t="s">
        <v>8565</v>
      </c>
      <c r="C46" s="1666" t="s">
        <v>8586</v>
      </c>
      <c r="D46" s="1666" t="s">
        <v>5533</v>
      </c>
      <c r="E46" s="1666">
        <v>1</v>
      </c>
      <c r="F46" s="1663" t="s">
        <v>8605</v>
      </c>
      <c r="G46" s="1658">
        <v>2</v>
      </c>
    </row>
    <row r="47" spans="2:7">
      <c r="B47" s="1660" t="s">
        <v>8565</v>
      </c>
      <c r="C47" s="1666" t="s">
        <v>8586</v>
      </c>
      <c r="D47" s="1666" t="s">
        <v>5533</v>
      </c>
      <c r="E47" s="1666">
        <v>2</v>
      </c>
      <c r="F47" s="1663" t="s">
        <v>8605</v>
      </c>
      <c r="G47" s="1658">
        <v>2.5</v>
      </c>
    </row>
    <row r="48" spans="2:7">
      <c r="B48" s="1660" t="s">
        <v>8565</v>
      </c>
      <c r="C48" s="1666" t="s">
        <v>8586</v>
      </c>
      <c r="D48" s="1666" t="s">
        <v>5533</v>
      </c>
      <c r="E48" s="1666">
        <v>3</v>
      </c>
      <c r="F48" s="1663" t="s">
        <v>8605</v>
      </c>
      <c r="G48" s="1658">
        <v>3.5</v>
      </c>
    </row>
    <row r="49" spans="2:7">
      <c r="B49" s="1660" t="s">
        <v>8565</v>
      </c>
      <c r="C49" s="1666" t="s">
        <v>8586</v>
      </c>
      <c r="D49" s="1666" t="s">
        <v>5533</v>
      </c>
      <c r="E49" s="1666">
        <v>4</v>
      </c>
      <c r="F49" s="1663" t="s">
        <v>8605</v>
      </c>
      <c r="G49" s="1658">
        <v>4</v>
      </c>
    </row>
    <row r="50" spans="2:7">
      <c r="B50" s="1660" t="s">
        <v>8565</v>
      </c>
      <c r="C50" s="1666" t="s">
        <v>8586</v>
      </c>
      <c r="D50" s="1666" t="s">
        <v>5533</v>
      </c>
      <c r="E50" s="1666">
        <v>5</v>
      </c>
      <c r="F50" s="1663" t="s">
        <v>8605</v>
      </c>
      <c r="G50" s="1658">
        <v>4.5</v>
      </c>
    </row>
    <row r="51" spans="2:7">
      <c r="B51" s="1660" t="s">
        <v>8565</v>
      </c>
      <c r="C51" s="1666" t="s">
        <v>8586</v>
      </c>
      <c r="D51" s="1666" t="s">
        <v>5533</v>
      </c>
      <c r="E51" s="1666">
        <v>6</v>
      </c>
      <c r="F51" s="1663" t="s">
        <v>8605</v>
      </c>
      <c r="G51" s="1658">
        <v>5</v>
      </c>
    </row>
    <row r="52" spans="2:7">
      <c r="B52" s="1660" t="s">
        <v>8565</v>
      </c>
      <c r="C52" s="1666" t="s">
        <v>8586</v>
      </c>
      <c r="D52" s="1666" t="s">
        <v>5533</v>
      </c>
      <c r="E52" s="1666">
        <v>7</v>
      </c>
      <c r="F52" s="1663" t="s">
        <v>8605</v>
      </c>
      <c r="G52" s="1658">
        <v>5.5</v>
      </c>
    </row>
    <row r="53" spans="2:7">
      <c r="B53" s="1660" t="s">
        <v>8566</v>
      </c>
      <c r="C53" s="1666" t="s">
        <v>8586</v>
      </c>
      <c r="D53" s="1666" t="s">
        <v>8594</v>
      </c>
      <c r="E53" s="1666">
        <v>1</v>
      </c>
      <c r="F53" s="1661" t="s">
        <v>1028</v>
      </c>
      <c r="G53" s="1658">
        <v>3</v>
      </c>
    </row>
    <row r="54" spans="2:7">
      <c r="B54" s="1660" t="s">
        <v>8566</v>
      </c>
      <c r="C54" s="1666" t="s">
        <v>8586</v>
      </c>
      <c r="D54" s="1666" t="s">
        <v>8594</v>
      </c>
      <c r="E54" s="1666">
        <v>2</v>
      </c>
      <c r="F54" s="1661" t="s">
        <v>1028</v>
      </c>
      <c r="G54" s="1658">
        <v>4.5</v>
      </c>
    </row>
    <row r="55" spans="2:7">
      <c r="B55" s="1660" t="s">
        <v>8566</v>
      </c>
      <c r="C55" s="1666" t="s">
        <v>8586</v>
      </c>
      <c r="D55" s="1666" t="s">
        <v>8594</v>
      </c>
      <c r="E55" s="1666">
        <v>3</v>
      </c>
      <c r="F55" s="1661" t="s">
        <v>1028</v>
      </c>
      <c r="G55" s="1658">
        <v>6</v>
      </c>
    </row>
    <row r="56" spans="2:7">
      <c r="B56" s="1660" t="s">
        <v>8566</v>
      </c>
      <c r="C56" s="1666" t="s">
        <v>8586</v>
      </c>
      <c r="D56" s="1666" t="s">
        <v>8594</v>
      </c>
      <c r="E56" s="1666">
        <v>4</v>
      </c>
      <c r="F56" s="1661" t="s">
        <v>1028</v>
      </c>
      <c r="G56" s="1658">
        <v>7.5</v>
      </c>
    </row>
    <row r="57" spans="2:7">
      <c r="B57" s="1660" t="s">
        <v>8566</v>
      </c>
      <c r="C57" s="1666" t="s">
        <v>8586</v>
      </c>
      <c r="D57" s="1666" t="s">
        <v>8594</v>
      </c>
      <c r="E57" s="1666">
        <v>5</v>
      </c>
      <c r="F57" s="1661" t="s">
        <v>1028</v>
      </c>
      <c r="G57" s="1658">
        <v>9</v>
      </c>
    </row>
    <row r="58" spans="2:7">
      <c r="B58" s="1660" t="s">
        <v>8566</v>
      </c>
      <c r="C58" s="1666" t="s">
        <v>8586</v>
      </c>
      <c r="D58" s="1666" t="s">
        <v>8594</v>
      </c>
      <c r="E58" s="1666">
        <v>6</v>
      </c>
      <c r="F58" s="1661" t="s">
        <v>1028</v>
      </c>
      <c r="G58" s="1658">
        <v>10.5</v>
      </c>
    </row>
    <row r="59" spans="2:7">
      <c r="B59" s="1660" t="s">
        <v>8566</v>
      </c>
      <c r="C59" s="1666" t="s">
        <v>8586</v>
      </c>
      <c r="D59" s="1666" t="s">
        <v>8594</v>
      </c>
      <c r="E59" s="1666">
        <v>7</v>
      </c>
      <c r="F59" s="1661" t="s">
        <v>1028</v>
      </c>
      <c r="G59" s="1658">
        <v>12</v>
      </c>
    </row>
    <row r="60" spans="2:7">
      <c r="B60" s="1660" t="s">
        <v>8567</v>
      </c>
      <c r="C60" s="1666" t="s">
        <v>8586</v>
      </c>
      <c r="D60" s="1666" t="s">
        <v>8592</v>
      </c>
      <c r="E60" s="1666">
        <v>1</v>
      </c>
      <c r="F60" s="1661" t="s">
        <v>8598</v>
      </c>
      <c r="G60" s="1659">
        <v>2</v>
      </c>
    </row>
    <row r="61" spans="2:7">
      <c r="B61" s="1660" t="s">
        <v>8567</v>
      </c>
      <c r="C61" s="1666" t="s">
        <v>8586</v>
      </c>
      <c r="D61" s="1666" t="s">
        <v>8592</v>
      </c>
      <c r="E61" s="1666">
        <v>2</v>
      </c>
      <c r="F61" s="1661" t="s">
        <v>8598</v>
      </c>
      <c r="G61" s="1659">
        <v>4</v>
      </c>
    </row>
    <row r="62" spans="2:7">
      <c r="B62" s="1660" t="s">
        <v>8567</v>
      </c>
      <c r="C62" s="1666" t="s">
        <v>8586</v>
      </c>
      <c r="D62" s="1666" t="s">
        <v>8592</v>
      </c>
      <c r="E62" s="1666">
        <v>3</v>
      </c>
      <c r="F62" s="1661" t="s">
        <v>8598</v>
      </c>
      <c r="G62" s="1659">
        <v>6</v>
      </c>
    </row>
    <row r="63" spans="2:7">
      <c r="B63" s="1660" t="s">
        <v>8567</v>
      </c>
      <c r="C63" s="1666" t="s">
        <v>8586</v>
      </c>
      <c r="D63" s="1666" t="s">
        <v>8592</v>
      </c>
      <c r="E63" s="1666">
        <v>4</v>
      </c>
      <c r="F63" s="1661" t="s">
        <v>8598</v>
      </c>
      <c r="G63" s="1659">
        <v>8</v>
      </c>
    </row>
    <row r="64" spans="2:7">
      <c r="B64" s="1660" t="s">
        <v>8567</v>
      </c>
      <c r="C64" s="1666" t="s">
        <v>8586</v>
      </c>
      <c r="D64" s="1666" t="s">
        <v>8592</v>
      </c>
      <c r="E64" s="1666">
        <v>5</v>
      </c>
      <c r="F64" s="1661" t="s">
        <v>8598</v>
      </c>
      <c r="G64" s="1659">
        <v>10</v>
      </c>
    </row>
    <row r="65" spans="2:7">
      <c r="B65" s="1660" t="s">
        <v>8567</v>
      </c>
      <c r="C65" s="1666" t="s">
        <v>8586</v>
      </c>
      <c r="D65" s="1666" t="s">
        <v>8592</v>
      </c>
      <c r="E65" s="1666">
        <v>6</v>
      </c>
      <c r="F65" s="1661" t="s">
        <v>8598</v>
      </c>
      <c r="G65" s="1659">
        <v>12</v>
      </c>
    </row>
    <row r="66" spans="2:7">
      <c r="B66" s="1660" t="s">
        <v>8567</v>
      </c>
      <c r="C66" s="1666" t="s">
        <v>8586</v>
      </c>
      <c r="D66" s="1666" t="s">
        <v>8592</v>
      </c>
      <c r="E66" s="1666">
        <v>7</v>
      </c>
      <c r="F66" s="1661" t="s">
        <v>8598</v>
      </c>
      <c r="G66" s="1659">
        <v>14</v>
      </c>
    </row>
    <row r="67" spans="2:7">
      <c r="B67" s="1660" t="s">
        <v>8568</v>
      </c>
      <c r="C67" s="1666" t="s">
        <v>8586</v>
      </c>
      <c r="D67" s="1666" t="s">
        <v>8593</v>
      </c>
      <c r="E67" s="1666">
        <v>1</v>
      </c>
      <c r="F67" s="1661" t="s">
        <v>8596</v>
      </c>
      <c r="G67" s="1658">
        <v>1</v>
      </c>
    </row>
    <row r="68" spans="2:7">
      <c r="B68" s="1660" t="s">
        <v>8568</v>
      </c>
      <c r="C68" s="1666" t="s">
        <v>8586</v>
      </c>
      <c r="D68" s="1666" t="s">
        <v>8593</v>
      </c>
      <c r="E68" s="1666">
        <v>2</v>
      </c>
      <c r="F68" s="1661" t="s">
        <v>8596</v>
      </c>
      <c r="G68" s="1658">
        <v>1.7</v>
      </c>
    </row>
    <row r="69" spans="2:7">
      <c r="B69" s="1660" t="s">
        <v>8568</v>
      </c>
      <c r="C69" s="1666" t="s">
        <v>8586</v>
      </c>
      <c r="D69" s="1666" t="s">
        <v>8593</v>
      </c>
      <c r="E69" s="1666">
        <v>3</v>
      </c>
      <c r="F69" s="1661" t="s">
        <v>8596</v>
      </c>
      <c r="G69" s="1658">
        <v>2.4</v>
      </c>
    </row>
    <row r="70" spans="2:7">
      <c r="B70" s="1660" t="s">
        <v>8568</v>
      </c>
      <c r="C70" s="1666" t="s">
        <v>8586</v>
      </c>
      <c r="D70" s="1666" t="s">
        <v>8593</v>
      </c>
      <c r="E70" s="1666">
        <v>4</v>
      </c>
      <c r="F70" s="1661" t="s">
        <v>8596</v>
      </c>
      <c r="G70" s="1658">
        <v>3.1</v>
      </c>
    </row>
    <row r="71" spans="2:7">
      <c r="B71" s="1660" t="s">
        <v>8568</v>
      </c>
      <c r="C71" s="1666" t="s">
        <v>8586</v>
      </c>
      <c r="D71" s="1666" t="s">
        <v>8593</v>
      </c>
      <c r="E71" s="1666">
        <v>5</v>
      </c>
      <c r="F71" s="1661" t="s">
        <v>8596</v>
      </c>
      <c r="G71" s="1658">
        <v>3.8</v>
      </c>
    </row>
    <row r="72" spans="2:7">
      <c r="B72" s="1660" t="s">
        <v>8568</v>
      </c>
      <c r="C72" s="1666" t="s">
        <v>8586</v>
      </c>
      <c r="D72" s="1666" t="s">
        <v>8593</v>
      </c>
      <c r="E72" s="1666">
        <v>6</v>
      </c>
      <c r="F72" s="1661" t="s">
        <v>8596</v>
      </c>
      <c r="G72" s="1658">
        <v>4.5</v>
      </c>
    </row>
    <row r="73" spans="2:7">
      <c r="B73" s="1660" t="s">
        <v>8568</v>
      </c>
      <c r="C73" s="1666" t="s">
        <v>8586</v>
      </c>
      <c r="D73" s="1666" t="s">
        <v>8593</v>
      </c>
      <c r="E73" s="1666">
        <v>7</v>
      </c>
      <c r="F73" s="1661" t="s">
        <v>8596</v>
      </c>
      <c r="G73" s="1658">
        <v>5.2</v>
      </c>
    </row>
    <row r="74" spans="2:7">
      <c r="B74" s="1660" t="s">
        <v>8569</v>
      </c>
      <c r="C74" s="1666" t="s">
        <v>8587</v>
      </c>
      <c r="D74" s="1666" t="s">
        <v>8591</v>
      </c>
      <c r="E74" s="1666">
        <v>1</v>
      </c>
      <c r="F74" s="1661" t="s">
        <v>8598</v>
      </c>
      <c r="G74" s="1659">
        <v>2</v>
      </c>
    </row>
    <row r="75" spans="2:7">
      <c r="B75" s="1660" t="s">
        <v>8569</v>
      </c>
      <c r="C75" s="1666" t="s">
        <v>8587</v>
      </c>
      <c r="D75" s="1666" t="s">
        <v>8591</v>
      </c>
      <c r="E75" s="1666">
        <v>2</v>
      </c>
      <c r="F75" s="1661" t="s">
        <v>8598</v>
      </c>
      <c r="G75" s="1659">
        <v>3.5</v>
      </c>
    </row>
    <row r="76" spans="2:7">
      <c r="B76" s="1660" t="s">
        <v>8569</v>
      </c>
      <c r="C76" s="1666" t="s">
        <v>8587</v>
      </c>
      <c r="D76" s="1666" t="s">
        <v>8591</v>
      </c>
      <c r="E76" s="1666">
        <v>3</v>
      </c>
      <c r="F76" s="1661" t="s">
        <v>8598</v>
      </c>
      <c r="G76" s="1659">
        <v>5</v>
      </c>
    </row>
    <row r="77" spans="2:7">
      <c r="B77" s="1660" t="s">
        <v>8569</v>
      </c>
      <c r="C77" s="1666" t="s">
        <v>8587</v>
      </c>
      <c r="D77" s="1666" t="s">
        <v>8591</v>
      </c>
      <c r="E77" s="1666">
        <v>4</v>
      </c>
      <c r="F77" s="1661" t="s">
        <v>8598</v>
      </c>
      <c r="G77" s="1659">
        <v>6.5</v>
      </c>
    </row>
    <row r="78" spans="2:7">
      <c r="B78" s="1660" t="s">
        <v>8569</v>
      </c>
      <c r="C78" s="1666" t="s">
        <v>8587</v>
      </c>
      <c r="D78" s="1666" t="s">
        <v>8591</v>
      </c>
      <c r="E78" s="1666">
        <v>5</v>
      </c>
      <c r="F78" s="1661" t="s">
        <v>8598</v>
      </c>
      <c r="G78" s="1659">
        <v>8</v>
      </c>
    </row>
    <row r="79" spans="2:7">
      <c r="B79" s="1660" t="s">
        <v>8569</v>
      </c>
      <c r="C79" s="1666" t="s">
        <v>8587</v>
      </c>
      <c r="D79" s="1666" t="s">
        <v>8591</v>
      </c>
      <c r="E79" s="1666">
        <v>6</v>
      </c>
      <c r="F79" s="1661" t="s">
        <v>8598</v>
      </c>
      <c r="G79" s="1659">
        <v>9.5</v>
      </c>
    </row>
    <row r="80" spans="2:7">
      <c r="B80" s="1660" t="s">
        <v>8569</v>
      </c>
      <c r="C80" s="1666" t="s">
        <v>8587</v>
      </c>
      <c r="D80" s="1666" t="s">
        <v>8591</v>
      </c>
      <c r="E80" s="1666">
        <v>7</v>
      </c>
      <c r="F80" s="1661" t="s">
        <v>8598</v>
      </c>
      <c r="G80" s="1659">
        <v>11</v>
      </c>
    </row>
    <row r="81" spans="2:7">
      <c r="B81" s="1660" t="s">
        <v>8570</v>
      </c>
      <c r="C81" s="1666" t="s">
        <v>8587</v>
      </c>
      <c r="D81" s="1666" t="s">
        <v>5533</v>
      </c>
      <c r="E81" s="1666">
        <v>1</v>
      </c>
      <c r="F81" s="1664" t="s">
        <v>8604</v>
      </c>
      <c r="G81" s="1659">
        <v>2</v>
      </c>
    </row>
    <row r="82" spans="2:7">
      <c r="B82" s="1660" t="s">
        <v>8570</v>
      </c>
      <c r="C82" s="1666" t="s">
        <v>8587</v>
      </c>
      <c r="D82" s="1666" t="s">
        <v>5533</v>
      </c>
      <c r="E82" s="1666">
        <v>2</v>
      </c>
      <c r="F82" s="1664" t="s">
        <v>8604</v>
      </c>
      <c r="G82" s="1659">
        <v>4</v>
      </c>
    </row>
    <row r="83" spans="2:7">
      <c r="B83" s="1660" t="s">
        <v>8570</v>
      </c>
      <c r="C83" s="1666" t="s">
        <v>8587</v>
      </c>
      <c r="D83" s="1666" t="s">
        <v>5533</v>
      </c>
      <c r="E83" s="1666">
        <v>3</v>
      </c>
      <c r="F83" s="1664" t="s">
        <v>8604</v>
      </c>
      <c r="G83" s="1659">
        <v>6</v>
      </c>
    </row>
    <row r="84" spans="2:7">
      <c r="B84" s="1660" t="s">
        <v>8570</v>
      </c>
      <c r="C84" s="1666" t="s">
        <v>8587</v>
      </c>
      <c r="D84" s="1666" t="s">
        <v>5533</v>
      </c>
      <c r="E84" s="1666">
        <v>4</v>
      </c>
      <c r="F84" s="1664" t="s">
        <v>8604</v>
      </c>
      <c r="G84" s="1659">
        <v>8</v>
      </c>
    </row>
    <row r="85" spans="2:7">
      <c r="B85" s="1660" t="s">
        <v>8570</v>
      </c>
      <c r="C85" s="1666" t="s">
        <v>8587</v>
      </c>
      <c r="D85" s="1666" t="s">
        <v>5533</v>
      </c>
      <c r="E85" s="1666">
        <v>5</v>
      </c>
      <c r="F85" s="1664" t="s">
        <v>8604</v>
      </c>
      <c r="G85" s="1659">
        <v>10</v>
      </c>
    </row>
    <row r="86" spans="2:7">
      <c r="B86" s="1660" t="s">
        <v>8570</v>
      </c>
      <c r="C86" s="1666" t="s">
        <v>8587</v>
      </c>
      <c r="D86" s="1666" t="s">
        <v>5533</v>
      </c>
      <c r="E86" s="1666">
        <v>6</v>
      </c>
      <c r="F86" s="1664" t="s">
        <v>8604</v>
      </c>
      <c r="G86" s="1659">
        <v>12</v>
      </c>
    </row>
    <row r="87" spans="2:7">
      <c r="B87" s="1660" t="s">
        <v>8570</v>
      </c>
      <c r="C87" s="1666" t="s">
        <v>8587</v>
      </c>
      <c r="D87" s="1666" t="s">
        <v>5533</v>
      </c>
      <c r="E87" s="1666">
        <v>7</v>
      </c>
      <c r="F87" s="1664" t="s">
        <v>8604</v>
      </c>
      <c r="G87" s="1659">
        <v>14</v>
      </c>
    </row>
    <row r="88" spans="2:7">
      <c r="B88" s="1660" t="s">
        <v>8571</v>
      </c>
      <c r="C88" s="1666" t="s">
        <v>8587</v>
      </c>
      <c r="D88" s="1666" t="s">
        <v>8594</v>
      </c>
      <c r="E88" s="1666">
        <v>1</v>
      </c>
      <c r="F88" s="1661" t="s">
        <v>1028</v>
      </c>
      <c r="G88" s="1658">
        <v>3</v>
      </c>
    </row>
    <row r="89" spans="2:7">
      <c r="B89" s="1660" t="s">
        <v>8571</v>
      </c>
      <c r="C89" s="1666" t="s">
        <v>8587</v>
      </c>
      <c r="D89" s="1666" t="s">
        <v>8594</v>
      </c>
      <c r="E89" s="1666">
        <v>2</v>
      </c>
      <c r="F89" s="1661" t="s">
        <v>1028</v>
      </c>
      <c r="G89" s="1658">
        <v>4.5</v>
      </c>
    </row>
    <row r="90" spans="2:7">
      <c r="B90" s="1660" t="s">
        <v>8571</v>
      </c>
      <c r="C90" s="1666" t="s">
        <v>8587</v>
      </c>
      <c r="D90" s="1666" t="s">
        <v>8594</v>
      </c>
      <c r="E90" s="1666">
        <v>3</v>
      </c>
      <c r="F90" s="1661" t="s">
        <v>1028</v>
      </c>
      <c r="G90" s="1658">
        <v>6</v>
      </c>
    </row>
    <row r="91" spans="2:7">
      <c r="B91" s="1660" t="s">
        <v>8571</v>
      </c>
      <c r="C91" s="1666" t="s">
        <v>8587</v>
      </c>
      <c r="D91" s="1666" t="s">
        <v>8594</v>
      </c>
      <c r="E91" s="1666">
        <v>4</v>
      </c>
      <c r="F91" s="1661" t="s">
        <v>1028</v>
      </c>
      <c r="G91" s="1658">
        <v>7.5</v>
      </c>
    </row>
    <row r="92" spans="2:7">
      <c r="B92" s="1660" t="s">
        <v>8571</v>
      </c>
      <c r="C92" s="1666" t="s">
        <v>8587</v>
      </c>
      <c r="D92" s="1666" t="s">
        <v>8594</v>
      </c>
      <c r="E92" s="1666">
        <v>5</v>
      </c>
      <c r="F92" s="1661" t="s">
        <v>1028</v>
      </c>
      <c r="G92" s="1658">
        <v>9</v>
      </c>
    </row>
    <row r="93" spans="2:7">
      <c r="B93" s="1660" t="s">
        <v>8571</v>
      </c>
      <c r="C93" s="1666" t="s">
        <v>8587</v>
      </c>
      <c r="D93" s="1666" t="s">
        <v>8594</v>
      </c>
      <c r="E93" s="1666">
        <v>6</v>
      </c>
      <c r="F93" s="1661" t="s">
        <v>1028</v>
      </c>
      <c r="G93" s="1658">
        <v>10.5</v>
      </c>
    </row>
    <row r="94" spans="2:7">
      <c r="B94" s="1660" t="s">
        <v>8571</v>
      </c>
      <c r="C94" s="1666" t="s">
        <v>8587</v>
      </c>
      <c r="D94" s="1666" t="s">
        <v>8594</v>
      </c>
      <c r="E94" s="1666">
        <v>7</v>
      </c>
      <c r="F94" s="1661" t="s">
        <v>1028</v>
      </c>
      <c r="G94" s="1658">
        <v>12</v>
      </c>
    </row>
    <row r="95" spans="2:7">
      <c r="B95" s="1660" t="s">
        <v>8572</v>
      </c>
      <c r="C95" s="1666" t="s">
        <v>8587</v>
      </c>
      <c r="D95" s="1666" t="s">
        <v>8592</v>
      </c>
      <c r="E95" s="1666">
        <v>1</v>
      </c>
      <c r="F95" s="1661" t="s">
        <v>8599</v>
      </c>
      <c r="G95" s="1659">
        <v>2</v>
      </c>
    </row>
    <row r="96" spans="2:7">
      <c r="B96" s="1660" t="s">
        <v>8572</v>
      </c>
      <c r="C96" s="1666" t="s">
        <v>8587</v>
      </c>
      <c r="D96" s="1666" t="s">
        <v>8592</v>
      </c>
      <c r="E96" s="1666">
        <v>2</v>
      </c>
      <c r="F96" s="1661" t="s">
        <v>8599</v>
      </c>
      <c r="G96" s="1659">
        <v>3</v>
      </c>
    </row>
    <row r="97" spans="2:7">
      <c r="B97" s="1660" t="s">
        <v>8572</v>
      </c>
      <c r="C97" s="1666" t="s">
        <v>8587</v>
      </c>
      <c r="D97" s="1666" t="s">
        <v>8592</v>
      </c>
      <c r="E97" s="1666">
        <v>3</v>
      </c>
      <c r="F97" s="1661" t="s">
        <v>8599</v>
      </c>
      <c r="G97" s="1659">
        <v>5</v>
      </c>
    </row>
    <row r="98" spans="2:7">
      <c r="B98" s="1660" t="s">
        <v>8572</v>
      </c>
      <c r="C98" s="1666" t="s">
        <v>8587</v>
      </c>
      <c r="D98" s="1666" t="s">
        <v>8592</v>
      </c>
      <c r="E98" s="1666">
        <v>4</v>
      </c>
      <c r="F98" s="1661" t="s">
        <v>8599</v>
      </c>
      <c r="G98" s="1659">
        <v>7</v>
      </c>
    </row>
    <row r="99" spans="2:7">
      <c r="B99" s="1660" t="s">
        <v>8572</v>
      </c>
      <c r="C99" s="1666" t="s">
        <v>8587</v>
      </c>
      <c r="D99" s="1666" t="s">
        <v>8592</v>
      </c>
      <c r="E99" s="1666">
        <v>5</v>
      </c>
      <c r="F99" s="1661" t="s">
        <v>8599</v>
      </c>
      <c r="G99" s="1659">
        <v>9</v>
      </c>
    </row>
    <row r="100" spans="2:7">
      <c r="B100" s="1660" t="s">
        <v>8572</v>
      </c>
      <c r="C100" s="1666" t="s">
        <v>8587</v>
      </c>
      <c r="D100" s="1666" t="s">
        <v>8592</v>
      </c>
      <c r="E100" s="1666">
        <v>6</v>
      </c>
      <c r="F100" s="1661" t="s">
        <v>8599</v>
      </c>
      <c r="G100" s="1659">
        <v>11</v>
      </c>
    </row>
    <row r="101" spans="2:7">
      <c r="B101" s="1660" t="s">
        <v>8572</v>
      </c>
      <c r="C101" s="1666" t="s">
        <v>8587</v>
      </c>
      <c r="D101" s="1666" t="s">
        <v>8592</v>
      </c>
      <c r="E101" s="1666">
        <v>7</v>
      </c>
      <c r="F101" s="1661" t="s">
        <v>8599</v>
      </c>
      <c r="G101" s="1659">
        <v>13</v>
      </c>
    </row>
    <row r="102" spans="2:7">
      <c r="B102" s="1660" t="s">
        <v>8573</v>
      </c>
      <c r="C102" s="1666" t="s">
        <v>8587</v>
      </c>
      <c r="D102" s="1666" t="s">
        <v>8593</v>
      </c>
      <c r="E102" s="1666">
        <v>1</v>
      </c>
      <c r="F102" s="1661" t="s">
        <v>8596</v>
      </c>
      <c r="G102" s="1658">
        <v>1</v>
      </c>
    </row>
    <row r="103" spans="2:7">
      <c r="B103" s="1660" t="s">
        <v>8573</v>
      </c>
      <c r="C103" s="1666" t="s">
        <v>8587</v>
      </c>
      <c r="D103" s="1666" t="s">
        <v>8593</v>
      </c>
      <c r="E103" s="1666">
        <v>2</v>
      </c>
      <c r="F103" s="1661" t="s">
        <v>8596</v>
      </c>
      <c r="G103" s="1658">
        <v>1.7</v>
      </c>
    </row>
    <row r="104" spans="2:7">
      <c r="B104" s="1660" t="s">
        <v>8573</v>
      </c>
      <c r="C104" s="1666" t="s">
        <v>8587</v>
      </c>
      <c r="D104" s="1666" t="s">
        <v>8593</v>
      </c>
      <c r="E104" s="1666">
        <v>3</v>
      </c>
      <c r="F104" s="1661" t="s">
        <v>8596</v>
      </c>
      <c r="G104" s="1658">
        <v>2.4</v>
      </c>
    </row>
    <row r="105" spans="2:7">
      <c r="B105" s="1660" t="s">
        <v>8573</v>
      </c>
      <c r="C105" s="1666" t="s">
        <v>8587</v>
      </c>
      <c r="D105" s="1666" t="s">
        <v>8593</v>
      </c>
      <c r="E105" s="1666">
        <v>4</v>
      </c>
      <c r="F105" s="1661" t="s">
        <v>8596</v>
      </c>
      <c r="G105" s="1658">
        <v>3.1</v>
      </c>
    </row>
    <row r="106" spans="2:7">
      <c r="B106" s="1660" t="s">
        <v>8573</v>
      </c>
      <c r="C106" s="1666" t="s">
        <v>8587</v>
      </c>
      <c r="D106" s="1666" t="s">
        <v>8593</v>
      </c>
      <c r="E106" s="1666">
        <v>5</v>
      </c>
      <c r="F106" s="1661" t="s">
        <v>8596</v>
      </c>
      <c r="G106" s="1658">
        <v>3.8</v>
      </c>
    </row>
    <row r="107" spans="2:7">
      <c r="B107" s="1660" t="s">
        <v>8573</v>
      </c>
      <c r="C107" s="1666" t="s">
        <v>8587</v>
      </c>
      <c r="D107" s="1666" t="s">
        <v>8593</v>
      </c>
      <c r="E107" s="1666">
        <v>6</v>
      </c>
      <c r="F107" s="1661" t="s">
        <v>8596</v>
      </c>
      <c r="G107" s="1658">
        <v>4.5</v>
      </c>
    </row>
    <row r="108" spans="2:7">
      <c r="B108" s="1660" t="s">
        <v>8573</v>
      </c>
      <c r="C108" s="1666" t="s">
        <v>8587</v>
      </c>
      <c r="D108" s="1666" t="s">
        <v>8593</v>
      </c>
      <c r="E108" s="1666">
        <v>7</v>
      </c>
      <c r="F108" s="1661" t="s">
        <v>8596</v>
      </c>
      <c r="G108" s="1658">
        <v>5.2</v>
      </c>
    </row>
    <row r="109" spans="2:7">
      <c r="B109" s="1660" t="s">
        <v>8574</v>
      </c>
      <c r="C109" s="1666" t="s">
        <v>8588</v>
      </c>
      <c r="D109" s="1666" t="s">
        <v>8591</v>
      </c>
      <c r="E109" s="1666">
        <v>1</v>
      </c>
      <c r="F109" s="1661" t="s">
        <v>8603</v>
      </c>
      <c r="G109" s="1658">
        <v>3</v>
      </c>
    </row>
    <row r="110" spans="2:7">
      <c r="B110" s="1660" t="s">
        <v>8574</v>
      </c>
      <c r="C110" s="1666" t="s">
        <v>8588</v>
      </c>
      <c r="D110" s="1666" t="s">
        <v>8591</v>
      </c>
      <c r="E110" s="1666">
        <v>2</v>
      </c>
      <c r="F110" s="1661" t="s">
        <v>8603</v>
      </c>
      <c r="G110" s="1658">
        <v>4</v>
      </c>
    </row>
    <row r="111" spans="2:7">
      <c r="B111" s="1660" t="s">
        <v>8574</v>
      </c>
      <c r="C111" s="1666" t="s">
        <v>8588</v>
      </c>
      <c r="D111" s="1666" t="s">
        <v>8591</v>
      </c>
      <c r="E111" s="1666">
        <v>3</v>
      </c>
      <c r="F111" s="1661" t="s">
        <v>8603</v>
      </c>
      <c r="G111" s="1658">
        <v>5</v>
      </c>
    </row>
    <row r="112" spans="2:7">
      <c r="B112" s="1660" t="s">
        <v>8574</v>
      </c>
      <c r="C112" s="1666" t="s">
        <v>8588</v>
      </c>
      <c r="D112" s="1666" t="s">
        <v>8591</v>
      </c>
      <c r="E112" s="1666">
        <v>4</v>
      </c>
      <c r="F112" s="1661" t="s">
        <v>8603</v>
      </c>
      <c r="G112" s="1658">
        <v>6</v>
      </c>
    </row>
    <row r="113" spans="2:7">
      <c r="B113" s="1660" t="s">
        <v>8574</v>
      </c>
      <c r="C113" s="1666" t="s">
        <v>8588</v>
      </c>
      <c r="D113" s="1666" t="s">
        <v>8591</v>
      </c>
      <c r="E113" s="1666">
        <v>5</v>
      </c>
      <c r="F113" s="1661" t="s">
        <v>8603</v>
      </c>
      <c r="G113" s="1658">
        <v>7</v>
      </c>
    </row>
    <row r="114" spans="2:7">
      <c r="B114" s="1660" t="s">
        <v>8574</v>
      </c>
      <c r="C114" s="1666" t="s">
        <v>8588</v>
      </c>
      <c r="D114" s="1666" t="s">
        <v>8591</v>
      </c>
      <c r="E114" s="1666">
        <v>6</v>
      </c>
      <c r="F114" s="1661" t="s">
        <v>8603</v>
      </c>
      <c r="G114" s="1658">
        <v>8</v>
      </c>
    </row>
    <row r="115" spans="2:7">
      <c r="B115" s="1660" t="s">
        <v>8574</v>
      </c>
      <c r="C115" s="1666" t="s">
        <v>8588</v>
      </c>
      <c r="D115" s="1666" t="s">
        <v>8591</v>
      </c>
      <c r="E115" s="1666">
        <v>7</v>
      </c>
      <c r="F115" s="1661" t="s">
        <v>8603</v>
      </c>
      <c r="G115" s="1658">
        <v>9</v>
      </c>
    </row>
    <row r="116" spans="2:7">
      <c r="B116" s="1660" t="s">
        <v>8575</v>
      </c>
      <c r="C116" s="1666" t="s">
        <v>8588</v>
      </c>
      <c r="D116" s="1666" t="s">
        <v>5533</v>
      </c>
      <c r="E116" s="1666">
        <v>1</v>
      </c>
      <c r="F116" s="1665" t="s">
        <v>8602</v>
      </c>
      <c r="G116" s="1658">
        <v>2</v>
      </c>
    </row>
    <row r="117" spans="2:7">
      <c r="B117" s="1660" t="s">
        <v>8575</v>
      </c>
      <c r="C117" s="1666" t="s">
        <v>8588</v>
      </c>
      <c r="D117" s="1666" t="s">
        <v>5533</v>
      </c>
      <c r="E117" s="1666">
        <v>2</v>
      </c>
      <c r="F117" s="1665" t="s">
        <v>8602</v>
      </c>
      <c r="G117" s="1658">
        <v>3.3</v>
      </c>
    </row>
    <row r="118" spans="2:7">
      <c r="B118" s="1660" t="s">
        <v>8575</v>
      </c>
      <c r="C118" s="1666" t="s">
        <v>8588</v>
      </c>
      <c r="D118" s="1666" t="s">
        <v>5533</v>
      </c>
      <c r="E118" s="1666">
        <v>3</v>
      </c>
      <c r="F118" s="1665" t="s">
        <v>8602</v>
      </c>
      <c r="G118" s="1658">
        <v>4.5999999999999996</v>
      </c>
    </row>
    <row r="119" spans="2:7">
      <c r="B119" s="1660" t="s">
        <v>8575</v>
      </c>
      <c r="C119" s="1666" t="s">
        <v>8588</v>
      </c>
      <c r="D119" s="1666" t="s">
        <v>5533</v>
      </c>
      <c r="E119" s="1666">
        <v>4</v>
      </c>
      <c r="F119" s="1665" t="s">
        <v>8602</v>
      </c>
      <c r="G119" s="1658">
        <v>5.9</v>
      </c>
    </row>
    <row r="120" spans="2:7">
      <c r="B120" s="1660" t="s">
        <v>8575</v>
      </c>
      <c r="C120" s="1666" t="s">
        <v>8588</v>
      </c>
      <c r="D120" s="1666" t="s">
        <v>5533</v>
      </c>
      <c r="E120" s="1666">
        <v>5</v>
      </c>
      <c r="F120" s="1665" t="s">
        <v>8602</v>
      </c>
      <c r="G120" s="1658">
        <v>7.2</v>
      </c>
    </row>
    <row r="121" spans="2:7">
      <c r="B121" s="1660" t="s">
        <v>8575</v>
      </c>
      <c r="C121" s="1666" t="s">
        <v>8588</v>
      </c>
      <c r="D121" s="1666" t="s">
        <v>5533</v>
      </c>
      <c r="E121" s="1666">
        <v>6</v>
      </c>
      <c r="F121" s="1665" t="s">
        <v>8602</v>
      </c>
      <c r="G121" s="1658">
        <v>8.5</v>
      </c>
    </row>
    <row r="122" spans="2:7">
      <c r="B122" s="1660" t="s">
        <v>8575</v>
      </c>
      <c r="C122" s="1666" t="s">
        <v>8588</v>
      </c>
      <c r="D122" s="1666" t="s">
        <v>5533</v>
      </c>
      <c r="E122" s="1666">
        <v>7</v>
      </c>
      <c r="F122" s="1665" t="s">
        <v>8602</v>
      </c>
      <c r="G122" s="1658">
        <v>9.8000000000000007</v>
      </c>
    </row>
    <row r="123" spans="2:7">
      <c r="B123" s="1660" t="s">
        <v>8576</v>
      </c>
      <c r="C123" s="1666" t="s">
        <v>8588</v>
      </c>
      <c r="D123" s="1666" t="s">
        <v>8594</v>
      </c>
      <c r="E123" s="1666">
        <v>1</v>
      </c>
      <c r="F123" s="1661" t="s">
        <v>1028</v>
      </c>
      <c r="G123" s="1658">
        <v>3</v>
      </c>
    </row>
    <row r="124" spans="2:7">
      <c r="B124" s="1660" t="s">
        <v>8576</v>
      </c>
      <c r="C124" s="1666" t="s">
        <v>8588</v>
      </c>
      <c r="D124" s="1666" t="s">
        <v>8594</v>
      </c>
      <c r="E124" s="1666">
        <v>2</v>
      </c>
      <c r="F124" s="1661" t="s">
        <v>1028</v>
      </c>
      <c r="G124" s="1658">
        <v>4.5</v>
      </c>
    </row>
    <row r="125" spans="2:7">
      <c r="B125" s="1660" t="s">
        <v>8576</v>
      </c>
      <c r="C125" s="1666" t="s">
        <v>8588</v>
      </c>
      <c r="D125" s="1666" t="s">
        <v>8594</v>
      </c>
      <c r="E125" s="1666">
        <v>3</v>
      </c>
      <c r="F125" s="1661" t="s">
        <v>1028</v>
      </c>
      <c r="G125" s="1658">
        <v>6</v>
      </c>
    </row>
    <row r="126" spans="2:7">
      <c r="B126" s="1660" t="s">
        <v>8576</v>
      </c>
      <c r="C126" s="1666" t="s">
        <v>8588</v>
      </c>
      <c r="D126" s="1666" t="s">
        <v>8594</v>
      </c>
      <c r="E126" s="1666">
        <v>4</v>
      </c>
      <c r="F126" s="1661" t="s">
        <v>1028</v>
      </c>
      <c r="G126" s="1658">
        <v>7.5</v>
      </c>
    </row>
    <row r="127" spans="2:7">
      <c r="B127" s="1660" t="s">
        <v>8576</v>
      </c>
      <c r="C127" s="1666" t="s">
        <v>8588</v>
      </c>
      <c r="D127" s="1666" t="s">
        <v>8594</v>
      </c>
      <c r="E127" s="1666">
        <v>5</v>
      </c>
      <c r="F127" s="1661" t="s">
        <v>1028</v>
      </c>
      <c r="G127" s="1658">
        <v>9</v>
      </c>
    </row>
    <row r="128" spans="2:7">
      <c r="B128" s="1660" t="s">
        <v>8576</v>
      </c>
      <c r="C128" s="1666" t="s">
        <v>8588</v>
      </c>
      <c r="D128" s="1666" t="s">
        <v>8594</v>
      </c>
      <c r="E128" s="1666">
        <v>6</v>
      </c>
      <c r="F128" s="1661" t="s">
        <v>1028</v>
      </c>
      <c r="G128" s="1658">
        <v>10.5</v>
      </c>
    </row>
    <row r="129" spans="2:7">
      <c r="B129" s="1660" t="s">
        <v>8576</v>
      </c>
      <c r="C129" s="1666" t="s">
        <v>8588</v>
      </c>
      <c r="D129" s="1666" t="s">
        <v>8594</v>
      </c>
      <c r="E129" s="1666">
        <v>7</v>
      </c>
      <c r="F129" s="1661" t="s">
        <v>1028</v>
      </c>
      <c r="G129" s="1658">
        <v>12</v>
      </c>
    </row>
    <row r="130" spans="2:7">
      <c r="B130" s="1660" t="s">
        <v>8577</v>
      </c>
      <c r="C130" s="1666" t="s">
        <v>8588</v>
      </c>
      <c r="D130" s="1666" t="s">
        <v>8592</v>
      </c>
      <c r="E130" s="1666">
        <v>1</v>
      </c>
      <c r="F130" s="1661" t="s">
        <v>8598</v>
      </c>
      <c r="G130" s="1659">
        <v>3</v>
      </c>
    </row>
    <row r="131" spans="2:7">
      <c r="B131" s="1660" t="s">
        <v>8577</v>
      </c>
      <c r="C131" s="1666" t="s">
        <v>8588</v>
      </c>
      <c r="D131" s="1666" t="s">
        <v>8592</v>
      </c>
      <c r="E131" s="1666">
        <v>2</v>
      </c>
      <c r="F131" s="1661" t="s">
        <v>8598</v>
      </c>
      <c r="G131" s="1659">
        <v>5</v>
      </c>
    </row>
    <row r="132" spans="2:7">
      <c r="B132" s="1660" t="s">
        <v>8577</v>
      </c>
      <c r="C132" s="1666" t="s">
        <v>8588</v>
      </c>
      <c r="D132" s="1666" t="s">
        <v>8592</v>
      </c>
      <c r="E132" s="1666">
        <v>3</v>
      </c>
      <c r="F132" s="1661" t="s">
        <v>8598</v>
      </c>
      <c r="G132" s="1659">
        <v>7</v>
      </c>
    </row>
    <row r="133" spans="2:7">
      <c r="B133" s="1660" t="s">
        <v>8577</v>
      </c>
      <c r="C133" s="1666" t="s">
        <v>8588</v>
      </c>
      <c r="D133" s="1666" t="s">
        <v>8592</v>
      </c>
      <c r="E133" s="1666">
        <v>4</v>
      </c>
      <c r="F133" s="1661" t="s">
        <v>8598</v>
      </c>
      <c r="G133" s="1659">
        <v>9</v>
      </c>
    </row>
    <row r="134" spans="2:7">
      <c r="B134" s="1660" t="s">
        <v>8577</v>
      </c>
      <c r="C134" s="1666" t="s">
        <v>8588</v>
      </c>
      <c r="D134" s="1666" t="s">
        <v>8592</v>
      </c>
      <c r="E134" s="1666">
        <v>5</v>
      </c>
      <c r="F134" s="1661" t="s">
        <v>8598</v>
      </c>
      <c r="G134" s="1659">
        <v>11</v>
      </c>
    </row>
    <row r="135" spans="2:7">
      <c r="B135" s="1660" t="s">
        <v>8577</v>
      </c>
      <c r="C135" s="1666" t="s">
        <v>8588</v>
      </c>
      <c r="D135" s="1666" t="s">
        <v>8592</v>
      </c>
      <c r="E135" s="1666">
        <v>6</v>
      </c>
      <c r="F135" s="1661" t="s">
        <v>8598</v>
      </c>
      <c r="G135" s="1659">
        <v>13</v>
      </c>
    </row>
    <row r="136" spans="2:7">
      <c r="B136" s="1660" t="s">
        <v>8577</v>
      </c>
      <c r="C136" s="1666" t="s">
        <v>8588</v>
      </c>
      <c r="D136" s="1666" t="s">
        <v>8592</v>
      </c>
      <c r="E136" s="1666">
        <v>7</v>
      </c>
      <c r="F136" s="1661" t="s">
        <v>8598</v>
      </c>
      <c r="G136" s="1659">
        <v>15</v>
      </c>
    </row>
    <row r="137" spans="2:7">
      <c r="B137" s="1660" t="s">
        <v>8578</v>
      </c>
      <c r="C137" s="1666" t="s">
        <v>8588</v>
      </c>
      <c r="D137" s="1666" t="s">
        <v>8593</v>
      </c>
      <c r="E137" s="1666">
        <v>1</v>
      </c>
      <c r="F137" s="1661" t="s">
        <v>8601</v>
      </c>
      <c r="G137" s="1658">
        <v>3</v>
      </c>
    </row>
    <row r="138" spans="2:7">
      <c r="B138" s="1660" t="s">
        <v>8578</v>
      </c>
      <c r="C138" s="1666" t="s">
        <v>8588</v>
      </c>
      <c r="D138" s="1666" t="s">
        <v>8593</v>
      </c>
      <c r="E138" s="1666">
        <v>2</v>
      </c>
      <c r="F138" s="1661" t="s">
        <v>8601</v>
      </c>
      <c r="G138" s="1658">
        <v>4.45</v>
      </c>
    </row>
    <row r="139" spans="2:7">
      <c r="B139" s="1660" t="s">
        <v>8578</v>
      </c>
      <c r="C139" s="1666" t="s">
        <v>8588</v>
      </c>
      <c r="D139" s="1666" t="s">
        <v>8593</v>
      </c>
      <c r="E139" s="1666">
        <v>3</v>
      </c>
      <c r="F139" s="1661" t="s">
        <v>8601</v>
      </c>
      <c r="G139" s="1658">
        <v>6.12</v>
      </c>
    </row>
    <row r="140" spans="2:7">
      <c r="B140" s="1660" t="s">
        <v>8578</v>
      </c>
      <c r="C140" s="1666" t="s">
        <v>8588</v>
      </c>
      <c r="D140" s="1666" t="s">
        <v>8593</v>
      </c>
      <c r="E140" s="1666">
        <v>4</v>
      </c>
      <c r="F140" s="1661" t="s">
        <v>8601</v>
      </c>
      <c r="G140" s="1658">
        <v>8.0399999999999991</v>
      </c>
    </row>
    <row r="141" spans="2:7">
      <c r="B141" s="1660" t="s">
        <v>8578</v>
      </c>
      <c r="C141" s="1666" t="s">
        <v>8588</v>
      </c>
      <c r="D141" s="1666" t="s">
        <v>8593</v>
      </c>
      <c r="E141" s="1666">
        <v>5</v>
      </c>
      <c r="F141" s="1661" t="s">
        <v>8601</v>
      </c>
      <c r="G141" s="1658">
        <v>10.25</v>
      </c>
    </row>
    <row r="142" spans="2:7">
      <c r="B142" s="1660" t="s">
        <v>8578</v>
      </c>
      <c r="C142" s="1666" t="s">
        <v>8588</v>
      </c>
      <c r="D142" s="1666" t="s">
        <v>8593</v>
      </c>
      <c r="E142" s="1666">
        <v>6</v>
      </c>
      <c r="F142" s="1661" t="s">
        <v>8601</v>
      </c>
      <c r="G142" s="1658">
        <v>12.79</v>
      </c>
    </row>
    <row r="143" spans="2:7">
      <c r="B143" s="1660" t="s">
        <v>8578</v>
      </c>
      <c r="C143" s="1666" t="s">
        <v>8588</v>
      </c>
      <c r="D143" s="1666" t="s">
        <v>8593</v>
      </c>
      <c r="E143" s="1666">
        <v>7</v>
      </c>
      <c r="F143" s="1661" t="s">
        <v>8601</v>
      </c>
      <c r="G143" s="1658">
        <v>15.71</v>
      </c>
    </row>
    <row r="144" spans="2:7">
      <c r="B144" s="1660" t="s">
        <v>8579</v>
      </c>
      <c r="C144" s="1666" t="s">
        <v>8589</v>
      </c>
      <c r="D144" s="1666" t="s">
        <v>8591</v>
      </c>
      <c r="E144" s="1666">
        <v>1</v>
      </c>
      <c r="F144" s="1661" t="s">
        <v>8600</v>
      </c>
      <c r="G144" s="1658">
        <v>4</v>
      </c>
    </row>
    <row r="145" spans="2:7">
      <c r="B145" s="1660" t="s">
        <v>8579</v>
      </c>
      <c r="C145" s="1666" t="s">
        <v>8589</v>
      </c>
      <c r="D145" s="1666" t="s">
        <v>8591</v>
      </c>
      <c r="E145" s="1666">
        <v>2</v>
      </c>
      <c r="F145" s="1661" t="s">
        <v>8600</v>
      </c>
      <c r="G145" s="1658">
        <v>5</v>
      </c>
    </row>
    <row r="146" spans="2:7">
      <c r="B146" s="1660" t="s">
        <v>8579</v>
      </c>
      <c r="C146" s="1666" t="s">
        <v>8589</v>
      </c>
      <c r="D146" s="1666" t="s">
        <v>8591</v>
      </c>
      <c r="E146" s="1666">
        <v>3</v>
      </c>
      <c r="F146" s="1661" t="s">
        <v>8600</v>
      </c>
      <c r="G146" s="1658">
        <v>6</v>
      </c>
    </row>
    <row r="147" spans="2:7">
      <c r="B147" s="1660" t="s">
        <v>8579</v>
      </c>
      <c r="C147" s="1666" t="s">
        <v>8589</v>
      </c>
      <c r="D147" s="1666" t="s">
        <v>8591</v>
      </c>
      <c r="E147" s="1666">
        <v>4</v>
      </c>
      <c r="F147" s="1661" t="s">
        <v>8600</v>
      </c>
      <c r="G147" s="1658">
        <v>7</v>
      </c>
    </row>
    <row r="148" spans="2:7">
      <c r="B148" s="1660" t="s">
        <v>8579</v>
      </c>
      <c r="C148" s="1666" t="s">
        <v>8589</v>
      </c>
      <c r="D148" s="1666" t="s">
        <v>8591</v>
      </c>
      <c r="E148" s="1666">
        <v>5</v>
      </c>
      <c r="F148" s="1661" t="s">
        <v>8600</v>
      </c>
      <c r="G148" s="1658">
        <v>8</v>
      </c>
    </row>
    <row r="149" spans="2:7">
      <c r="B149" s="1660" t="s">
        <v>8579</v>
      </c>
      <c r="C149" s="1666" t="s">
        <v>8589</v>
      </c>
      <c r="D149" s="1666" t="s">
        <v>8591</v>
      </c>
      <c r="E149" s="1666">
        <v>6</v>
      </c>
      <c r="F149" s="1661" t="s">
        <v>8600</v>
      </c>
      <c r="G149" s="1658">
        <v>9</v>
      </c>
    </row>
    <row r="150" spans="2:7">
      <c r="B150" s="1660" t="s">
        <v>8579</v>
      </c>
      <c r="C150" s="1666" t="s">
        <v>8589</v>
      </c>
      <c r="D150" s="1666" t="s">
        <v>8591</v>
      </c>
      <c r="E150" s="1666">
        <v>7</v>
      </c>
      <c r="F150" s="1661" t="s">
        <v>8600</v>
      </c>
      <c r="G150" s="1658">
        <v>10</v>
      </c>
    </row>
    <row r="151" spans="2:7">
      <c r="B151" s="1660" t="s">
        <v>8580</v>
      </c>
      <c r="C151" s="1666" t="s">
        <v>8589</v>
      </c>
      <c r="D151" s="1666" t="s">
        <v>5533</v>
      </c>
      <c r="E151" s="1666">
        <v>1</v>
      </c>
      <c r="F151" s="1661" t="s">
        <v>8597</v>
      </c>
      <c r="G151" s="1658">
        <v>3</v>
      </c>
    </row>
    <row r="152" spans="2:7">
      <c r="B152" s="1660" t="s">
        <v>8580</v>
      </c>
      <c r="C152" s="1666" t="s">
        <v>8589</v>
      </c>
      <c r="D152" s="1666" t="s">
        <v>5533</v>
      </c>
      <c r="E152" s="1666">
        <v>2</v>
      </c>
      <c r="F152" s="1661" t="s">
        <v>8597</v>
      </c>
      <c r="G152" s="1658">
        <v>3.8</v>
      </c>
    </row>
    <row r="153" spans="2:7">
      <c r="B153" s="1660" t="s">
        <v>8580</v>
      </c>
      <c r="C153" s="1666" t="s">
        <v>8589</v>
      </c>
      <c r="D153" s="1666" t="s">
        <v>5533</v>
      </c>
      <c r="E153" s="1666">
        <v>3</v>
      </c>
      <c r="F153" s="1661" t="s">
        <v>8597</v>
      </c>
      <c r="G153" s="1658">
        <v>4.5999999999999996</v>
      </c>
    </row>
    <row r="154" spans="2:7">
      <c r="B154" s="1660" t="s">
        <v>8580</v>
      </c>
      <c r="C154" s="1666" t="s">
        <v>8589</v>
      </c>
      <c r="D154" s="1666" t="s">
        <v>5533</v>
      </c>
      <c r="E154" s="1666">
        <v>4</v>
      </c>
      <c r="F154" s="1661" t="s">
        <v>8597</v>
      </c>
      <c r="G154" s="1658">
        <v>5.4</v>
      </c>
    </row>
    <row r="155" spans="2:7">
      <c r="B155" s="1660" t="s">
        <v>8580</v>
      </c>
      <c r="C155" s="1666" t="s">
        <v>8589</v>
      </c>
      <c r="D155" s="1666" t="s">
        <v>5533</v>
      </c>
      <c r="E155" s="1666">
        <v>5</v>
      </c>
      <c r="F155" s="1661" t="s">
        <v>8597</v>
      </c>
      <c r="G155" s="1658">
        <v>6.2</v>
      </c>
    </row>
    <row r="156" spans="2:7">
      <c r="B156" s="1660" t="s">
        <v>8580</v>
      </c>
      <c r="C156" s="1666" t="s">
        <v>8589</v>
      </c>
      <c r="D156" s="1666" t="s">
        <v>5533</v>
      </c>
      <c r="E156" s="1666">
        <v>6</v>
      </c>
      <c r="F156" s="1661" t="s">
        <v>8597</v>
      </c>
      <c r="G156" s="1658">
        <v>7</v>
      </c>
    </row>
    <row r="157" spans="2:7">
      <c r="B157" s="1660" t="s">
        <v>8580</v>
      </c>
      <c r="C157" s="1666" t="s">
        <v>8589</v>
      </c>
      <c r="D157" s="1666" t="s">
        <v>5533</v>
      </c>
      <c r="E157" s="1666">
        <v>7</v>
      </c>
      <c r="F157" s="1661" t="s">
        <v>8597</v>
      </c>
      <c r="G157" s="1658">
        <v>7.8</v>
      </c>
    </row>
    <row r="158" spans="2:7">
      <c r="B158" s="1660" t="s">
        <v>8581</v>
      </c>
      <c r="C158" s="1666" t="s">
        <v>8589</v>
      </c>
      <c r="D158" s="1666" t="s">
        <v>8594</v>
      </c>
      <c r="E158" s="1666">
        <v>1</v>
      </c>
      <c r="F158" s="1661" t="s">
        <v>1028</v>
      </c>
      <c r="G158" s="1658">
        <v>3</v>
      </c>
    </row>
    <row r="159" spans="2:7">
      <c r="B159" s="1660" t="s">
        <v>8581</v>
      </c>
      <c r="C159" s="1666" t="s">
        <v>8589</v>
      </c>
      <c r="D159" s="1666" t="s">
        <v>8594</v>
      </c>
      <c r="E159" s="1666">
        <v>2</v>
      </c>
      <c r="F159" s="1661" t="s">
        <v>1028</v>
      </c>
      <c r="G159" s="1658">
        <v>4.5</v>
      </c>
    </row>
    <row r="160" spans="2:7">
      <c r="B160" s="1660" t="s">
        <v>8581</v>
      </c>
      <c r="C160" s="1666" t="s">
        <v>8589</v>
      </c>
      <c r="D160" s="1666" t="s">
        <v>8594</v>
      </c>
      <c r="E160" s="1666">
        <v>3</v>
      </c>
      <c r="F160" s="1661" t="s">
        <v>1028</v>
      </c>
      <c r="G160" s="1658">
        <v>6</v>
      </c>
    </row>
    <row r="161" spans="2:7">
      <c r="B161" s="1660" t="s">
        <v>8581</v>
      </c>
      <c r="C161" s="1666" t="s">
        <v>8589</v>
      </c>
      <c r="D161" s="1666" t="s">
        <v>8594</v>
      </c>
      <c r="E161" s="1666">
        <v>4</v>
      </c>
      <c r="F161" s="1661" t="s">
        <v>1028</v>
      </c>
      <c r="G161" s="1658">
        <v>7.5</v>
      </c>
    </row>
    <row r="162" spans="2:7">
      <c r="B162" s="1660" t="s">
        <v>8581</v>
      </c>
      <c r="C162" s="1666" t="s">
        <v>8589</v>
      </c>
      <c r="D162" s="1666" t="s">
        <v>8594</v>
      </c>
      <c r="E162" s="1666">
        <v>5</v>
      </c>
      <c r="F162" s="1661" t="s">
        <v>1028</v>
      </c>
      <c r="G162" s="1658">
        <v>9</v>
      </c>
    </row>
    <row r="163" spans="2:7">
      <c r="B163" s="1660" t="s">
        <v>8581</v>
      </c>
      <c r="C163" s="1666" t="s">
        <v>8589</v>
      </c>
      <c r="D163" s="1666" t="s">
        <v>8594</v>
      </c>
      <c r="E163" s="1666">
        <v>6</v>
      </c>
      <c r="F163" s="1661" t="s">
        <v>1028</v>
      </c>
      <c r="G163" s="1658">
        <v>10.5</v>
      </c>
    </row>
    <row r="164" spans="2:7">
      <c r="B164" s="1660" t="s">
        <v>8581</v>
      </c>
      <c r="C164" s="1666" t="s">
        <v>8589</v>
      </c>
      <c r="D164" s="1666" t="s">
        <v>8594</v>
      </c>
      <c r="E164" s="1666">
        <v>7</v>
      </c>
      <c r="F164" s="1661" t="s">
        <v>1028</v>
      </c>
      <c r="G164" s="1658">
        <v>12</v>
      </c>
    </row>
    <row r="165" spans="2:7">
      <c r="B165" s="1660" t="s">
        <v>8582</v>
      </c>
      <c r="C165" s="1666" t="s">
        <v>8589</v>
      </c>
      <c r="D165" s="1666" t="s">
        <v>8592</v>
      </c>
      <c r="E165" s="1666">
        <v>1</v>
      </c>
      <c r="F165" s="1661" t="s">
        <v>8598</v>
      </c>
      <c r="G165" s="1658">
        <v>7</v>
      </c>
    </row>
    <row r="166" spans="2:7">
      <c r="B166" s="1660" t="s">
        <v>8582</v>
      </c>
      <c r="C166" s="1666" t="s">
        <v>8589</v>
      </c>
      <c r="D166" s="1666" t="s">
        <v>8592</v>
      </c>
      <c r="E166" s="1666">
        <v>2</v>
      </c>
      <c r="F166" s="1661" t="s">
        <v>8598</v>
      </c>
      <c r="G166" s="1658">
        <v>9</v>
      </c>
    </row>
    <row r="167" spans="2:7">
      <c r="B167" s="1660" t="s">
        <v>8582</v>
      </c>
      <c r="C167" s="1666" t="s">
        <v>8589</v>
      </c>
      <c r="D167" s="1666" t="s">
        <v>8592</v>
      </c>
      <c r="E167" s="1666">
        <v>3</v>
      </c>
      <c r="F167" s="1661" t="s">
        <v>8598</v>
      </c>
      <c r="G167" s="1658">
        <v>11</v>
      </c>
    </row>
    <row r="168" spans="2:7">
      <c r="B168" s="1660" t="s">
        <v>8582</v>
      </c>
      <c r="C168" s="1666" t="s">
        <v>8589</v>
      </c>
      <c r="D168" s="1666" t="s">
        <v>8592</v>
      </c>
      <c r="E168" s="1666">
        <v>4</v>
      </c>
      <c r="F168" s="1661" t="s">
        <v>8598</v>
      </c>
      <c r="G168" s="1658">
        <v>13</v>
      </c>
    </row>
    <row r="169" spans="2:7">
      <c r="B169" s="1660" t="s">
        <v>8582</v>
      </c>
      <c r="C169" s="1666" t="s">
        <v>8589</v>
      </c>
      <c r="D169" s="1666" t="s">
        <v>8592</v>
      </c>
      <c r="E169" s="1666">
        <v>5</v>
      </c>
      <c r="F169" s="1661" t="s">
        <v>8598</v>
      </c>
      <c r="G169" s="1658">
        <v>15</v>
      </c>
    </row>
    <row r="170" spans="2:7">
      <c r="B170" s="1660" t="s">
        <v>8582</v>
      </c>
      <c r="C170" s="1666" t="s">
        <v>8589</v>
      </c>
      <c r="D170" s="1666" t="s">
        <v>8592</v>
      </c>
      <c r="E170" s="1666">
        <v>6</v>
      </c>
      <c r="F170" s="1661" t="s">
        <v>8598</v>
      </c>
      <c r="G170" s="1658">
        <v>17</v>
      </c>
    </row>
    <row r="171" spans="2:7">
      <c r="B171" s="1660" t="s">
        <v>8582</v>
      </c>
      <c r="C171" s="1666" t="s">
        <v>8589</v>
      </c>
      <c r="D171" s="1666" t="s">
        <v>8592</v>
      </c>
      <c r="E171" s="1666">
        <v>7</v>
      </c>
      <c r="F171" s="1661" t="s">
        <v>8598</v>
      </c>
      <c r="G171" s="1658">
        <v>21</v>
      </c>
    </row>
    <row r="172" spans="2:7">
      <c r="B172" s="1660" t="s">
        <v>8583</v>
      </c>
      <c r="C172" s="1666" t="s">
        <v>8589</v>
      </c>
      <c r="D172" s="1666" t="s">
        <v>8593</v>
      </c>
      <c r="E172" s="1666">
        <v>1</v>
      </c>
      <c r="F172" s="1661" t="s">
        <v>8599</v>
      </c>
      <c r="G172" s="1658">
        <v>3</v>
      </c>
    </row>
    <row r="173" spans="2:7">
      <c r="B173" s="1660" t="s">
        <v>8583</v>
      </c>
      <c r="C173" s="1666" t="s">
        <v>8589</v>
      </c>
      <c r="D173" s="1666" t="s">
        <v>8593</v>
      </c>
      <c r="E173" s="1666">
        <v>2</v>
      </c>
      <c r="F173" s="1661" t="s">
        <v>8599</v>
      </c>
      <c r="G173" s="1658">
        <v>4.5</v>
      </c>
    </row>
    <row r="174" spans="2:7">
      <c r="B174" s="1660" t="s">
        <v>8583</v>
      </c>
      <c r="C174" s="1666" t="s">
        <v>8589</v>
      </c>
      <c r="D174" s="1666" t="s">
        <v>8593</v>
      </c>
      <c r="E174" s="1666">
        <v>3</v>
      </c>
      <c r="F174" s="1661" t="s">
        <v>8599</v>
      </c>
      <c r="G174" s="1658">
        <v>6</v>
      </c>
    </row>
    <row r="175" spans="2:7">
      <c r="B175" s="1660" t="s">
        <v>8583</v>
      </c>
      <c r="C175" s="1666" t="s">
        <v>8589</v>
      </c>
      <c r="D175" s="1666" t="s">
        <v>8593</v>
      </c>
      <c r="E175" s="1666">
        <v>4</v>
      </c>
      <c r="F175" s="1661" t="s">
        <v>8599</v>
      </c>
      <c r="G175" s="1658">
        <v>7.5</v>
      </c>
    </row>
    <row r="176" spans="2:7">
      <c r="B176" s="1660" t="s">
        <v>8583</v>
      </c>
      <c r="C176" s="1666" t="s">
        <v>8589</v>
      </c>
      <c r="D176" s="1666" t="s">
        <v>8593</v>
      </c>
      <c r="E176" s="1666">
        <v>5</v>
      </c>
      <c r="F176" s="1661" t="s">
        <v>8599</v>
      </c>
      <c r="G176" s="1658">
        <v>9</v>
      </c>
    </row>
    <row r="177" spans="2:7">
      <c r="B177" s="1660" t="s">
        <v>8583</v>
      </c>
      <c r="C177" s="1666" t="s">
        <v>8589</v>
      </c>
      <c r="D177" s="1666" t="s">
        <v>8593</v>
      </c>
      <c r="E177" s="1666">
        <v>6</v>
      </c>
      <c r="F177" s="1661" t="s">
        <v>8599</v>
      </c>
      <c r="G177" s="1658">
        <v>10.5</v>
      </c>
    </row>
    <row r="178" spans="2:7">
      <c r="B178" s="1660" t="s">
        <v>8583</v>
      </c>
      <c r="C178" s="1666" t="s">
        <v>8589</v>
      </c>
      <c r="D178" s="1666" t="s">
        <v>8593</v>
      </c>
      <c r="E178" s="1666">
        <v>7</v>
      </c>
      <c r="F178" s="1661" t="s">
        <v>8599</v>
      </c>
      <c r="G178" s="1658">
        <v>12</v>
      </c>
    </row>
  </sheetData>
  <autoFilter ref="B3:G178"/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2:E6"/>
  <sheetViews>
    <sheetView workbookViewId="0"/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5">
      <c r="B2" s="923" t="s">
        <v>8618</v>
      </c>
    </row>
    <row r="3" spans="2:5" ht="27">
      <c r="B3" s="30" t="s">
        <v>8611</v>
      </c>
      <c r="C3" s="38" t="s">
        <v>8612</v>
      </c>
      <c r="D3" s="38" t="s">
        <v>8613</v>
      </c>
      <c r="E3" s="30" t="s">
        <v>8607</v>
      </c>
    </row>
    <row r="4" spans="2:5">
      <c r="B4" s="1667" t="s">
        <v>8608</v>
      </c>
      <c r="C4" s="1667">
        <v>2</v>
      </c>
      <c r="D4" s="1667" t="s">
        <v>8614</v>
      </c>
      <c r="E4" s="1667">
        <v>15</v>
      </c>
    </row>
    <row r="5" spans="2:5">
      <c r="B5" s="1667" t="s">
        <v>8609</v>
      </c>
      <c r="C5" s="1667">
        <v>2</v>
      </c>
      <c r="D5" s="1667" t="s">
        <v>8615</v>
      </c>
      <c r="E5" s="1667">
        <v>7</v>
      </c>
    </row>
    <row r="6" spans="2:5">
      <c r="B6" s="1667" t="s">
        <v>8610</v>
      </c>
      <c r="C6" s="1667">
        <v>2</v>
      </c>
      <c r="D6" s="1667" t="s">
        <v>8616</v>
      </c>
      <c r="E6" s="1668">
        <v>20</v>
      </c>
    </row>
  </sheetData>
  <phoneticPr fontId="6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38"/>
  <sheetViews>
    <sheetView workbookViewId="0"/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47" bestFit="1" customWidth="1"/>
    <col min="7" max="7" width="25.5" style="1647" bestFit="1" customWidth="1"/>
    <col min="8" max="8" width="83.75" style="1650" customWidth="1"/>
    <col min="9" max="16384" width="9" style="1494"/>
  </cols>
  <sheetData>
    <row r="2" spans="2:8">
      <c r="B2" s="1640" t="s">
        <v>8619</v>
      </c>
    </row>
    <row r="3" spans="2:8">
      <c r="B3" s="1644" t="s">
        <v>8472</v>
      </c>
      <c r="C3" s="1644" t="s">
        <v>8473</v>
      </c>
      <c r="D3" s="1644" t="s">
        <v>8474</v>
      </c>
      <c r="E3" s="1645" t="s">
        <v>8475</v>
      </c>
      <c r="F3" s="1646" t="s">
        <v>8528</v>
      </c>
      <c r="G3" s="1646" t="s">
        <v>8526</v>
      </c>
      <c r="H3" s="1646" t="s">
        <v>8476</v>
      </c>
    </row>
    <row r="4" spans="2:8" ht="16.5" customHeight="1">
      <c r="B4" s="1724" t="s">
        <v>8477</v>
      </c>
      <c r="C4" s="1644" t="s">
        <v>8489</v>
      </c>
      <c r="D4" s="1642" t="s">
        <v>8512</v>
      </c>
      <c r="E4" s="1651" t="s">
        <v>8515</v>
      </c>
      <c r="F4" s="1653" t="s">
        <v>8523</v>
      </c>
      <c r="G4" s="1654" t="s">
        <v>8527</v>
      </c>
      <c r="H4" s="1641"/>
    </row>
    <row r="5" spans="2:8" ht="16.5" customHeight="1">
      <c r="B5" s="1724"/>
      <c r="C5" s="1644" t="s">
        <v>8490</v>
      </c>
      <c r="D5" s="1642" t="s">
        <v>8491</v>
      </c>
      <c r="E5" s="1651" t="s">
        <v>8519</v>
      </c>
      <c r="F5" s="1653" t="s">
        <v>8524</v>
      </c>
      <c r="G5" s="1648" t="s">
        <v>8525</v>
      </c>
      <c r="H5" s="1641"/>
    </row>
    <row r="6" spans="2:8" ht="9.9499999999999993" customHeight="1"/>
    <row r="7" spans="2:8" ht="16.5" customHeight="1">
      <c r="B7" s="1724" t="s">
        <v>8478</v>
      </c>
      <c r="C7" s="1644" t="s">
        <v>8489</v>
      </c>
      <c r="D7" s="1642" t="s">
        <v>8492</v>
      </c>
      <c r="E7" s="1651" t="s">
        <v>8520</v>
      </c>
      <c r="F7" s="1653" t="s">
        <v>8530</v>
      </c>
      <c r="G7" s="1653" t="s">
        <v>8529</v>
      </c>
      <c r="H7" s="1655" t="s">
        <v>8532</v>
      </c>
    </row>
    <row r="8" spans="2:8" ht="16.5" customHeight="1">
      <c r="B8" s="1724"/>
      <c r="C8" s="1644" t="s">
        <v>8490</v>
      </c>
      <c r="D8" s="1642" t="s">
        <v>8493</v>
      </c>
      <c r="E8" s="1643" t="s">
        <v>8493</v>
      </c>
      <c r="F8" s="1648" t="s">
        <v>8531</v>
      </c>
      <c r="G8" s="1648" t="s">
        <v>8531</v>
      </c>
      <c r="H8" s="1655" t="s">
        <v>8533</v>
      </c>
    </row>
    <row r="9" spans="2:8" ht="9.9499999999999993" customHeight="1"/>
    <row r="10" spans="2:8" ht="16.5" customHeight="1">
      <c r="B10" s="1724" t="s">
        <v>8479</v>
      </c>
      <c r="C10" s="1644" t="s">
        <v>8489</v>
      </c>
      <c r="D10" s="1642" t="s">
        <v>8494</v>
      </c>
      <c r="E10" s="1643" t="s">
        <v>8516</v>
      </c>
      <c r="F10" s="1648" t="s">
        <v>8531</v>
      </c>
      <c r="G10" s="1648" t="s">
        <v>8531</v>
      </c>
      <c r="H10" s="1641"/>
    </row>
    <row r="11" spans="2:8" ht="16.5" customHeight="1">
      <c r="B11" s="1724"/>
      <c r="C11" s="1644" t="s">
        <v>8490</v>
      </c>
      <c r="D11" s="1642" t="s">
        <v>8495</v>
      </c>
      <c r="E11" s="1651" t="s">
        <v>8545</v>
      </c>
      <c r="F11" s="1656" t="s">
        <v>8534</v>
      </c>
      <c r="G11" s="1648" t="s">
        <v>8525</v>
      </c>
      <c r="H11" s="1641"/>
    </row>
    <row r="12" spans="2:8" ht="9.9499999999999993" customHeight="1"/>
    <row r="13" spans="2:8" ht="16.5" customHeight="1">
      <c r="B13" s="1724" t="s">
        <v>8480</v>
      </c>
      <c r="C13" s="1644" t="s">
        <v>8489</v>
      </c>
      <c r="D13" s="1642" t="s">
        <v>8496</v>
      </c>
      <c r="E13" s="1643" t="s">
        <v>8516</v>
      </c>
      <c r="F13" s="1648" t="s">
        <v>8531</v>
      </c>
      <c r="G13" s="1648" t="s">
        <v>8531</v>
      </c>
      <c r="H13" s="1641"/>
    </row>
    <row r="14" spans="2:8" ht="16.5" customHeight="1">
      <c r="B14" s="1724"/>
      <c r="C14" s="1644" t="s">
        <v>8490</v>
      </c>
      <c r="D14" s="1642" t="s">
        <v>8497</v>
      </c>
      <c r="E14" s="1651" t="s">
        <v>8535</v>
      </c>
      <c r="F14" s="1656">
        <v>0.25</v>
      </c>
      <c r="G14" s="1648" t="s">
        <v>8525</v>
      </c>
      <c r="H14" s="1655" t="s">
        <v>8536</v>
      </c>
    </row>
    <row r="15" spans="2:8" ht="9.9499999999999993" customHeight="1"/>
    <row r="16" spans="2:8" ht="16.5" customHeight="1">
      <c r="B16" s="1724" t="s">
        <v>8481</v>
      </c>
      <c r="C16" s="1644" t="s">
        <v>8489</v>
      </c>
      <c r="D16" s="1642" t="s">
        <v>8498</v>
      </c>
      <c r="E16" s="1651" t="s">
        <v>8539</v>
      </c>
      <c r="F16" s="1654">
        <v>5.0000000000000001E-3</v>
      </c>
      <c r="G16" s="1653" t="s">
        <v>8538</v>
      </c>
      <c r="H16" s="1655" t="s">
        <v>8550</v>
      </c>
    </row>
    <row r="17" spans="2:8" ht="16.5" customHeight="1">
      <c r="B17" s="1724"/>
      <c r="C17" s="1644" t="s">
        <v>8490</v>
      </c>
      <c r="D17" s="1642" t="s">
        <v>8499</v>
      </c>
      <c r="E17" s="1651" t="s">
        <v>8540</v>
      </c>
      <c r="F17" s="1656" t="s">
        <v>8537</v>
      </c>
      <c r="G17" s="1648" t="s">
        <v>8525</v>
      </c>
      <c r="H17" s="1655" t="s">
        <v>8551</v>
      </c>
    </row>
    <row r="18" spans="2:8" ht="9.9499999999999993" customHeight="1"/>
    <row r="19" spans="2:8" ht="16.5" customHeight="1">
      <c r="B19" s="1724" t="s">
        <v>8482</v>
      </c>
      <c r="C19" s="1644" t="s">
        <v>8489</v>
      </c>
      <c r="D19" s="1642" t="s">
        <v>8500</v>
      </c>
      <c r="E19" s="1643" t="s">
        <v>8516</v>
      </c>
      <c r="F19" s="1648" t="s">
        <v>8531</v>
      </c>
      <c r="G19" s="1648" t="s">
        <v>8531</v>
      </c>
      <c r="H19" s="1641"/>
    </row>
    <row r="20" spans="2:8" ht="16.5" customHeight="1">
      <c r="B20" s="1724"/>
      <c r="C20" s="1644" t="s">
        <v>8490</v>
      </c>
      <c r="D20" s="1642" t="s">
        <v>8501</v>
      </c>
      <c r="E20" s="1651" t="s">
        <v>8541</v>
      </c>
      <c r="F20" s="1653" t="s">
        <v>8542</v>
      </c>
      <c r="G20" s="1648" t="s">
        <v>8525</v>
      </c>
      <c r="H20" s="1641"/>
    </row>
    <row r="21" spans="2:8" ht="9.9499999999999993" customHeight="1"/>
    <row r="22" spans="2:8" ht="16.5" customHeight="1">
      <c r="B22" s="1724" t="s">
        <v>8483</v>
      </c>
      <c r="C22" s="1644" t="s">
        <v>8489</v>
      </c>
      <c r="D22" s="1642" t="s">
        <v>8502</v>
      </c>
      <c r="E22" s="1643" t="s">
        <v>8516</v>
      </c>
      <c r="F22" s="1648" t="s">
        <v>8531</v>
      </c>
      <c r="G22" s="1648" t="s">
        <v>8531</v>
      </c>
      <c r="H22" s="1641"/>
    </row>
    <row r="23" spans="2:8" ht="16.5" customHeight="1">
      <c r="B23" s="1724"/>
      <c r="C23" s="1644" t="s">
        <v>8490</v>
      </c>
      <c r="D23" s="1642" t="s">
        <v>8503</v>
      </c>
      <c r="E23" s="1652" t="s">
        <v>8544</v>
      </c>
      <c r="F23" s="1653" t="s">
        <v>8543</v>
      </c>
      <c r="G23" s="1648" t="s">
        <v>8525</v>
      </c>
      <c r="H23" s="1641"/>
    </row>
    <row r="24" spans="2:8" ht="9.9499999999999993" customHeight="1"/>
    <row r="25" spans="2:8" ht="16.5" customHeight="1">
      <c r="B25" s="1724" t="s">
        <v>8484</v>
      </c>
      <c r="C25" s="1644" t="s">
        <v>8489</v>
      </c>
      <c r="D25" s="1642" t="s">
        <v>8504</v>
      </c>
      <c r="E25" s="1643" t="s">
        <v>8517</v>
      </c>
      <c r="F25" s="1648" t="s">
        <v>8531</v>
      </c>
      <c r="G25" s="1648" t="s">
        <v>8531</v>
      </c>
      <c r="H25" s="1641"/>
    </row>
    <row r="26" spans="2:8" ht="16.5" customHeight="1">
      <c r="B26" s="1724"/>
      <c r="C26" s="1644" t="s">
        <v>8490</v>
      </c>
      <c r="D26" s="1642" t="s">
        <v>8505</v>
      </c>
      <c r="E26" s="1643" t="s">
        <v>8517</v>
      </c>
      <c r="F26" s="1648" t="s">
        <v>8531</v>
      </c>
      <c r="G26" s="1648" t="s">
        <v>8525</v>
      </c>
      <c r="H26" s="1641"/>
    </row>
    <row r="27" spans="2:8" ht="9.9499999999999993" customHeight="1"/>
    <row r="28" spans="2:8" ht="16.5" customHeight="1">
      <c r="B28" s="1724" t="s">
        <v>8485</v>
      </c>
      <c r="C28" s="1644" t="s">
        <v>8489</v>
      </c>
      <c r="D28" s="1642" t="s">
        <v>8506</v>
      </c>
      <c r="E28" s="1643" t="s">
        <v>8516</v>
      </c>
      <c r="F28" s="1648" t="s">
        <v>8531</v>
      </c>
      <c r="G28" s="1648" t="s">
        <v>8531</v>
      </c>
      <c r="H28" s="1641"/>
    </row>
    <row r="29" spans="2:8" ht="16.5" customHeight="1">
      <c r="B29" s="1724"/>
      <c r="C29" s="1644" t="s">
        <v>8490</v>
      </c>
      <c r="D29" s="1642" t="s">
        <v>8507</v>
      </c>
      <c r="E29" s="1651" t="s">
        <v>8546</v>
      </c>
      <c r="F29" s="1653" t="s">
        <v>8547</v>
      </c>
      <c r="G29" s="1648" t="s">
        <v>8525</v>
      </c>
      <c r="H29" s="1641"/>
    </row>
    <row r="30" spans="2:8" ht="9.9499999999999993" customHeight="1"/>
    <row r="31" spans="2:8" ht="16.5" customHeight="1">
      <c r="B31" s="1724" t="s">
        <v>8486</v>
      </c>
      <c r="C31" s="1644" t="s">
        <v>8489</v>
      </c>
      <c r="D31" s="1642" t="s">
        <v>8513</v>
      </c>
      <c r="E31" s="1643" t="s">
        <v>8516</v>
      </c>
      <c r="F31" s="1648" t="s">
        <v>8531</v>
      </c>
      <c r="G31" s="1648" t="s">
        <v>8531</v>
      </c>
      <c r="H31" s="1725" t="s">
        <v>8549</v>
      </c>
    </row>
    <row r="32" spans="2:8" ht="16.5" customHeight="1">
      <c r="B32" s="1724"/>
      <c r="C32" s="1644" t="s">
        <v>8490</v>
      </c>
      <c r="D32" s="1642" t="s">
        <v>8514</v>
      </c>
      <c r="E32" s="1651" t="s">
        <v>8521</v>
      </c>
      <c r="F32" s="1653" t="s">
        <v>8548</v>
      </c>
      <c r="G32" s="1648" t="s">
        <v>8525</v>
      </c>
      <c r="H32" s="1726"/>
    </row>
    <row r="33" spans="2:8" ht="9.9499999999999993" customHeight="1"/>
    <row r="34" spans="2:8" ht="16.5" customHeight="1">
      <c r="B34" s="1724" t="s">
        <v>8487</v>
      </c>
      <c r="C34" s="1644" t="s">
        <v>8489</v>
      </c>
      <c r="D34" s="1642" t="s">
        <v>8508</v>
      </c>
      <c r="E34" s="1643" t="s">
        <v>8516</v>
      </c>
      <c r="F34" s="1648" t="s">
        <v>8531</v>
      </c>
      <c r="G34" s="1648" t="s">
        <v>8531</v>
      </c>
      <c r="H34" s="1725" t="s">
        <v>8549</v>
      </c>
    </row>
    <row r="35" spans="2:8" ht="16.5" customHeight="1">
      <c r="B35" s="1724"/>
      <c r="C35" s="1644" t="s">
        <v>8490</v>
      </c>
      <c r="D35" s="1642" t="s">
        <v>8509</v>
      </c>
      <c r="E35" s="1651" t="s">
        <v>8521</v>
      </c>
      <c r="F35" s="1653" t="s">
        <v>8548</v>
      </c>
      <c r="G35" s="1648" t="s">
        <v>8525</v>
      </c>
      <c r="H35" s="1726"/>
    </row>
    <row r="36" spans="2:8" ht="9.9499999999999993" customHeight="1"/>
    <row r="37" spans="2:8" ht="16.5" customHeight="1">
      <c r="B37" s="1724" t="s">
        <v>8488</v>
      </c>
      <c r="C37" s="1644" t="s">
        <v>8489</v>
      </c>
      <c r="D37" s="1642" t="s">
        <v>8510</v>
      </c>
      <c r="E37" s="1651" t="s">
        <v>8518</v>
      </c>
      <c r="F37" s="1649" t="s">
        <v>8531</v>
      </c>
      <c r="G37" s="1653" t="s">
        <v>8552</v>
      </c>
      <c r="H37" s="1655" t="s">
        <v>8553</v>
      </c>
    </row>
    <row r="38" spans="2:8" ht="16.5" customHeight="1">
      <c r="B38" s="1724"/>
      <c r="C38" s="1644" t="s">
        <v>8490</v>
      </c>
      <c r="D38" s="1643" t="s">
        <v>8511</v>
      </c>
      <c r="E38" s="1643" t="s">
        <v>8522</v>
      </c>
      <c r="F38" s="1648" t="s">
        <v>8531</v>
      </c>
      <c r="G38" s="1648" t="s">
        <v>8525</v>
      </c>
      <c r="H38" s="1655" t="s">
        <v>8554</v>
      </c>
    </row>
  </sheetData>
  <mergeCells count="14">
    <mergeCell ref="H31:H32"/>
    <mergeCell ref="H34:H35"/>
    <mergeCell ref="B22:B23"/>
    <mergeCell ref="B25:B26"/>
    <mergeCell ref="B28:B29"/>
    <mergeCell ref="B31:B32"/>
    <mergeCell ref="B34:B35"/>
    <mergeCell ref="B37:B38"/>
    <mergeCell ref="B4:B5"/>
    <mergeCell ref="B7:B8"/>
    <mergeCell ref="B10:B11"/>
    <mergeCell ref="B13:B14"/>
    <mergeCell ref="B16:B17"/>
    <mergeCell ref="B19:B20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E2" sqref="E2:F2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7893</v>
      </c>
      <c r="B1" s="22"/>
    </row>
    <row r="2" spans="1:14" ht="17.25" thickBot="1">
      <c r="B2" s="1587" t="s">
        <v>7894</v>
      </c>
      <c r="C2" s="1588" t="s">
        <v>7895</v>
      </c>
      <c r="D2" s="1589" t="s">
        <v>7896</v>
      </c>
      <c r="E2" s="1589" t="s">
        <v>8467</v>
      </c>
      <c r="F2" s="1589" t="s">
        <v>8468</v>
      </c>
      <c r="G2" s="1590" t="s">
        <v>7897</v>
      </c>
      <c r="H2" s="25"/>
      <c r="I2" s="1587" t="s">
        <v>7898</v>
      </c>
      <c r="J2" s="1588" t="s">
        <v>7899</v>
      </c>
      <c r="K2" s="1589" t="s">
        <v>7896</v>
      </c>
      <c r="L2" s="1589" t="s">
        <v>8467</v>
      </c>
      <c r="M2" s="1589" t="s">
        <v>8468</v>
      </c>
      <c r="N2" s="1590" t="s">
        <v>7897</v>
      </c>
    </row>
    <row r="3" spans="1:14">
      <c r="B3" s="1591" t="s">
        <v>7900</v>
      </c>
      <c r="C3" s="1592">
        <v>150</v>
      </c>
      <c r="D3" s="1593">
        <v>150</v>
      </c>
      <c r="E3" s="1636">
        <v>10</v>
      </c>
      <c r="F3" s="1593">
        <v>7</v>
      </c>
      <c r="G3" s="1594">
        <v>1</v>
      </c>
      <c r="H3" s="67"/>
      <c r="I3" s="1595" t="s">
        <v>7901</v>
      </c>
      <c r="J3" s="1592">
        <v>149</v>
      </c>
      <c r="K3" s="1593">
        <v>170</v>
      </c>
      <c r="L3" s="1636">
        <v>12</v>
      </c>
      <c r="M3" s="1593">
        <v>11</v>
      </c>
      <c r="N3" s="1594">
        <v>1</v>
      </c>
    </row>
    <row r="4" spans="1:14">
      <c r="B4" s="1596" t="s">
        <v>7902</v>
      </c>
      <c r="C4" s="1597">
        <v>165</v>
      </c>
      <c r="D4" s="1598">
        <v>165</v>
      </c>
      <c r="E4" s="1636">
        <v>10</v>
      </c>
      <c r="F4" s="1598">
        <v>8</v>
      </c>
      <c r="G4" s="1599">
        <v>1</v>
      </c>
      <c r="H4" s="67"/>
      <c r="I4" s="1595" t="s">
        <v>7903</v>
      </c>
      <c r="J4" s="1597">
        <v>175</v>
      </c>
      <c r="K4" s="1598">
        <v>195</v>
      </c>
      <c r="L4" s="1636">
        <v>12</v>
      </c>
      <c r="M4" s="1598">
        <v>12</v>
      </c>
      <c r="N4" s="1599">
        <v>1</v>
      </c>
    </row>
    <row r="5" spans="1:14">
      <c r="B5" s="1596" t="s">
        <v>7904</v>
      </c>
      <c r="C5" s="1597">
        <v>180</v>
      </c>
      <c r="D5" s="1598">
        <v>185</v>
      </c>
      <c r="E5" s="1636">
        <v>10</v>
      </c>
      <c r="F5" s="1598">
        <v>9</v>
      </c>
      <c r="G5" s="1599">
        <v>1</v>
      </c>
      <c r="H5" s="67"/>
      <c r="I5" s="1595" t="s">
        <v>7905</v>
      </c>
      <c r="J5" s="1597">
        <v>200</v>
      </c>
      <c r="K5" s="1598">
        <v>225</v>
      </c>
      <c r="L5" s="1636">
        <v>12</v>
      </c>
      <c r="M5" s="1598">
        <v>13</v>
      </c>
      <c r="N5" s="1599">
        <v>1</v>
      </c>
    </row>
    <row r="6" spans="1:14">
      <c r="B6" s="1596" t="s">
        <v>7906</v>
      </c>
      <c r="C6" s="1597">
        <v>195</v>
      </c>
      <c r="D6" s="1598">
        <v>210</v>
      </c>
      <c r="E6" s="1636">
        <v>10</v>
      </c>
      <c r="F6" s="1598">
        <v>10</v>
      </c>
      <c r="G6" s="1599">
        <v>1</v>
      </c>
      <c r="H6" s="67"/>
      <c r="I6" s="1595" t="s">
        <v>7907</v>
      </c>
      <c r="J6" s="1597">
        <v>226</v>
      </c>
      <c r="K6" s="1598">
        <v>260</v>
      </c>
      <c r="L6" s="1636">
        <v>12</v>
      </c>
      <c r="M6" s="1598">
        <v>14</v>
      </c>
      <c r="N6" s="1599">
        <v>1</v>
      </c>
    </row>
    <row r="7" spans="1:14">
      <c r="B7" s="1596" t="s">
        <v>7908</v>
      </c>
      <c r="C7" s="1597">
        <v>210</v>
      </c>
      <c r="D7" s="1598">
        <v>240</v>
      </c>
      <c r="E7" s="1636">
        <v>10</v>
      </c>
      <c r="F7" s="1598">
        <v>11</v>
      </c>
      <c r="G7" s="1599">
        <v>1</v>
      </c>
      <c r="H7" s="67"/>
      <c r="I7" s="1595" t="s">
        <v>7909</v>
      </c>
      <c r="J7" s="1597">
        <v>251</v>
      </c>
      <c r="K7" s="1598">
        <v>300</v>
      </c>
      <c r="L7" s="1636">
        <v>12</v>
      </c>
      <c r="M7" s="1598">
        <v>15</v>
      </c>
      <c r="N7" s="1599">
        <v>1</v>
      </c>
    </row>
    <row r="8" spans="1:14">
      <c r="B8" s="1596" t="s">
        <v>7910</v>
      </c>
      <c r="C8" s="1597">
        <v>225</v>
      </c>
      <c r="D8" s="1598">
        <v>275</v>
      </c>
      <c r="E8" s="1636">
        <v>10</v>
      </c>
      <c r="F8" s="1598">
        <v>12</v>
      </c>
      <c r="G8" s="1599">
        <v>1</v>
      </c>
      <c r="H8" s="67"/>
      <c r="I8" s="1595" t="s">
        <v>7911</v>
      </c>
      <c r="J8" s="1597">
        <v>277</v>
      </c>
      <c r="K8" s="1598">
        <v>345</v>
      </c>
      <c r="L8" s="1636">
        <v>12</v>
      </c>
      <c r="M8" s="1598">
        <v>16</v>
      </c>
      <c r="N8" s="1599">
        <v>1</v>
      </c>
    </row>
    <row r="9" spans="1:14">
      <c r="B9" s="1596" t="s">
        <v>7912</v>
      </c>
      <c r="C9" s="1597">
        <v>240</v>
      </c>
      <c r="D9" s="1598">
        <v>315</v>
      </c>
      <c r="E9" s="1636">
        <v>10</v>
      </c>
      <c r="F9" s="1598">
        <v>13</v>
      </c>
      <c r="G9" s="1599">
        <v>1</v>
      </c>
      <c r="H9" s="67"/>
      <c r="I9" s="1595" t="s">
        <v>7913</v>
      </c>
      <c r="J9" s="1597">
        <v>302</v>
      </c>
      <c r="K9" s="1598">
        <v>395</v>
      </c>
      <c r="L9" s="1636">
        <v>12</v>
      </c>
      <c r="M9" s="1598">
        <v>17</v>
      </c>
      <c r="N9" s="1599">
        <v>1</v>
      </c>
    </row>
    <row r="10" spans="1:14">
      <c r="B10" s="1596" t="s">
        <v>7914</v>
      </c>
      <c r="C10" s="1597" t="s">
        <v>7915</v>
      </c>
      <c r="D10" s="1598">
        <v>360</v>
      </c>
      <c r="E10" s="1598" t="s">
        <v>8469</v>
      </c>
      <c r="F10" s="1598">
        <v>14</v>
      </c>
      <c r="G10" s="1599">
        <v>2</v>
      </c>
      <c r="H10" s="67"/>
      <c r="I10" s="1595" t="s">
        <v>7916</v>
      </c>
      <c r="J10" s="1597" t="s">
        <v>7915</v>
      </c>
      <c r="K10" s="1598">
        <v>450</v>
      </c>
      <c r="L10" s="1598" t="s">
        <v>8469</v>
      </c>
      <c r="M10" s="1598">
        <v>18</v>
      </c>
      <c r="N10" s="1599">
        <v>2</v>
      </c>
    </row>
    <row r="11" spans="1:14">
      <c r="B11" s="1596" t="s">
        <v>7917</v>
      </c>
      <c r="C11" s="1597" t="s">
        <v>7918</v>
      </c>
      <c r="D11" s="1598">
        <v>410</v>
      </c>
      <c r="E11" s="1598" t="s">
        <v>8470</v>
      </c>
      <c r="F11" s="1598">
        <v>15</v>
      </c>
      <c r="G11" s="1599">
        <v>3</v>
      </c>
      <c r="H11" s="67"/>
      <c r="I11" s="1595" t="s">
        <v>7919</v>
      </c>
      <c r="J11" s="1597" t="s">
        <v>7918</v>
      </c>
      <c r="K11" s="1598">
        <v>510</v>
      </c>
      <c r="L11" s="1598" t="s">
        <v>8470</v>
      </c>
      <c r="M11" s="1598">
        <v>19</v>
      </c>
      <c r="N11" s="1599">
        <v>3</v>
      </c>
    </row>
    <row r="12" spans="1:14" ht="17.25" thickBot="1">
      <c r="B12" s="1600" t="s">
        <v>7920</v>
      </c>
      <c r="C12" s="1601" t="s">
        <v>7921</v>
      </c>
      <c r="D12" s="1602">
        <v>465</v>
      </c>
      <c r="E12" s="1602" t="s">
        <v>8471</v>
      </c>
      <c r="F12" s="1602">
        <v>16</v>
      </c>
      <c r="G12" s="1603">
        <v>4</v>
      </c>
      <c r="H12" s="67"/>
      <c r="I12" s="1604" t="s">
        <v>7922</v>
      </c>
      <c r="J12" s="1601" t="s">
        <v>7921</v>
      </c>
      <c r="K12" s="1602">
        <v>575</v>
      </c>
      <c r="L12" s="1602" t="s">
        <v>8471</v>
      </c>
      <c r="M12" s="1602">
        <v>20</v>
      </c>
      <c r="N12" s="1603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7" t="s">
        <v>7923</v>
      </c>
      <c r="C14" s="1588" t="s">
        <v>7924</v>
      </c>
      <c r="D14" s="1589" t="s">
        <v>7925</v>
      </c>
      <c r="E14" s="1589" t="s">
        <v>8467</v>
      </c>
      <c r="F14" s="1589" t="s">
        <v>8468</v>
      </c>
      <c r="G14" s="1590" t="s">
        <v>7926</v>
      </c>
      <c r="H14" s="25"/>
      <c r="I14" s="1587" t="s">
        <v>7923</v>
      </c>
      <c r="J14" s="1588" t="s">
        <v>7924</v>
      </c>
      <c r="K14" s="1589" t="s">
        <v>7925</v>
      </c>
      <c r="L14" s="1589" t="s">
        <v>8467</v>
      </c>
      <c r="M14" s="1589" t="s">
        <v>8468</v>
      </c>
      <c r="N14" s="1590" t="s">
        <v>7926</v>
      </c>
    </row>
    <row r="15" spans="1:14">
      <c r="B15" s="1591" t="s">
        <v>7927</v>
      </c>
      <c r="C15" s="1592">
        <v>165</v>
      </c>
      <c r="D15" s="1593">
        <v>165</v>
      </c>
      <c r="E15" s="1636">
        <v>12</v>
      </c>
      <c r="F15" s="1593">
        <v>8</v>
      </c>
      <c r="G15" s="1594">
        <v>1</v>
      </c>
      <c r="H15" s="67"/>
      <c r="I15" s="1595" t="s">
        <v>7928</v>
      </c>
      <c r="J15" s="1592">
        <v>150</v>
      </c>
      <c r="K15" s="1593">
        <v>150</v>
      </c>
      <c r="L15" s="1636">
        <v>15</v>
      </c>
      <c r="M15" s="1593">
        <v>11</v>
      </c>
      <c r="N15" s="1594">
        <v>1</v>
      </c>
    </row>
    <row r="16" spans="1:14">
      <c r="B16" s="1591" t="s">
        <v>7929</v>
      </c>
      <c r="C16" s="1597">
        <v>184</v>
      </c>
      <c r="D16" s="1598">
        <v>184</v>
      </c>
      <c r="E16" s="1636">
        <v>12</v>
      </c>
      <c r="F16" s="1598">
        <v>8</v>
      </c>
      <c r="G16" s="1599">
        <v>1</v>
      </c>
      <c r="H16" s="67"/>
      <c r="I16" s="1595" t="s">
        <v>7930</v>
      </c>
      <c r="J16" s="1597">
        <v>165</v>
      </c>
      <c r="K16" s="1598">
        <v>165</v>
      </c>
      <c r="L16" s="1636">
        <v>15</v>
      </c>
      <c r="M16" s="1598">
        <v>12</v>
      </c>
      <c r="N16" s="1599">
        <v>1</v>
      </c>
    </row>
    <row r="17" spans="2:14">
      <c r="B17" s="1591" t="s">
        <v>7931</v>
      </c>
      <c r="C17" s="1597">
        <v>203</v>
      </c>
      <c r="D17" s="1598">
        <v>203</v>
      </c>
      <c r="E17" s="1636">
        <v>11</v>
      </c>
      <c r="F17" s="1598">
        <v>9</v>
      </c>
      <c r="G17" s="1599">
        <v>1</v>
      </c>
      <c r="H17" s="67"/>
      <c r="I17" s="1595" t="s">
        <v>7932</v>
      </c>
      <c r="J17" s="1597">
        <v>180</v>
      </c>
      <c r="K17" s="1598">
        <v>190</v>
      </c>
      <c r="L17" s="1636">
        <v>15</v>
      </c>
      <c r="M17" s="1598">
        <v>13</v>
      </c>
      <c r="N17" s="1599">
        <v>1</v>
      </c>
    </row>
    <row r="18" spans="2:14">
      <c r="B18" s="1591" t="s">
        <v>7933</v>
      </c>
      <c r="C18" s="1597">
        <v>222</v>
      </c>
      <c r="D18" s="1598">
        <v>222</v>
      </c>
      <c r="E18" s="1636">
        <v>11</v>
      </c>
      <c r="F18" s="1598">
        <v>9</v>
      </c>
      <c r="G18" s="1599">
        <v>1</v>
      </c>
      <c r="H18" s="67"/>
      <c r="I18" s="1595" t="s">
        <v>7934</v>
      </c>
      <c r="J18" s="1597">
        <v>195</v>
      </c>
      <c r="K18" s="1598">
        <v>225</v>
      </c>
      <c r="L18" s="1636">
        <v>15</v>
      </c>
      <c r="M18" s="1598">
        <v>14</v>
      </c>
      <c r="N18" s="1599">
        <v>1</v>
      </c>
    </row>
    <row r="19" spans="2:14">
      <c r="B19" s="1591" t="s">
        <v>7935</v>
      </c>
      <c r="C19" s="1597">
        <v>241</v>
      </c>
      <c r="D19" s="1598">
        <v>241</v>
      </c>
      <c r="E19" s="1636">
        <v>10</v>
      </c>
      <c r="F19" s="1598">
        <v>10</v>
      </c>
      <c r="G19" s="1599">
        <v>1</v>
      </c>
      <c r="H19" s="67"/>
      <c r="I19" s="1595" t="s">
        <v>7936</v>
      </c>
      <c r="J19" s="1597">
        <v>210</v>
      </c>
      <c r="K19" s="1598">
        <v>270</v>
      </c>
      <c r="L19" s="1636">
        <v>15</v>
      </c>
      <c r="M19" s="1598">
        <v>15</v>
      </c>
      <c r="N19" s="1599">
        <v>1</v>
      </c>
    </row>
    <row r="20" spans="2:14">
      <c r="B20" s="1591" t="s">
        <v>7937</v>
      </c>
      <c r="C20" s="1597">
        <v>260</v>
      </c>
      <c r="D20" s="1598">
        <v>260</v>
      </c>
      <c r="E20" s="1636">
        <v>10</v>
      </c>
      <c r="F20" s="1598">
        <v>10</v>
      </c>
      <c r="G20" s="1599">
        <v>1</v>
      </c>
      <c r="H20" s="67"/>
      <c r="I20" s="1595" t="s">
        <v>7938</v>
      </c>
      <c r="J20" s="1597">
        <v>225</v>
      </c>
      <c r="K20" s="1598">
        <v>325</v>
      </c>
      <c r="L20" s="1636">
        <v>15</v>
      </c>
      <c r="M20" s="1598">
        <v>16</v>
      </c>
      <c r="N20" s="1599">
        <v>1</v>
      </c>
    </row>
    <row r="21" spans="2:14">
      <c r="B21" s="1591" t="s">
        <v>7939</v>
      </c>
      <c r="C21" s="1597">
        <v>279</v>
      </c>
      <c r="D21" s="1598">
        <v>279</v>
      </c>
      <c r="E21" s="1636">
        <v>9</v>
      </c>
      <c r="F21" s="1598">
        <v>11</v>
      </c>
      <c r="G21" s="1599">
        <v>1</v>
      </c>
      <c r="H21" s="67"/>
      <c r="I21" s="1595" t="s">
        <v>7940</v>
      </c>
      <c r="J21" s="1597">
        <v>245</v>
      </c>
      <c r="K21" s="1598">
        <v>390</v>
      </c>
      <c r="L21" s="1636">
        <v>15</v>
      </c>
      <c r="M21" s="1598">
        <v>17</v>
      </c>
      <c r="N21" s="1599">
        <v>1</v>
      </c>
    </row>
    <row r="22" spans="2:14">
      <c r="B22" s="1591" t="s">
        <v>7941</v>
      </c>
      <c r="C22" s="1597" t="s">
        <v>7942</v>
      </c>
      <c r="D22" s="1598">
        <v>385</v>
      </c>
      <c r="E22" s="1598" t="s">
        <v>8469</v>
      </c>
      <c r="F22" s="1598">
        <v>11</v>
      </c>
      <c r="G22" s="1599">
        <v>2</v>
      </c>
      <c r="H22" s="67"/>
      <c r="I22" s="1595" t="s">
        <v>7943</v>
      </c>
      <c r="J22" s="1597" t="s">
        <v>7942</v>
      </c>
      <c r="K22" s="1598">
        <v>465</v>
      </c>
      <c r="L22" s="1598" t="s">
        <v>8469</v>
      </c>
      <c r="M22" s="1598">
        <v>18</v>
      </c>
      <c r="N22" s="1599">
        <v>2</v>
      </c>
    </row>
    <row r="23" spans="2:14">
      <c r="B23" s="1591" t="s">
        <v>7944</v>
      </c>
      <c r="C23" s="1597" t="s">
        <v>7942</v>
      </c>
      <c r="D23" s="1598">
        <v>435</v>
      </c>
      <c r="E23" s="1598" t="s">
        <v>8470</v>
      </c>
      <c r="F23" s="1598">
        <v>12</v>
      </c>
      <c r="G23" s="1599">
        <v>3</v>
      </c>
      <c r="H23" s="67"/>
      <c r="I23" s="1595" t="s">
        <v>7945</v>
      </c>
      <c r="J23" s="1597" t="s">
        <v>7942</v>
      </c>
      <c r="K23" s="1598">
        <v>550</v>
      </c>
      <c r="L23" s="1598" t="s">
        <v>8470</v>
      </c>
      <c r="M23" s="1598">
        <v>19</v>
      </c>
      <c r="N23" s="1599">
        <v>3</v>
      </c>
    </row>
    <row r="24" spans="2:14" ht="17.25" thickBot="1">
      <c r="B24" s="1604" t="s">
        <v>7946</v>
      </c>
      <c r="C24" s="1601" t="s">
        <v>7942</v>
      </c>
      <c r="D24" s="1602">
        <v>490</v>
      </c>
      <c r="E24" s="1602" t="s">
        <v>8471</v>
      </c>
      <c r="F24" s="1602">
        <v>12</v>
      </c>
      <c r="G24" s="1603">
        <v>4</v>
      </c>
      <c r="H24" s="67"/>
      <c r="I24" s="1604" t="s">
        <v>7947</v>
      </c>
      <c r="J24" s="1601" t="s">
        <v>7918</v>
      </c>
      <c r="K24" s="1602">
        <v>645</v>
      </c>
      <c r="L24" s="1602" t="s">
        <v>8471</v>
      </c>
      <c r="M24" s="1602">
        <v>20</v>
      </c>
      <c r="N24" s="1603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7" t="s">
        <v>7948</v>
      </c>
      <c r="C26" s="1588" t="s">
        <v>7949</v>
      </c>
      <c r="D26" s="1589" t="s">
        <v>7950</v>
      </c>
      <c r="E26" s="1589" t="s">
        <v>8467</v>
      </c>
      <c r="F26" s="1589" t="s">
        <v>8468</v>
      </c>
      <c r="G26" s="1590" t="s">
        <v>7951</v>
      </c>
      <c r="H26" s="25"/>
      <c r="I26" s="1587" t="s">
        <v>7948</v>
      </c>
      <c r="J26" s="1588" t="s">
        <v>7949</v>
      </c>
      <c r="K26" s="1589" t="s">
        <v>7950</v>
      </c>
      <c r="L26" s="1589" t="s">
        <v>8467</v>
      </c>
      <c r="M26" s="1589" t="s">
        <v>8468</v>
      </c>
      <c r="N26" s="1590" t="s">
        <v>7951</v>
      </c>
    </row>
    <row r="27" spans="2:14">
      <c r="B27" s="1591" t="s">
        <v>7952</v>
      </c>
      <c r="C27" s="1592">
        <v>145</v>
      </c>
      <c r="D27" s="1605">
        <v>145</v>
      </c>
      <c r="E27" s="1636">
        <v>10</v>
      </c>
      <c r="F27" s="1593">
        <v>8</v>
      </c>
      <c r="G27" s="1594">
        <v>1</v>
      </c>
      <c r="H27" s="67"/>
      <c r="I27" s="1595" t="s">
        <v>7953</v>
      </c>
      <c r="J27" s="1592">
        <v>55</v>
      </c>
      <c r="K27" s="1593">
        <v>55</v>
      </c>
      <c r="L27" s="1636">
        <v>13</v>
      </c>
      <c r="M27" s="1593">
        <v>11</v>
      </c>
      <c r="N27" s="1594">
        <v>1</v>
      </c>
    </row>
    <row r="28" spans="2:14">
      <c r="B28" s="1591" t="s">
        <v>7954</v>
      </c>
      <c r="C28" s="1597">
        <v>165</v>
      </c>
      <c r="D28" s="1605">
        <v>165</v>
      </c>
      <c r="E28" s="1636">
        <v>10</v>
      </c>
      <c r="F28" s="1598">
        <v>9</v>
      </c>
      <c r="G28" s="1599">
        <v>1</v>
      </c>
      <c r="H28" s="67"/>
      <c r="I28" s="1595" t="s">
        <v>7955</v>
      </c>
      <c r="J28" s="1597">
        <v>65</v>
      </c>
      <c r="K28" s="1598">
        <v>65</v>
      </c>
      <c r="L28" s="1636">
        <v>12</v>
      </c>
      <c r="M28" s="1598">
        <v>11</v>
      </c>
      <c r="N28" s="1599">
        <v>1</v>
      </c>
    </row>
    <row r="29" spans="2:14">
      <c r="B29" s="1591" t="s">
        <v>7956</v>
      </c>
      <c r="C29" s="1597">
        <v>185</v>
      </c>
      <c r="D29" s="1605">
        <v>190</v>
      </c>
      <c r="E29" s="1636">
        <v>10</v>
      </c>
      <c r="F29" s="1598">
        <v>10</v>
      </c>
      <c r="G29" s="1599">
        <v>1</v>
      </c>
      <c r="H29" s="67"/>
      <c r="I29" s="1595" t="s">
        <v>7957</v>
      </c>
      <c r="J29" s="1597">
        <v>75</v>
      </c>
      <c r="K29" s="1598">
        <v>75</v>
      </c>
      <c r="L29" s="1636">
        <v>12</v>
      </c>
      <c r="M29" s="1598">
        <v>12</v>
      </c>
      <c r="N29" s="1599">
        <v>1</v>
      </c>
    </row>
    <row r="30" spans="2:14">
      <c r="B30" s="1591" t="s">
        <v>7958</v>
      </c>
      <c r="C30" s="1597">
        <v>205</v>
      </c>
      <c r="D30" s="1605">
        <v>220</v>
      </c>
      <c r="E30" s="1636">
        <v>10</v>
      </c>
      <c r="F30" s="1598">
        <v>11</v>
      </c>
      <c r="G30" s="1599">
        <v>1</v>
      </c>
      <c r="H30" s="67"/>
      <c r="I30" s="1595" t="s">
        <v>7959</v>
      </c>
      <c r="J30" s="1597">
        <v>85</v>
      </c>
      <c r="K30" s="1598">
        <v>85</v>
      </c>
      <c r="L30" s="1636">
        <v>12</v>
      </c>
      <c r="M30" s="1598">
        <v>12</v>
      </c>
      <c r="N30" s="1599">
        <v>1</v>
      </c>
    </row>
    <row r="31" spans="2:14">
      <c r="B31" s="1591" t="s">
        <v>7960</v>
      </c>
      <c r="C31" s="1597">
        <v>225</v>
      </c>
      <c r="D31" s="1605">
        <v>255</v>
      </c>
      <c r="E31" s="1636">
        <v>10</v>
      </c>
      <c r="F31" s="1598">
        <v>12</v>
      </c>
      <c r="G31" s="1599">
        <v>1</v>
      </c>
      <c r="H31" s="67"/>
      <c r="I31" s="1595" t="s">
        <v>7961</v>
      </c>
      <c r="J31" s="1597">
        <v>95</v>
      </c>
      <c r="K31" s="1593">
        <v>95</v>
      </c>
      <c r="L31" s="1636">
        <v>11</v>
      </c>
      <c r="M31" s="1598">
        <v>13</v>
      </c>
      <c r="N31" s="1599">
        <v>1</v>
      </c>
    </row>
    <row r="32" spans="2:14">
      <c r="B32" s="1591" t="s">
        <v>7962</v>
      </c>
      <c r="C32" s="1597">
        <v>245</v>
      </c>
      <c r="D32" s="1605">
        <v>295</v>
      </c>
      <c r="E32" s="1636">
        <v>10</v>
      </c>
      <c r="F32" s="1598">
        <v>13</v>
      </c>
      <c r="G32" s="1599">
        <v>1</v>
      </c>
      <c r="H32" s="67"/>
      <c r="I32" s="1595" t="s">
        <v>7963</v>
      </c>
      <c r="J32" s="1597">
        <v>105</v>
      </c>
      <c r="K32" s="1598">
        <v>105</v>
      </c>
      <c r="L32" s="1636">
        <v>11</v>
      </c>
      <c r="M32" s="1598">
        <v>13</v>
      </c>
      <c r="N32" s="1599">
        <v>1</v>
      </c>
    </row>
    <row r="33" spans="2:14">
      <c r="B33" s="1591" t="s">
        <v>7964</v>
      </c>
      <c r="C33" s="1597">
        <v>265</v>
      </c>
      <c r="D33" s="1606">
        <v>340</v>
      </c>
      <c r="E33" s="1636">
        <v>10</v>
      </c>
      <c r="F33" s="1598">
        <v>14</v>
      </c>
      <c r="G33" s="1599">
        <v>1</v>
      </c>
      <c r="H33" s="67"/>
      <c r="I33" s="1595" t="s">
        <v>7965</v>
      </c>
      <c r="J33" s="1597">
        <v>115</v>
      </c>
      <c r="K33" s="1598">
        <v>115</v>
      </c>
      <c r="L33" s="1636">
        <v>11</v>
      </c>
      <c r="M33" s="1598">
        <v>14</v>
      </c>
      <c r="N33" s="1599">
        <v>1</v>
      </c>
    </row>
    <row r="34" spans="2:14">
      <c r="B34" s="1591" t="s">
        <v>7966</v>
      </c>
      <c r="C34" s="1597" t="s">
        <v>7918</v>
      </c>
      <c r="D34" s="1605">
        <v>390</v>
      </c>
      <c r="E34" s="1598" t="s">
        <v>8469</v>
      </c>
      <c r="F34" s="1598">
        <v>15</v>
      </c>
      <c r="G34" s="1599">
        <v>2</v>
      </c>
      <c r="H34" s="67"/>
      <c r="I34" s="1595" t="s">
        <v>7967</v>
      </c>
      <c r="J34" s="1597" t="s">
        <v>7918</v>
      </c>
      <c r="K34" s="1598">
        <v>125</v>
      </c>
      <c r="L34" s="1598" t="s">
        <v>8469</v>
      </c>
      <c r="M34" s="1598">
        <v>14</v>
      </c>
      <c r="N34" s="1599">
        <v>2</v>
      </c>
    </row>
    <row r="35" spans="2:14">
      <c r="B35" s="1591" t="s">
        <v>7968</v>
      </c>
      <c r="C35" s="1597" t="s">
        <v>7969</v>
      </c>
      <c r="D35" s="1606">
        <v>445</v>
      </c>
      <c r="E35" s="1598" t="s">
        <v>8470</v>
      </c>
      <c r="F35" s="1598">
        <v>16</v>
      </c>
      <c r="G35" s="1599">
        <v>3</v>
      </c>
      <c r="H35" s="67"/>
      <c r="I35" s="1595" t="s">
        <v>7970</v>
      </c>
      <c r="J35" s="1597" t="s">
        <v>7969</v>
      </c>
      <c r="K35" s="1593">
        <v>135</v>
      </c>
      <c r="L35" s="1598" t="s">
        <v>8470</v>
      </c>
      <c r="M35" s="1598">
        <v>15</v>
      </c>
      <c r="N35" s="1599">
        <v>3</v>
      </c>
    </row>
    <row r="36" spans="2:14" ht="17.25" thickBot="1">
      <c r="B36" s="1604" t="s">
        <v>7971</v>
      </c>
      <c r="C36" s="1601" t="s">
        <v>7918</v>
      </c>
      <c r="D36" s="1607">
        <v>505</v>
      </c>
      <c r="E36" s="1602" t="s">
        <v>8471</v>
      </c>
      <c r="F36" s="1602">
        <v>17</v>
      </c>
      <c r="G36" s="1603">
        <v>4</v>
      </c>
      <c r="H36" s="67"/>
      <c r="I36" s="1604" t="s">
        <v>7972</v>
      </c>
      <c r="J36" s="1601" t="s">
        <v>7918</v>
      </c>
      <c r="K36" s="1602">
        <v>145</v>
      </c>
      <c r="L36" s="1602" t="s">
        <v>8471</v>
      </c>
      <c r="M36" s="1602">
        <v>15</v>
      </c>
      <c r="N36" s="1603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7" t="s">
        <v>7923</v>
      </c>
      <c r="C38" s="1588" t="s">
        <v>7924</v>
      </c>
      <c r="D38" s="1589" t="s">
        <v>7925</v>
      </c>
      <c r="E38" s="1589" t="s">
        <v>8467</v>
      </c>
      <c r="F38" s="1589" t="s">
        <v>8468</v>
      </c>
      <c r="G38" s="1590" t="s">
        <v>7926</v>
      </c>
      <c r="H38" s="25"/>
      <c r="I38" s="1587" t="s">
        <v>7923</v>
      </c>
      <c r="J38" s="1588" t="s">
        <v>7924</v>
      </c>
      <c r="K38" s="1589" t="s">
        <v>7925</v>
      </c>
      <c r="L38" s="1589" t="s">
        <v>8467</v>
      </c>
      <c r="M38" s="1589" t="s">
        <v>8468</v>
      </c>
      <c r="N38" s="1590" t="s">
        <v>7926</v>
      </c>
    </row>
    <row r="39" spans="2:14">
      <c r="B39" s="1591" t="s">
        <v>7973</v>
      </c>
      <c r="C39" s="1592">
        <v>197</v>
      </c>
      <c r="D39" s="1593">
        <v>200</v>
      </c>
      <c r="E39" s="1636">
        <v>10</v>
      </c>
      <c r="F39" s="1593">
        <v>12</v>
      </c>
      <c r="G39" s="1594">
        <v>1</v>
      </c>
      <c r="H39" s="67"/>
      <c r="I39" s="1595" t="s">
        <v>7974</v>
      </c>
      <c r="J39" s="1592">
        <v>150</v>
      </c>
      <c r="K39" s="1593">
        <v>150</v>
      </c>
      <c r="L39" s="1637">
        <v>15</v>
      </c>
      <c r="M39" s="1593">
        <v>15</v>
      </c>
      <c r="N39" s="1594">
        <v>1</v>
      </c>
    </row>
    <row r="40" spans="2:14">
      <c r="B40" s="1591" t="s">
        <v>7975</v>
      </c>
      <c r="C40" s="1597">
        <v>208</v>
      </c>
      <c r="D40" s="1598">
        <v>212</v>
      </c>
      <c r="E40" s="1636">
        <v>10</v>
      </c>
      <c r="F40" s="1598">
        <v>12</v>
      </c>
      <c r="G40" s="1599">
        <v>1</v>
      </c>
      <c r="H40" s="67"/>
      <c r="I40" s="1595" t="s">
        <v>7976</v>
      </c>
      <c r="J40" s="1597">
        <v>165</v>
      </c>
      <c r="K40" s="1598">
        <v>165</v>
      </c>
      <c r="L40" s="1637">
        <v>15</v>
      </c>
      <c r="M40" s="1598">
        <v>15</v>
      </c>
      <c r="N40" s="1599">
        <v>1</v>
      </c>
    </row>
    <row r="41" spans="2:14">
      <c r="B41" s="1591" t="s">
        <v>7977</v>
      </c>
      <c r="C41" s="1597">
        <v>229</v>
      </c>
      <c r="D41" s="1598">
        <v>228</v>
      </c>
      <c r="E41" s="1636">
        <v>10</v>
      </c>
      <c r="F41" s="1598">
        <v>13</v>
      </c>
      <c r="G41" s="1599">
        <v>1</v>
      </c>
      <c r="H41" s="67"/>
      <c r="I41" s="1595" t="s">
        <v>7978</v>
      </c>
      <c r="J41" s="1597">
        <v>180</v>
      </c>
      <c r="K41" s="1598">
        <v>180</v>
      </c>
      <c r="L41" s="1637">
        <v>15</v>
      </c>
      <c r="M41" s="1598">
        <v>15</v>
      </c>
      <c r="N41" s="1599">
        <v>1</v>
      </c>
    </row>
    <row r="42" spans="2:14">
      <c r="B42" s="1591" t="s">
        <v>7979</v>
      </c>
      <c r="C42" s="1597">
        <v>230</v>
      </c>
      <c r="D42" s="1598">
        <v>248</v>
      </c>
      <c r="E42" s="1636">
        <v>10</v>
      </c>
      <c r="F42" s="1598">
        <v>13</v>
      </c>
      <c r="G42" s="1599">
        <v>1</v>
      </c>
      <c r="H42" s="67"/>
      <c r="I42" s="1595" t="s">
        <v>7980</v>
      </c>
      <c r="J42" s="1597">
        <v>195</v>
      </c>
      <c r="K42" s="1598">
        <v>195</v>
      </c>
      <c r="L42" s="1637">
        <v>15</v>
      </c>
      <c r="M42" s="1598">
        <v>15</v>
      </c>
      <c r="N42" s="1599">
        <v>1</v>
      </c>
    </row>
    <row r="43" spans="2:14">
      <c r="B43" s="1591" t="s">
        <v>7981</v>
      </c>
      <c r="C43" s="1597">
        <v>241</v>
      </c>
      <c r="D43" s="1598">
        <v>272</v>
      </c>
      <c r="E43" s="1636">
        <v>10</v>
      </c>
      <c r="F43" s="1598">
        <v>14</v>
      </c>
      <c r="G43" s="1599">
        <v>1</v>
      </c>
      <c r="H43" s="67"/>
      <c r="I43" s="1595" t="s">
        <v>7982</v>
      </c>
      <c r="J43" s="1597">
        <v>210</v>
      </c>
      <c r="K43" s="1598">
        <v>219</v>
      </c>
      <c r="L43" s="1637">
        <v>15</v>
      </c>
      <c r="M43" s="1598">
        <v>15</v>
      </c>
      <c r="N43" s="1599">
        <v>1</v>
      </c>
    </row>
    <row r="44" spans="2:14">
      <c r="B44" s="1591" t="s">
        <v>7983</v>
      </c>
      <c r="C44" s="1597">
        <v>252</v>
      </c>
      <c r="D44" s="1598">
        <v>300</v>
      </c>
      <c r="E44" s="1636">
        <v>10</v>
      </c>
      <c r="F44" s="1598">
        <v>14</v>
      </c>
      <c r="G44" s="1599">
        <v>1</v>
      </c>
      <c r="H44" s="67"/>
      <c r="I44" s="1595" t="s">
        <v>7984</v>
      </c>
      <c r="J44" s="1597">
        <v>225</v>
      </c>
      <c r="K44" s="1598">
        <v>225</v>
      </c>
      <c r="L44" s="1637">
        <v>15</v>
      </c>
      <c r="M44" s="1598">
        <v>15</v>
      </c>
      <c r="N44" s="1599">
        <v>1</v>
      </c>
    </row>
    <row r="45" spans="2:14">
      <c r="B45" s="1591" t="s">
        <v>7985</v>
      </c>
      <c r="C45" s="1597">
        <v>263</v>
      </c>
      <c r="D45" s="1598">
        <v>332</v>
      </c>
      <c r="E45" s="1636">
        <v>10</v>
      </c>
      <c r="F45" s="1598">
        <v>15</v>
      </c>
      <c r="G45" s="1599">
        <v>1</v>
      </c>
      <c r="H45" s="67"/>
      <c r="I45" s="1595" t="s">
        <v>7986</v>
      </c>
      <c r="J45" s="1597">
        <v>240</v>
      </c>
      <c r="K45" s="1598">
        <v>249</v>
      </c>
      <c r="L45" s="1637">
        <v>15</v>
      </c>
      <c r="M45" s="1598">
        <v>15</v>
      </c>
      <c r="N45" s="1599">
        <v>1</v>
      </c>
    </row>
    <row r="46" spans="2:14">
      <c r="B46" s="1591" t="s">
        <v>7987</v>
      </c>
      <c r="C46" s="1597" t="s">
        <v>7918</v>
      </c>
      <c r="D46" s="1598">
        <v>368</v>
      </c>
      <c r="E46" s="1598" t="s">
        <v>8469</v>
      </c>
      <c r="F46" s="1598">
        <v>15</v>
      </c>
      <c r="G46" s="1599">
        <v>2</v>
      </c>
      <c r="H46" s="67"/>
      <c r="I46" s="1595" t="s">
        <v>7988</v>
      </c>
      <c r="J46" s="1597" t="s">
        <v>7989</v>
      </c>
      <c r="K46" s="1598">
        <v>255</v>
      </c>
      <c r="L46" s="1598" t="s">
        <v>8469</v>
      </c>
      <c r="M46" s="1598">
        <v>15</v>
      </c>
      <c r="N46" s="1599">
        <v>2</v>
      </c>
    </row>
    <row r="47" spans="2:14">
      <c r="B47" s="1591" t="s">
        <v>7990</v>
      </c>
      <c r="C47" s="1597" t="s">
        <v>7989</v>
      </c>
      <c r="D47" s="1598">
        <v>408</v>
      </c>
      <c r="E47" s="1598" t="s">
        <v>8470</v>
      </c>
      <c r="F47" s="1598">
        <v>16</v>
      </c>
      <c r="G47" s="1599">
        <v>3</v>
      </c>
      <c r="H47" s="67"/>
      <c r="I47" s="1595" t="s">
        <v>7991</v>
      </c>
      <c r="J47" s="1597" t="s">
        <v>7989</v>
      </c>
      <c r="K47" s="1598">
        <v>270</v>
      </c>
      <c r="L47" s="1598" t="s">
        <v>8470</v>
      </c>
      <c r="M47" s="1598">
        <v>15</v>
      </c>
      <c r="N47" s="1599">
        <v>3</v>
      </c>
    </row>
    <row r="48" spans="2:14" ht="17.25" thickBot="1">
      <c r="B48" s="1604" t="s">
        <v>7992</v>
      </c>
      <c r="C48" s="1601" t="s">
        <v>7989</v>
      </c>
      <c r="D48" s="1602">
        <v>452</v>
      </c>
      <c r="E48" s="1602" t="s">
        <v>8471</v>
      </c>
      <c r="F48" s="1602">
        <v>16</v>
      </c>
      <c r="G48" s="1603">
        <v>4</v>
      </c>
      <c r="H48" s="67"/>
      <c r="I48" s="1604" t="s">
        <v>7993</v>
      </c>
      <c r="J48" s="1601" t="s">
        <v>7989</v>
      </c>
      <c r="K48" s="1602">
        <v>285</v>
      </c>
      <c r="L48" s="1602" t="s">
        <v>8471</v>
      </c>
      <c r="M48" s="1602">
        <v>15</v>
      </c>
      <c r="N48" s="1603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7" t="s">
        <v>7923</v>
      </c>
      <c r="C50" s="1588" t="s">
        <v>7924</v>
      </c>
      <c r="D50" s="1589" t="s">
        <v>7925</v>
      </c>
      <c r="E50" s="1589" t="s">
        <v>8467</v>
      </c>
      <c r="F50" s="1589" t="s">
        <v>8468</v>
      </c>
      <c r="G50" s="1590" t="s">
        <v>7926</v>
      </c>
      <c r="H50" s="25"/>
      <c r="I50" s="1587" t="s">
        <v>7923</v>
      </c>
      <c r="J50" s="1588" t="s">
        <v>7924</v>
      </c>
      <c r="K50" s="1589" t="s">
        <v>7925</v>
      </c>
      <c r="L50" s="1589" t="s">
        <v>8467</v>
      </c>
      <c r="M50" s="1589" t="s">
        <v>8468</v>
      </c>
      <c r="N50" s="1590" t="s">
        <v>7926</v>
      </c>
    </row>
    <row r="51" spans="2:14">
      <c r="B51" s="1591" t="s">
        <v>7994</v>
      </c>
      <c r="C51" s="1592">
        <v>140</v>
      </c>
      <c r="D51" s="1593">
        <v>140</v>
      </c>
      <c r="E51" s="1636">
        <v>15</v>
      </c>
      <c r="F51" s="1593">
        <v>11</v>
      </c>
      <c r="G51" s="1594">
        <v>1</v>
      </c>
      <c r="H51" s="67"/>
      <c r="I51" s="1595" t="s">
        <v>7995</v>
      </c>
      <c r="J51" s="1592">
        <v>140</v>
      </c>
      <c r="K51" s="1593">
        <v>140</v>
      </c>
      <c r="L51" s="1637">
        <v>16</v>
      </c>
      <c r="M51" s="1593">
        <v>11</v>
      </c>
      <c r="N51" s="1594">
        <v>1</v>
      </c>
    </row>
    <row r="52" spans="2:14">
      <c r="B52" s="1591" t="s">
        <v>7996</v>
      </c>
      <c r="C52" s="1597">
        <v>150</v>
      </c>
      <c r="D52" s="1598">
        <v>155</v>
      </c>
      <c r="E52" s="1636">
        <v>14</v>
      </c>
      <c r="F52" s="1598">
        <v>11</v>
      </c>
      <c r="G52" s="1599">
        <v>1</v>
      </c>
      <c r="H52" s="67"/>
      <c r="I52" s="1595" t="s">
        <v>7997</v>
      </c>
      <c r="J52" s="1597">
        <v>150</v>
      </c>
      <c r="K52" s="1598">
        <v>160</v>
      </c>
      <c r="L52" s="1637">
        <v>15</v>
      </c>
      <c r="M52" s="1598">
        <v>12</v>
      </c>
      <c r="N52" s="1599">
        <v>1</v>
      </c>
    </row>
    <row r="53" spans="2:14">
      <c r="B53" s="1591" t="s">
        <v>7998</v>
      </c>
      <c r="C53" s="1597">
        <v>160</v>
      </c>
      <c r="D53" s="1598">
        <v>175</v>
      </c>
      <c r="E53" s="1636">
        <v>13</v>
      </c>
      <c r="F53" s="1598">
        <v>12</v>
      </c>
      <c r="G53" s="1599">
        <v>1</v>
      </c>
      <c r="H53" s="67"/>
      <c r="I53" s="1595" t="s">
        <v>7999</v>
      </c>
      <c r="J53" s="1597">
        <v>160</v>
      </c>
      <c r="K53" s="1598">
        <v>190</v>
      </c>
      <c r="L53" s="1637">
        <v>14</v>
      </c>
      <c r="M53" s="1598">
        <v>13</v>
      </c>
      <c r="N53" s="1599">
        <v>1</v>
      </c>
    </row>
    <row r="54" spans="2:14">
      <c r="B54" s="1591" t="s">
        <v>8000</v>
      </c>
      <c r="C54" s="1597">
        <v>170</v>
      </c>
      <c r="D54" s="1598">
        <v>200</v>
      </c>
      <c r="E54" s="1636">
        <v>12</v>
      </c>
      <c r="F54" s="1598">
        <v>12</v>
      </c>
      <c r="G54" s="1599">
        <v>1</v>
      </c>
      <c r="H54" s="67"/>
      <c r="I54" s="1595" t="s">
        <v>8001</v>
      </c>
      <c r="J54" s="1597">
        <v>170</v>
      </c>
      <c r="K54" s="1598">
        <v>230</v>
      </c>
      <c r="L54" s="1637">
        <v>14</v>
      </c>
      <c r="M54" s="1598">
        <v>14</v>
      </c>
      <c r="N54" s="1599">
        <v>1</v>
      </c>
    </row>
    <row r="55" spans="2:14">
      <c r="B55" s="1591" t="s">
        <v>8002</v>
      </c>
      <c r="C55" s="1597">
        <v>180</v>
      </c>
      <c r="D55" s="1598">
        <v>230</v>
      </c>
      <c r="E55" s="1636">
        <v>11</v>
      </c>
      <c r="F55" s="1598">
        <v>13</v>
      </c>
      <c r="G55" s="1599">
        <v>1</v>
      </c>
      <c r="H55" s="67"/>
      <c r="I55" s="1595" t="s">
        <v>8003</v>
      </c>
      <c r="J55" s="1597">
        <v>180</v>
      </c>
      <c r="K55" s="1598">
        <v>280</v>
      </c>
      <c r="L55" s="1637">
        <v>13</v>
      </c>
      <c r="M55" s="1598">
        <v>15</v>
      </c>
      <c r="N55" s="1599">
        <v>1</v>
      </c>
    </row>
    <row r="56" spans="2:14">
      <c r="B56" s="1591" t="s">
        <v>8004</v>
      </c>
      <c r="C56" s="1597">
        <v>190</v>
      </c>
      <c r="D56" s="1598">
        <v>265</v>
      </c>
      <c r="E56" s="1636">
        <v>10</v>
      </c>
      <c r="F56" s="1598">
        <v>13</v>
      </c>
      <c r="G56" s="1599">
        <v>1</v>
      </c>
      <c r="H56" s="67"/>
      <c r="I56" s="1595" t="s">
        <v>8005</v>
      </c>
      <c r="J56" s="1597">
        <v>190</v>
      </c>
      <c r="K56" s="1598">
        <v>340</v>
      </c>
      <c r="L56" s="1637">
        <v>12</v>
      </c>
      <c r="M56" s="1598">
        <v>16</v>
      </c>
      <c r="N56" s="1599">
        <v>1</v>
      </c>
    </row>
    <row r="57" spans="2:14">
      <c r="B57" s="1591" t="s">
        <v>8006</v>
      </c>
      <c r="C57" s="1597">
        <v>200</v>
      </c>
      <c r="D57" s="1598">
        <v>305</v>
      </c>
      <c r="E57" s="1636">
        <v>9</v>
      </c>
      <c r="F57" s="1598">
        <v>14</v>
      </c>
      <c r="G57" s="1599">
        <v>1</v>
      </c>
      <c r="H57" s="67"/>
      <c r="I57" s="1595" t="s">
        <v>8007</v>
      </c>
      <c r="J57" s="1597">
        <v>200</v>
      </c>
      <c r="K57" s="1598">
        <v>410</v>
      </c>
      <c r="L57" s="1637">
        <v>12</v>
      </c>
      <c r="M57" s="1598">
        <v>17</v>
      </c>
      <c r="N57" s="1599">
        <v>1</v>
      </c>
    </row>
    <row r="58" spans="2:14">
      <c r="B58" s="1591" t="s">
        <v>8008</v>
      </c>
      <c r="C58" s="1597" t="s">
        <v>7918</v>
      </c>
      <c r="D58" s="1598">
        <v>350</v>
      </c>
      <c r="E58" s="1598" t="s">
        <v>8469</v>
      </c>
      <c r="F58" s="1598">
        <v>14</v>
      </c>
      <c r="G58" s="1599">
        <v>2</v>
      </c>
      <c r="H58" s="67"/>
      <c r="I58" s="1595" t="s">
        <v>8009</v>
      </c>
      <c r="J58" s="1597" t="s">
        <v>7918</v>
      </c>
      <c r="K58" s="1598">
        <v>490</v>
      </c>
      <c r="L58" s="1598" t="s">
        <v>8469</v>
      </c>
      <c r="M58" s="1598">
        <v>18</v>
      </c>
      <c r="N58" s="1599">
        <v>2</v>
      </c>
    </row>
    <row r="59" spans="2:14">
      <c r="B59" s="1591" t="s">
        <v>8010</v>
      </c>
      <c r="C59" s="1597" t="s">
        <v>7918</v>
      </c>
      <c r="D59" s="1598">
        <v>400</v>
      </c>
      <c r="E59" s="1598" t="s">
        <v>8470</v>
      </c>
      <c r="F59" s="1598">
        <v>15</v>
      </c>
      <c r="G59" s="1599">
        <v>3</v>
      </c>
      <c r="H59" s="67"/>
      <c r="I59" s="1595" t="s">
        <v>8011</v>
      </c>
      <c r="J59" s="1597" t="s">
        <v>7918</v>
      </c>
      <c r="K59" s="1598">
        <v>580</v>
      </c>
      <c r="L59" s="1598" t="s">
        <v>8470</v>
      </c>
      <c r="M59" s="1598">
        <v>19</v>
      </c>
      <c r="N59" s="1599">
        <v>3</v>
      </c>
    </row>
    <row r="60" spans="2:14" ht="17.25" thickBot="1">
      <c r="B60" s="1604" t="s">
        <v>8012</v>
      </c>
      <c r="C60" s="1601" t="s">
        <v>7918</v>
      </c>
      <c r="D60" s="1602">
        <v>455</v>
      </c>
      <c r="E60" s="1602" t="s">
        <v>8471</v>
      </c>
      <c r="F60" s="1602">
        <v>15</v>
      </c>
      <c r="G60" s="1603">
        <v>4</v>
      </c>
      <c r="H60" s="67"/>
      <c r="I60" s="1604" t="s">
        <v>8013</v>
      </c>
      <c r="J60" s="1601" t="s">
        <v>8014</v>
      </c>
      <c r="K60" s="1602">
        <v>680</v>
      </c>
      <c r="L60" s="1602" t="s">
        <v>8471</v>
      </c>
      <c r="M60" s="1602">
        <v>20</v>
      </c>
      <c r="N60" s="1603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7" t="s">
        <v>8015</v>
      </c>
      <c r="C62" s="1588" t="s">
        <v>8016</v>
      </c>
      <c r="D62" s="1589" t="s">
        <v>8017</v>
      </c>
      <c r="E62" s="1589" t="s">
        <v>8467</v>
      </c>
      <c r="F62" s="1589" t="s">
        <v>8468</v>
      </c>
      <c r="G62" s="1590" t="s">
        <v>8018</v>
      </c>
      <c r="H62" s="25"/>
      <c r="I62" s="1587" t="s">
        <v>8015</v>
      </c>
      <c r="J62" s="1588" t="s">
        <v>8016</v>
      </c>
      <c r="K62" s="1589" t="s">
        <v>8017</v>
      </c>
      <c r="L62" s="1589" t="s">
        <v>8467</v>
      </c>
      <c r="M62" s="1589" t="s">
        <v>8468</v>
      </c>
      <c r="N62" s="1590" t="s">
        <v>8018</v>
      </c>
    </row>
    <row r="63" spans="2:14">
      <c r="B63" s="1591" t="s">
        <v>8019</v>
      </c>
      <c r="C63" s="1592">
        <v>150</v>
      </c>
      <c r="D63" s="1593">
        <v>150</v>
      </c>
      <c r="E63" s="1636">
        <v>16</v>
      </c>
      <c r="F63" s="1593">
        <v>12</v>
      </c>
      <c r="G63" s="1594">
        <v>1</v>
      </c>
      <c r="H63" s="67"/>
      <c r="I63" s="1595" t="s">
        <v>8020</v>
      </c>
      <c r="J63" s="1592">
        <v>140</v>
      </c>
      <c r="K63" s="1592">
        <v>140</v>
      </c>
      <c r="L63" s="1636">
        <v>18</v>
      </c>
      <c r="M63" s="1593">
        <v>16</v>
      </c>
      <c r="N63" s="1594">
        <v>1</v>
      </c>
    </row>
    <row r="64" spans="2:14">
      <c r="B64" s="1591" t="s">
        <v>8021</v>
      </c>
      <c r="C64" s="1597">
        <v>165</v>
      </c>
      <c r="D64" s="1598">
        <v>165</v>
      </c>
      <c r="E64" s="1636">
        <v>15</v>
      </c>
      <c r="F64" s="1598">
        <v>12</v>
      </c>
      <c r="G64" s="1599">
        <v>1</v>
      </c>
      <c r="H64" s="67"/>
      <c r="I64" s="1595" t="s">
        <v>8022</v>
      </c>
      <c r="J64" s="1597">
        <v>160</v>
      </c>
      <c r="K64" s="1597">
        <v>160</v>
      </c>
      <c r="L64" s="1636">
        <v>17</v>
      </c>
      <c r="M64" s="1598">
        <v>16</v>
      </c>
      <c r="N64" s="1599">
        <v>1</v>
      </c>
    </row>
    <row r="65" spans="2:14">
      <c r="B65" s="1591" t="s">
        <v>8023</v>
      </c>
      <c r="C65" s="1597">
        <v>180</v>
      </c>
      <c r="D65" s="1598">
        <v>185</v>
      </c>
      <c r="E65" s="1636">
        <v>14</v>
      </c>
      <c r="F65" s="1598">
        <v>13</v>
      </c>
      <c r="G65" s="1599">
        <v>1</v>
      </c>
      <c r="H65" s="67"/>
      <c r="I65" s="1595" t="s">
        <v>8024</v>
      </c>
      <c r="J65" s="1597">
        <v>180</v>
      </c>
      <c r="K65" s="1597">
        <v>180</v>
      </c>
      <c r="L65" s="1636">
        <v>16</v>
      </c>
      <c r="M65" s="1598">
        <v>17</v>
      </c>
      <c r="N65" s="1599">
        <v>1</v>
      </c>
    </row>
    <row r="66" spans="2:14">
      <c r="B66" s="1591" t="s">
        <v>8025</v>
      </c>
      <c r="C66" s="1597">
        <v>195</v>
      </c>
      <c r="D66" s="1598">
        <v>210</v>
      </c>
      <c r="E66" s="1636">
        <v>14</v>
      </c>
      <c r="F66" s="1598">
        <v>13</v>
      </c>
      <c r="G66" s="1599">
        <v>1</v>
      </c>
      <c r="H66" s="67"/>
      <c r="I66" s="1595" t="s">
        <v>8026</v>
      </c>
      <c r="J66" s="1597">
        <v>200</v>
      </c>
      <c r="K66" s="1597">
        <v>200</v>
      </c>
      <c r="L66" s="1636">
        <v>15</v>
      </c>
      <c r="M66" s="1598">
        <v>17</v>
      </c>
      <c r="N66" s="1599">
        <v>1</v>
      </c>
    </row>
    <row r="67" spans="2:14">
      <c r="B67" s="1591" t="s">
        <v>8027</v>
      </c>
      <c r="C67" s="1597">
        <v>210</v>
      </c>
      <c r="D67" s="1598">
        <v>240</v>
      </c>
      <c r="E67" s="1636">
        <v>13</v>
      </c>
      <c r="F67" s="1598">
        <v>14</v>
      </c>
      <c r="G67" s="1599">
        <v>1</v>
      </c>
      <c r="H67" s="67"/>
      <c r="I67" s="1595" t="s">
        <v>8028</v>
      </c>
      <c r="J67" s="1597">
        <v>220</v>
      </c>
      <c r="K67" s="1597">
        <v>220</v>
      </c>
      <c r="L67" s="1636">
        <v>14</v>
      </c>
      <c r="M67" s="1598">
        <v>18</v>
      </c>
      <c r="N67" s="1599">
        <v>1</v>
      </c>
    </row>
    <row r="68" spans="2:14">
      <c r="B68" s="1591" t="s">
        <v>8029</v>
      </c>
      <c r="C68" s="1597">
        <v>225</v>
      </c>
      <c r="D68" s="1598">
        <v>275</v>
      </c>
      <c r="E68" s="1636">
        <v>12</v>
      </c>
      <c r="F68" s="1598">
        <v>14</v>
      </c>
      <c r="G68" s="1599">
        <v>1</v>
      </c>
      <c r="H68" s="67"/>
      <c r="I68" s="1595" t="s">
        <v>8030</v>
      </c>
      <c r="J68" s="1597">
        <v>240</v>
      </c>
      <c r="K68" s="1597">
        <v>240</v>
      </c>
      <c r="L68" s="1636">
        <v>13</v>
      </c>
      <c r="M68" s="1598">
        <v>18</v>
      </c>
      <c r="N68" s="1599">
        <v>1</v>
      </c>
    </row>
    <row r="69" spans="2:14">
      <c r="B69" s="1591" t="s">
        <v>8031</v>
      </c>
      <c r="C69" s="1597">
        <v>240</v>
      </c>
      <c r="D69" s="1598">
        <v>315</v>
      </c>
      <c r="E69" s="1636">
        <v>12</v>
      </c>
      <c r="F69" s="1598">
        <v>15</v>
      </c>
      <c r="G69" s="1599">
        <v>1</v>
      </c>
      <c r="H69" s="67"/>
      <c r="I69" s="1595" t="s">
        <v>8032</v>
      </c>
      <c r="J69" s="1597">
        <v>260</v>
      </c>
      <c r="K69" s="1597">
        <v>260</v>
      </c>
      <c r="L69" s="1636">
        <v>12</v>
      </c>
      <c r="M69" s="1598">
        <v>19</v>
      </c>
      <c r="N69" s="1599">
        <v>1</v>
      </c>
    </row>
    <row r="70" spans="2:14">
      <c r="B70" s="1591" t="s">
        <v>8033</v>
      </c>
      <c r="C70" s="1597" t="s">
        <v>7942</v>
      </c>
      <c r="D70" s="1598">
        <v>360</v>
      </c>
      <c r="E70" s="1598" t="s">
        <v>8469</v>
      </c>
      <c r="F70" s="1598">
        <v>15</v>
      </c>
      <c r="G70" s="1599">
        <v>2</v>
      </c>
      <c r="H70" s="67"/>
      <c r="I70" s="1595" t="s">
        <v>8034</v>
      </c>
      <c r="J70" s="1597" t="s">
        <v>8035</v>
      </c>
      <c r="K70" s="1598">
        <v>280</v>
      </c>
      <c r="L70" s="1598" t="s">
        <v>8469</v>
      </c>
      <c r="M70" s="1598">
        <v>19</v>
      </c>
      <c r="N70" s="1599">
        <v>2</v>
      </c>
    </row>
    <row r="71" spans="2:14">
      <c r="B71" s="1591" t="s">
        <v>8036</v>
      </c>
      <c r="C71" s="1597" t="s">
        <v>7969</v>
      </c>
      <c r="D71" s="1598">
        <v>410</v>
      </c>
      <c r="E71" s="1598" t="s">
        <v>8470</v>
      </c>
      <c r="F71" s="1598">
        <v>16</v>
      </c>
      <c r="G71" s="1599">
        <v>3</v>
      </c>
      <c r="H71" s="67"/>
      <c r="I71" s="1595" t="s">
        <v>8037</v>
      </c>
      <c r="J71" s="1597" t="s">
        <v>8038</v>
      </c>
      <c r="K71" s="1598">
        <v>300</v>
      </c>
      <c r="L71" s="1598" t="s">
        <v>8470</v>
      </c>
      <c r="M71" s="1598">
        <v>20</v>
      </c>
      <c r="N71" s="1599">
        <v>3</v>
      </c>
    </row>
    <row r="72" spans="2:14" ht="17.25" thickBot="1">
      <c r="B72" s="1604" t="s">
        <v>8039</v>
      </c>
      <c r="C72" s="1601" t="s">
        <v>8040</v>
      </c>
      <c r="D72" s="1602">
        <v>465</v>
      </c>
      <c r="E72" s="1602" t="s">
        <v>8471</v>
      </c>
      <c r="F72" s="1602">
        <v>16</v>
      </c>
      <c r="G72" s="1603">
        <v>4</v>
      </c>
      <c r="H72" s="67"/>
      <c r="I72" s="1604" t="s">
        <v>8041</v>
      </c>
      <c r="J72" s="1601" t="s">
        <v>8035</v>
      </c>
      <c r="K72" s="1602">
        <v>320</v>
      </c>
      <c r="L72" s="1602" t="s">
        <v>8471</v>
      </c>
      <c r="M72" s="1602">
        <v>20</v>
      </c>
      <c r="N72" s="1603">
        <v>4</v>
      </c>
    </row>
  </sheetData>
  <phoneticPr fontId="6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E2" sqref="E2:F2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8042</v>
      </c>
    </row>
    <row r="2" spans="1:14" ht="17.25" thickBot="1">
      <c r="B2" s="1587" t="s">
        <v>7923</v>
      </c>
      <c r="C2" s="1588" t="s">
        <v>7924</v>
      </c>
      <c r="D2" s="1589" t="s">
        <v>7925</v>
      </c>
      <c r="E2" s="1589" t="s">
        <v>8467</v>
      </c>
      <c r="F2" s="1589" t="s">
        <v>8468</v>
      </c>
      <c r="G2" s="1590" t="s">
        <v>7926</v>
      </c>
      <c r="H2" s="25"/>
      <c r="I2" s="1587" t="s">
        <v>7923</v>
      </c>
      <c r="J2" s="1588" t="s">
        <v>7924</v>
      </c>
      <c r="K2" s="1589" t="s">
        <v>7925</v>
      </c>
      <c r="L2" s="1589" t="s">
        <v>8467</v>
      </c>
      <c r="M2" s="1589" t="s">
        <v>8468</v>
      </c>
      <c r="N2" s="1590" t="s">
        <v>7926</v>
      </c>
    </row>
    <row r="3" spans="1:14">
      <c r="B3" s="1608" t="s">
        <v>8043</v>
      </c>
      <c r="C3" s="1609">
        <v>125</v>
      </c>
      <c r="D3" s="1610">
        <v>125</v>
      </c>
      <c r="E3" s="1637">
        <v>15</v>
      </c>
      <c r="F3" s="1610">
        <v>15</v>
      </c>
      <c r="G3" s="1611">
        <v>1</v>
      </c>
      <c r="I3" s="1608" t="s">
        <v>8044</v>
      </c>
      <c r="J3" s="1610">
        <v>135</v>
      </c>
      <c r="K3" s="1610">
        <v>135</v>
      </c>
      <c r="L3" s="1636">
        <v>15</v>
      </c>
      <c r="M3" s="1610">
        <v>8</v>
      </c>
      <c r="N3" s="1611">
        <v>1</v>
      </c>
    </row>
    <row r="4" spans="1:14">
      <c r="B4" s="1608" t="s">
        <v>8045</v>
      </c>
      <c r="C4" s="1612">
        <v>140</v>
      </c>
      <c r="D4" s="1613">
        <v>140</v>
      </c>
      <c r="E4" s="1637">
        <v>15</v>
      </c>
      <c r="F4" s="1613">
        <v>15</v>
      </c>
      <c r="G4" s="1614">
        <v>1</v>
      </c>
      <c r="I4" s="1608" t="s">
        <v>8046</v>
      </c>
      <c r="J4" s="1613">
        <v>145</v>
      </c>
      <c r="K4" s="1613">
        <v>145</v>
      </c>
      <c r="L4" s="1636">
        <v>15</v>
      </c>
      <c r="M4" s="1613">
        <v>9</v>
      </c>
      <c r="N4" s="1614">
        <v>1</v>
      </c>
    </row>
    <row r="5" spans="1:14">
      <c r="B5" s="1608" t="s">
        <v>8047</v>
      </c>
      <c r="C5" s="1612">
        <v>155</v>
      </c>
      <c r="D5" s="1613">
        <v>155</v>
      </c>
      <c r="E5" s="1637">
        <v>15</v>
      </c>
      <c r="F5" s="1613">
        <v>15</v>
      </c>
      <c r="G5" s="1614">
        <v>1</v>
      </c>
      <c r="I5" s="1608" t="s">
        <v>8048</v>
      </c>
      <c r="J5" s="1613">
        <v>155</v>
      </c>
      <c r="K5" s="1613">
        <v>155</v>
      </c>
      <c r="L5" s="1636">
        <v>15</v>
      </c>
      <c r="M5" s="1613">
        <v>10</v>
      </c>
      <c r="N5" s="1614">
        <v>1</v>
      </c>
    </row>
    <row r="6" spans="1:14">
      <c r="B6" s="1608" t="s">
        <v>8049</v>
      </c>
      <c r="C6" s="1612">
        <v>170</v>
      </c>
      <c r="D6" s="1613">
        <v>170</v>
      </c>
      <c r="E6" s="1637">
        <v>15</v>
      </c>
      <c r="F6" s="1613">
        <v>15</v>
      </c>
      <c r="G6" s="1614">
        <v>1</v>
      </c>
      <c r="I6" s="1608" t="s">
        <v>8050</v>
      </c>
      <c r="J6" s="1613">
        <v>165</v>
      </c>
      <c r="K6" s="1613">
        <v>165</v>
      </c>
      <c r="L6" s="1636">
        <v>15</v>
      </c>
      <c r="M6" s="1613">
        <v>11</v>
      </c>
      <c r="N6" s="1614">
        <v>1</v>
      </c>
    </row>
    <row r="7" spans="1:14">
      <c r="B7" s="1608" t="s">
        <v>8051</v>
      </c>
      <c r="C7" s="1612">
        <v>185</v>
      </c>
      <c r="D7" s="1613">
        <v>185</v>
      </c>
      <c r="E7" s="1637">
        <v>15</v>
      </c>
      <c r="F7" s="1613">
        <v>15</v>
      </c>
      <c r="G7" s="1614">
        <v>1</v>
      </c>
      <c r="I7" s="1608" t="s">
        <v>8052</v>
      </c>
      <c r="J7" s="1613">
        <v>175</v>
      </c>
      <c r="K7" s="1613">
        <v>175</v>
      </c>
      <c r="L7" s="1636">
        <v>15</v>
      </c>
      <c r="M7" s="1613">
        <v>12</v>
      </c>
      <c r="N7" s="1614">
        <v>1</v>
      </c>
    </row>
    <row r="8" spans="1:14">
      <c r="B8" s="1608" t="s">
        <v>8053</v>
      </c>
      <c r="C8" s="1612">
        <v>200</v>
      </c>
      <c r="D8" s="1613">
        <v>200</v>
      </c>
      <c r="E8" s="1637">
        <v>15</v>
      </c>
      <c r="F8" s="1613">
        <v>15</v>
      </c>
      <c r="G8" s="1614">
        <v>1</v>
      </c>
      <c r="I8" s="1608" t="s">
        <v>8054</v>
      </c>
      <c r="J8" s="1613">
        <v>185</v>
      </c>
      <c r="K8" s="1613">
        <v>185</v>
      </c>
      <c r="L8" s="1636">
        <v>15</v>
      </c>
      <c r="M8" s="1613">
        <v>13</v>
      </c>
      <c r="N8" s="1614">
        <v>1</v>
      </c>
    </row>
    <row r="9" spans="1:14">
      <c r="B9" s="1608" t="s">
        <v>8055</v>
      </c>
      <c r="C9" s="1612">
        <v>215</v>
      </c>
      <c r="D9" s="1613">
        <v>215</v>
      </c>
      <c r="E9" s="1637">
        <v>15</v>
      </c>
      <c r="F9" s="1613">
        <v>16</v>
      </c>
      <c r="G9" s="1614">
        <v>1</v>
      </c>
      <c r="I9" s="1608" t="s">
        <v>8056</v>
      </c>
      <c r="J9" s="1613">
        <v>195</v>
      </c>
      <c r="K9" s="1613">
        <v>195</v>
      </c>
      <c r="L9" s="1636">
        <v>15</v>
      </c>
      <c r="M9" s="1613">
        <v>14</v>
      </c>
      <c r="N9" s="1614">
        <v>1</v>
      </c>
    </row>
    <row r="10" spans="1:14">
      <c r="B10" s="1608" t="s">
        <v>8057</v>
      </c>
      <c r="C10" s="1612" t="s">
        <v>7809</v>
      </c>
      <c r="D10" s="1613">
        <v>235</v>
      </c>
      <c r="E10" s="1612" t="s">
        <v>5365</v>
      </c>
      <c r="F10" s="1613">
        <v>16</v>
      </c>
      <c r="G10" s="1614">
        <v>2</v>
      </c>
      <c r="I10" s="1608" t="s">
        <v>8058</v>
      </c>
      <c r="J10" s="1612" t="s">
        <v>7809</v>
      </c>
      <c r="K10" s="1613">
        <v>205</v>
      </c>
      <c r="L10" s="1612" t="s">
        <v>5365</v>
      </c>
      <c r="M10" s="1613">
        <v>14</v>
      </c>
      <c r="N10" s="1614">
        <v>2</v>
      </c>
    </row>
    <row r="11" spans="1:14">
      <c r="B11" s="1608" t="s">
        <v>8059</v>
      </c>
      <c r="C11" s="1612" t="s">
        <v>7809</v>
      </c>
      <c r="D11" s="1613">
        <v>255</v>
      </c>
      <c r="E11" s="1612" t="s">
        <v>5365</v>
      </c>
      <c r="F11" s="1613">
        <v>17</v>
      </c>
      <c r="G11" s="1614">
        <v>3</v>
      </c>
      <c r="I11" s="1608" t="s">
        <v>8060</v>
      </c>
      <c r="J11" s="1612" t="s">
        <v>7809</v>
      </c>
      <c r="K11" s="1613">
        <v>215</v>
      </c>
      <c r="L11" s="1612" t="s">
        <v>5365</v>
      </c>
      <c r="M11" s="1613">
        <v>15</v>
      </c>
      <c r="N11" s="1614">
        <v>3</v>
      </c>
    </row>
    <row r="12" spans="1:14" ht="17.25" thickBot="1">
      <c r="B12" s="1615" t="s">
        <v>8061</v>
      </c>
      <c r="C12" s="1616" t="s">
        <v>7809</v>
      </c>
      <c r="D12" s="1617">
        <v>275</v>
      </c>
      <c r="E12" s="1616" t="s">
        <v>5365</v>
      </c>
      <c r="F12" s="1617">
        <v>17</v>
      </c>
      <c r="G12" s="1618">
        <v>4</v>
      </c>
      <c r="I12" s="1615" t="s">
        <v>8062</v>
      </c>
      <c r="J12" s="1616" t="s">
        <v>7918</v>
      </c>
      <c r="K12" s="1617">
        <v>225</v>
      </c>
      <c r="L12" s="1616" t="s">
        <v>5365</v>
      </c>
      <c r="M12" s="1617">
        <v>15</v>
      </c>
      <c r="N12" s="1618">
        <v>4</v>
      </c>
    </row>
    <row r="13" spans="1:14" ht="17.25" thickBot="1"/>
    <row r="14" spans="1:14" ht="17.25" thickBot="1">
      <c r="B14" s="1587" t="s">
        <v>8063</v>
      </c>
      <c r="C14" s="1588" t="s">
        <v>8064</v>
      </c>
      <c r="D14" s="1589" t="s">
        <v>8065</v>
      </c>
      <c r="E14" s="1589" t="s">
        <v>8467</v>
      </c>
      <c r="F14" s="1589" t="s">
        <v>8468</v>
      </c>
      <c r="G14" s="1590" t="s">
        <v>8066</v>
      </c>
      <c r="H14" s="25"/>
      <c r="I14" s="1587" t="s">
        <v>8063</v>
      </c>
      <c r="J14" s="1588" t="s">
        <v>8064</v>
      </c>
      <c r="K14" s="1589" t="s">
        <v>8065</v>
      </c>
      <c r="L14" s="1589" t="s">
        <v>8467</v>
      </c>
      <c r="M14" s="1589" t="s">
        <v>8468</v>
      </c>
      <c r="N14" s="1590" t="s">
        <v>8066</v>
      </c>
    </row>
    <row r="15" spans="1:14">
      <c r="B15" s="1608" t="s">
        <v>8067</v>
      </c>
      <c r="C15" s="1610">
        <v>157</v>
      </c>
      <c r="D15" s="1610">
        <v>157</v>
      </c>
      <c r="E15" s="1636">
        <v>14</v>
      </c>
      <c r="F15" s="1610">
        <v>9</v>
      </c>
      <c r="G15" s="1611">
        <v>1</v>
      </c>
      <c r="I15" s="1608" t="s">
        <v>8068</v>
      </c>
      <c r="J15" s="1610">
        <v>135</v>
      </c>
      <c r="K15" s="1610">
        <v>135</v>
      </c>
      <c r="L15" s="1636">
        <v>13</v>
      </c>
      <c r="M15" s="1610">
        <v>13</v>
      </c>
      <c r="N15" s="1611">
        <v>1</v>
      </c>
    </row>
    <row r="16" spans="1:14">
      <c r="B16" s="1608" t="s">
        <v>8069</v>
      </c>
      <c r="C16" s="1613">
        <v>174</v>
      </c>
      <c r="D16" s="1613">
        <v>174</v>
      </c>
      <c r="E16" s="1636">
        <v>14</v>
      </c>
      <c r="F16" s="1613">
        <v>9</v>
      </c>
      <c r="G16" s="1614">
        <v>1</v>
      </c>
      <c r="I16" s="1608" t="s">
        <v>8070</v>
      </c>
      <c r="J16" s="1613">
        <v>148</v>
      </c>
      <c r="K16" s="1613">
        <v>148</v>
      </c>
      <c r="L16" s="1636">
        <v>13</v>
      </c>
      <c r="M16" s="1613">
        <v>13</v>
      </c>
      <c r="N16" s="1614">
        <v>1</v>
      </c>
    </row>
    <row r="17" spans="1:14">
      <c r="B17" s="1608" t="s">
        <v>8071</v>
      </c>
      <c r="C17" s="1613">
        <v>192</v>
      </c>
      <c r="D17" s="1613">
        <v>192</v>
      </c>
      <c r="E17" s="1636">
        <v>14</v>
      </c>
      <c r="F17" s="1613">
        <v>10</v>
      </c>
      <c r="G17" s="1614">
        <v>1</v>
      </c>
      <c r="I17" s="1608" t="s">
        <v>8072</v>
      </c>
      <c r="J17" s="1613">
        <v>161</v>
      </c>
      <c r="K17" s="1613">
        <v>161</v>
      </c>
      <c r="L17" s="1636">
        <v>13</v>
      </c>
      <c r="M17" s="1613">
        <v>13</v>
      </c>
      <c r="N17" s="1614">
        <v>1</v>
      </c>
    </row>
    <row r="18" spans="1:14">
      <c r="B18" s="1608" t="s">
        <v>8073</v>
      </c>
      <c r="C18" s="1613">
        <v>209</v>
      </c>
      <c r="D18" s="1613">
        <v>209</v>
      </c>
      <c r="E18" s="1636">
        <v>14</v>
      </c>
      <c r="F18" s="1613">
        <v>10</v>
      </c>
      <c r="G18" s="1614">
        <v>1</v>
      </c>
      <c r="I18" s="1608" t="s">
        <v>8074</v>
      </c>
      <c r="J18" s="1613">
        <v>174</v>
      </c>
      <c r="K18" s="1613">
        <v>174</v>
      </c>
      <c r="L18" s="1636">
        <v>13</v>
      </c>
      <c r="M18" s="1613">
        <v>13</v>
      </c>
      <c r="N18" s="1614">
        <v>1</v>
      </c>
    </row>
    <row r="19" spans="1:14">
      <c r="B19" s="1608" t="s">
        <v>8075</v>
      </c>
      <c r="C19" s="1613">
        <v>226</v>
      </c>
      <c r="D19" s="1613">
        <v>226</v>
      </c>
      <c r="E19" s="1636">
        <v>14</v>
      </c>
      <c r="F19" s="1613">
        <v>11</v>
      </c>
      <c r="G19" s="1614">
        <v>1</v>
      </c>
      <c r="I19" s="1608" t="s">
        <v>8076</v>
      </c>
      <c r="J19" s="1613">
        <v>187</v>
      </c>
      <c r="K19" s="1613">
        <v>187</v>
      </c>
      <c r="L19" s="1636">
        <v>13</v>
      </c>
      <c r="M19" s="1613">
        <v>13</v>
      </c>
      <c r="N19" s="1614">
        <v>1</v>
      </c>
    </row>
    <row r="20" spans="1:14">
      <c r="B20" s="1608" t="s">
        <v>8077</v>
      </c>
      <c r="C20" s="1613">
        <v>243</v>
      </c>
      <c r="D20" s="1613">
        <v>243</v>
      </c>
      <c r="E20" s="1636">
        <v>14</v>
      </c>
      <c r="F20" s="1613">
        <v>11</v>
      </c>
      <c r="G20" s="1614">
        <v>1</v>
      </c>
      <c r="I20" s="1608" t="s">
        <v>8078</v>
      </c>
      <c r="J20" s="1613">
        <v>200</v>
      </c>
      <c r="K20" s="1613">
        <v>200</v>
      </c>
      <c r="L20" s="1636">
        <v>13</v>
      </c>
      <c r="M20" s="1613">
        <v>13</v>
      </c>
      <c r="N20" s="1614">
        <v>1</v>
      </c>
    </row>
    <row r="21" spans="1:14">
      <c r="B21" s="1608" t="s">
        <v>8079</v>
      </c>
      <c r="C21" s="1613">
        <v>261</v>
      </c>
      <c r="D21" s="1613">
        <v>261</v>
      </c>
      <c r="E21" s="1636">
        <v>14</v>
      </c>
      <c r="F21" s="1613">
        <v>12</v>
      </c>
      <c r="G21" s="1614">
        <v>1</v>
      </c>
      <c r="I21" s="1608" t="s">
        <v>8080</v>
      </c>
      <c r="J21" s="1613">
        <v>213</v>
      </c>
      <c r="K21" s="1613">
        <v>213</v>
      </c>
      <c r="L21" s="1636">
        <v>13</v>
      </c>
      <c r="M21" s="1613">
        <v>13</v>
      </c>
      <c r="N21" s="1614">
        <v>1</v>
      </c>
    </row>
    <row r="22" spans="1:14">
      <c r="B22" s="1608" t="s">
        <v>8081</v>
      </c>
      <c r="C22" s="1612" t="s">
        <v>8014</v>
      </c>
      <c r="D22" s="1613">
        <v>278</v>
      </c>
      <c r="E22" s="1612" t="s">
        <v>5365</v>
      </c>
      <c r="F22" s="1613">
        <v>12</v>
      </c>
      <c r="G22" s="1614">
        <v>2</v>
      </c>
      <c r="I22" s="1608" t="s">
        <v>8082</v>
      </c>
      <c r="J22" s="1612" t="s">
        <v>8014</v>
      </c>
      <c r="K22" s="1613">
        <v>226</v>
      </c>
      <c r="L22" s="1612" t="s">
        <v>5365</v>
      </c>
      <c r="M22" s="1613">
        <v>13</v>
      </c>
      <c r="N22" s="1614">
        <v>2</v>
      </c>
    </row>
    <row r="23" spans="1:14">
      <c r="B23" s="1619" t="s">
        <v>8083</v>
      </c>
      <c r="C23" s="1612" t="s">
        <v>8014</v>
      </c>
      <c r="D23" s="1613">
        <v>295</v>
      </c>
      <c r="E23" s="1612" t="s">
        <v>5365</v>
      </c>
      <c r="F23" s="1613">
        <v>13</v>
      </c>
      <c r="G23" s="1614">
        <v>3</v>
      </c>
      <c r="I23" s="1608" t="s">
        <v>8084</v>
      </c>
      <c r="J23" s="1612" t="s">
        <v>8040</v>
      </c>
      <c r="K23" s="1613">
        <v>239</v>
      </c>
      <c r="L23" s="1612" t="s">
        <v>5365</v>
      </c>
      <c r="M23" s="1613">
        <v>13</v>
      </c>
      <c r="N23" s="1614">
        <v>3</v>
      </c>
    </row>
    <row r="24" spans="1:14" ht="17.25" thickBot="1">
      <c r="A24" s="43"/>
      <c r="B24" s="1615" t="s">
        <v>8085</v>
      </c>
      <c r="C24" s="1616" t="s">
        <v>8040</v>
      </c>
      <c r="D24" s="1617">
        <v>312</v>
      </c>
      <c r="E24" s="1616" t="s">
        <v>5365</v>
      </c>
      <c r="F24" s="1617">
        <v>13</v>
      </c>
      <c r="G24" s="1618">
        <v>4</v>
      </c>
      <c r="I24" s="1615" t="s">
        <v>8086</v>
      </c>
      <c r="J24" s="1616" t="s">
        <v>8040</v>
      </c>
      <c r="K24" s="1617">
        <v>252</v>
      </c>
      <c r="L24" s="1616" t="s">
        <v>5365</v>
      </c>
      <c r="M24" s="1617">
        <v>13</v>
      </c>
      <c r="N24" s="1618">
        <v>4</v>
      </c>
    </row>
    <row r="25" spans="1:14" ht="17.25" thickBot="1">
      <c r="J25" s="1620" t="s">
        <v>8087</v>
      </c>
      <c r="K25" s="1621" t="s">
        <v>8088</v>
      </c>
      <c r="L25" s="1621"/>
    </row>
    <row r="26" spans="1:14" ht="17.25" thickBot="1">
      <c r="B26" s="1587" t="s">
        <v>7923</v>
      </c>
      <c r="C26" s="1588" t="s">
        <v>7924</v>
      </c>
      <c r="D26" s="1589" t="s">
        <v>7925</v>
      </c>
      <c r="E26" s="1589" t="s">
        <v>8467</v>
      </c>
      <c r="F26" s="1589" t="s">
        <v>8468</v>
      </c>
      <c r="G26" s="1590" t="s">
        <v>7926</v>
      </c>
      <c r="I26" s="1587" t="s">
        <v>7923</v>
      </c>
      <c r="J26" s="1588" t="s">
        <v>8089</v>
      </c>
      <c r="K26" s="1589" t="s">
        <v>8090</v>
      </c>
      <c r="L26" s="1589" t="s">
        <v>8467</v>
      </c>
      <c r="M26" s="1589" t="s">
        <v>8468</v>
      </c>
      <c r="N26" s="1590" t="s">
        <v>7926</v>
      </c>
    </row>
    <row r="27" spans="1:14">
      <c r="B27" s="1608" t="s">
        <v>8091</v>
      </c>
      <c r="C27" s="1610">
        <v>150</v>
      </c>
      <c r="D27" s="1610">
        <v>150</v>
      </c>
      <c r="E27" s="1636">
        <v>15</v>
      </c>
      <c r="F27" s="1610">
        <v>11</v>
      </c>
      <c r="G27" s="1611">
        <v>1</v>
      </c>
      <c r="I27" s="1608" t="s">
        <v>8092</v>
      </c>
      <c r="J27" s="1622" t="s">
        <v>8093</v>
      </c>
      <c r="K27" s="1623" t="s">
        <v>8094</v>
      </c>
      <c r="L27" s="1636">
        <v>8</v>
      </c>
      <c r="M27" s="1610">
        <v>15</v>
      </c>
      <c r="N27" s="1611">
        <v>1</v>
      </c>
    </row>
    <row r="28" spans="1:14">
      <c r="B28" s="1608" t="s">
        <v>8095</v>
      </c>
      <c r="C28" s="1613">
        <v>160</v>
      </c>
      <c r="D28" s="1613">
        <v>160</v>
      </c>
      <c r="E28" s="1636">
        <v>15</v>
      </c>
      <c r="F28" s="1613">
        <v>12</v>
      </c>
      <c r="G28" s="1614">
        <v>1</v>
      </c>
      <c r="I28" s="1608" t="s">
        <v>8096</v>
      </c>
      <c r="J28" s="1622" t="s">
        <v>8097</v>
      </c>
      <c r="K28" s="1623" t="s">
        <v>8098</v>
      </c>
      <c r="L28" s="1636">
        <v>9</v>
      </c>
      <c r="M28" s="1613">
        <v>15</v>
      </c>
      <c r="N28" s="1614">
        <v>1</v>
      </c>
    </row>
    <row r="29" spans="1:14">
      <c r="B29" s="1608" t="s">
        <v>8099</v>
      </c>
      <c r="C29" s="1613">
        <v>170</v>
      </c>
      <c r="D29" s="1613">
        <v>170</v>
      </c>
      <c r="E29" s="1636">
        <v>15</v>
      </c>
      <c r="F29" s="1613">
        <v>13</v>
      </c>
      <c r="G29" s="1614">
        <v>1</v>
      </c>
      <c r="I29" s="1608" t="s">
        <v>8100</v>
      </c>
      <c r="J29" s="1622" t="s">
        <v>8101</v>
      </c>
      <c r="K29" s="1623" t="s">
        <v>8102</v>
      </c>
      <c r="L29" s="1636">
        <v>10</v>
      </c>
      <c r="M29" s="1613">
        <v>15</v>
      </c>
      <c r="N29" s="1614">
        <v>1</v>
      </c>
    </row>
    <row r="30" spans="1:14">
      <c r="B30" s="1608" t="s">
        <v>8103</v>
      </c>
      <c r="C30" s="1613">
        <v>180</v>
      </c>
      <c r="D30" s="1613">
        <v>180</v>
      </c>
      <c r="E30" s="1636">
        <v>15</v>
      </c>
      <c r="F30" s="1613">
        <v>14</v>
      </c>
      <c r="G30" s="1614">
        <v>1</v>
      </c>
      <c r="I30" s="1608" t="s">
        <v>8104</v>
      </c>
      <c r="J30" s="1622" t="s">
        <v>8105</v>
      </c>
      <c r="K30" s="1623" t="s">
        <v>8106</v>
      </c>
      <c r="L30" s="1636">
        <v>11</v>
      </c>
      <c r="M30" s="1613">
        <v>15</v>
      </c>
      <c r="N30" s="1614">
        <v>1</v>
      </c>
    </row>
    <row r="31" spans="1:14">
      <c r="B31" s="1608" t="s">
        <v>8107</v>
      </c>
      <c r="C31" s="1613">
        <v>190</v>
      </c>
      <c r="D31" s="1613">
        <v>190</v>
      </c>
      <c r="E31" s="1636">
        <v>15</v>
      </c>
      <c r="F31" s="1613">
        <v>15</v>
      </c>
      <c r="G31" s="1614">
        <v>1</v>
      </c>
      <c r="I31" s="1608" t="s">
        <v>8108</v>
      </c>
      <c r="J31" s="1622" t="s">
        <v>8109</v>
      </c>
      <c r="K31" s="1623" t="s">
        <v>8110</v>
      </c>
      <c r="L31" s="1636">
        <v>12</v>
      </c>
      <c r="M31" s="1613">
        <v>15</v>
      </c>
      <c r="N31" s="1614">
        <v>1</v>
      </c>
    </row>
    <row r="32" spans="1:14">
      <c r="B32" s="1608" t="s">
        <v>8111</v>
      </c>
      <c r="C32" s="1613">
        <v>200</v>
      </c>
      <c r="D32" s="1613">
        <v>200</v>
      </c>
      <c r="E32" s="1636">
        <v>15</v>
      </c>
      <c r="F32" s="1613">
        <v>16</v>
      </c>
      <c r="G32" s="1614">
        <v>1</v>
      </c>
      <c r="I32" s="1608" t="s">
        <v>8112</v>
      </c>
      <c r="J32" s="1622" t="s">
        <v>8113</v>
      </c>
      <c r="K32" s="1623" t="s">
        <v>8114</v>
      </c>
      <c r="L32" s="1636">
        <v>13</v>
      </c>
      <c r="M32" s="1613">
        <v>15</v>
      </c>
      <c r="N32" s="1614">
        <v>1</v>
      </c>
    </row>
    <row r="33" spans="2:14">
      <c r="B33" s="1608" t="s">
        <v>8115</v>
      </c>
      <c r="C33" s="1613">
        <v>220</v>
      </c>
      <c r="D33" s="1613">
        <v>220</v>
      </c>
      <c r="E33" s="1636">
        <v>15</v>
      </c>
      <c r="F33" s="1613">
        <v>17</v>
      </c>
      <c r="G33" s="1614">
        <v>1</v>
      </c>
      <c r="I33" s="1608" t="s">
        <v>8116</v>
      </c>
      <c r="J33" s="1622" t="s">
        <v>8117</v>
      </c>
      <c r="K33" s="1623" t="s">
        <v>8118</v>
      </c>
      <c r="L33" s="1636">
        <v>14</v>
      </c>
      <c r="M33" s="1613">
        <v>15</v>
      </c>
      <c r="N33" s="1614">
        <v>1</v>
      </c>
    </row>
    <row r="34" spans="2:14">
      <c r="B34" s="1608" t="s">
        <v>8119</v>
      </c>
      <c r="C34" s="1612" t="s">
        <v>7918</v>
      </c>
      <c r="D34" s="1613">
        <v>240</v>
      </c>
      <c r="E34" s="1612" t="s">
        <v>5365</v>
      </c>
      <c r="F34" s="1613">
        <v>17</v>
      </c>
      <c r="G34" s="1614">
        <v>2</v>
      </c>
      <c r="I34" s="1608" t="s">
        <v>8120</v>
      </c>
      <c r="J34" s="1612" t="s">
        <v>7918</v>
      </c>
      <c r="K34" s="1623" t="s">
        <v>8121</v>
      </c>
      <c r="L34" s="1612" t="s">
        <v>5365</v>
      </c>
      <c r="M34" s="1613">
        <v>15</v>
      </c>
      <c r="N34" s="1614">
        <v>2</v>
      </c>
    </row>
    <row r="35" spans="2:14">
      <c r="B35" s="1608" t="s">
        <v>8122</v>
      </c>
      <c r="C35" s="1612" t="s">
        <v>7918</v>
      </c>
      <c r="D35" s="1613">
        <v>260</v>
      </c>
      <c r="E35" s="1612" t="s">
        <v>5365</v>
      </c>
      <c r="F35" s="1613">
        <v>18</v>
      </c>
      <c r="G35" s="1614">
        <v>3</v>
      </c>
      <c r="I35" s="1608" t="s">
        <v>8123</v>
      </c>
      <c r="J35" s="1612" t="s">
        <v>7918</v>
      </c>
      <c r="K35" s="1623" t="s">
        <v>8124</v>
      </c>
      <c r="L35" s="1612" t="s">
        <v>5365</v>
      </c>
      <c r="M35" s="1613">
        <v>15</v>
      </c>
      <c r="N35" s="1614">
        <v>3</v>
      </c>
    </row>
    <row r="36" spans="2:14" ht="17.25" thickBot="1">
      <c r="B36" s="1615" t="s">
        <v>8125</v>
      </c>
      <c r="C36" s="1616" t="s">
        <v>7918</v>
      </c>
      <c r="D36" s="1617">
        <v>280</v>
      </c>
      <c r="E36" s="1616" t="s">
        <v>5365</v>
      </c>
      <c r="F36" s="1617">
        <v>18</v>
      </c>
      <c r="G36" s="1618">
        <v>4</v>
      </c>
      <c r="I36" s="1615" t="s">
        <v>8126</v>
      </c>
      <c r="J36" s="1616" t="s">
        <v>7918</v>
      </c>
      <c r="K36" s="1624" t="s">
        <v>8127</v>
      </c>
      <c r="L36" s="1616" t="s">
        <v>5365</v>
      </c>
      <c r="M36" s="1617">
        <v>15</v>
      </c>
      <c r="N36" s="1618">
        <v>4</v>
      </c>
    </row>
    <row r="37" spans="2:14" ht="17.25" thickBot="1"/>
    <row r="38" spans="2:14" ht="17.25" thickBot="1">
      <c r="B38" s="1587" t="s">
        <v>7923</v>
      </c>
      <c r="C38" s="1588" t="s">
        <v>7924</v>
      </c>
      <c r="D38" s="1589" t="s">
        <v>7925</v>
      </c>
      <c r="E38" s="1589" t="s">
        <v>8467</v>
      </c>
      <c r="F38" s="1589" t="s">
        <v>8468</v>
      </c>
      <c r="G38" s="1590" t="s">
        <v>7926</v>
      </c>
      <c r="I38" s="1587" t="s">
        <v>7923</v>
      </c>
      <c r="J38" s="1588" t="s">
        <v>7924</v>
      </c>
      <c r="K38" s="1589" t="s">
        <v>7925</v>
      </c>
      <c r="L38" s="1589" t="s">
        <v>8467</v>
      </c>
      <c r="M38" s="1589" t="s">
        <v>8468</v>
      </c>
      <c r="N38" s="1590" t="s">
        <v>7926</v>
      </c>
    </row>
    <row r="39" spans="2:14">
      <c r="B39" s="1608" t="s">
        <v>8128</v>
      </c>
      <c r="C39" s="1610">
        <v>150</v>
      </c>
      <c r="D39" s="1610">
        <v>150</v>
      </c>
      <c r="E39" s="1636">
        <v>13</v>
      </c>
      <c r="F39" s="1610">
        <v>9</v>
      </c>
      <c r="G39" s="1611">
        <v>1</v>
      </c>
      <c r="I39" s="1608" t="s">
        <v>8129</v>
      </c>
      <c r="J39" s="1609">
        <v>150</v>
      </c>
      <c r="K39" s="1609">
        <v>150</v>
      </c>
      <c r="L39" s="1636">
        <v>14</v>
      </c>
      <c r="M39" s="1610">
        <v>11</v>
      </c>
      <c r="N39" s="1611">
        <v>1</v>
      </c>
    </row>
    <row r="40" spans="2:14">
      <c r="B40" s="1608" t="s">
        <v>8130</v>
      </c>
      <c r="C40" s="1613">
        <v>160</v>
      </c>
      <c r="D40" s="1613">
        <v>160</v>
      </c>
      <c r="E40" s="1636">
        <v>13</v>
      </c>
      <c r="F40" s="1613">
        <v>9</v>
      </c>
      <c r="G40" s="1614">
        <v>1</v>
      </c>
      <c r="I40" s="1608" t="s">
        <v>8131</v>
      </c>
      <c r="J40" s="1612">
        <v>165</v>
      </c>
      <c r="K40" s="1612">
        <v>165</v>
      </c>
      <c r="L40" s="1636">
        <v>14</v>
      </c>
      <c r="M40" s="1613">
        <v>12</v>
      </c>
      <c r="N40" s="1614">
        <v>1</v>
      </c>
    </row>
    <row r="41" spans="2:14">
      <c r="B41" s="1608" t="s">
        <v>8132</v>
      </c>
      <c r="C41" s="1613">
        <v>170</v>
      </c>
      <c r="D41" s="1613">
        <v>170</v>
      </c>
      <c r="E41" s="1636">
        <v>12</v>
      </c>
      <c r="F41" s="1613">
        <v>9</v>
      </c>
      <c r="G41" s="1614">
        <v>1</v>
      </c>
      <c r="I41" s="1608" t="s">
        <v>8133</v>
      </c>
      <c r="J41" s="1612">
        <v>180</v>
      </c>
      <c r="K41" s="1612">
        <v>180</v>
      </c>
      <c r="L41" s="1636">
        <v>14</v>
      </c>
      <c r="M41" s="1613">
        <v>13</v>
      </c>
      <c r="N41" s="1614">
        <v>1</v>
      </c>
    </row>
    <row r="42" spans="2:14">
      <c r="B42" s="1608" t="s">
        <v>8134</v>
      </c>
      <c r="C42" s="1613">
        <v>180</v>
      </c>
      <c r="D42" s="1613">
        <v>180</v>
      </c>
      <c r="E42" s="1636">
        <v>12</v>
      </c>
      <c r="F42" s="1613">
        <v>9</v>
      </c>
      <c r="G42" s="1614">
        <v>1</v>
      </c>
      <c r="I42" s="1608" t="s">
        <v>8135</v>
      </c>
      <c r="J42" s="1612">
        <v>195</v>
      </c>
      <c r="K42" s="1612">
        <v>195</v>
      </c>
      <c r="L42" s="1636">
        <v>14</v>
      </c>
      <c r="M42" s="1613">
        <v>14</v>
      </c>
      <c r="N42" s="1614">
        <v>1</v>
      </c>
    </row>
    <row r="43" spans="2:14">
      <c r="B43" s="1608" t="s">
        <v>8136</v>
      </c>
      <c r="C43" s="1613">
        <v>190</v>
      </c>
      <c r="D43" s="1613">
        <v>190</v>
      </c>
      <c r="E43" s="1636">
        <v>10</v>
      </c>
      <c r="F43" s="1613">
        <v>9</v>
      </c>
      <c r="G43" s="1614">
        <v>1</v>
      </c>
      <c r="I43" s="1608" t="s">
        <v>8137</v>
      </c>
      <c r="J43" s="1612">
        <v>210</v>
      </c>
      <c r="K43" s="1612">
        <v>210</v>
      </c>
      <c r="L43" s="1636">
        <v>14</v>
      </c>
      <c r="M43" s="1613">
        <v>15</v>
      </c>
      <c r="N43" s="1614">
        <v>1</v>
      </c>
    </row>
    <row r="44" spans="2:14">
      <c r="B44" s="1608" t="s">
        <v>8138</v>
      </c>
      <c r="C44" s="1613">
        <v>200</v>
      </c>
      <c r="D44" s="1613">
        <v>200</v>
      </c>
      <c r="E44" s="1636">
        <v>10</v>
      </c>
      <c r="F44" s="1613">
        <v>9</v>
      </c>
      <c r="G44" s="1614">
        <v>1</v>
      </c>
      <c r="I44" s="1608" t="s">
        <v>8139</v>
      </c>
      <c r="J44" s="1612">
        <v>225</v>
      </c>
      <c r="K44" s="1612">
        <v>225</v>
      </c>
      <c r="L44" s="1636">
        <v>14</v>
      </c>
      <c r="M44" s="1613">
        <v>16</v>
      </c>
      <c r="N44" s="1614">
        <v>1</v>
      </c>
    </row>
    <row r="45" spans="2:14">
      <c r="B45" s="1608" t="s">
        <v>8140</v>
      </c>
      <c r="C45" s="1613">
        <v>210</v>
      </c>
      <c r="D45" s="1613">
        <v>210</v>
      </c>
      <c r="E45" s="1636">
        <v>9</v>
      </c>
      <c r="F45" s="1613">
        <v>9</v>
      </c>
      <c r="G45" s="1614">
        <v>1</v>
      </c>
      <c r="I45" s="1608" t="s">
        <v>8141</v>
      </c>
      <c r="J45" s="1612">
        <v>240</v>
      </c>
      <c r="K45" s="1612">
        <v>240</v>
      </c>
      <c r="L45" s="1636">
        <v>14</v>
      </c>
      <c r="M45" s="1613">
        <v>17</v>
      </c>
      <c r="N45" s="1614">
        <v>1</v>
      </c>
    </row>
    <row r="46" spans="2:14">
      <c r="B46" s="1608" t="s">
        <v>8142</v>
      </c>
      <c r="C46" s="1612" t="s">
        <v>7918</v>
      </c>
      <c r="D46" s="1613">
        <v>220</v>
      </c>
      <c r="E46" s="1612" t="s">
        <v>5365</v>
      </c>
      <c r="F46" s="1613">
        <v>9</v>
      </c>
      <c r="G46" s="1614">
        <v>2</v>
      </c>
      <c r="I46" s="1608" t="s">
        <v>8143</v>
      </c>
      <c r="J46" s="1612" t="s">
        <v>7918</v>
      </c>
      <c r="K46" s="1613">
        <v>255</v>
      </c>
      <c r="L46" s="1612" t="s">
        <v>5365</v>
      </c>
      <c r="M46" s="1613">
        <v>18</v>
      </c>
      <c r="N46" s="1614">
        <v>2</v>
      </c>
    </row>
    <row r="47" spans="2:14">
      <c r="B47" s="1608" t="s">
        <v>8144</v>
      </c>
      <c r="C47" s="1612" t="s">
        <v>7918</v>
      </c>
      <c r="D47" s="1613">
        <v>230</v>
      </c>
      <c r="E47" s="1612" t="s">
        <v>5365</v>
      </c>
      <c r="F47" s="1613">
        <v>9</v>
      </c>
      <c r="G47" s="1614">
        <v>3</v>
      </c>
      <c r="I47" s="1608" t="s">
        <v>8145</v>
      </c>
      <c r="J47" s="1612" t="s">
        <v>7918</v>
      </c>
      <c r="K47" s="1613">
        <v>270</v>
      </c>
      <c r="L47" s="1612" t="s">
        <v>5365</v>
      </c>
      <c r="M47" s="1613">
        <v>19</v>
      </c>
      <c r="N47" s="1614">
        <v>3</v>
      </c>
    </row>
    <row r="48" spans="2:14" ht="17.25" thickBot="1">
      <c r="B48" s="1615" t="s">
        <v>8146</v>
      </c>
      <c r="C48" s="1616" t="s">
        <v>7918</v>
      </c>
      <c r="D48" s="1617">
        <v>240</v>
      </c>
      <c r="E48" s="1616" t="s">
        <v>5365</v>
      </c>
      <c r="F48" s="1617">
        <v>9</v>
      </c>
      <c r="G48" s="1618">
        <v>4</v>
      </c>
      <c r="I48" s="1615" t="s">
        <v>8147</v>
      </c>
      <c r="J48" s="1616" t="s">
        <v>8038</v>
      </c>
      <c r="K48" s="1617">
        <v>285</v>
      </c>
      <c r="L48" s="1616" t="s">
        <v>5365</v>
      </c>
      <c r="M48" s="1617">
        <v>20</v>
      </c>
      <c r="N48" s="1618">
        <v>4</v>
      </c>
    </row>
    <row r="49" spans="2:14" ht="17.25" thickBot="1"/>
    <row r="50" spans="2:14" ht="17.25" thickBot="1">
      <c r="B50" s="1587" t="s">
        <v>8148</v>
      </c>
      <c r="C50" s="1588" t="s">
        <v>8149</v>
      </c>
      <c r="D50" s="1589" t="s">
        <v>8150</v>
      </c>
      <c r="E50" s="1589" t="s">
        <v>8467</v>
      </c>
      <c r="F50" s="1589" t="s">
        <v>8468</v>
      </c>
      <c r="G50" s="1590" t="s">
        <v>8151</v>
      </c>
      <c r="I50" s="1587" t="s">
        <v>8148</v>
      </c>
      <c r="J50" s="1588" t="s">
        <v>8149</v>
      </c>
      <c r="K50" s="1589" t="s">
        <v>8150</v>
      </c>
      <c r="L50" s="1589" t="s">
        <v>8467</v>
      </c>
      <c r="M50" s="1589" t="s">
        <v>8468</v>
      </c>
      <c r="N50" s="1590" t="s">
        <v>8151</v>
      </c>
    </row>
    <row r="51" spans="2:14">
      <c r="B51" s="1608" t="s">
        <v>8152</v>
      </c>
      <c r="C51" s="1610">
        <v>135</v>
      </c>
      <c r="D51" s="1610">
        <v>135</v>
      </c>
      <c r="E51" s="1636">
        <v>12</v>
      </c>
      <c r="F51" s="1610">
        <v>8</v>
      </c>
      <c r="G51" s="1611">
        <v>1</v>
      </c>
      <c r="I51" s="1608" t="s">
        <v>8153</v>
      </c>
      <c r="J51" s="1610">
        <v>159</v>
      </c>
      <c r="K51" s="1610">
        <v>159</v>
      </c>
      <c r="L51" s="1636">
        <v>10</v>
      </c>
      <c r="M51" s="1610">
        <v>10</v>
      </c>
      <c r="N51" s="1611">
        <v>1</v>
      </c>
    </row>
    <row r="52" spans="2:14">
      <c r="B52" s="1608" t="s">
        <v>8154</v>
      </c>
      <c r="C52" s="1613">
        <v>155</v>
      </c>
      <c r="D52" s="1613">
        <v>155</v>
      </c>
      <c r="E52" s="1636">
        <v>12</v>
      </c>
      <c r="F52" s="1613">
        <v>8</v>
      </c>
      <c r="G52" s="1614">
        <v>1</v>
      </c>
      <c r="I52" s="1608" t="s">
        <v>8155</v>
      </c>
      <c r="J52" s="1613">
        <v>172</v>
      </c>
      <c r="K52" s="1613">
        <v>172</v>
      </c>
      <c r="L52" s="1636">
        <v>11</v>
      </c>
      <c r="M52" s="1613">
        <v>11</v>
      </c>
      <c r="N52" s="1614">
        <v>1</v>
      </c>
    </row>
    <row r="53" spans="2:14">
      <c r="B53" s="1608" t="s">
        <v>8156</v>
      </c>
      <c r="C53" s="1613">
        <v>175</v>
      </c>
      <c r="D53" s="1613">
        <v>175</v>
      </c>
      <c r="E53" s="1636">
        <v>12</v>
      </c>
      <c r="F53" s="1613">
        <v>9</v>
      </c>
      <c r="G53" s="1614">
        <v>1</v>
      </c>
      <c r="I53" s="1608" t="s">
        <v>8157</v>
      </c>
      <c r="J53" s="1613">
        <v>185</v>
      </c>
      <c r="K53" s="1613">
        <v>185</v>
      </c>
      <c r="L53" s="1636">
        <v>12</v>
      </c>
      <c r="M53" s="1613">
        <v>12</v>
      </c>
      <c r="N53" s="1614">
        <v>1</v>
      </c>
    </row>
    <row r="54" spans="2:14">
      <c r="B54" s="1608" t="s">
        <v>8158</v>
      </c>
      <c r="C54" s="1613">
        <v>195</v>
      </c>
      <c r="D54" s="1613">
        <v>195</v>
      </c>
      <c r="E54" s="1636">
        <v>12</v>
      </c>
      <c r="F54" s="1613">
        <v>9</v>
      </c>
      <c r="G54" s="1614">
        <v>1</v>
      </c>
      <c r="I54" s="1608" t="s">
        <v>8159</v>
      </c>
      <c r="J54" s="1613">
        <v>199</v>
      </c>
      <c r="K54" s="1613">
        <v>199</v>
      </c>
      <c r="L54" s="1636">
        <v>13</v>
      </c>
      <c r="M54" s="1613">
        <v>13</v>
      </c>
      <c r="N54" s="1614">
        <v>1</v>
      </c>
    </row>
    <row r="55" spans="2:14">
      <c r="B55" s="1608" t="s">
        <v>8160</v>
      </c>
      <c r="C55" s="1613">
        <v>215</v>
      </c>
      <c r="D55" s="1613">
        <v>215</v>
      </c>
      <c r="E55" s="1636">
        <v>12</v>
      </c>
      <c r="F55" s="1613">
        <v>10</v>
      </c>
      <c r="G55" s="1614">
        <v>1</v>
      </c>
      <c r="I55" s="1608" t="s">
        <v>8161</v>
      </c>
      <c r="J55" s="1613">
        <v>212</v>
      </c>
      <c r="K55" s="1613">
        <v>212</v>
      </c>
      <c r="L55" s="1636">
        <v>14</v>
      </c>
      <c r="M55" s="1613">
        <v>14</v>
      </c>
      <c r="N55" s="1614">
        <v>1</v>
      </c>
    </row>
    <row r="56" spans="2:14">
      <c r="B56" s="1608" t="s">
        <v>8162</v>
      </c>
      <c r="C56" s="1613">
        <v>235</v>
      </c>
      <c r="D56" s="1613">
        <v>235</v>
      </c>
      <c r="E56" s="1636">
        <v>12</v>
      </c>
      <c r="F56" s="1613">
        <v>10</v>
      </c>
      <c r="G56" s="1614">
        <v>1</v>
      </c>
      <c r="I56" s="1608" t="s">
        <v>8163</v>
      </c>
      <c r="J56" s="1613">
        <v>225</v>
      </c>
      <c r="K56" s="1613">
        <v>225</v>
      </c>
      <c r="L56" s="1636">
        <v>15</v>
      </c>
      <c r="M56" s="1613">
        <v>15</v>
      </c>
      <c r="N56" s="1614">
        <v>1</v>
      </c>
    </row>
    <row r="57" spans="2:14">
      <c r="B57" s="1608" t="s">
        <v>8164</v>
      </c>
      <c r="C57" s="1613">
        <v>255</v>
      </c>
      <c r="D57" s="1613">
        <v>255</v>
      </c>
      <c r="E57" s="1636">
        <v>12</v>
      </c>
      <c r="F57" s="1613">
        <v>11</v>
      </c>
      <c r="G57" s="1614">
        <v>1</v>
      </c>
      <c r="I57" s="1608" t="s">
        <v>8165</v>
      </c>
      <c r="J57" s="1613">
        <v>238</v>
      </c>
      <c r="K57" s="1613">
        <v>238</v>
      </c>
      <c r="L57" s="1636">
        <v>16</v>
      </c>
      <c r="M57" s="1613">
        <v>16</v>
      </c>
      <c r="N57" s="1614">
        <v>1</v>
      </c>
    </row>
    <row r="58" spans="2:14">
      <c r="B58" s="1608" t="s">
        <v>8166</v>
      </c>
      <c r="C58" s="1612" t="s">
        <v>7918</v>
      </c>
      <c r="D58" s="1613">
        <v>290</v>
      </c>
      <c r="E58" s="1612" t="s">
        <v>5365</v>
      </c>
      <c r="F58" s="1613">
        <v>11</v>
      </c>
      <c r="G58" s="1614">
        <v>2</v>
      </c>
      <c r="I58" s="1608" t="s">
        <v>8167</v>
      </c>
      <c r="J58" s="1612" t="s">
        <v>7918</v>
      </c>
      <c r="K58" s="1613">
        <v>251</v>
      </c>
      <c r="L58" s="1612" t="s">
        <v>5365</v>
      </c>
      <c r="M58" s="1613">
        <v>17</v>
      </c>
      <c r="N58" s="1614">
        <v>2</v>
      </c>
    </row>
    <row r="59" spans="2:14">
      <c r="B59" s="1608" t="s">
        <v>8168</v>
      </c>
      <c r="C59" s="1612" t="s">
        <v>7918</v>
      </c>
      <c r="D59" s="1613">
        <v>315</v>
      </c>
      <c r="E59" s="1612" t="s">
        <v>5365</v>
      </c>
      <c r="F59" s="1613">
        <v>12</v>
      </c>
      <c r="G59" s="1614">
        <v>3</v>
      </c>
      <c r="I59" s="1608" t="s">
        <v>8169</v>
      </c>
      <c r="J59" s="1612" t="s">
        <v>8014</v>
      </c>
      <c r="K59" s="1613">
        <v>264</v>
      </c>
      <c r="L59" s="1612" t="s">
        <v>5365</v>
      </c>
      <c r="M59" s="1613">
        <v>18</v>
      </c>
      <c r="N59" s="1614">
        <v>3</v>
      </c>
    </row>
    <row r="60" spans="2:14" ht="17.25" thickBot="1">
      <c r="B60" s="1615" t="s">
        <v>8170</v>
      </c>
      <c r="C60" s="1616" t="s">
        <v>8014</v>
      </c>
      <c r="D60" s="1617">
        <v>340</v>
      </c>
      <c r="E60" s="1616" t="s">
        <v>5365</v>
      </c>
      <c r="F60" s="1617">
        <v>12</v>
      </c>
      <c r="G60" s="1618">
        <v>4</v>
      </c>
      <c r="I60" s="1615" t="s">
        <v>8171</v>
      </c>
      <c r="J60" s="1616" t="s">
        <v>8014</v>
      </c>
      <c r="K60" s="1617">
        <v>277</v>
      </c>
      <c r="L60" s="1616" t="s">
        <v>5365</v>
      </c>
      <c r="M60" s="1617">
        <v>19</v>
      </c>
      <c r="N60" s="1618">
        <v>4</v>
      </c>
    </row>
    <row r="61" spans="2:14" ht="17.25" thickBot="1"/>
    <row r="62" spans="2:14" ht="17.25" thickBot="1">
      <c r="B62" s="1587" t="s">
        <v>7923</v>
      </c>
      <c r="C62" s="1588" t="s">
        <v>7924</v>
      </c>
      <c r="D62" s="1589" t="s">
        <v>7925</v>
      </c>
      <c r="E62" s="1589" t="s">
        <v>8467</v>
      </c>
      <c r="F62" s="1589" t="s">
        <v>8468</v>
      </c>
      <c r="G62" s="1590" t="s">
        <v>7926</v>
      </c>
      <c r="I62" s="1587" t="s">
        <v>7923</v>
      </c>
      <c r="J62" s="1588" t="s">
        <v>7924</v>
      </c>
      <c r="K62" s="1589" t="s">
        <v>7925</v>
      </c>
      <c r="L62" s="1589" t="s">
        <v>8467</v>
      </c>
      <c r="M62" s="1589" t="s">
        <v>8468</v>
      </c>
      <c r="N62" s="1590" t="s">
        <v>7926</v>
      </c>
    </row>
    <row r="63" spans="2:14">
      <c r="B63" s="1608" t="s">
        <v>8172</v>
      </c>
      <c r="C63" s="1610">
        <v>160</v>
      </c>
      <c r="D63" s="1610">
        <v>160</v>
      </c>
      <c r="E63" s="1636">
        <v>12</v>
      </c>
      <c r="F63" s="1610">
        <v>8</v>
      </c>
      <c r="G63" s="1611">
        <v>1</v>
      </c>
      <c r="I63" s="1608" t="s">
        <v>8173</v>
      </c>
      <c r="J63" s="1610">
        <v>157</v>
      </c>
      <c r="K63" s="1610">
        <v>157</v>
      </c>
      <c r="L63" s="1636">
        <v>14</v>
      </c>
      <c r="M63" s="1610">
        <v>14</v>
      </c>
      <c r="N63" s="1611">
        <v>1</v>
      </c>
    </row>
    <row r="64" spans="2:14">
      <c r="B64" s="1608" t="s">
        <v>8174</v>
      </c>
      <c r="C64" s="1613">
        <v>178</v>
      </c>
      <c r="D64" s="1613">
        <v>178</v>
      </c>
      <c r="E64" s="1636">
        <v>12</v>
      </c>
      <c r="F64" s="1613">
        <v>8</v>
      </c>
      <c r="G64" s="1614">
        <v>1</v>
      </c>
      <c r="I64" s="1608" t="s">
        <v>8175</v>
      </c>
      <c r="J64" s="1613">
        <v>174</v>
      </c>
      <c r="K64" s="1613">
        <v>174</v>
      </c>
      <c r="L64" s="1636">
        <v>14</v>
      </c>
      <c r="M64" s="1613">
        <v>14</v>
      </c>
      <c r="N64" s="1614">
        <v>1</v>
      </c>
    </row>
    <row r="65" spans="2:14">
      <c r="B65" s="1608" t="s">
        <v>8176</v>
      </c>
      <c r="C65" s="1613">
        <v>196</v>
      </c>
      <c r="D65" s="1613">
        <v>196</v>
      </c>
      <c r="E65" s="1636">
        <v>13</v>
      </c>
      <c r="F65" s="1613">
        <v>8</v>
      </c>
      <c r="G65" s="1614">
        <v>1</v>
      </c>
      <c r="I65" s="1608" t="s">
        <v>8177</v>
      </c>
      <c r="J65" s="1613">
        <v>192</v>
      </c>
      <c r="K65" s="1613">
        <v>192</v>
      </c>
      <c r="L65" s="1636">
        <v>14</v>
      </c>
      <c r="M65" s="1613">
        <v>14</v>
      </c>
      <c r="N65" s="1614">
        <v>1</v>
      </c>
    </row>
    <row r="66" spans="2:14">
      <c r="B66" s="1608" t="s">
        <v>8178</v>
      </c>
      <c r="C66" s="1613">
        <v>214</v>
      </c>
      <c r="D66" s="1613">
        <v>214</v>
      </c>
      <c r="E66" s="1636">
        <v>13</v>
      </c>
      <c r="F66" s="1613">
        <v>8</v>
      </c>
      <c r="G66" s="1614">
        <v>1</v>
      </c>
      <c r="I66" s="1608" t="s">
        <v>8179</v>
      </c>
      <c r="J66" s="1613">
        <v>209</v>
      </c>
      <c r="K66" s="1613">
        <v>209</v>
      </c>
      <c r="L66" s="1636">
        <v>14</v>
      </c>
      <c r="M66" s="1613">
        <v>14</v>
      </c>
      <c r="N66" s="1614">
        <v>1</v>
      </c>
    </row>
    <row r="67" spans="2:14">
      <c r="B67" s="1608" t="s">
        <v>8180</v>
      </c>
      <c r="C67" s="1613">
        <v>243</v>
      </c>
      <c r="D67" s="1613">
        <v>243</v>
      </c>
      <c r="E67" s="1636">
        <v>14</v>
      </c>
      <c r="F67" s="1613">
        <v>8</v>
      </c>
      <c r="G67" s="1614">
        <v>1</v>
      </c>
      <c r="I67" s="1608" t="s">
        <v>8181</v>
      </c>
      <c r="J67" s="1613">
        <v>226</v>
      </c>
      <c r="K67" s="1613">
        <v>226</v>
      </c>
      <c r="L67" s="1636">
        <v>14</v>
      </c>
      <c r="M67" s="1613">
        <v>14</v>
      </c>
      <c r="N67" s="1614">
        <v>1</v>
      </c>
    </row>
    <row r="68" spans="2:14">
      <c r="B68" s="1608" t="s">
        <v>8182</v>
      </c>
      <c r="C68" s="1613">
        <v>250</v>
      </c>
      <c r="D68" s="1613">
        <v>250</v>
      </c>
      <c r="E68" s="1636">
        <v>14</v>
      </c>
      <c r="F68" s="1613">
        <v>8</v>
      </c>
      <c r="G68" s="1614">
        <v>1</v>
      </c>
      <c r="I68" s="1608" t="s">
        <v>8183</v>
      </c>
      <c r="J68" s="1613">
        <v>243</v>
      </c>
      <c r="K68" s="1613">
        <v>243</v>
      </c>
      <c r="L68" s="1636">
        <v>14</v>
      </c>
      <c r="M68" s="1613">
        <v>14</v>
      </c>
      <c r="N68" s="1614">
        <v>1</v>
      </c>
    </row>
    <row r="69" spans="2:14">
      <c r="B69" s="1608" t="s">
        <v>8184</v>
      </c>
      <c r="C69" s="1613">
        <v>268</v>
      </c>
      <c r="D69" s="1613">
        <v>268</v>
      </c>
      <c r="E69" s="1636">
        <v>15</v>
      </c>
      <c r="F69" s="1613">
        <v>8</v>
      </c>
      <c r="G69" s="1614">
        <v>1</v>
      </c>
      <c r="I69" s="1608" t="s">
        <v>8185</v>
      </c>
      <c r="J69" s="1613">
        <v>261</v>
      </c>
      <c r="K69" s="1613">
        <v>261</v>
      </c>
      <c r="L69" s="1636">
        <v>14</v>
      </c>
      <c r="M69" s="1613">
        <v>14</v>
      </c>
      <c r="N69" s="1614">
        <v>1</v>
      </c>
    </row>
    <row r="70" spans="2:14">
      <c r="B70" s="1608" t="s">
        <v>8186</v>
      </c>
      <c r="C70" s="1612" t="s">
        <v>7918</v>
      </c>
      <c r="D70" s="1613">
        <v>286</v>
      </c>
      <c r="E70" s="1612" t="s">
        <v>5365</v>
      </c>
      <c r="F70" s="1613">
        <v>8</v>
      </c>
      <c r="G70" s="1614">
        <v>2</v>
      </c>
      <c r="I70" s="1608" t="s">
        <v>8187</v>
      </c>
      <c r="J70" s="1612" t="s">
        <v>7918</v>
      </c>
      <c r="K70" s="1613">
        <v>280</v>
      </c>
      <c r="L70" s="1612" t="s">
        <v>5365</v>
      </c>
      <c r="M70" s="1613">
        <v>14</v>
      </c>
      <c r="N70" s="1614">
        <v>2</v>
      </c>
    </row>
    <row r="71" spans="2:14">
      <c r="B71" s="1608" t="s">
        <v>8188</v>
      </c>
      <c r="C71" s="1612" t="s">
        <v>8014</v>
      </c>
      <c r="D71" s="1613">
        <v>304</v>
      </c>
      <c r="E71" s="1612" t="s">
        <v>5365</v>
      </c>
      <c r="F71" s="1613">
        <v>8</v>
      </c>
      <c r="G71" s="1614">
        <v>3</v>
      </c>
      <c r="I71" s="1608" t="s">
        <v>8189</v>
      </c>
      <c r="J71" s="1612" t="s">
        <v>8014</v>
      </c>
      <c r="K71" s="1613">
        <v>300</v>
      </c>
      <c r="L71" s="1612" t="s">
        <v>5365</v>
      </c>
      <c r="M71" s="1613">
        <v>14</v>
      </c>
      <c r="N71" s="1614">
        <v>3</v>
      </c>
    </row>
    <row r="72" spans="2:14" ht="17.25" thickBot="1">
      <c r="B72" s="1615" t="s">
        <v>8190</v>
      </c>
      <c r="C72" s="1616" t="s">
        <v>8014</v>
      </c>
      <c r="D72" s="1617">
        <v>322</v>
      </c>
      <c r="E72" s="1616" t="s">
        <v>5365</v>
      </c>
      <c r="F72" s="1617">
        <v>8</v>
      </c>
      <c r="G72" s="1618">
        <v>4</v>
      </c>
      <c r="I72" s="1615" t="s">
        <v>8191</v>
      </c>
      <c r="J72" s="1616" t="s">
        <v>8014</v>
      </c>
      <c r="K72" s="1617">
        <v>320</v>
      </c>
      <c r="L72" s="1616" t="s">
        <v>5365</v>
      </c>
      <c r="M72" s="1617">
        <v>14</v>
      </c>
      <c r="N72" s="1618">
        <v>4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A55" zoomScale="85" zoomScaleNormal="85" workbookViewId="0">
      <selection activeCell="E70" sqref="E70:E72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8192</v>
      </c>
      <c r="J1" s="1625" t="s">
        <v>8193</v>
      </c>
      <c r="K1" s="1621" t="s">
        <v>8194</v>
      </c>
      <c r="L1" s="1621"/>
    </row>
    <row r="2" spans="1:14" ht="17.25" thickBot="1">
      <c r="B2" s="1587" t="s">
        <v>7923</v>
      </c>
      <c r="C2" s="1588" t="s">
        <v>7924</v>
      </c>
      <c r="D2" s="1589" t="s">
        <v>7925</v>
      </c>
      <c r="E2" s="1589" t="s">
        <v>8467</v>
      </c>
      <c r="F2" s="1589" t="s">
        <v>8468</v>
      </c>
      <c r="G2" s="1590" t="s">
        <v>7926</v>
      </c>
      <c r="I2" s="1587" t="s">
        <v>7923</v>
      </c>
      <c r="J2" s="1588" t="s">
        <v>7924</v>
      </c>
      <c r="K2" s="1589" t="s">
        <v>7925</v>
      </c>
      <c r="L2" s="1589" t="s">
        <v>8467</v>
      </c>
      <c r="M2" s="1589" t="s">
        <v>8468</v>
      </c>
      <c r="N2" s="1590" t="s">
        <v>7926</v>
      </c>
    </row>
    <row r="3" spans="1:14">
      <c r="B3" s="1608" t="s">
        <v>8195</v>
      </c>
      <c r="C3" s="1609">
        <v>155</v>
      </c>
      <c r="D3" s="1610">
        <v>170</v>
      </c>
      <c r="E3" s="1637">
        <v>15</v>
      </c>
      <c r="F3" s="1610">
        <v>10</v>
      </c>
      <c r="G3" s="1611">
        <v>1</v>
      </c>
      <c r="I3" s="1608" t="s">
        <v>8196</v>
      </c>
      <c r="J3" s="1626" t="s">
        <v>8197</v>
      </c>
      <c r="K3" s="1626" t="s">
        <v>8197</v>
      </c>
      <c r="L3" s="1637">
        <v>9</v>
      </c>
      <c r="M3" s="1610">
        <v>10</v>
      </c>
      <c r="N3" s="1611">
        <v>1</v>
      </c>
    </row>
    <row r="4" spans="1:14">
      <c r="B4" s="1608" t="s">
        <v>8198</v>
      </c>
      <c r="C4" s="1612">
        <v>170</v>
      </c>
      <c r="D4" s="1613">
        <v>210</v>
      </c>
      <c r="E4" s="1637">
        <v>15</v>
      </c>
      <c r="F4" s="1610">
        <v>10</v>
      </c>
      <c r="G4" s="1614">
        <v>1</v>
      </c>
      <c r="I4" s="1608" t="s">
        <v>8199</v>
      </c>
      <c r="J4" s="1627" t="s">
        <v>8200</v>
      </c>
      <c r="K4" s="1627" t="s">
        <v>8200</v>
      </c>
      <c r="L4" s="1637">
        <v>10</v>
      </c>
      <c r="M4" s="1613">
        <v>10</v>
      </c>
      <c r="N4" s="1614">
        <v>1</v>
      </c>
    </row>
    <row r="5" spans="1:14">
      <c r="B5" s="1608" t="s">
        <v>8201</v>
      </c>
      <c r="C5" s="1612">
        <v>185</v>
      </c>
      <c r="D5" s="1613">
        <v>215</v>
      </c>
      <c r="E5" s="1637">
        <v>15</v>
      </c>
      <c r="F5" s="1610">
        <v>10</v>
      </c>
      <c r="G5" s="1614">
        <v>1</v>
      </c>
      <c r="I5" s="1608" t="s">
        <v>8202</v>
      </c>
      <c r="J5" s="1627" t="s">
        <v>8203</v>
      </c>
      <c r="K5" s="1627" t="s">
        <v>8203</v>
      </c>
      <c r="L5" s="1637">
        <v>10</v>
      </c>
      <c r="M5" s="1613">
        <v>11</v>
      </c>
      <c r="N5" s="1614">
        <v>1</v>
      </c>
    </row>
    <row r="6" spans="1:14">
      <c r="B6" s="1608" t="s">
        <v>8204</v>
      </c>
      <c r="C6" s="1612">
        <v>200</v>
      </c>
      <c r="D6" s="1613">
        <v>230</v>
      </c>
      <c r="E6" s="1637">
        <v>15</v>
      </c>
      <c r="F6" s="1610">
        <v>10</v>
      </c>
      <c r="G6" s="1614">
        <v>1</v>
      </c>
      <c r="I6" s="1608" t="s">
        <v>8205</v>
      </c>
      <c r="J6" s="1627" t="s">
        <v>8206</v>
      </c>
      <c r="K6" s="1627" t="s">
        <v>8206</v>
      </c>
      <c r="L6" s="1637">
        <v>12</v>
      </c>
      <c r="M6" s="1613">
        <v>11</v>
      </c>
      <c r="N6" s="1614">
        <v>1</v>
      </c>
    </row>
    <row r="7" spans="1:14">
      <c r="B7" s="1608" t="s">
        <v>8207</v>
      </c>
      <c r="C7" s="1612">
        <v>215</v>
      </c>
      <c r="D7" s="1613">
        <v>245</v>
      </c>
      <c r="E7" s="1637">
        <v>15</v>
      </c>
      <c r="F7" s="1610">
        <v>10</v>
      </c>
      <c r="G7" s="1614">
        <v>1</v>
      </c>
      <c r="I7" s="1608" t="s">
        <v>8208</v>
      </c>
      <c r="J7" s="1627" t="s">
        <v>8209</v>
      </c>
      <c r="K7" s="1627" t="s">
        <v>8209</v>
      </c>
      <c r="L7" s="1637">
        <v>12</v>
      </c>
      <c r="M7" s="1613">
        <v>12</v>
      </c>
      <c r="N7" s="1614">
        <v>1</v>
      </c>
    </row>
    <row r="8" spans="1:14">
      <c r="B8" s="1608" t="s">
        <v>8210</v>
      </c>
      <c r="C8" s="1612">
        <v>230</v>
      </c>
      <c r="D8" s="1613">
        <v>260</v>
      </c>
      <c r="E8" s="1637">
        <v>15</v>
      </c>
      <c r="F8" s="1610">
        <v>10</v>
      </c>
      <c r="G8" s="1614">
        <v>1</v>
      </c>
      <c r="I8" s="1608" t="s">
        <v>8211</v>
      </c>
      <c r="J8" s="1627" t="s">
        <v>8212</v>
      </c>
      <c r="K8" s="1627" t="s">
        <v>8212</v>
      </c>
      <c r="L8" s="1637">
        <v>13</v>
      </c>
      <c r="M8" s="1613">
        <v>12</v>
      </c>
      <c r="N8" s="1614">
        <v>1</v>
      </c>
    </row>
    <row r="9" spans="1:14">
      <c r="B9" s="1608" t="s">
        <v>8213</v>
      </c>
      <c r="C9" s="1612">
        <v>245</v>
      </c>
      <c r="D9" s="1613">
        <v>275</v>
      </c>
      <c r="E9" s="1637">
        <v>15</v>
      </c>
      <c r="F9" s="1610">
        <v>10</v>
      </c>
      <c r="G9" s="1614">
        <v>1</v>
      </c>
      <c r="I9" s="1608" t="s">
        <v>8214</v>
      </c>
      <c r="J9" s="1627" t="s">
        <v>8215</v>
      </c>
      <c r="K9" s="1627" t="s">
        <v>8215</v>
      </c>
      <c r="L9" s="1637">
        <v>13</v>
      </c>
      <c r="M9" s="1613">
        <v>13</v>
      </c>
      <c r="N9" s="1614">
        <v>1</v>
      </c>
    </row>
    <row r="10" spans="1:14">
      <c r="B10" s="1608" t="s">
        <v>8216</v>
      </c>
      <c r="C10" s="1612" t="s">
        <v>7942</v>
      </c>
      <c r="D10" s="1613">
        <v>295</v>
      </c>
      <c r="E10" s="1639" t="s">
        <v>5365</v>
      </c>
      <c r="F10" s="1610">
        <v>10</v>
      </c>
      <c r="G10" s="1614">
        <v>2</v>
      </c>
      <c r="I10" s="1608" t="s">
        <v>8217</v>
      </c>
      <c r="J10" s="1612" t="s">
        <v>7942</v>
      </c>
      <c r="K10" s="1627" t="s">
        <v>8218</v>
      </c>
      <c r="L10" s="1639" t="s">
        <v>5365</v>
      </c>
      <c r="M10" s="1613">
        <v>13</v>
      </c>
      <c r="N10" s="1614">
        <v>2</v>
      </c>
    </row>
    <row r="11" spans="1:14">
      <c r="B11" s="1608" t="s">
        <v>8219</v>
      </c>
      <c r="C11" s="1612" t="s">
        <v>7918</v>
      </c>
      <c r="D11" s="1613">
        <v>315</v>
      </c>
      <c r="E11" s="1612" t="s">
        <v>5365</v>
      </c>
      <c r="F11" s="1610">
        <v>10</v>
      </c>
      <c r="G11" s="1614">
        <v>3</v>
      </c>
      <c r="I11" s="1608" t="s">
        <v>8220</v>
      </c>
      <c r="J11" s="1612" t="s">
        <v>7918</v>
      </c>
      <c r="K11" s="1626" t="s">
        <v>8221</v>
      </c>
      <c r="L11" s="1639" t="s">
        <v>5365</v>
      </c>
      <c r="M11" s="1613">
        <v>14</v>
      </c>
      <c r="N11" s="1614">
        <v>3</v>
      </c>
    </row>
    <row r="12" spans="1:14" ht="17.25" thickBot="1">
      <c r="B12" s="1615" t="s">
        <v>8222</v>
      </c>
      <c r="C12" s="1616" t="s">
        <v>7918</v>
      </c>
      <c r="D12" s="1617">
        <v>335</v>
      </c>
      <c r="E12" s="1616" t="s">
        <v>5365</v>
      </c>
      <c r="F12" s="1617">
        <v>10</v>
      </c>
      <c r="G12" s="1618">
        <v>4</v>
      </c>
      <c r="I12" s="1615" t="s">
        <v>8223</v>
      </c>
      <c r="J12" s="1616" t="s">
        <v>7969</v>
      </c>
      <c r="K12" s="1628" t="s">
        <v>8224</v>
      </c>
      <c r="L12" s="1616" t="s">
        <v>5365</v>
      </c>
      <c r="M12" s="1617">
        <v>14</v>
      </c>
      <c r="N12" s="1618">
        <v>4</v>
      </c>
    </row>
    <row r="13" spans="1:14" ht="17.25" thickBot="1"/>
    <row r="14" spans="1:14" ht="17.25" thickBot="1">
      <c r="B14" s="1587" t="s">
        <v>8015</v>
      </c>
      <c r="C14" s="1588" t="s">
        <v>8016</v>
      </c>
      <c r="D14" s="1589" t="s">
        <v>8017</v>
      </c>
      <c r="E14" s="1589" t="s">
        <v>8467</v>
      </c>
      <c r="F14" s="1589" t="s">
        <v>8468</v>
      </c>
      <c r="G14" s="1590" t="s">
        <v>8018</v>
      </c>
      <c r="I14" s="1587" t="s">
        <v>8015</v>
      </c>
      <c r="J14" s="1588" t="s">
        <v>8016</v>
      </c>
      <c r="K14" s="1589" t="s">
        <v>8017</v>
      </c>
      <c r="L14" s="1589" t="s">
        <v>8467</v>
      </c>
      <c r="M14" s="1589" t="s">
        <v>8468</v>
      </c>
      <c r="N14" s="1590" t="s">
        <v>8018</v>
      </c>
    </row>
    <row r="15" spans="1:14">
      <c r="B15" s="1608" t="s">
        <v>8225</v>
      </c>
      <c r="C15" s="1609">
        <v>160</v>
      </c>
      <c r="D15" s="1610">
        <v>200</v>
      </c>
      <c r="E15" s="1637">
        <v>12</v>
      </c>
      <c r="F15" s="1610">
        <v>12</v>
      </c>
      <c r="G15" s="1611">
        <v>1</v>
      </c>
      <c r="I15" s="1608" t="s">
        <v>8226</v>
      </c>
      <c r="J15" s="1609">
        <v>160</v>
      </c>
      <c r="K15" s="1610">
        <v>175</v>
      </c>
      <c r="L15" s="1637">
        <v>15</v>
      </c>
      <c r="M15" s="1610">
        <v>15</v>
      </c>
      <c r="N15" s="1611">
        <v>1</v>
      </c>
    </row>
    <row r="16" spans="1:14">
      <c r="B16" s="1608" t="s">
        <v>8227</v>
      </c>
      <c r="C16" s="1612">
        <v>180</v>
      </c>
      <c r="D16" s="1613">
        <v>220</v>
      </c>
      <c r="E16" s="1637">
        <v>12</v>
      </c>
      <c r="F16" s="1613">
        <v>12</v>
      </c>
      <c r="G16" s="1614">
        <v>1</v>
      </c>
      <c r="I16" s="1608" t="s">
        <v>8228</v>
      </c>
      <c r="J16" s="1612">
        <v>175</v>
      </c>
      <c r="K16" s="1613">
        <v>205</v>
      </c>
      <c r="L16" s="1637">
        <v>15</v>
      </c>
      <c r="M16" s="1613">
        <v>15</v>
      </c>
      <c r="N16" s="1614">
        <v>1</v>
      </c>
    </row>
    <row r="17" spans="2:14">
      <c r="B17" s="1608" t="s">
        <v>8229</v>
      </c>
      <c r="C17" s="1612">
        <v>200</v>
      </c>
      <c r="D17" s="1613">
        <v>240</v>
      </c>
      <c r="E17" s="1637">
        <v>13</v>
      </c>
      <c r="F17" s="1613">
        <v>13</v>
      </c>
      <c r="G17" s="1614">
        <v>1</v>
      </c>
      <c r="I17" s="1608" t="s">
        <v>8230</v>
      </c>
      <c r="J17" s="1612">
        <v>190</v>
      </c>
      <c r="K17" s="1613">
        <v>220</v>
      </c>
      <c r="L17" s="1637">
        <v>15</v>
      </c>
      <c r="M17" s="1613">
        <v>16</v>
      </c>
      <c r="N17" s="1614">
        <v>1</v>
      </c>
    </row>
    <row r="18" spans="2:14">
      <c r="B18" s="1608" t="s">
        <v>8231</v>
      </c>
      <c r="C18" s="1612">
        <v>220</v>
      </c>
      <c r="D18" s="1613">
        <v>260</v>
      </c>
      <c r="E18" s="1637">
        <v>14</v>
      </c>
      <c r="F18" s="1613">
        <v>13</v>
      </c>
      <c r="G18" s="1614">
        <v>1</v>
      </c>
      <c r="I18" s="1608" t="s">
        <v>8232</v>
      </c>
      <c r="J18" s="1612">
        <v>205</v>
      </c>
      <c r="K18" s="1613">
        <v>235</v>
      </c>
      <c r="L18" s="1637">
        <v>15</v>
      </c>
      <c r="M18" s="1613">
        <v>16</v>
      </c>
      <c r="N18" s="1614">
        <v>1</v>
      </c>
    </row>
    <row r="19" spans="2:14">
      <c r="B19" s="1608" t="s">
        <v>8233</v>
      </c>
      <c r="C19" s="1612">
        <v>240</v>
      </c>
      <c r="D19" s="1613">
        <v>280</v>
      </c>
      <c r="E19" s="1637">
        <v>14</v>
      </c>
      <c r="F19" s="1613">
        <v>14</v>
      </c>
      <c r="G19" s="1614">
        <v>1</v>
      </c>
      <c r="I19" s="1608" t="s">
        <v>8234</v>
      </c>
      <c r="J19" s="1612">
        <v>220</v>
      </c>
      <c r="K19" s="1613">
        <v>250</v>
      </c>
      <c r="L19" s="1637">
        <v>15</v>
      </c>
      <c r="M19" s="1613">
        <v>17</v>
      </c>
      <c r="N19" s="1614">
        <v>1</v>
      </c>
    </row>
    <row r="20" spans="2:14">
      <c r="B20" s="1608" t="s">
        <v>8235</v>
      </c>
      <c r="C20" s="1612">
        <v>260</v>
      </c>
      <c r="D20" s="1613">
        <v>300</v>
      </c>
      <c r="E20" s="1637">
        <v>15</v>
      </c>
      <c r="F20" s="1613">
        <v>14</v>
      </c>
      <c r="G20" s="1614">
        <v>1</v>
      </c>
      <c r="I20" s="1608" t="s">
        <v>8236</v>
      </c>
      <c r="J20" s="1612">
        <v>235</v>
      </c>
      <c r="K20" s="1613">
        <v>265</v>
      </c>
      <c r="L20" s="1637">
        <v>15</v>
      </c>
      <c r="M20" s="1613">
        <v>17</v>
      </c>
      <c r="N20" s="1614">
        <v>1</v>
      </c>
    </row>
    <row r="21" spans="2:14">
      <c r="B21" s="1608" t="s">
        <v>8237</v>
      </c>
      <c r="C21" s="1612">
        <v>280</v>
      </c>
      <c r="D21" s="1613">
        <v>320</v>
      </c>
      <c r="E21" s="1637">
        <v>16</v>
      </c>
      <c r="F21" s="1613">
        <v>15</v>
      </c>
      <c r="G21" s="1614">
        <v>1</v>
      </c>
      <c r="I21" s="1608" t="s">
        <v>8238</v>
      </c>
      <c r="J21" s="1612">
        <v>250</v>
      </c>
      <c r="K21" s="1613">
        <v>280</v>
      </c>
      <c r="L21" s="1637">
        <v>15</v>
      </c>
      <c r="M21" s="1613">
        <v>18</v>
      </c>
      <c r="N21" s="1614">
        <v>1</v>
      </c>
    </row>
    <row r="22" spans="2:14">
      <c r="B22" s="1608" t="s">
        <v>8239</v>
      </c>
      <c r="C22" s="1612" t="s">
        <v>7918</v>
      </c>
      <c r="D22" s="1613">
        <v>345</v>
      </c>
      <c r="E22" s="1612" t="s">
        <v>5365</v>
      </c>
      <c r="F22" s="1613">
        <v>15</v>
      </c>
      <c r="G22" s="1614">
        <v>2</v>
      </c>
      <c r="I22" s="1608" t="s">
        <v>8240</v>
      </c>
      <c r="J22" s="1612" t="s">
        <v>7918</v>
      </c>
      <c r="K22" s="1613">
        <v>300</v>
      </c>
      <c r="L22" s="1639" t="s">
        <v>5365</v>
      </c>
      <c r="M22" s="1613">
        <v>18</v>
      </c>
      <c r="N22" s="1614">
        <v>2</v>
      </c>
    </row>
    <row r="23" spans="2:14">
      <c r="B23" s="1608" t="s">
        <v>8241</v>
      </c>
      <c r="C23" s="1612" t="s">
        <v>7918</v>
      </c>
      <c r="D23" s="1613">
        <v>370</v>
      </c>
      <c r="E23" s="1612" t="s">
        <v>5365</v>
      </c>
      <c r="F23" s="1613">
        <v>16</v>
      </c>
      <c r="G23" s="1614">
        <v>3</v>
      </c>
      <c r="I23" s="1608" t="s">
        <v>8242</v>
      </c>
      <c r="J23" s="1612" t="s">
        <v>7918</v>
      </c>
      <c r="K23" s="1613">
        <v>320</v>
      </c>
      <c r="L23" s="1612" t="s">
        <v>5365</v>
      </c>
      <c r="M23" s="1613">
        <v>19</v>
      </c>
      <c r="N23" s="1614">
        <v>3</v>
      </c>
    </row>
    <row r="24" spans="2:14" ht="17.25" thickBot="1">
      <c r="B24" s="1615" t="s">
        <v>8243</v>
      </c>
      <c r="C24" s="1616" t="s">
        <v>7918</v>
      </c>
      <c r="D24" s="1617">
        <v>395</v>
      </c>
      <c r="E24" s="1616" t="s">
        <v>5365</v>
      </c>
      <c r="F24" s="1617">
        <v>16</v>
      </c>
      <c r="G24" s="1618">
        <v>4</v>
      </c>
      <c r="I24" s="1615" t="s">
        <v>8244</v>
      </c>
      <c r="J24" s="1616" t="s">
        <v>7918</v>
      </c>
      <c r="K24" s="1617">
        <v>340</v>
      </c>
      <c r="L24" s="1616" t="s">
        <v>5365</v>
      </c>
      <c r="M24" s="1617">
        <v>19</v>
      </c>
      <c r="N24" s="1618">
        <v>4</v>
      </c>
    </row>
    <row r="25" spans="2:14" ht="17.25" thickBot="1">
      <c r="J25" s="1629" t="s">
        <v>8245</v>
      </c>
      <c r="K25" s="1630" t="s">
        <v>8246</v>
      </c>
      <c r="L25" s="1630"/>
    </row>
    <row r="26" spans="2:14" ht="17.25" thickBot="1">
      <c r="B26" s="1587" t="s">
        <v>8247</v>
      </c>
      <c r="C26" s="1588" t="s">
        <v>8248</v>
      </c>
      <c r="D26" s="1589" t="s">
        <v>8249</v>
      </c>
      <c r="E26" s="1589" t="s">
        <v>8467</v>
      </c>
      <c r="F26" s="1589" t="s">
        <v>8468</v>
      </c>
      <c r="G26" s="1590" t="s">
        <v>8250</v>
      </c>
      <c r="I26" s="1587" t="s">
        <v>8247</v>
      </c>
      <c r="J26" s="1588" t="s">
        <v>8251</v>
      </c>
      <c r="K26" s="1589" t="s">
        <v>8252</v>
      </c>
      <c r="L26" s="1589" t="s">
        <v>8467</v>
      </c>
      <c r="M26" s="1589" t="s">
        <v>8468</v>
      </c>
      <c r="N26" s="1590" t="s">
        <v>8250</v>
      </c>
    </row>
    <row r="27" spans="2:14">
      <c r="B27" s="1608" t="s">
        <v>8253</v>
      </c>
      <c r="C27" s="1609">
        <v>150</v>
      </c>
      <c r="D27" s="1610">
        <v>170</v>
      </c>
      <c r="E27" s="1636">
        <v>13</v>
      </c>
      <c r="F27" s="1610">
        <v>9</v>
      </c>
      <c r="G27" s="1611">
        <v>1</v>
      </c>
      <c r="I27" s="1608" t="s">
        <v>8254</v>
      </c>
      <c r="J27" s="1626" t="s">
        <v>8255</v>
      </c>
      <c r="K27" s="1626" t="s">
        <v>8255</v>
      </c>
      <c r="L27" s="1636">
        <v>9</v>
      </c>
      <c r="M27" s="1610">
        <v>10</v>
      </c>
      <c r="N27" s="1611">
        <v>1</v>
      </c>
    </row>
    <row r="28" spans="2:14">
      <c r="B28" s="1608" t="s">
        <v>8256</v>
      </c>
      <c r="C28" s="1612">
        <v>160</v>
      </c>
      <c r="D28" s="1613">
        <v>180</v>
      </c>
      <c r="E28" s="1636">
        <v>13</v>
      </c>
      <c r="F28" s="1610">
        <v>9</v>
      </c>
      <c r="G28" s="1614">
        <v>1</v>
      </c>
      <c r="I28" s="1608" t="s">
        <v>8257</v>
      </c>
      <c r="J28" s="1627" t="s">
        <v>8258</v>
      </c>
      <c r="K28" s="1627" t="s">
        <v>8258</v>
      </c>
      <c r="L28" s="1636">
        <v>10</v>
      </c>
      <c r="M28" s="1613">
        <v>10</v>
      </c>
      <c r="N28" s="1614">
        <v>1</v>
      </c>
    </row>
    <row r="29" spans="2:14">
      <c r="B29" s="1608" t="s">
        <v>8259</v>
      </c>
      <c r="C29" s="1612">
        <v>170</v>
      </c>
      <c r="D29" s="1613">
        <v>190</v>
      </c>
      <c r="E29" s="1636">
        <v>12</v>
      </c>
      <c r="F29" s="1610">
        <v>9</v>
      </c>
      <c r="G29" s="1614">
        <v>1</v>
      </c>
      <c r="I29" s="1608" t="s">
        <v>8260</v>
      </c>
      <c r="J29" s="1627" t="s">
        <v>8261</v>
      </c>
      <c r="K29" s="1627" t="s">
        <v>8261</v>
      </c>
      <c r="L29" s="1636">
        <v>10</v>
      </c>
      <c r="M29" s="1613">
        <v>11</v>
      </c>
      <c r="N29" s="1614">
        <v>1</v>
      </c>
    </row>
    <row r="30" spans="2:14">
      <c r="B30" s="1608" t="s">
        <v>8262</v>
      </c>
      <c r="C30" s="1612">
        <v>180</v>
      </c>
      <c r="D30" s="1613">
        <v>200</v>
      </c>
      <c r="E30" s="1636">
        <v>12</v>
      </c>
      <c r="F30" s="1610">
        <v>9</v>
      </c>
      <c r="G30" s="1614">
        <v>1</v>
      </c>
      <c r="I30" s="1608" t="s">
        <v>8263</v>
      </c>
      <c r="J30" s="1627" t="s">
        <v>8264</v>
      </c>
      <c r="K30" s="1627" t="s">
        <v>8264</v>
      </c>
      <c r="L30" s="1636">
        <v>12</v>
      </c>
      <c r="M30" s="1613">
        <v>11</v>
      </c>
      <c r="N30" s="1614">
        <v>1</v>
      </c>
    </row>
    <row r="31" spans="2:14">
      <c r="B31" s="1608" t="s">
        <v>8265</v>
      </c>
      <c r="C31" s="1612">
        <v>190</v>
      </c>
      <c r="D31" s="1613">
        <v>210</v>
      </c>
      <c r="E31" s="1636">
        <v>10</v>
      </c>
      <c r="F31" s="1610">
        <v>9</v>
      </c>
      <c r="G31" s="1614">
        <v>1</v>
      </c>
      <c r="I31" s="1608" t="s">
        <v>8266</v>
      </c>
      <c r="J31" s="1627" t="s">
        <v>8267</v>
      </c>
      <c r="K31" s="1627" t="s">
        <v>8267</v>
      </c>
      <c r="L31" s="1636">
        <v>12</v>
      </c>
      <c r="M31" s="1613">
        <v>12</v>
      </c>
      <c r="N31" s="1614">
        <v>1</v>
      </c>
    </row>
    <row r="32" spans="2:14">
      <c r="B32" s="1608" t="s">
        <v>8268</v>
      </c>
      <c r="C32" s="1612">
        <v>200</v>
      </c>
      <c r="D32" s="1613">
        <v>220</v>
      </c>
      <c r="E32" s="1636">
        <v>10</v>
      </c>
      <c r="F32" s="1610">
        <v>9</v>
      </c>
      <c r="G32" s="1614">
        <v>1</v>
      </c>
      <c r="I32" s="1608" t="s">
        <v>8269</v>
      </c>
      <c r="J32" s="1627" t="s">
        <v>8270</v>
      </c>
      <c r="K32" s="1627" t="s">
        <v>8270</v>
      </c>
      <c r="L32" s="1636">
        <v>13</v>
      </c>
      <c r="M32" s="1613">
        <v>12</v>
      </c>
      <c r="N32" s="1614">
        <v>1</v>
      </c>
    </row>
    <row r="33" spans="2:14">
      <c r="B33" s="1608" t="s">
        <v>8271</v>
      </c>
      <c r="C33" s="1612">
        <v>210</v>
      </c>
      <c r="D33" s="1613">
        <v>230</v>
      </c>
      <c r="E33" s="1636">
        <v>9</v>
      </c>
      <c r="F33" s="1610">
        <v>9</v>
      </c>
      <c r="G33" s="1614">
        <v>1</v>
      </c>
      <c r="I33" s="1608" t="s">
        <v>8272</v>
      </c>
      <c r="J33" s="1627" t="s">
        <v>8273</v>
      </c>
      <c r="K33" s="1627" t="s">
        <v>8273</v>
      </c>
      <c r="L33" s="1636">
        <v>13</v>
      </c>
      <c r="M33" s="1613">
        <v>13</v>
      </c>
      <c r="N33" s="1614">
        <v>1</v>
      </c>
    </row>
    <row r="34" spans="2:14">
      <c r="B34" s="1608" t="s">
        <v>8274</v>
      </c>
      <c r="C34" s="1612" t="s">
        <v>7918</v>
      </c>
      <c r="D34" s="1613">
        <v>245</v>
      </c>
      <c r="E34" s="1612" t="s">
        <v>5365</v>
      </c>
      <c r="F34" s="1610">
        <v>9</v>
      </c>
      <c r="G34" s="1614">
        <v>2</v>
      </c>
      <c r="I34" s="1608" t="s">
        <v>8275</v>
      </c>
      <c r="J34" s="1612" t="s">
        <v>7918</v>
      </c>
      <c r="K34" s="1627" t="s">
        <v>8276</v>
      </c>
      <c r="L34" s="1612" t="s">
        <v>5365</v>
      </c>
      <c r="M34" s="1613">
        <v>13</v>
      </c>
      <c r="N34" s="1614">
        <v>2</v>
      </c>
    </row>
    <row r="35" spans="2:14">
      <c r="B35" s="1608" t="s">
        <v>8277</v>
      </c>
      <c r="C35" s="1612" t="s">
        <v>7918</v>
      </c>
      <c r="D35" s="1613">
        <v>260</v>
      </c>
      <c r="E35" s="1612" t="s">
        <v>5365</v>
      </c>
      <c r="F35" s="1610">
        <v>9</v>
      </c>
      <c r="G35" s="1614">
        <v>3</v>
      </c>
      <c r="I35" s="1608" t="s">
        <v>8278</v>
      </c>
      <c r="J35" s="1612" t="s">
        <v>7918</v>
      </c>
      <c r="K35" s="1627" t="s">
        <v>8279</v>
      </c>
      <c r="L35" s="1612" t="s">
        <v>5365</v>
      </c>
      <c r="M35" s="1613">
        <v>14</v>
      </c>
      <c r="N35" s="1614">
        <v>3</v>
      </c>
    </row>
    <row r="36" spans="2:14" ht="17.25" thickBot="1">
      <c r="B36" s="1615" t="s">
        <v>8280</v>
      </c>
      <c r="C36" s="1616" t="s">
        <v>7918</v>
      </c>
      <c r="D36" s="1617">
        <v>275</v>
      </c>
      <c r="E36" s="1616" t="s">
        <v>5365</v>
      </c>
      <c r="F36" s="1617">
        <v>9</v>
      </c>
      <c r="G36" s="1618">
        <v>4</v>
      </c>
      <c r="I36" s="1615" t="s">
        <v>8281</v>
      </c>
      <c r="J36" s="1616" t="s">
        <v>7918</v>
      </c>
      <c r="K36" s="1628" t="s">
        <v>8282</v>
      </c>
      <c r="L36" s="1616" t="s">
        <v>5365</v>
      </c>
      <c r="M36" s="1617">
        <v>14</v>
      </c>
      <c r="N36" s="1618">
        <v>4</v>
      </c>
    </row>
    <row r="37" spans="2:14" ht="17.25" thickBot="1"/>
    <row r="38" spans="2:14" ht="17.25" thickBot="1">
      <c r="B38" s="1587" t="s">
        <v>7923</v>
      </c>
      <c r="C38" s="1588" t="s">
        <v>7924</v>
      </c>
      <c r="D38" s="1589" t="s">
        <v>7925</v>
      </c>
      <c r="E38" s="1589" t="s">
        <v>8467</v>
      </c>
      <c r="F38" s="1589" t="s">
        <v>8468</v>
      </c>
      <c r="G38" s="1590" t="s">
        <v>7926</v>
      </c>
      <c r="I38" s="1587" t="s">
        <v>7923</v>
      </c>
      <c r="J38" s="1588" t="s">
        <v>7924</v>
      </c>
      <c r="K38" s="1589" t="s">
        <v>7925</v>
      </c>
      <c r="L38" s="1589" t="s">
        <v>8467</v>
      </c>
      <c r="M38" s="1589" t="s">
        <v>8468</v>
      </c>
      <c r="N38" s="1590" t="s">
        <v>7926</v>
      </c>
    </row>
    <row r="39" spans="2:14">
      <c r="B39" s="1608" t="s">
        <v>8283</v>
      </c>
      <c r="C39" s="1609">
        <v>100</v>
      </c>
      <c r="D39" s="1610">
        <v>150</v>
      </c>
      <c r="E39" s="1636">
        <v>12</v>
      </c>
      <c r="F39" s="1610">
        <v>11</v>
      </c>
      <c r="G39" s="1611">
        <v>1</v>
      </c>
      <c r="I39" s="1608" t="s">
        <v>8284</v>
      </c>
      <c r="J39" s="1609">
        <v>150</v>
      </c>
      <c r="K39" s="1610">
        <v>170</v>
      </c>
      <c r="L39" s="1638">
        <v>12</v>
      </c>
      <c r="M39" s="1610">
        <v>16</v>
      </c>
      <c r="N39" s="1611">
        <v>1</v>
      </c>
    </row>
    <row r="40" spans="2:14">
      <c r="B40" s="1608" t="s">
        <v>8285</v>
      </c>
      <c r="C40" s="1612">
        <v>225</v>
      </c>
      <c r="D40" s="1613">
        <v>250</v>
      </c>
      <c r="E40" s="1636">
        <v>12</v>
      </c>
      <c r="F40" s="1613">
        <v>12</v>
      </c>
      <c r="G40" s="1614">
        <v>1</v>
      </c>
      <c r="I40" s="1608" t="s">
        <v>8286</v>
      </c>
      <c r="J40" s="1612">
        <v>165</v>
      </c>
      <c r="K40" s="1613">
        <v>180</v>
      </c>
      <c r="L40" s="1638">
        <v>12</v>
      </c>
      <c r="M40" s="1613">
        <v>16</v>
      </c>
      <c r="N40" s="1614">
        <v>1</v>
      </c>
    </row>
    <row r="41" spans="2:14">
      <c r="B41" s="1608" t="s">
        <v>8287</v>
      </c>
      <c r="C41" s="1612">
        <v>350</v>
      </c>
      <c r="D41" s="1613">
        <v>400</v>
      </c>
      <c r="E41" s="1636">
        <v>13</v>
      </c>
      <c r="F41" s="1613">
        <v>13</v>
      </c>
      <c r="G41" s="1614">
        <v>1</v>
      </c>
      <c r="I41" s="1608" t="s">
        <v>8288</v>
      </c>
      <c r="J41" s="1612">
        <v>180</v>
      </c>
      <c r="K41" s="1613">
        <v>190</v>
      </c>
      <c r="L41" s="1638">
        <v>13</v>
      </c>
      <c r="M41" s="1613">
        <v>17</v>
      </c>
      <c r="N41" s="1614">
        <v>1</v>
      </c>
    </row>
    <row r="42" spans="2:14">
      <c r="B42" s="1608" t="s">
        <v>8289</v>
      </c>
      <c r="C42" s="1612">
        <v>475</v>
      </c>
      <c r="D42" s="1613">
        <v>550</v>
      </c>
      <c r="E42" s="1636">
        <v>14</v>
      </c>
      <c r="F42" s="1613">
        <v>14</v>
      </c>
      <c r="G42" s="1614">
        <v>1</v>
      </c>
      <c r="I42" s="1608" t="s">
        <v>8290</v>
      </c>
      <c r="J42" s="1612">
        <v>195</v>
      </c>
      <c r="K42" s="1613">
        <v>200</v>
      </c>
      <c r="L42" s="1638">
        <v>13</v>
      </c>
      <c r="M42" s="1613">
        <v>17</v>
      </c>
      <c r="N42" s="1614">
        <v>1</v>
      </c>
    </row>
    <row r="43" spans="2:14">
      <c r="B43" s="1608" t="s">
        <v>8291</v>
      </c>
      <c r="C43" s="1612">
        <v>600</v>
      </c>
      <c r="D43" s="1613">
        <v>700</v>
      </c>
      <c r="E43" s="1636">
        <v>14</v>
      </c>
      <c r="F43" s="1613">
        <v>15</v>
      </c>
      <c r="G43" s="1614">
        <v>1</v>
      </c>
      <c r="I43" s="1608" t="s">
        <v>8292</v>
      </c>
      <c r="J43" s="1612">
        <v>210</v>
      </c>
      <c r="K43" s="1613">
        <v>210</v>
      </c>
      <c r="L43" s="1638">
        <v>14</v>
      </c>
      <c r="M43" s="1613">
        <v>18</v>
      </c>
      <c r="N43" s="1614">
        <v>1</v>
      </c>
    </row>
    <row r="44" spans="2:14">
      <c r="B44" s="1608" t="s">
        <v>8293</v>
      </c>
      <c r="C44" s="1612">
        <v>725</v>
      </c>
      <c r="D44" s="1613">
        <v>800</v>
      </c>
      <c r="E44" s="1636">
        <v>15</v>
      </c>
      <c r="F44" s="1613">
        <v>16</v>
      </c>
      <c r="G44" s="1614">
        <v>1</v>
      </c>
      <c r="I44" s="1608" t="s">
        <v>8294</v>
      </c>
      <c r="J44" s="1612">
        <v>225</v>
      </c>
      <c r="K44" s="1613">
        <v>220</v>
      </c>
      <c r="L44" s="1638">
        <v>14</v>
      </c>
      <c r="M44" s="1613">
        <v>18</v>
      </c>
      <c r="N44" s="1614">
        <v>1</v>
      </c>
    </row>
    <row r="45" spans="2:14">
      <c r="B45" s="1608" t="s">
        <v>8295</v>
      </c>
      <c r="C45" s="1612">
        <v>850</v>
      </c>
      <c r="D45" s="1613">
        <v>900</v>
      </c>
      <c r="E45" s="1636">
        <v>16</v>
      </c>
      <c r="F45" s="1613">
        <v>17</v>
      </c>
      <c r="G45" s="1614">
        <v>1</v>
      </c>
      <c r="I45" s="1608" t="s">
        <v>8296</v>
      </c>
      <c r="J45" s="1612">
        <v>240</v>
      </c>
      <c r="K45" s="1613">
        <v>230</v>
      </c>
      <c r="L45" s="1638">
        <v>15</v>
      </c>
      <c r="M45" s="1613">
        <v>19</v>
      </c>
      <c r="N45" s="1614">
        <v>1</v>
      </c>
    </row>
    <row r="46" spans="2:14">
      <c r="B46" s="1608" t="s">
        <v>8297</v>
      </c>
      <c r="C46" s="1612" t="s">
        <v>7918</v>
      </c>
      <c r="D46" s="1613">
        <v>1050</v>
      </c>
      <c r="E46" s="1612" t="s">
        <v>5365</v>
      </c>
      <c r="F46" s="1613">
        <v>18</v>
      </c>
      <c r="G46" s="1614">
        <v>2</v>
      </c>
      <c r="I46" s="1608" t="s">
        <v>8298</v>
      </c>
      <c r="J46" s="1612" t="s">
        <v>7918</v>
      </c>
      <c r="K46" s="1613">
        <v>240</v>
      </c>
      <c r="L46" s="1612" t="s">
        <v>5365</v>
      </c>
      <c r="M46" s="1613">
        <v>19</v>
      </c>
      <c r="N46" s="1614">
        <v>2</v>
      </c>
    </row>
    <row r="47" spans="2:14">
      <c r="B47" s="1608" t="s">
        <v>8299</v>
      </c>
      <c r="C47" s="1612" t="s">
        <v>7918</v>
      </c>
      <c r="D47" s="1613">
        <v>1200</v>
      </c>
      <c r="E47" s="1612" t="s">
        <v>5365</v>
      </c>
      <c r="F47" s="1613">
        <v>19</v>
      </c>
      <c r="G47" s="1614">
        <v>3</v>
      </c>
      <c r="I47" s="1608" t="s">
        <v>8300</v>
      </c>
      <c r="J47" s="1612" t="s">
        <v>7918</v>
      </c>
      <c r="K47" s="1613">
        <v>250</v>
      </c>
      <c r="L47" s="1612" t="s">
        <v>5365</v>
      </c>
      <c r="M47" s="1613">
        <v>20</v>
      </c>
      <c r="N47" s="1614">
        <v>3</v>
      </c>
    </row>
    <row r="48" spans="2:14" ht="17.25" thickBot="1">
      <c r="B48" s="1615" t="s">
        <v>8301</v>
      </c>
      <c r="C48" s="1616" t="s">
        <v>7918</v>
      </c>
      <c r="D48" s="1617">
        <v>1350</v>
      </c>
      <c r="E48" s="1616" t="s">
        <v>5365</v>
      </c>
      <c r="F48" s="1617">
        <v>20</v>
      </c>
      <c r="G48" s="1618">
        <v>4</v>
      </c>
      <c r="I48" s="1615" t="s">
        <v>8302</v>
      </c>
      <c r="J48" s="1616" t="s">
        <v>7918</v>
      </c>
      <c r="K48" s="1617">
        <v>260</v>
      </c>
      <c r="L48" s="1616" t="s">
        <v>5365</v>
      </c>
      <c r="M48" s="1617">
        <v>20</v>
      </c>
      <c r="N48" s="1618">
        <v>4</v>
      </c>
    </row>
    <row r="49" spans="2:14" ht="17.25" thickBot="1">
      <c r="F49" s="81"/>
    </row>
    <row r="50" spans="2:14" ht="17.25" thickBot="1">
      <c r="B50" s="1587" t="s">
        <v>7923</v>
      </c>
      <c r="C50" s="1588" t="s">
        <v>7924</v>
      </c>
      <c r="D50" s="1589" t="s">
        <v>7925</v>
      </c>
      <c r="E50" s="1589" t="s">
        <v>8467</v>
      </c>
      <c r="F50" s="1589" t="s">
        <v>8468</v>
      </c>
      <c r="G50" s="1590" t="s">
        <v>7926</v>
      </c>
      <c r="I50" s="1587" t="s">
        <v>7923</v>
      </c>
      <c r="J50" s="1588" t="s">
        <v>7924</v>
      </c>
      <c r="K50" s="1589" t="s">
        <v>7925</v>
      </c>
      <c r="L50" s="1589" t="s">
        <v>8467</v>
      </c>
      <c r="M50" s="1589" t="s">
        <v>8468</v>
      </c>
      <c r="N50" s="1590" t="s">
        <v>7926</v>
      </c>
    </row>
    <row r="51" spans="2:14">
      <c r="B51" s="1608" t="s">
        <v>8303</v>
      </c>
      <c r="C51" s="1609">
        <v>170</v>
      </c>
      <c r="D51" s="1610">
        <v>190</v>
      </c>
      <c r="E51" s="1637">
        <v>15</v>
      </c>
      <c r="F51" s="1610">
        <v>11</v>
      </c>
      <c r="G51" s="1611">
        <v>1</v>
      </c>
      <c r="I51" s="1608" t="s">
        <v>8304</v>
      </c>
      <c r="J51" s="1609" t="s">
        <v>7918</v>
      </c>
      <c r="K51" s="1610" t="s">
        <v>7918</v>
      </c>
      <c r="L51" s="1638">
        <v>15</v>
      </c>
      <c r="M51" s="1610">
        <v>16</v>
      </c>
      <c r="N51" s="1611">
        <v>1</v>
      </c>
    </row>
    <row r="52" spans="2:14">
      <c r="B52" s="1608" t="s">
        <v>8305</v>
      </c>
      <c r="C52" s="1612">
        <v>205</v>
      </c>
      <c r="D52" s="1613">
        <v>225</v>
      </c>
      <c r="E52" s="1637">
        <v>15</v>
      </c>
      <c r="F52" s="1610">
        <v>11</v>
      </c>
      <c r="G52" s="1614">
        <v>1</v>
      </c>
      <c r="I52" s="1608" t="s">
        <v>8306</v>
      </c>
      <c r="J52" s="1612" t="s">
        <v>7918</v>
      </c>
      <c r="K52" s="1613" t="s">
        <v>7918</v>
      </c>
      <c r="L52" s="1636">
        <v>15</v>
      </c>
      <c r="M52" s="1613">
        <v>16</v>
      </c>
      <c r="N52" s="1614">
        <v>1</v>
      </c>
    </row>
    <row r="53" spans="2:14">
      <c r="B53" s="1608" t="s">
        <v>8307</v>
      </c>
      <c r="C53" s="1612">
        <v>240</v>
      </c>
      <c r="D53" s="1613">
        <v>240</v>
      </c>
      <c r="E53" s="1637">
        <v>15</v>
      </c>
      <c r="F53" s="1610">
        <v>11</v>
      </c>
      <c r="G53" s="1614">
        <v>1</v>
      </c>
      <c r="I53" s="1608" t="s">
        <v>8308</v>
      </c>
      <c r="J53" s="1612" t="s">
        <v>8035</v>
      </c>
      <c r="K53" s="1613" t="s">
        <v>8035</v>
      </c>
      <c r="L53" s="1636">
        <v>14</v>
      </c>
      <c r="M53" s="1613">
        <v>17</v>
      </c>
      <c r="N53" s="1614">
        <v>1</v>
      </c>
    </row>
    <row r="54" spans="2:14">
      <c r="B54" s="1608" t="s">
        <v>8309</v>
      </c>
      <c r="C54" s="1612">
        <v>275</v>
      </c>
      <c r="D54" s="1613">
        <v>280</v>
      </c>
      <c r="E54" s="1637">
        <v>15</v>
      </c>
      <c r="F54" s="1610">
        <v>11</v>
      </c>
      <c r="G54" s="1614">
        <v>1</v>
      </c>
      <c r="I54" s="1608" t="s">
        <v>8310</v>
      </c>
      <c r="J54" s="1612" t="s">
        <v>7918</v>
      </c>
      <c r="K54" s="1613" t="s">
        <v>7918</v>
      </c>
      <c r="L54" s="1636">
        <v>14</v>
      </c>
      <c r="M54" s="1613">
        <v>17</v>
      </c>
      <c r="N54" s="1614">
        <v>1</v>
      </c>
    </row>
    <row r="55" spans="2:14">
      <c r="B55" s="1608" t="s">
        <v>8311</v>
      </c>
      <c r="C55" s="1612">
        <v>310</v>
      </c>
      <c r="D55" s="1613">
        <v>320</v>
      </c>
      <c r="E55" s="1637">
        <v>15</v>
      </c>
      <c r="F55" s="1610">
        <v>11</v>
      </c>
      <c r="G55" s="1614">
        <v>1</v>
      </c>
      <c r="I55" s="1608" t="s">
        <v>8312</v>
      </c>
      <c r="J55" s="1612" t="s">
        <v>7918</v>
      </c>
      <c r="K55" s="1613" t="s">
        <v>7918</v>
      </c>
      <c r="L55" s="1636">
        <v>13</v>
      </c>
      <c r="M55" s="1613">
        <v>18</v>
      </c>
      <c r="N55" s="1614">
        <v>1</v>
      </c>
    </row>
    <row r="56" spans="2:14">
      <c r="B56" s="1608" t="s">
        <v>8313</v>
      </c>
      <c r="C56" s="1612">
        <v>345</v>
      </c>
      <c r="D56" s="1613">
        <v>360</v>
      </c>
      <c r="E56" s="1637">
        <v>15</v>
      </c>
      <c r="F56" s="1610">
        <v>11</v>
      </c>
      <c r="G56" s="1614">
        <v>1</v>
      </c>
      <c r="I56" s="1608" t="s">
        <v>8314</v>
      </c>
      <c r="J56" s="1612" t="s">
        <v>7942</v>
      </c>
      <c r="K56" s="1613" t="s">
        <v>7942</v>
      </c>
      <c r="L56" s="1636">
        <v>13</v>
      </c>
      <c r="M56" s="1613">
        <v>18</v>
      </c>
      <c r="N56" s="1614">
        <v>1</v>
      </c>
    </row>
    <row r="57" spans="2:14">
      <c r="B57" s="1608" t="s">
        <v>8315</v>
      </c>
      <c r="C57" s="1612">
        <v>380</v>
      </c>
      <c r="D57" s="1613">
        <v>400</v>
      </c>
      <c r="E57" s="1637">
        <v>15</v>
      </c>
      <c r="F57" s="1610">
        <v>11</v>
      </c>
      <c r="G57" s="1614">
        <v>1</v>
      </c>
      <c r="I57" s="1608" t="s">
        <v>8316</v>
      </c>
      <c r="J57" s="1612" t="s">
        <v>7942</v>
      </c>
      <c r="K57" s="1613" t="s">
        <v>7942</v>
      </c>
      <c r="L57" s="1636">
        <v>12</v>
      </c>
      <c r="M57" s="1613">
        <v>19</v>
      </c>
      <c r="N57" s="1614">
        <v>1</v>
      </c>
    </row>
    <row r="58" spans="2:14">
      <c r="B58" s="1608" t="s">
        <v>8317</v>
      </c>
      <c r="C58" s="1612" t="s">
        <v>7942</v>
      </c>
      <c r="D58" s="1613">
        <v>440</v>
      </c>
      <c r="E58" s="1612" t="s">
        <v>5365</v>
      </c>
      <c r="F58" s="1610">
        <v>11</v>
      </c>
      <c r="G58" s="1614">
        <v>2</v>
      </c>
      <c r="I58" s="1608" t="s">
        <v>8318</v>
      </c>
      <c r="J58" s="1612" t="s">
        <v>7942</v>
      </c>
      <c r="K58" s="1613" t="s">
        <v>7942</v>
      </c>
      <c r="L58" s="1612" t="s">
        <v>5365</v>
      </c>
      <c r="M58" s="1613">
        <v>19</v>
      </c>
      <c r="N58" s="1614">
        <v>2</v>
      </c>
    </row>
    <row r="59" spans="2:14">
      <c r="B59" s="1608" t="s">
        <v>8319</v>
      </c>
      <c r="C59" s="1612" t="s">
        <v>7942</v>
      </c>
      <c r="D59" s="1613">
        <v>480</v>
      </c>
      <c r="E59" s="1612" t="s">
        <v>5365</v>
      </c>
      <c r="F59" s="1610">
        <v>11</v>
      </c>
      <c r="G59" s="1614">
        <v>3</v>
      </c>
      <c r="I59" s="1608" t="s">
        <v>8320</v>
      </c>
      <c r="J59" s="1612" t="s">
        <v>7942</v>
      </c>
      <c r="K59" s="1613" t="s">
        <v>7942</v>
      </c>
      <c r="L59" s="1612" t="s">
        <v>5365</v>
      </c>
      <c r="M59" s="1613">
        <v>20</v>
      </c>
      <c r="N59" s="1614">
        <v>3</v>
      </c>
    </row>
    <row r="60" spans="2:14" ht="17.25" thickBot="1">
      <c r="B60" s="1615" t="s">
        <v>8321</v>
      </c>
      <c r="C60" s="1616" t="s">
        <v>7918</v>
      </c>
      <c r="D60" s="1617">
        <v>520</v>
      </c>
      <c r="E60" s="1616" t="s">
        <v>5365</v>
      </c>
      <c r="F60" s="1631">
        <v>11</v>
      </c>
      <c r="G60" s="1618">
        <v>4</v>
      </c>
      <c r="I60" s="1615" t="s">
        <v>8322</v>
      </c>
      <c r="J60" s="1616" t="s">
        <v>7918</v>
      </c>
      <c r="K60" s="1617" t="s">
        <v>7918</v>
      </c>
      <c r="L60" s="1616" t="s">
        <v>5365</v>
      </c>
      <c r="M60" s="1617">
        <v>20</v>
      </c>
      <c r="N60" s="1618">
        <v>4</v>
      </c>
    </row>
    <row r="61" spans="2:14" ht="17.25" thickBot="1"/>
    <row r="62" spans="2:14" ht="17.25" thickBot="1">
      <c r="B62" s="1587" t="s">
        <v>7923</v>
      </c>
      <c r="C62" s="1588" t="s">
        <v>7924</v>
      </c>
      <c r="D62" s="1589" t="s">
        <v>7925</v>
      </c>
      <c r="E62" s="1589" t="s">
        <v>8467</v>
      </c>
      <c r="F62" s="1589" t="s">
        <v>8468</v>
      </c>
      <c r="G62" s="1590" t="s">
        <v>7926</v>
      </c>
      <c r="I62" s="1587" t="s">
        <v>7923</v>
      </c>
      <c r="J62" s="1588" t="s">
        <v>7924</v>
      </c>
      <c r="K62" s="1589" t="s">
        <v>7925</v>
      </c>
      <c r="L62" s="1589" t="s">
        <v>8467</v>
      </c>
      <c r="M62" s="1589" t="s">
        <v>8468</v>
      </c>
      <c r="N62" s="1590" t="s">
        <v>7926</v>
      </c>
    </row>
    <row r="63" spans="2:14">
      <c r="B63" s="1608" t="s">
        <v>8323</v>
      </c>
      <c r="C63" s="1609">
        <v>145</v>
      </c>
      <c r="D63" s="1610">
        <v>150</v>
      </c>
      <c r="E63" s="1637">
        <v>10</v>
      </c>
      <c r="F63" s="1610">
        <v>10</v>
      </c>
      <c r="G63" s="1611">
        <v>1</v>
      </c>
      <c r="I63" s="1608" t="s">
        <v>8324</v>
      </c>
      <c r="J63" s="1609">
        <v>180</v>
      </c>
      <c r="K63" s="1610">
        <v>220</v>
      </c>
      <c r="L63" s="1636">
        <v>15</v>
      </c>
      <c r="M63" s="1610">
        <v>12</v>
      </c>
      <c r="N63" s="1611">
        <v>1</v>
      </c>
    </row>
    <row r="64" spans="2:14">
      <c r="B64" s="1608" t="s">
        <v>8325</v>
      </c>
      <c r="C64" s="1612">
        <v>155</v>
      </c>
      <c r="D64" s="1613">
        <v>165</v>
      </c>
      <c r="E64" s="1637">
        <v>11</v>
      </c>
      <c r="F64" s="1613">
        <v>11</v>
      </c>
      <c r="G64" s="1614">
        <v>1</v>
      </c>
      <c r="I64" s="1608" t="s">
        <v>8326</v>
      </c>
      <c r="J64" s="1612">
        <v>200</v>
      </c>
      <c r="K64" s="1613">
        <v>260</v>
      </c>
      <c r="L64" s="1636">
        <v>15</v>
      </c>
      <c r="M64" s="1610">
        <v>12</v>
      </c>
      <c r="N64" s="1614">
        <v>1</v>
      </c>
    </row>
    <row r="65" spans="2:14">
      <c r="B65" s="1608" t="s">
        <v>8327</v>
      </c>
      <c r="C65" s="1612">
        <v>165</v>
      </c>
      <c r="D65" s="1613">
        <v>185</v>
      </c>
      <c r="E65" s="1637">
        <v>12</v>
      </c>
      <c r="F65" s="1613">
        <v>12</v>
      </c>
      <c r="G65" s="1614">
        <v>1</v>
      </c>
      <c r="I65" s="1608" t="s">
        <v>8328</v>
      </c>
      <c r="J65" s="1612">
        <v>220</v>
      </c>
      <c r="K65" s="1613">
        <v>270</v>
      </c>
      <c r="L65" s="1636">
        <v>15</v>
      </c>
      <c r="M65" s="1610">
        <v>12</v>
      </c>
      <c r="N65" s="1614">
        <v>1</v>
      </c>
    </row>
    <row r="66" spans="2:14">
      <c r="B66" s="1608" t="s">
        <v>8329</v>
      </c>
      <c r="C66" s="1612">
        <v>175</v>
      </c>
      <c r="D66" s="1613">
        <v>195</v>
      </c>
      <c r="E66" s="1637">
        <v>12</v>
      </c>
      <c r="F66" s="1613">
        <v>13</v>
      </c>
      <c r="G66" s="1614">
        <v>1</v>
      </c>
      <c r="I66" s="1608" t="s">
        <v>8330</v>
      </c>
      <c r="J66" s="1612">
        <v>240</v>
      </c>
      <c r="K66" s="1613">
        <v>280</v>
      </c>
      <c r="L66" s="1636">
        <v>15</v>
      </c>
      <c r="M66" s="1610">
        <v>12</v>
      </c>
      <c r="N66" s="1614">
        <v>1</v>
      </c>
    </row>
    <row r="67" spans="2:14">
      <c r="B67" s="1608" t="s">
        <v>8331</v>
      </c>
      <c r="C67" s="1612">
        <v>185</v>
      </c>
      <c r="D67" s="1613">
        <v>205</v>
      </c>
      <c r="E67" s="1637">
        <v>13</v>
      </c>
      <c r="F67" s="1613">
        <v>14</v>
      </c>
      <c r="G67" s="1614">
        <v>1</v>
      </c>
      <c r="I67" s="1608" t="s">
        <v>8332</v>
      </c>
      <c r="J67" s="1612">
        <v>260</v>
      </c>
      <c r="K67" s="1613">
        <v>300</v>
      </c>
      <c r="L67" s="1636">
        <v>15</v>
      </c>
      <c r="M67" s="1610">
        <v>12</v>
      </c>
      <c r="N67" s="1614">
        <v>1</v>
      </c>
    </row>
    <row r="68" spans="2:14">
      <c r="B68" s="1608" t="s">
        <v>8333</v>
      </c>
      <c r="C68" s="1612">
        <v>195</v>
      </c>
      <c r="D68" s="1613">
        <v>215</v>
      </c>
      <c r="E68" s="1637">
        <v>14</v>
      </c>
      <c r="F68" s="1613">
        <v>15</v>
      </c>
      <c r="G68" s="1614">
        <v>1</v>
      </c>
      <c r="I68" s="1608" t="s">
        <v>8334</v>
      </c>
      <c r="J68" s="1612">
        <v>280</v>
      </c>
      <c r="K68" s="1613">
        <v>320</v>
      </c>
      <c r="L68" s="1636">
        <v>15</v>
      </c>
      <c r="M68" s="1610">
        <v>12</v>
      </c>
      <c r="N68" s="1614">
        <v>1</v>
      </c>
    </row>
    <row r="69" spans="2:14">
      <c r="B69" s="1608" t="s">
        <v>8335</v>
      </c>
      <c r="C69" s="1612">
        <v>205</v>
      </c>
      <c r="D69" s="1613">
        <v>225</v>
      </c>
      <c r="E69" s="1637">
        <v>14</v>
      </c>
      <c r="F69" s="1613">
        <v>16</v>
      </c>
      <c r="G69" s="1614">
        <v>1</v>
      </c>
      <c r="I69" s="1608" t="s">
        <v>8336</v>
      </c>
      <c r="J69" s="1612">
        <v>300</v>
      </c>
      <c r="K69" s="1613">
        <v>340</v>
      </c>
      <c r="L69" s="1636">
        <v>15</v>
      </c>
      <c r="M69" s="1610">
        <v>12</v>
      </c>
      <c r="N69" s="1614">
        <v>1</v>
      </c>
    </row>
    <row r="70" spans="2:14">
      <c r="B70" s="1608" t="s">
        <v>8337</v>
      </c>
      <c r="C70" s="1612" t="s">
        <v>7918</v>
      </c>
      <c r="D70" s="1613">
        <v>240</v>
      </c>
      <c r="E70" s="1612" t="s">
        <v>5365</v>
      </c>
      <c r="F70" s="1613">
        <v>17</v>
      </c>
      <c r="G70" s="1614">
        <v>2</v>
      </c>
      <c r="I70" s="1608" t="s">
        <v>8338</v>
      </c>
      <c r="J70" s="1612" t="s">
        <v>7918</v>
      </c>
      <c r="K70" s="1613">
        <v>360</v>
      </c>
      <c r="L70" s="1612" t="s">
        <v>5365</v>
      </c>
      <c r="M70" s="1610">
        <v>12</v>
      </c>
      <c r="N70" s="1614">
        <v>2</v>
      </c>
    </row>
    <row r="71" spans="2:14">
      <c r="B71" s="1608" t="s">
        <v>8339</v>
      </c>
      <c r="C71" s="1612" t="s">
        <v>7918</v>
      </c>
      <c r="D71" s="1613">
        <v>255</v>
      </c>
      <c r="E71" s="1612" t="s">
        <v>5365</v>
      </c>
      <c r="F71" s="1613">
        <v>18</v>
      </c>
      <c r="G71" s="1614">
        <v>3</v>
      </c>
      <c r="I71" s="1608" t="s">
        <v>8340</v>
      </c>
      <c r="J71" s="1612" t="s">
        <v>7918</v>
      </c>
      <c r="K71" s="1613">
        <v>380</v>
      </c>
      <c r="L71" s="1612" t="s">
        <v>5365</v>
      </c>
      <c r="M71" s="1610">
        <v>12</v>
      </c>
      <c r="N71" s="1614">
        <v>3</v>
      </c>
    </row>
    <row r="72" spans="2:14" ht="17.25" thickBot="1">
      <c r="B72" s="1615" t="s">
        <v>8341</v>
      </c>
      <c r="C72" s="1616" t="s">
        <v>7918</v>
      </c>
      <c r="D72" s="1617">
        <v>270</v>
      </c>
      <c r="E72" s="1616" t="s">
        <v>5365</v>
      </c>
      <c r="F72" s="1617">
        <v>19</v>
      </c>
      <c r="G72" s="1618">
        <v>4</v>
      </c>
      <c r="I72" s="1615" t="s">
        <v>8342</v>
      </c>
      <c r="J72" s="1616" t="s">
        <v>7918</v>
      </c>
      <c r="K72" s="1617">
        <v>400</v>
      </c>
      <c r="L72" s="1616" t="s">
        <v>5365</v>
      </c>
      <c r="M72" s="1631">
        <v>12</v>
      </c>
      <c r="N72" s="1618">
        <v>4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A2" sqref="A2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8343</v>
      </c>
    </row>
    <row r="2" spans="1:14" ht="17.25" thickBot="1">
      <c r="B2" s="1587" t="s">
        <v>7894</v>
      </c>
      <c r="C2" s="1588" t="s">
        <v>8344</v>
      </c>
      <c r="D2" s="1589" t="s">
        <v>8345</v>
      </c>
      <c r="E2" s="1589" t="s">
        <v>8467</v>
      </c>
      <c r="F2" s="1589" t="s">
        <v>8468</v>
      </c>
      <c r="G2" s="1590" t="s">
        <v>8346</v>
      </c>
      <c r="I2" s="1587" t="s">
        <v>7894</v>
      </c>
      <c r="J2" s="1588" t="s">
        <v>8344</v>
      </c>
      <c r="K2" s="1589" t="s">
        <v>8345</v>
      </c>
      <c r="L2" s="1589" t="s">
        <v>8467</v>
      </c>
      <c r="M2" s="1589" t="s">
        <v>8468</v>
      </c>
      <c r="N2" s="1590" t="s">
        <v>8346</v>
      </c>
    </row>
    <row r="3" spans="1:14">
      <c r="B3" s="1608" t="s">
        <v>8347</v>
      </c>
      <c r="C3" s="1609">
        <v>140</v>
      </c>
      <c r="D3" s="1610">
        <v>148</v>
      </c>
      <c r="E3" s="1636">
        <v>15</v>
      </c>
      <c r="F3" s="1610">
        <v>11</v>
      </c>
      <c r="G3" s="1611">
        <v>1</v>
      </c>
      <c r="I3" s="1608" t="s">
        <v>8348</v>
      </c>
      <c r="J3" s="1609">
        <v>133</v>
      </c>
      <c r="K3" s="1610">
        <v>150</v>
      </c>
      <c r="L3" s="1636">
        <v>15</v>
      </c>
      <c r="M3" s="1613">
        <v>15</v>
      </c>
      <c r="N3" s="1611">
        <v>1</v>
      </c>
    </row>
    <row r="4" spans="1:14">
      <c r="B4" s="1608" t="s">
        <v>8349</v>
      </c>
      <c r="C4" s="1612">
        <v>148</v>
      </c>
      <c r="D4" s="1613">
        <v>156</v>
      </c>
      <c r="E4" s="1636">
        <v>15</v>
      </c>
      <c r="F4" s="1613">
        <v>11</v>
      </c>
      <c r="G4" s="1614">
        <v>1</v>
      </c>
      <c r="I4" s="1608" t="s">
        <v>8350</v>
      </c>
      <c r="J4" s="1612">
        <v>150</v>
      </c>
      <c r="K4" s="1613">
        <v>170</v>
      </c>
      <c r="L4" s="1636">
        <v>15</v>
      </c>
      <c r="M4" s="1610">
        <v>15</v>
      </c>
      <c r="N4" s="1614">
        <v>1</v>
      </c>
    </row>
    <row r="5" spans="1:14">
      <c r="B5" s="1608" t="s">
        <v>8351</v>
      </c>
      <c r="C5" s="1612">
        <v>156</v>
      </c>
      <c r="D5" s="1613">
        <v>164</v>
      </c>
      <c r="E5" s="1636">
        <v>15</v>
      </c>
      <c r="F5" s="1613">
        <v>12</v>
      </c>
      <c r="G5" s="1614">
        <v>1</v>
      </c>
      <c r="I5" s="1608" t="s">
        <v>8352</v>
      </c>
      <c r="J5" s="1612">
        <v>167</v>
      </c>
      <c r="K5" s="1613">
        <v>190</v>
      </c>
      <c r="L5" s="1636">
        <v>15</v>
      </c>
      <c r="M5" s="1610">
        <v>15</v>
      </c>
      <c r="N5" s="1614">
        <v>1</v>
      </c>
    </row>
    <row r="6" spans="1:14">
      <c r="B6" s="1608" t="s">
        <v>8353</v>
      </c>
      <c r="C6" s="1612">
        <v>164</v>
      </c>
      <c r="D6" s="1613">
        <v>180</v>
      </c>
      <c r="E6" s="1636">
        <v>15</v>
      </c>
      <c r="F6" s="1613">
        <v>12</v>
      </c>
      <c r="G6" s="1614">
        <v>1</v>
      </c>
      <c r="I6" s="1608" t="s">
        <v>8354</v>
      </c>
      <c r="J6" s="1612">
        <v>184</v>
      </c>
      <c r="K6" s="1613">
        <v>210</v>
      </c>
      <c r="L6" s="1636">
        <v>15</v>
      </c>
      <c r="M6" s="1610">
        <v>15</v>
      </c>
      <c r="N6" s="1614">
        <v>1</v>
      </c>
    </row>
    <row r="7" spans="1:14">
      <c r="B7" s="1608" t="s">
        <v>8355</v>
      </c>
      <c r="C7" s="1612">
        <v>172</v>
      </c>
      <c r="D7" s="1613">
        <v>188</v>
      </c>
      <c r="E7" s="1636">
        <v>15</v>
      </c>
      <c r="F7" s="1613">
        <v>13</v>
      </c>
      <c r="G7" s="1614">
        <v>1</v>
      </c>
      <c r="I7" s="1608" t="s">
        <v>8356</v>
      </c>
      <c r="J7" s="1612">
        <v>201</v>
      </c>
      <c r="K7" s="1613">
        <v>230</v>
      </c>
      <c r="L7" s="1636">
        <v>15</v>
      </c>
      <c r="M7" s="1610">
        <v>15</v>
      </c>
      <c r="N7" s="1614">
        <v>1</v>
      </c>
    </row>
    <row r="8" spans="1:14">
      <c r="B8" s="1608" t="s">
        <v>8357</v>
      </c>
      <c r="C8" s="1612">
        <v>180</v>
      </c>
      <c r="D8" s="1613">
        <v>196</v>
      </c>
      <c r="E8" s="1636">
        <v>15</v>
      </c>
      <c r="F8" s="1613">
        <v>13</v>
      </c>
      <c r="G8" s="1614">
        <v>1</v>
      </c>
      <c r="I8" s="1608" t="s">
        <v>8358</v>
      </c>
      <c r="J8" s="1612">
        <v>218</v>
      </c>
      <c r="K8" s="1613">
        <v>250</v>
      </c>
      <c r="L8" s="1636">
        <v>15</v>
      </c>
      <c r="M8" s="1610">
        <v>15</v>
      </c>
      <c r="N8" s="1614">
        <v>1</v>
      </c>
    </row>
    <row r="9" spans="1:14">
      <c r="B9" s="1608" t="s">
        <v>8359</v>
      </c>
      <c r="C9" s="1612">
        <v>188</v>
      </c>
      <c r="D9" s="1613">
        <v>204</v>
      </c>
      <c r="E9" s="1636">
        <v>15</v>
      </c>
      <c r="F9" s="1613">
        <v>14</v>
      </c>
      <c r="G9" s="1614">
        <v>1</v>
      </c>
      <c r="I9" s="1608" t="s">
        <v>8360</v>
      </c>
      <c r="J9" s="1612">
        <v>235</v>
      </c>
      <c r="K9" s="1613">
        <v>270</v>
      </c>
      <c r="L9" s="1636">
        <v>15</v>
      </c>
      <c r="M9" s="1610">
        <v>15</v>
      </c>
      <c r="N9" s="1614">
        <v>1</v>
      </c>
    </row>
    <row r="10" spans="1:14">
      <c r="B10" s="1608" t="s">
        <v>8361</v>
      </c>
      <c r="C10" s="1612" t="s">
        <v>8362</v>
      </c>
      <c r="D10" s="1613">
        <v>220</v>
      </c>
      <c r="E10" s="1612" t="s">
        <v>5365</v>
      </c>
      <c r="F10" s="1613">
        <v>14</v>
      </c>
      <c r="G10" s="1614">
        <v>2</v>
      </c>
      <c r="I10" s="1608" t="s">
        <v>8363</v>
      </c>
      <c r="J10" s="1612" t="s">
        <v>8362</v>
      </c>
      <c r="K10" s="1613">
        <v>300</v>
      </c>
      <c r="L10" s="1612" t="s">
        <v>5365</v>
      </c>
      <c r="M10" s="1610">
        <v>15</v>
      </c>
      <c r="N10" s="1614">
        <v>2</v>
      </c>
    </row>
    <row r="11" spans="1:14">
      <c r="B11" s="1608" t="s">
        <v>8364</v>
      </c>
      <c r="C11" s="1612" t="s">
        <v>8362</v>
      </c>
      <c r="D11" s="1613">
        <v>240</v>
      </c>
      <c r="E11" s="1612" t="s">
        <v>5365</v>
      </c>
      <c r="F11" s="1613">
        <v>15</v>
      </c>
      <c r="G11" s="1614">
        <v>3</v>
      </c>
      <c r="I11" s="1608" t="s">
        <v>8365</v>
      </c>
      <c r="J11" s="1612" t="s">
        <v>8362</v>
      </c>
      <c r="K11" s="1613">
        <v>330</v>
      </c>
      <c r="L11" s="1612" t="s">
        <v>5365</v>
      </c>
      <c r="M11" s="1610">
        <v>15</v>
      </c>
      <c r="N11" s="1614">
        <v>3</v>
      </c>
    </row>
    <row r="12" spans="1:14" ht="17.25" thickBot="1">
      <c r="B12" s="1615" t="s">
        <v>8366</v>
      </c>
      <c r="C12" s="1616" t="s">
        <v>8362</v>
      </c>
      <c r="D12" s="1617">
        <v>260</v>
      </c>
      <c r="E12" s="1616" t="s">
        <v>5365</v>
      </c>
      <c r="F12" s="1617">
        <v>15</v>
      </c>
      <c r="G12" s="1618">
        <v>4</v>
      </c>
      <c r="I12" s="1615" t="s">
        <v>8367</v>
      </c>
      <c r="J12" s="1616" t="s">
        <v>8362</v>
      </c>
      <c r="K12" s="1617">
        <v>360</v>
      </c>
      <c r="L12" s="1616" t="s">
        <v>5365</v>
      </c>
      <c r="M12" s="1631">
        <v>15</v>
      </c>
      <c r="N12" s="1618">
        <v>4</v>
      </c>
    </row>
    <row r="13" spans="1:14" ht="17.25" thickBot="1"/>
    <row r="14" spans="1:14" ht="17.25" thickBot="1">
      <c r="B14" s="1587" t="s">
        <v>7923</v>
      </c>
      <c r="C14" s="1588" t="s">
        <v>7924</v>
      </c>
      <c r="D14" s="1589" t="s">
        <v>7925</v>
      </c>
      <c r="E14" s="1589" t="s">
        <v>8467</v>
      </c>
      <c r="F14" s="1589" t="s">
        <v>8468</v>
      </c>
      <c r="G14" s="1590" t="s">
        <v>7926</v>
      </c>
      <c r="I14" s="1587" t="s">
        <v>7923</v>
      </c>
      <c r="J14" s="1588" t="s">
        <v>7924</v>
      </c>
      <c r="K14" s="1589" t="s">
        <v>7925</v>
      </c>
      <c r="L14" s="1589" t="s">
        <v>8467</v>
      </c>
      <c r="M14" s="1589" t="s">
        <v>8468</v>
      </c>
      <c r="N14" s="1590" t="s">
        <v>7926</v>
      </c>
    </row>
    <row r="15" spans="1:14">
      <c r="B15" s="1608" t="s">
        <v>8368</v>
      </c>
      <c r="C15" s="1609">
        <v>160</v>
      </c>
      <c r="D15" s="1610">
        <v>170</v>
      </c>
      <c r="E15" s="1636">
        <v>16</v>
      </c>
      <c r="F15" s="1610">
        <v>11</v>
      </c>
      <c r="G15" s="1611">
        <v>1</v>
      </c>
      <c r="I15" s="1608" t="s">
        <v>8369</v>
      </c>
      <c r="J15" s="1609">
        <v>135</v>
      </c>
      <c r="K15" s="1610">
        <v>145</v>
      </c>
      <c r="L15" s="1636">
        <v>12</v>
      </c>
      <c r="M15" s="1610">
        <v>12</v>
      </c>
      <c r="N15" s="1611">
        <v>1</v>
      </c>
    </row>
    <row r="16" spans="1:14">
      <c r="B16" s="1608" t="s">
        <v>8370</v>
      </c>
      <c r="C16" s="1612">
        <v>170</v>
      </c>
      <c r="D16" s="1613">
        <v>190</v>
      </c>
      <c r="E16" s="1636">
        <v>15</v>
      </c>
      <c r="F16" s="1613">
        <v>12</v>
      </c>
      <c r="G16" s="1614">
        <v>1</v>
      </c>
      <c r="I16" s="1608" t="s">
        <v>8371</v>
      </c>
      <c r="J16" s="1612">
        <v>145</v>
      </c>
      <c r="K16" s="1613">
        <v>155</v>
      </c>
      <c r="L16" s="1636">
        <v>12</v>
      </c>
      <c r="M16" s="1613">
        <v>12</v>
      </c>
      <c r="N16" s="1614">
        <v>1</v>
      </c>
    </row>
    <row r="17" spans="2:14">
      <c r="B17" s="1608" t="s">
        <v>8372</v>
      </c>
      <c r="C17" s="1612">
        <v>180</v>
      </c>
      <c r="D17" s="1613">
        <v>200</v>
      </c>
      <c r="E17" s="1636">
        <v>14</v>
      </c>
      <c r="F17" s="1613">
        <v>13</v>
      </c>
      <c r="G17" s="1614">
        <v>1</v>
      </c>
      <c r="I17" s="1608" t="s">
        <v>8373</v>
      </c>
      <c r="J17" s="1612">
        <v>155</v>
      </c>
      <c r="K17" s="1613">
        <v>165</v>
      </c>
      <c r="L17" s="1636">
        <v>13</v>
      </c>
      <c r="M17" s="1613">
        <v>13</v>
      </c>
      <c r="N17" s="1614">
        <v>1</v>
      </c>
    </row>
    <row r="18" spans="2:14">
      <c r="B18" s="1608" t="s">
        <v>8374</v>
      </c>
      <c r="C18" s="1612">
        <v>190</v>
      </c>
      <c r="D18" s="1613">
        <v>210</v>
      </c>
      <c r="E18" s="1636">
        <v>14</v>
      </c>
      <c r="F18" s="1613">
        <v>14</v>
      </c>
      <c r="G18" s="1614">
        <v>1</v>
      </c>
      <c r="I18" s="1608" t="s">
        <v>8375</v>
      </c>
      <c r="J18" s="1612">
        <v>165</v>
      </c>
      <c r="K18" s="1613">
        <v>175</v>
      </c>
      <c r="L18" s="1636">
        <v>14</v>
      </c>
      <c r="M18" s="1613">
        <v>13</v>
      </c>
      <c r="N18" s="1614">
        <v>1</v>
      </c>
    </row>
    <row r="19" spans="2:14">
      <c r="B19" s="1608" t="s">
        <v>8376</v>
      </c>
      <c r="C19" s="1612">
        <v>200</v>
      </c>
      <c r="D19" s="1613">
        <v>220</v>
      </c>
      <c r="E19" s="1636">
        <v>13</v>
      </c>
      <c r="F19" s="1613">
        <v>15</v>
      </c>
      <c r="G19" s="1614">
        <v>1</v>
      </c>
      <c r="I19" s="1608" t="s">
        <v>8377</v>
      </c>
      <c r="J19" s="1612">
        <v>175</v>
      </c>
      <c r="K19" s="1613">
        <v>195</v>
      </c>
      <c r="L19" s="1636">
        <v>14</v>
      </c>
      <c r="M19" s="1613">
        <v>14</v>
      </c>
      <c r="N19" s="1614">
        <v>1</v>
      </c>
    </row>
    <row r="20" spans="2:14">
      <c r="B20" s="1608" t="s">
        <v>8378</v>
      </c>
      <c r="C20" s="1612">
        <v>210</v>
      </c>
      <c r="D20" s="1613">
        <v>230</v>
      </c>
      <c r="E20" s="1636">
        <v>12</v>
      </c>
      <c r="F20" s="1613">
        <v>16</v>
      </c>
      <c r="G20" s="1614">
        <v>1</v>
      </c>
      <c r="I20" s="1608" t="s">
        <v>8379</v>
      </c>
      <c r="J20" s="1612">
        <v>185</v>
      </c>
      <c r="K20" s="1613">
        <v>205</v>
      </c>
      <c r="L20" s="1636">
        <v>15</v>
      </c>
      <c r="M20" s="1613">
        <v>14</v>
      </c>
      <c r="N20" s="1614">
        <v>1</v>
      </c>
    </row>
    <row r="21" spans="2:14">
      <c r="B21" s="1608" t="s">
        <v>8380</v>
      </c>
      <c r="C21" s="1612">
        <v>220</v>
      </c>
      <c r="D21" s="1613">
        <v>240</v>
      </c>
      <c r="E21" s="1636">
        <v>12</v>
      </c>
      <c r="F21" s="1613">
        <v>17</v>
      </c>
      <c r="G21" s="1614">
        <v>1</v>
      </c>
      <c r="I21" s="1608" t="s">
        <v>8381</v>
      </c>
      <c r="J21" s="1612">
        <v>195</v>
      </c>
      <c r="K21" s="1613">
        <v>215</v>
      </c>
      <c r="L21" s="1636">
        <v>16</v>
      </c>
      <c r="M21" s="1613">
        <v>15</v>
      </c>
      <c r="N21" s="1614">
        <v>1</v>
      </c>
    </row>
    <row r="22" spans="2:14">
      <c r="B22" s="1608" t="s">
        <v>8382</v>
      </c>
      <c r="C22" s="1612" t="s">
        <v>8362</v>
      </c>
      <c r="D22" s="1613">
        <v>255</v>
      </c>
      <c r="E22" s="1612" t="s">
        <v>5365</v>
      </c>
      <c r="F22" s="1613">
        <v>17</v>
      </c>
      <c r="G22" s="1614">
        <v>2</v>
      </c>
      <c r="I22" s="1608" t="s">
        <v>8383</v>
      </c>
      <c r="J22" s="1612" t="s">
        <v>7918</v>
      </c>
      <c r="K22" s="1613">
        <v>230</v>
      </c>
      <c r="L22" s="1612" t="s">
        <v>5365</v>
      </c>
      <c r="M22" s="1613">
        <v>15</v>
      </c>
      <c r="N22" s="1614">
        <v>2</v>
      </c>
    </row>
    <row r="23" spans="2:14">
      <c r="B23" s="1608" t="s">
        <v>8384</v>
      </c>
      <c r="C23" s="1612" t="s">
        <v>7918</v>
      </c>
      <c r="D23" s="1613">
        <v>270</v>
      </c>
      <c r="E23" s="1612" t="s">
        <v>5365</v>
      </c>
      <c r="F23" s="1613">
        <v>18</v>
      </c>
      <c r="G23" s="1614">
        <v>3</v>
      </c>
      <c r="I23" s="1608" t="s">
        <v>8385</v>
      </c>
      <c r="J23" s="1612" t="s">
        <v>7918</v>
      </c>
      <c r="K23" s="1613">
        <v>245</v>
      </c>
      <c r="L23" s="1612" t="s">
        <v>5365</v>
      </c>
      <c r="M23" s="1613">
        <v>16</v>
      </c>
      <c r="N23" s="1614">
        <v>3</v>
      </c>
    </row>
    <row r="24" spans="2:14" ht="17.25" thickBot="1">
      <c r="B24" s="1615" t="s">
        <v>8386</v>
      </c>
      <c r="C24" s="1616" t="s">
        <v>7918</v>
      </c>
      <c r="D24" s="1617">
        <v>285</v>
      </c>
      <c r="E24" s="1616" t="s">
        <v>5365</v>
      </c>
      <c r="F24" s="1617">
        <v>18</v>
      </c>
      <c r="G24" s="1618">
        <v>4</v>
      </c>
      <c r="I24" s="1615" t="s">
        <v>8387</v>
      </c>
      <c r="J24" s="1616" t="s">
        <v>7918</v>
      </c>
      <c r="K24" s="1617">
        <v>260</v>
      </c>
      <c r="L24" s="1616" t="s">
        <v>5365</v>
      </c>
      <c r="M24" s="1617">
        <v>16</v>
      </c>
      <c r="N24" s="1618">
        <v>4</v>
      </c>
    </row>
    <row r="25" spans="2:14" ht="17.25" thickBot="1"/>
    <row r="26" spans="2:14" ht="17.25" thickBot="1">
      <c r="B26" s="1587" t="s">
        <v>7923</v>
      </c>
      <c r="C26" s="1588" t="s">
        <v>7924</v>
      </c>
      <c r="D26" s="1589" t="s">
        <v>7925</v>
      </c>
      <c r="E26" s="1589" t="s">
        <v>8467</v>
      </c>
      <c r="F26" s="1589" t="s">
        <v>8468</v>
      </c>
      <c r="G26" s="1590" t="s">
        <v>7926</v>
      </c>
      <c r="I26" s="1587" t="s">
        <v>7923</v>
      </c>
      <c r="J26" s="1588" t="s">
        <v>7924</v>
      </c>
      <c r="K26" s="1589" t="s">
        <v>7925</v>
      </c>
      <c r="L26" s="1589" t="s">
        <v>8467</v>
      </c>
      <c r="M26" s="1589" t="s">
        <v>8468</v>
      </c>
      <c r="N26" s="1590" t="s">
        <v>7926</v>
      </c>
    </row>
    <row r="27" spans="2:14">
      <c r="B27" s="1608" t="s">
        <v>8388</v>
      </c>
      <c r="C27" s="1609">
        <v>150</v>
      </c>
      <c r="D27" s="1610">
        <v>164</v>
      </c>
      <c r="E27" s="1636">
        <v>15</v>
      </c>
      <c r="F27" s="1613">
        <v>15</v>
      </c>
      <c r="G27" s="1611">
        <v>1</v>
      </c>
      <c r="I27" s="1608" t="s">
        <v>8389</v>
      </c>
      <c r="J27" s="1609">
        <v>144</v>
      </c>
      <c r="K27" s="1610">
        <v>152</v>
      </c>
      <c r="L27" s="1636">
        <v>12</v>
      </c>
      <c r="M27" s="1610">
        <v>11</v>
      </c>
      <c r="N27" s="1611">
        <v>1</v>
      </c>
    </row>
    <row r="28" spans="2:14">
      <c r="B28" s="1608" t="s">
        <v>8390</v>
      </c>
      <c r="C28" s="1612">
        <v>164</v>
      </c>
      <c r="D28" s="1613">
        <v>192</v>
      </c>
      <c r="E28" s="1636">
        <v>15</v>
      </c>
      <c r="F28" s="1610">
        <v>15</v>
      </c>
      <c r="G28" s="1614">
        <v>1</v>
      </c>
      <c r="I28" s="1608" t="s">
        <v>8391</v>
      </c>
      <c r="J28" s="1612">
        <v>152</v>
      </c>
      <c r="K28" s="1613">
        <v>160</v>
      </c>
      <c r="L28" s="1636">
        <v>12</v>
      </c>
      <c r="M28" s="1613">
        <v>12</v>
      </c>
      <c r="N28" s="1614">
        <v>1</v>
      </c>
    </row>
    <row r="29" spans="2:14">
      <c r="B29" s="1608" t="s">
        <v>8392</v>
      </c>
      <c r="C29" s="1612">
        <v>178</v>
      </c>
      <c r="D29" s="1613">
        <v>206</v>
      </c>
      <c r="E29" s="1636">
        <v>15</v>
      </c>
      <c r="F29" s="1610">
        <v>15</v>
      </c>
      <c r="G29" s="1614">
        <v>1</v>
      </c>
      <c r="I29" s="1608" t="s">
        <v>8393</v>
      </c>
      <c r="J29" s="1612">
        <v>160</v>
      </c>
      <c r="K29" s="1613">
        <v>168</v>
      </c>
      <c r="L29" s="1636">
        <v>12</v>
      </c>
      <c r="M29" s="1613">
        <v>13</v>
      </c>
      <c r="N29" s="1614">
        <v>1</v>
      </c>
    </row>
    <row r="30" spans="2:14">
      <c r="B30" s="1608" t="s">
        <v>8394</v>
      </c>
      <c r="C30" s="1612">
        <v>192</v>
      </c>
      <c r="D30" s="1613">
        <v>220</v>
      </c>
      <c r="E30" s="1636">
        <v>15</v>
      </c>
      <c r="F30" s="1610">
        <v>15</v>
      </c>
      <c r="G30" s="1614">
        <v>1</v>
      </c>
      <c r="I30" s="1608" t="s">
        <v>8395</v>
      </c>
      <c r="J30" s="1612">
        <v>168</v>
      </c>
      <c r="K30" s="1613">
        <v>184</v>
      </c>
      <c r="L30" s="1636">
        <v>12</v>
      </c>
      <c r="M30" s="1613">
        <v>14</v>
      </c>
      <c r="N30" s="1614">
        <v>1</v>
      </c>
    </row>
    <row r="31" spans="2:14">
      <c r="B31" s="1608" t="s">
        <v>8396</v>
      </c>
      <c r="C31" s="1612">
        <v>206</v>
      </c>
      <c r="D31" s="1613">
        <v>234</v>
      </c>
      <c r="E31" s="1636">
        <v>15</v>
      </c>
      <c r="F31" s="1610">
        <v>15</v>
      </c>
      <c r="G31" s="1614">
        <v>1</v>
      </c>
      <c r="I31" s="1608" t="s">
        <v>8397</v>
      </c>
      <c r="J31" s="1612">
        <v>176</v>
      </c>
      <c r="K31" s="1613">
        <v>200</v>
      </c>
      <c r="L31" s="1636">
        <v>12</v>
      </c>
      <c r="M31" s="1613">
        <v>15</v>
      </c>
      <c r="N31" s="1614">
        <v>1</v>
      </c>
    </row>
    <row r="32" spans="2:14">
      <c r="B32" s="1608" t="s">
        <v>8398</v>
      </c>
      <c r="C32" s="1612">
        <v>220</v>
      </c>
      <c r="D32" s="1613">
        <v>248</v>
      </c>
      <c r="E32" s="1636">
        <v>15</v>
      </c>
      <c r="F32" s="1610">
        <v>15</v>
      </c>
      <c r="G32" s="1614">
        <v>1</v>
      </c>
      <c r="I32" s="1608" t="s">
        <v>8399</v>
      </c>
      <c r="J32" s="1612">
        <v>184</v>
      </c>
      <c r="K32" s="1613">
        <v>216</v>
      </c>
      <c r="L32" s="1636">
        <v>12</v>
      </c>
      <c r="M32" s="1613">
        <v>16</v>
      </c>
      <c r="N32" s="1614">
        <v>1</v>
      </c>
    </row>
    <row r="33" spans="2:14">
      <c r="B33" s="1608" t="s">
        <v>8400</v>
      </c>
      <c r="C33" s="1612">
        <v>234</v>
      </c>
      <c r="D33" s="1613">
        <v>262</v>
      </c>
      <c r="E33" s="1636">
        <v>15</v>
      </c>
      <c r="F33" s="1610">
        <v>15</v>
      </c>
      <c r="G33" s="1614">
        <v>1</v>
      </c>
      <c r="I33" s="1608" t="s">
        <v>8401</v>
      </c>
      <c r="J33" s="1612">
        <v>200</v>
      </c>
      <c r="K33" s="1613">
        <v>232</v>
      </c>
      <c r="L33" s="1636">
        <v>12</v>
      </c>
      <c r="M33" s="1613">
        <v>17</v>
      </c>
      <c r="N33" s="1614">
        <v>1</v>
      </c>
    </row>
    <row r="34" spans="2:14">
      <c r="B34" s="1608" t="s">
        <v>8402</v>
      </c>
      <c r="C34" s="1612" t="s">
        <v>7918</v>
      </c>
      <c r="D34" s="1613">
        <v>292</v>
      </c>
      <c r="E34" s="1612" t="s">
        <v>5365</v>
      </c>
      <c r="F34" s="1610">
        <v>15</v>
      </c>
      <c r="G34" s="1614">
        <v>2</v>
      </c>
      <c r="I34" s="1608" t="s">
        <v>8403</v>
      </c>
      <c r="J34" s="1612" t="s">
        <v>7918</v>
      </c>
      <c r="K34" s="1613">
        <v>248</v>
      </c>
      <c r="L34" s="1612" t="s">
        <v>5365</v>
      </c>
      <c r="M34" s="1613">
        <v>18</v>
      </c>
      <c r="N34" s="1614">
        <v>2</v>
      </c>
    </row>
    <row r="35" spans="2:14">
      <c r="B35" s="1608" t="s">
        <v>8404</v>
      </c>
      <c r="C35" s="1612" t="s">
        <v>7918</v>
      </c>
      <c r="D35" s="1613">
        <v>322</v>
      </c>
      <c r="E35" s="1612" t="s">
        <v>5365</v>
      </c>
      <c r="F35" s="1610">
        <v>15</v>
      </c>
      <c r="G35" s="1614">
        <v>3</v>
      </c>
      <c r="I35" s="1608" t="s">
        <v>8405</v>
      </c>
      <c r="J35" s="1612" t="s">
        <v>7918</v>
      </c>
      <c r="K35" s="1613">
        <v>264</v>
      </c>
      <c r="L35" s="1612" t="s">
        <v>5365</v>
      </c>
      <c r="M35" s="1613">
        <v>19</v>
      </c>
      <c r="N35" s="1614">
        <v>3</v>
      </c>
    </row>
    <row r="36" spans="2:14" ht="17.25" thickBot="1">
      <c r="B36" s="1615" t="s">
        <v>8406</v>
      </c>
      <c r="C36" s="1616" t="s">
        <v>7918</v>
      </c>
      <c r="D36" s="1617">
        <v>352</v>
      </c>
      <c r="E36" s="1616" t="s">
        <v>5365</v>
      </c>
      <c r="F36" s="1631">
        <v>15</v>
      </c>
      <c r="G36" s="1618">
        <v>4</v>
      </c>
      <c r="I36" s="1615" t="s">
        <v>8407</v>
      </c>
      <c r="J36" s="1616" t="s">
        <v>7918</v>
      </c>
      <c r="K36" s="1617">
        <v>280</v>
      </c>
      <c r="L36" s="1616" t="s">
        <v>5365</v>
      </c>
      <c r="M36" s="1617">
        <v>20</v>
      </c>
      <c r="N36" s="1618">
        <v>4</v>
      </c>
    </row>
    <row r="37" spans="2:14" ht="17.25" thickBot="1"/>
    <row r="38" spans="2:14" ht="17.25" thickBot="1">
      <c r="B38" s="1587" t="s">
        <v>7923</v>
      </c>
      <c r="C38" s="1588" t="s">
        <v>7924</v>
      </c>
      <c r="D38" s="1589" t="s">
        <v>7925</v>
      </c>
      <c r="E38" s="1589" t="s">
        <v>8467</v>
      </c>
      <c r="F38" s="1589" t="s">
        <v>8468</v>
      </c>
      <c r="G38" s="1590" t="s">
        <v>7926</v>
      </c>
      <c r="I38" s="1587" t="s">
        <v>7923</v>
      </c>
      <c r="J38" s="1588" t="s">
        <v>7924</v>
      </c>
      <c r="K38" s="1589" t="s">
        <v>7925</v>
      </c>
      <c r="L38" s="1589" t="s">
        <v>8467</v>
      </c>
      <c r="M38" s="1589" t="s">
        <v>8468</v>
      </c>
      <c r="N38" s="1590" t="s">
        <v>7926</v>
      </c>
    </row>
    <row r="39" spans="2:14">
      <c r="B39" s="1608" t="s">
        <v>8408</v>
      </c>
      <c r="C39" s="1609">
        <v>155</v>
      </c>
      <c r="D39" s="1610">
        <v>165</v>
      </c>
      <c r="E39" s="1636">
        <v>13</v>
      </c>
      <c r="F39" s="1610">
        <v>8</v>
      </c>
      <c r="G39" s="1611">
        <v>1</v>
      </c>
      <c r="I39" s="1608" t="s">
        <v>8409</v>
      </c>
      <c r="J39" s="1609">
        <v>133</v>
      </c>
      <c r="K39" s="1610">
        <v>167</v>
      </c>
      <c r="L39" s="1636">
        <v>16</v>
      </c>
      <c r="M39" s="1610">
        <v>16</v>
      </c>
      <c r="N39" s="1611">
        <v>1</v>
      </c>
    </row>
    <row r="40" spans="2:14">
      <c r="B40" s="1608" t="s">
        <v>8410</v>
      </c>
      <c r="C40" s="1612">
        <v>165</v>
      </c>
      <c r="D40" s="1613">
        <v>175</v>
      </c>
      <c r="E40" s="1636">
        <v>13</v>
      </c>
      <c r="F40" s="1613">
        <v>8</v>
      </c>
      <c r="G40" s="1614">
        <v>1</v>
      </c>
      <c r="I40" s="1608" t="s">
        <v>8411</v>
      </c>
      <c r="J40" s="1612">
        <v>150</v>
      </c>
      <c r="K40" s="1613">
        <v>184</v>
      </c>
      <c r="L40" s="1636">
        <v>15</v>
      </c>
      <c r="M40" s="1613">
        <v>16</v>
      </c>
      <c r="N40" s="1614">
        <v>1</v>
      </c>
    </row>
    <row r="41" spans="2:14">
      <c r="B41" s="1608" t="s">
        <v>8412</v>
      </c>
      <c r="C41" s="1612">
        <v>175</v>
      </c>
      <c r="D41" s="1613">
        <v>185</v>
      </c>
      <c r="E41" s="1636">
        <v>12</v>
      </c>
      <c r="F41" s="1613">
        <v>9</v>
      </c>
      <c r="G41" s="1614">
        <v>1</v>
      </c>
      <c r="I41" s="1608" t="s">
        <v>8413</v>
      </c>
      <c r="J41" s="1612">
        <v>167</v>
      </c>
      <c r="K41" s="1613">
        <v>201</v>
      </c>
      <c r="L41" s="1636">
        <v>14</v>
      </c>
      <c r="M41" s="1613">
        <v>17</v>
      </c>
      <c r="N41" s="1614">
        <v>1</v>
      </c>
    </row>
    <row r="42" spans="2:14">
      <c r="B42" s="1608" t="s">
        <v>8414</v>
      </c>
      <c r="C42" s="1612">
        <v>185</v>
      </c>
      <c r="D42" s="1613">
        <v>195</v>
      </c>
      <c r="E42" s="1636">
        <v>12</v>
      </c>
      <c r="F42" s="1613">
        <v>9</v>
      </c>
      <c r="G42" s="1614">
        <v>1</v>
      </c>
      <c r="I42" s="1608" t="s">
        <v>8415</v>
      </c>
      <c r="J42" s="1612">
        <v>184</v>
      </c>
      <c r="K42" s="1613">
        <v>218</v>
      </c>
      <c r="L42" s="1636">
        <v>13</v>
      </c>
      <c r="M42" s="1613">
        <v>17</v>
      </c>
      <c r="N42" s="1614">
        <v>1</v>
      </c>
    </row>
    <row r="43" spans="2:14">
      <c r="B43" s="1608" t="s">
        <v>8416</v>
      </c>
      <c r="C43" s="1612">
        <v>195</v>
      </c>
      <c r="D43" s="1613">
        <v>205</v>
      </c>
      <c r="E43" s="1636">
        <v>10</v>
      </c>
      <c r="F43" s="1613">
        <v>19</v>
      </c>
      <c r="G43" s="1614">
        <v>1</v>
      </c>
      <c r="I43" s="1608" t="s">
        <v>8417</v>
      </c>
      <c r="J43" s="1612">
        <v>201</v>
      </c>
      <c r="K43" s="1613">
        <v>235</v>
      </c>
      <c r="L43" s="1636">
        <v>12</v>
      </c>
      <c r="M43" s="1613">
        <v>18</v>
      </c>
      <c r="N43" s="1614">
        <v>1</v>
      </c>
    </row>
    <row r="44" spans="2:14">
      <c r="B44" s="1608" t="s">
        <v>8418</v>
      </c>
      <c r="C44" s="1612">
        <v>205</v>
      </c>
      <c r="D44" s="1613">
        <v>215</v>
      </c>
      <c r="E44" s="1636">
        <v>10</v>
      </c>
      <c r="F44" s="1613">
        <v>19</v>
      </c>
      <c r="G44" s="1614">
        <v>1</v>
      </c>
      <c r="I44" s="1608" t="s">
        <v>8419</v>
      </c>
      <c r="J44" s="1612">
        <v>218</v>
      </c>
      <c r="K44" s="1610">
        <v>252</v>
      </c>
      <c r="L44" s="1636">
        <v>12</v>
      </c>
      <c r="M44" s="1613">
        <v>18</v>
      </c>
      <c r="N44" s="1614">
        <v>1</v>
      </c>
    </row>
    <row r="45" spans="2:14">
      <c r="B45" s="1608" t="s">
        <v>8420</v>
      </c>
      <c r="C45" s="1612">
        <v>215</v>
      </c>
      <c r="D45" s="1613">
        <v>225</v>
      </c>
      <c r="E45" s="1636">
        <v>9</v>
      </c>
      <c r="F45" s="1613">
        <v>11</v>
      </c>
      <c r="G45" s="1614">
        <v>1</v>
      </c>
      <c r="I45" s="1608" t="s">
        <v>8421</v>
      </c>
      <c r="J45" s="1612">
        <v>235</v>
      </c>
      <c r="K45" s="1613">
        <v>269</v>
      </c>
      <c r="L45" s="1636">
        <v>11</v>
      </c>
      <c r="M45" s="1613">
        <v>19</v>
      </c>
      <c r="N45" s="1614">
        <v>1</v>
      </c>
    </row>
    <row r="46" spans="2:14">
      <c r="B46" s="1608" t="s">
        <v>8422</v>
      </c>
      <c r="C46" s="1612" t="s">
        <v>7918</v>
      </c>
      <c r="D46" s="1613">
        <v>240</v>
      </c>
      <c r="E46" s="1612" t="s">
        <v>5365</v>
      </c>
      <c r="F46" s="1613">
        <v>11</v>
      </c>
      <c r="G46" s="1614">
        <v>2</v>
      </c>
      <c r="I46" s="1608" t="s">
        <v>8423</v>
      </c>
      <c r="J46" s="1612" t="s">
        <v>7918</v>
      </c>
      <c r="K46" s="1613">
        <v>286</v>
      </c>
      <c r="L46" s="1612" t="s">
        <v>5365</v>
      </c>
      <c r="M46" s="1613">
        <v>19</v>
      </c>
      <c r="N46" s="1614">
        <v>2</v>
      </c>
    </row>
    <row r="47" spans="2:14">
      <c r="B47" s="1608" t="s">
        <v>8424</v>
      </c>
      <c r="C47" s="1612" t="s">
        <v>7918</v>
      </c>
      <c r="D47" s="1613">
        <v>255</v>
      </c>
      <c r="E47" s="1612" t="s">
        <v>5365</v>
      </c>
      <c r="F47" s="1613">
        <v>12</v>
      </c>
      <c r="G47" s="1614">
        <v>3</v>
      </c>
      <c r="I47" s="1608" t="s">
        <v>8425</v>
      </c>
      <c r="J47" s="1612" t="s">
        <v>7918</v>
      </c>
      <c r="K47" s="1613">
        <v>303</v>
      </c>
      <c r="L47" s="1612" t="s">
        <v>5365</v>
      </c>
      <c r="M47" s="1613">
        <v>20</v>
      </c>
      <c r="N47" s="1614">
        <v>3</v>
      </c>
    </row>
    <row r="48" spans="2:14" ht="17.25" thickBot="1">
      <c r="B48" s="1615" t="s">
        <v>8426</v>
      </c>
      <c r="C48" s="1616" t="s">
        <v>7918</v>
      </c>
      <c r="D48" s="1617">
        <v>270</v>
      </c>
      <c r="E48" s="1616" t="s">
        <v>5365</v>
      </c>
      <c r="F48" s="1617">
        <v>12</v>
      </c>
      <c r="G48" s="1618">
        <v>4</v>
      </c>
      <c r="I48" s="1615" t="s">
        <v>8427</v>
      </c>
      <c r="J48" s="1616" t="s">
        <v>8040</v>
      </c>
      <c r="K48" s="1617">
        <v>320</v>
      </c>
      <c r="L48" s="1616" t="s">
        <v>5365</v>
      </c>
      <c r="M48" s="1617">
        <v>20</v>
      </c>
      <c r="N48" s="1618">
        <v>4</v>
      </c>
    </row>
    <row r="49" spans="2:14" ht="17.25" thickBot="1"/>
    <row r="50" spans="2:14" ht="17.25" thickBot="1">
      <c r="B50" s="1587" t="s">
        <v>8428</v>
      </c>
      <c r="C50" s="1588" t="s">
        <v>8429</v>
      </c>
      <c r="D50" s="1589" t="s">
        <v>8430</v>
      </c>
      <c r="E50" s="1589" t="s">
        <v>8467</v>
      </c>
      <c r="F50" s="1589" t="s">
        <v>8468</v>
      </c>
      <c r="G50" s="1590" t="s">
        <v>8431</v>
      </c>
      <c r="I50" s="1587" t="s">
        <v>8428</v>
      </c>
      <c r="J50" s="1588" t="s">
        <v>8429</v>
      </c>
      <c r="K50" s="1589" t="s">
        <v>8430</v>
      </c>
      <c r="L50" s="1589" t="s">
        <v>8467</v>
      </c>
      <c r="M50" s="1589" t="s">
        <v>8468</v>
      </c>
      <c r="N50" s="1590" t="s">
        <v>8431</v>
      </c>
    </row>
    <row r="51" spans="2:14">
      <c r="B51" s="1608" t="s">
        <v>8432</v>
      </c>
      <c r="C51" s="1609">
        <v>163</v>
      </c>
      <c r="D51" s="1610">
        <v>180</v>
      </c>
      <c r="E51" s="1636">
        <v>9</v>
      </c>
      <c r="F51" s="1610">
        <v>8</v>
      </c>
      <c r="G51" s="1611">
        <v>1</v>
      </c>
      <c r="I51" s="1608" t="s">
        <v>8433</v>
      </c>
      <c r="J51" s="1609">
        <v>125</v>
      </c>
      <c r="K51" s="1610">
        <v>145</v>
      </c>
      <c r="L51" s="1636">
        <v>16</v>
      </c>
      <c r="M51" s="1610">
        <v>17</v>
      </c>
      <c r="N51" s="1611">
        <v>1</v>
      </c>
    </row>
    <row r="52" spans="2:14">
      <c r="B52" s="1608" t="s">
        <v>8434</v>
      </c>
      <c r="C52" s="1612">
        <v>180</v>
      </c>
      <c r="D52" s="1613">
        <v>214</v>
      </c>
      <c r="E52" s="1636">
        <v>10</v>
      </c>
      <c r="F52" s="1613">
        <v>9</v>
      </c>
      <c r="G52" s="1614">
        <v>1</v>
      </c>
      <c r="I52" s="1608" t="s">
        <v>8435</v>
      </c>
      <c r="J52" s="1612">
        <v>145</v>
      </c>
      <c r="K52" s="1613">
        <v>185</v>
      </c>
      <c r="L52" s="1636">
        <v>15</v>
      </c>
      <c r="M52" s="1613">
        <v>17</v>
      </c>
      <c r="N52" s="1614">
        <v>1</v>
      </c>
    </row>
    <row r="53" spans="2:14">
      <c r="B53" s="1608" t="s">
        <v>8436</v>
      </c>
      <c r="C53" s="1612">
        <v>197</v>
      </c>
      <c r="D53" s="1613">
        <v>231</v>
      </c>
      <c r="E53" s="1636">
        <v>10</v>
      </c>
      <c r="F53" s="1613">
        <v>19</v>
      </c>
      <c r="G53" s="1614">
        <v>1</v>
      </c>
      <c r="I53" s="1608" t="s">
        <v>8437</v>
      </c>
      <c r="J53" s="1612">
        <v>165</v>
      </c>
      <c r="K53" s="1613">
        <v>205</v>
      </c>
      <c r="L53" s="1636">
        <v>14</v>
      </c>
      <c r="M53" s="1613">
        <v>16</v>
      </c>
      <c r="N53" s="1614">
        <v>1</v>
      </c>
    </row>
    <row r="54" spans="2:14">
      <c r="B54" s="1608" t="s">
        <v>8438</v>
      </c>
      <c r="C54" s="1612">
        <v>214</v>
      </c>
      <c r="D54" s="1613">
        <v>248</v>
      </c>
      <c r="E54" s="1636">
        <v>12</v>
      </c>
      <c r="F54" s="1613">
        <v>11</v>
      </c>
      <c r="G54" s="1614">
        <v>1</v>
      </c>
      <c r="I54" s="1608" t="s">
        <v>8439</v>
      </c>
      <c r="J54" s="1612">
        <v>185</v>
      </c>
      <c r="K54" s="1613">
        <v>225</v>
      </c>
      <c r="L54" s="1636">
        <v>13</v>
      </c>
      <c r="M54" s="1613">
        <v>16</v>
      </c>
      <c r="N54" s="1614">
        <v>1</v>
      </c>
    </row>
    <row r="55" spans="2:14">
      <c r="B55" s="1608" t="s">
        <v>8440</v>
      </c>
      <c r="C55" s="1612">
        <v>231</v>
      </c>
      <c r="D55" s="1613">
        <v>265</v>
      </c>
      <c r="E55" s="1636">
        <v>12</v>
      </c>
      <c r="F55" s="1613">
        <v>12</v>
      </c>
      <c r="G55" s="1614">
        <v>1</v>
      </c>
      <c r="I55" s="1608" t="s">
        <v>8441</v>
      </c>
      <c r="J55" s="1612">
        <v>205</v>
      </c>
      <c r="K55" s="1613">
        <v>245</v>
      </c>
      <c r="L55" s="1636">
        <v>12</v>
      </c>
      <c r="M55" s="1613">
        <v>15</v>
      </c>
      <c r="N55" s="1614">
        <v>1</v>
      </c>
    </row>
    <row r="56" spans="2:14">
      <c r="B56" s="1608" t="s">
        <v>8442</v>
      </c>
      <c r="C56" s="1612">
        <v>248</v>
      </c>
      <c r="D56" s="1613">
        <v>282</v>
      </c>
      <c r="E56" s="1636">
        <v>13</v>
      </c>
      <c r="F56" s="1613">
        <v>13</v>
      </c>
      <c r="G56" s="1614">
        <v>1</v>
      </c>
      <c r="I56" s="1608" t="s">
        <v>8443</v>
      </c>
      <c r="J56" s="1612">
        <v>225</v>
      </c>
      <c r="K56" s="1613">
        <v>265</v>
      </c>
      <c r="L56" s="1636">
        <v>12</v>
      </c>
      <c r="M56" s="1613">
        <v>15</v>
      </c>
      <c r="N56" s="1614">
        <v>1</v>
      </c>
    </row>
    <row r="57" spans="2:14">
      <c r="B57" s="1608" t="s">
        <v>8444</v>
      </c>
      <c r="C57" s="1612">
        <v>265</v>
      </c>
      <c r="D57" s="1613">
        <v>299</v>
      </c>
      <c r="E57" s="1636">
        <v>13</v>
      </c>
      <c r="F57" s="1613">
        <v>14</v>
      </c>
      <c r="G57" s="1614">
        <v>1</v>
      </c>
      <c r="I57" s="1608" t="s">
        <v>8445</v>
      </c>
      <c r="J57" s="1612">
        <v>245</v>
      </c>
      <c r="K57" s="1613">
        <v>285</v>
      </c>
      <c r="L57" s="1636">
        <v>11</v>
      </c>
      <c r="M57" s="1613">
        <v>14</v>
      </c>
      <c r="N57" s="1614">
        <v>1</v>
      </c>
    </row>
    <row r="58" spans="2:14">
      <c r="B58" s="1608" t="s">
        <v>8446</v>
      </c>
      <c r="C58" s="1612" t="s">
        <v>8447</v>
      </c>
      <c r="D58" s="1613">
        <v>326</v>
      </c>
      <c r="E58" s="1612" t="s">
        <v>5365</v>
      </c>
      <c r="F58" s="1613">
        <v>15</v>
      </c>
      <c r="G58" s="1614">
        <v>2</v>
      </c>
      <c r="I58" s="1608" t="s">
        <v>8448</v>
      </c>
      <c r="J58" s="1612" t="s">
        <v>8447</v>
      </c>
      <c r="K58" s="1613">
        <v>305</v>
      </c>
      <c r="L58" s="1612" t="s">
        <v>5365</v>
      </c>
      <c r="M58" s="1613">
        <v>14</v>
      </c>
      <c r="N58" s="1614">
        <v>2</v>
      </c>
    </row>
    <row r="59" spans="2:14">
      <c r="B59" s="1608" t="s">
        <v>8449</v>
      </c>
      <c r="C59" s="1612" t="s">
        <v>7918</v>
      </c>
      <c r="D59" s="1613">
        <v>333</v>
      </c>
      <c r="E59" s="1612" t="s">
        <v>5365</v>
      </c>
      <c r="F59" s="1613">
        <v>16</v>
      </c>
      <c r="G59" s="1614">
        <v>3</v>
      </c>
      <c r="I59" s="1608" t="s">
        <v>8450</v>
      </c>
      <c r="J59" s="1612" t="s">
        <v>7918</v>
      </c>
      <c r="K59" s="1613">
        <v>325</v>
      </c>
      <c r="L59" s="1612" t="s">
        <v>5365</v>
      </c>
      <c r="M59" s="1613">
        <v>13</v>
      </c>
      <c r="N59" s="1614">
        <v>3</v>
      </c>
    </row>
    <row r="60" spans="2:14" ht="17.25" thickBot="1">
      <c r="B60" s="1615" t="s">
        <v>8451</v>
      </c>
      <c r="C60" s="1616" t="s">
        <v>7918</v>
      </c>
      <c r="D60" s="1617">
        <v>350</v>
      </c>
      <c r="E60" s="1616" t="s">
        <v>5365</v>
      </c>
      <c r="F60" s="1617">
        <v>17</v>
      </c>
      <c r="G60" s="1618">
        <v>4</v>
      </c>
      <c r="I60" s="1615" t="s">
        <v>8452</v>
      </c>
      <c r="J60" s="1616" t="s">
        <v>7809</v>
      </c>
      <c r="K60" s="1617">
        <v>345</v>
      </c>
      <c r="L60" s="1616" t="s">
        <v>5365</v>
      </c>
      <c r="M60" s="1617">
        <v>13</v>
      </c>
      <c r="N60" s="1618">
        <v>4</v>
      </c>
    </row>
    <row r="61" spans="2:14" ht="17.25" thickBot="1"/>
    <row r="62" spans="2:14" ht="17.25" thickBot="1">
      <c r="B62" s="1587" t="s">
        <v>7948</v>
      </c>
      <c r="C62" s="1588" t="s">
        <v>7949</v>
      </c>
      <c r="D62" s="1589" t="s">
        <v>7950</v>
      </c>
      <c r="E62" s="1589" t="s">
        <v>8467</v>
      </c>
      <c r="F62" s="1589" t="s">
        <v>8468</v>
      </c>
      <c r="G62" s="1590" t="s">
        <v>7951</v>
      </c>
      <c r="I62" s="1587" t="s">
        <v>7948</v>
      </c>
      <c r="J62" s="1588" t="s">
        <v>7949</v>
      </c>
      <c r="K62" s="1589" t="s">
        <v>7950</v>
      </c>
      <c r="L62" s="1589" t="s">
        <v>8467</v>
      </c>
      <c r="M62" s="1589" t="s">
        <v>8468</v>
      </c>
      <c r="N62" s="1590" t="s">
        <v>7951</v>
      </c>
    </row>
    <row r="63" spans="2:14">
      <c r="B63" s="1608" t="s">
        <v>8453</v>
      </c>
      <c r="C63" s="1609">
        <v>127</v>
      </c>
      <c r="D63" s="1610">
        <v>135</v>
      </c>
      <c r="E63" s="1636">
        <v>5</v>
      </c>
      <c r="F63" s="1613">
        <v>10</v>
      </c>
      <c r="G63" s="1611">
        <v>1</v>
      </c>
      <c r="I63" s="1608" t="s">
        <v>8454</v>
      </c>
      <c r="J63" s="1609">
        <v>160</v>
      </c>
      <c r="K63" s="1610">
        <v>200</v>
      </c>
      <c r="L63" s="1636">
        <v>13</v>
      </c>
      <c r="M63" s="1610">
        <v>16</v>
      </c>
      <c r="N63" s="1611">
        <v>1</v>
      </c>
    </row>
    <row r="64" spans="2:14">
      <c r="B64" s="1608" t="s">
        <v>8256</v>
      </c>
      <c r="C64" s="1612">
        <v>135</v>
      </c>
      <c r="D64" s="1613">
        <v>151</v>
      </c>
      <c r="E64" s="1636">
        <v>4</v>
      </c>
      <c r="F64" s="1610">
        <v>10</v>
      </c>
      <c r="G64" s="1614">
        <v>1</v>
      </c>
      <c r="I64" s="1608" t="s">
        <v>8455</v>
      </c>
      <c r="J64" s="1612">
        <v>190</v>
      </c>
      <c r="K64" s="1613">
        <v>210</v>
      </c>
      <c r="L64" s="1636">
        <v>13</v>
      </c>
      <c r="M64" s="1613">
        <v>16</v>
      </c>
      <c r="N64" s="1614">
        <v>1</v>
      </c>
    </row>
    <row r="65" spans="2:14">
      <c r="B65" s="1608" t="s">
        <v>8259</v>
      </c>
      <c r="C65" s="1612">
        <v>143</v>
      </c>
      <c r="D65" s="1613">
        <v>159</v>
      </c>
      <c r="E65" s="1636">
        <v>4</v>
      </c>
      <c r="F65" s="1610">
        <v>10</v>
      </c>
      <c r="G65" s="1614">
        <v>1</v>
      </c>
      <c r="I65" s="1608" t="s">
        <v>8456</v>
      </c>
      <c r="J65" s="1612">
        <v>200</v>
      </c>
      <c r="K65" s="1613">
        <v>220</v>
      </c>
      <c r="L65" s="1636">
        <v>12</v>
      </c>
      <c r="M65" s="1613">
        <v>17</v>
      </c>
      <c r="N65" s="1614">
        <v>1</v>
      </c>
    </row>
    <row r="66" spans="2:14">
      <c r="B66" s="1608" t="s">
        <v>8262</v>
      </c>
      <c r="C66" s="1612">
        <v>151</v>
      </c>
      <c r="D66" s="1613">
        <v>167</v>
      </c>
      <c r="E66" s="1636">
        <v>4</v>
      </c>
      <c r="F66" s="1610">
        <v>10</v>
      </c>
      <c r="G66" s="1614">
        <v>1</v>
      </c>
      <c r="I66" s="1608" t="s">
        <v>8457</v>
      </c>
      <c r="J66" s="1612">
        <v>210</v>
      </c>
      <c r="K66" s="1613">
        <v>230</v>
      </c>
      <c r="L66" s="1636">
        <v>12</v>
      </c>
      <c r="M66" s="1613">
        <v>17</v>
      </c>
      <c r="N66" s="1614">
        <v>1</v>
      </c>
    </row>
    <row r="67" spans="2:14">
      <c r="B67" s="1608" t="s">
        <v>8265</v>
      </c>
      <c r="C67" s="1612">
        <v>159</v>
      </c>
      <c r="D67" s="1613">
        <v>175</v>
      </c>
      <c r="E67" s="1636">
        <v>3</v>
      </c>
      <c r="F67" s="1610">
        <v>10</v>
      </c>
      <c r="G67" s="1614">
        <v>1</v>
      </c>
      <c r="I67" s="1608" t="s">
        <v>8458</v>
      </c>
      <c r="J67" s="1612">
        <v>220</v>
      </c>
      <c r="K67" s="1613">
        <v>240</v>
      </c>
      <c r="L67" s="1636">
        <v>10</v>
      </c>
      <c r="M67" s="1613">
        <v>18</v>
      </c>
      <c r="N67" s="1614">
        <v>1</v>
      </c>
    </row>
    <row r="68" spans="2:14">
      <c r="B68" s="1608" t="s">
        <v>8268</v>
      </c>
      <c r="C68" s="1612">
        <v>167</v>
      </c>
      <c r="D68" s="1613">
        <v>183</v>
      </c>
      <c r="E68" s="1636">
        <v>3</v>
      </c>
      <c r="F68" s="1610">
        <v>10</v>
      </c>
      <c r="G68" s="1614">
        <v>1</v>
      </c>
      <c r="I68" s="1608" t="s">
        <v>8459</v>
      </c>
      <c r="J68" s="1612">
        <v>230</v>
      </c>
      <c r="K68" s="1613">
        <v>260</v>
      </c>
      <c r="L68" s="1636">
        <v>10</v>
      </c>
      <c r="M68" s="1613">
        <v>18</v>
      </c>
      <c r="N68" s="1614">
        <v>1</v>
      </c>
    </row>
    <row r="69" spans="2:14">
      <c r="B69" s="1608" t="s">
        <v>8271</v>
      </c>
      <c r="C69" s="1612">
        <v>175</v>
      </c>
      <c r="D69" s="1613">
        <v>191</v>
      </c>
      <c r="E69" s="1636">
        <v>2</v>
      </c>
      <c r="F69" s="1610">
        <v>10</v>
      </c>
      <c r="G69" s="1614">
        <v>1</v>
      </c>
      <c r="I69" s="1608" t="s">
        <v>8460</v>
      </c>
      <c r="J69" s="1612">
        <v>240</v>
      </c>
      <c r="K69" s="1613">
        <v>270</v>
      </c>
      <c r="L69" s="1636">
        <v>9</v>
      </c>
      <c r="M69" s="1613">
        <v>19</v>
      </c>
      <c r="N69" s="1614">
        <v>1</v>
      </c>
    </row>
    <row r="70" spans="2:14">
      <c r="B70" s="1608" t="s">
        <v>8274</v>
      </c>
      <c r="C70" s="1612" t="s">
        <v>7918</v>
      </c>
      <c r="D70" s="1613">
        <v>199</v>
      </c>
      <c r="E70" s="1612" t="s">
        <v>5365</v>
      </c>
      <c r="F70" s="1610">
        <v>10</v>
      </c>
      <c r="G70" s="1614">
        <v>2</v>
      </c>
      <c r="I70" s="1608" t="s">
        <v>8461</v>
      </c>
      <c r="J70" s="1612" t="s">
        <v>7918</v>
      </c>
      <c r="K70" s="1613">
        <v>290</v>
      </c>
      <c r="L70" s="1612" t="s">
        <v>5365</v>
      </c>
      <c r="M70" s="1613">
        <v>19</v>
      </c>
      <c r="N70" s="1614">
        <v>2</v>
      </c>
    </row>
    <row r="71" spans="2:14">
      <c r="B71" s="1608" t="s">
        <v>8277</v>
      </c>
      <c r="C71" s="1612" t="s">
        <v>7918</v>
      </c>
      <c r="D71" s="1613">
        <v>207</v>
      </c>
      <c r="E71" s="1612" t="s">
        <v>5365</v>
      </c>
      <c r="F71" s="1610">
        <v>10</v>
      </c>
      <c r="G71" s="1614">
        <v>3</v>
      </c>
      <c r="I71" s="1608" t="s">
        <v>8462</v>
      </c>
      <c r="J71" s="1612" t="s">
        <v>7918</v>
      </c>
      <c r="K71" s="1613">
        <v>310</v>
      </c>
      <c r="L71" s="1612" t="s">
        <v>5365</v>
      </c>
      <c r="M71" s="1613">
        <v>20</v>
      </c>
      <c r="N71" s="1614">
        <v>3</v>
      </c>
    </row>
    <row r="72" spans="2:14" ht="17.25" thickBot="1">
      <c r="B72" s="1615" t="s">
        <v>8280</v>
      </c>
      <c r="C72" s="1616" t="s">
        <v>7918</v>
      </c>
      <c r="D72" s="1617">
        <v>215</v>
      </c>
      <c r="E72" s="1616" t="s">
        <v>5365</v>
      </c>
      <c r="F72" s="1631">
        <v>10</v>
      </c>
      <c r="G72" s="1618">
        <v>4</v>
      </c>
      <c r="I72" s="1615" t="s">
        <v>8463</v>
      </c>
      <c r="J72" s="1616" t="s">
        <v>7918</v>
      </c>
      <c r="K72" s="1617">
        <v>330</v>
      </c>
      <c r="L72" s="1616" t="s">
        <v>5365</v>
      </c>
      <c r="M72" s="1617">
        <v>20</v>
      </c>
      <c r="N72" s="1618">
        <v>4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201"/>
  <sheetViews>
    <sheetView zoomScale="85" zoomScaleNormal="85" workbookViewId="0"/>
  </sheetViews>
  <sheetFormatPr defaultRowHeight="16.5"/>
  <cols>
    <col min="1" max="1" width="20.5" customWidth="1"/>
    <col min="2" max="2" width="14.125" style="1577" bestFit="1" customWidth="1"/>
    <col min="3" max="3" width="14.125" style="1577" customWidth="1"/>
    <col min="4" max="4" width="14.625" bestFit="1" customWidth="1"/>
    <col min="5" max="5" width="10.375" bestFit="1" customWidth="1"/>
    <col min="6" max="6" width="19" customWidth="1"/>
    <col min="7" max="7" width="19" bestFit="1" customWidth="1"/>
    <col min="8" max="8" width="29.875" style="1577" bestFit="1" customWidth="1"/>
    <col min="9" max="9" width="29.125" style="1577" bestFit="1" customWidth="1"/>
    <col min="10" max="11" width="10.375" style="1533" bestFit="1" customWidth="1"/>
    <col min="12" max="12" width="16.5" bestFit="1" customWidth="1"/>
    <col min="13" max="13" width="11.25" bestFit="1" customWidth="1"/>
  </cols>
  <sheetData>
    <row r="1" spans="1:13" ht="40.5">
      <c r="A1" s="1535" t="s">
        <v>7646</v>
      </c>
      <c r="B1" s="1536" t="s">
        <v>7647</v>
      </c>
      <c r="C1" s="1536" t="s">
        <v>7648</v>
      </c>
      <c r="D1" s="1535" t="s">
        <v>7649</v>
      </c>
      <c r="E1" s="1536" t="s">
        <v>7650</v>
      </c>
      <c r="F1" s="1536" t="s">
        <v>7651</v>
      </c>
      <c r="G1" s="1537" t="s">
        <v>7652</v>
      </c>
      <c r="H1" s="1538" t="s">
        <v>7653</v>
      </c>
      <c r="I1" s="1538" t="s">
        <v>7654</v>
      </c>
      <c r="J1" s="1536" t="s">
        <v>7655</v>
      </c>
      <c r="K1" s="1536" t="s">
        <v>7656</v>
      </c>
      <c r="L1" s="1539" t="s">
        <v>7657</v>
      </c>
      <c r="M1" s="1539" t="s">
        <v>7658</v>
      </c>
    </row>
    <row r="2" spans="1:13">
      <c r="A2" s="1540" t="s">
        <v>7659</v>
      </c>
      <c r="B2" s="1541">
        <v>2000</v>
      </c>
      <c r="C2" s="1541" t="s">
        <v>5365</v>
      </c>
      <c r="D2" s="1542">
        <v>4000</v>
      </c>
      <c r="E2" s="1543">
        <v>1.0549999999999999</v>
      </c>
      <c r="F2" s="1544">
        <v>560000</v>
      </c>
      <c r="G2" s="1545">
        <v>560000</v>
      </c>
      <c r="H2" s="1546">
        <f>G2/F2</f>
        <v>1</v>
      </c>
      <c r="I2" s="1547">
        <f t="shared" ref="I2:I65" si="0">G2/D2</f>
        <v>140</v>
      </c>
      <c r="J2" s="1548">
        <v>1</v>
      </c>
      <c r="K2" s="1548">
        <v>1</v>
      </c>
      <c r="L2" s="1549">
        <v>1</v>
      </c>
      <c r="M2" s="1549">
        <v>1</v>
      </c>
    </row>
    <row r="3" spans="1:13">
      <c r="A3" s="1550" t="s">
        <v>7660</v>
      </c>
      <c r="B3" s="1551">
        <v>2310</v>
      </c>
      <c r="C3" s="1552">
        <f>B3/B2</f>
        <v>1.155</v>
      </c>
      <c r="D3" s="1553">
        <f t="shared" ref="D3:D66" si="1">D2*E2</f>
        <v>4220</v>
      </c>
      <c r="E3" s="1554">
        <v>1.0549999999999999</v>
      </c>
      <c r="F3" s="1555">
        <v>646800</v>
      </c>
      <c r="G3" s="1556">
        <v>590800</v>
      </c>
      <c r="H3" s="1557">
        <f t="shared" ref="H3:H66" si="2">G3/F3</f>
        <v>0.91341991341991347</v>
      </c>
      <c r="I3" s="1558">
        <f t="shared" si="0"/>
        <v>140</v>
      </c>
      <c r="J3" s="1559">
        <v>1</v>
      </c>
      <c r="K3" s="1559">
        <v>1</v>
      </c>
      <c r="L3" s="1560">
        <v>1</v>
      </c>
      <c r="M3" s="1560">
        <v>1</v>
      </c>
    </row>
    <row r="4" spans="1:13">
      <c r="A4" s="1550" t="s">
        <v>1618</v>
      </c>
      <c r="B4" s="1551">
        <v>2668</v>
      </c>
      <c r="C4" s="1561">
        <f t="shared" ref="C4:C67" si="3">B4/B3</f>
        <v>1.154978354978355</v>
      </c>
      <c r="D4" s="1553">
        <f t="shared" si="1"/>
        <v>4452.0999999999995</v>
      </c>
      <c r="E4" s="1554">
        <v>1.0549999999999999</v>
      </c>
      <c r="F4" s="1555">
        <v>747040</v>
      </c>
      <c r="G4" s="1556">
        <v>623294</v>
      </c>
      <c r="H4" s="1557">
        <f t="shared" si="2"/>
        <v>0.83435157421289352</v>
      </c>
      <c r="I4" s="1558">
        <f t="shared" si="0"/>
        <v>140.00000000000003</v>
      </c>
      <c r="J4" s="1559">
        <v>1</v>
      </c>
      <c r="K4" s="1559">
        <v>1</v>
      </c>
      <c r="L4" s="1560">
        <v>1</v>
      </c>
      <c r="M4" s="1560">
        <v>1</v>
      </c>
    </row>
    <row r="5" spans="1:13">
      <c r="A5" s="1550" t="s">
        <v>7661</v>
      </c>
      <c r="B5" s="1551">
        <v>3081</v>
      </c>
      <c r="C5" s="1561">
        <f t="shared" si="3"/>
        <v>1.1547976011994003</v>
      </c>
      <c r="D5" s="1553">
        <f t="shared" si="1"/>
        <v>4696.9654999999993</v>
      </c>
      <c r="E5" s="1554">
        <v>1.0549999999999999</v>
      </c>
      <c r="F5" s="1555">
        <v>862680</v>
      </c>
      <c r="G5" s="1556">
        <v>657575</v>
      </c>
      <c r="H5" s="1557">
        <f t="shared" si="2"/>
        <v>0.76224671952520051</v>
      </c>
      <c r="I5" s="1558">
        <f t="shared" si="0"/>
        <v>139.99996380641929</v>
      </c>
      <c r="J5" s="1559">
        <v>1</v>
      </c>
      <c r="K5" s="1559">
        <v>1</v>
      </c>
      <c r="L5" s="1560">
        <v>1</v>
      </c>
      <c r="M5" s="1560">
        <v>1</v>
      </c>
    </row>
    <row r="6" spans="1:13">
      <c r="A6" s="1550" t="s">
        <v>7662</v>
      </c>
      <c r="B6" s="1551">
        <v>3558</v>
      </c>
      <c r="C6" s="1561">
        <f t="shared" si="3"/>
        <v>1.1548198636806233</v>
      </c>
      <c r="D6" s="1553">
        <f t="shared" si="1"/>
        <v>4955.2986024999991</v>
      </c>
      <c r="E6" s="1554">
        <v>1.0549999999999999</v>
      </c>
      <c r="F6" s="1555">
        <v>996240</v>
      </c>
      <c r="G6" s="1556">
        <v>693742</v>
      </c>
      <c r="H6" s="1557">
        <f t="shared" si="2"/>
        <v>0.69636031478358629</v>
      </c>
      <c r="I6" s="1558">
        <f t="shared" si="0"/>
        <v>140.000039482989</v>
      </c>
      <c r="J6" s="1559">
        <v>1</v>
      </c>
      <c r="K6" s="1559">
        <v>1</v>
      </c>
      <c r="L6" s="1560">
        <v>1</v>
      </c>
      <c r="M6" s="1560">
        <v>1</v>
      </c>
    </row>
    <row r="7" spans="1:13">
      <c r="A7" s="1550" t="s">
        <v>7663</v>
      </c>
      <c r="B7" s="1551">
        <v>4109</v>
      </c>
      <c r="C7" s="1561">
        <f t="shared" si="3"/>
        <v>1.1548622821810006</v>
      </c>
      <c r="D7" s="1553">
        <f t="shared" si="1"/>
        <v>5227.8400256374989</v>
      </c>
      <c r="E7" s="1554">
        <v>1.0549999999999999</v>
      </c>
      <c r="F7" s="1555">
        <v>1150520</v>
      </c>
      <c r="G7" s="1556">
        <v>731898</v>
      </c>
      <c r="H7" s="1557">
        <f t="shared" si="2"/>
        <v>0.63614539512568224</v>
      </c>
      <c r="I7" s="1558">
        <f t="shared" si="0"/>
        <v>140.00007582687078</v>
      </c>
      <c r="J7" s="1559">
        <v>1</v>
      </c>
      <c r="K7" s="1559">
        <v>1</v>
      </c>
      <c r="L7" s="1560">
        <v>1</v>
      </c>
      <c r="M7" s="1560">
        <v>1</v>
      </c>
    </row>
    <row r="8" spans="1:13">
      <c r="A8" s="1550" t="s">
        <v>7664</v>
      </c>
      <c r="B8" s="1551">
        <v>4745</v>
      </c>
      <c r="C8" s="1561">
        <f t="shared" si="3"/>
        <v>1.1547821854465807</v>
      </c>
      <c r="D8" s="1553">
        <f t="shared" si="1"/>
        <v>5515.3712270475608</v>
      </c>
      <c r="E8" s="1554">
        <v>1.0549999999999999</v>
      </c>
      <c r="F8" s="1555">
        <v>1328600</v>
      </c>
      <c r="G8" s="1556">
        <v>772152</v>
      </c>
      <c r="H8" s="1557">
        <f t="shared" si="2"/>
        <v>0.58117717898539811</v>
      </c>
      <c r="I8" s="1558">
        <f t="shared" si="0"/>
        <v>140.00000511540208</v>
      </c>
      <c r="J8" s="1559">
        <v>1</v>
      </c>
      <c r="K8" s="1559">
        <v>1</v>
      </c>
      <c r="L8" s="1560">
        <v>1</v>
      </c>
      <c r="M8" s="1560">
        <v>1</v>
      </c>
    </row>
    <row r="9" spans="1:13">
      <c r="A9" s="1550" t="s">
        <v>7665</v>
      </c>
      <c r="B9" s="1551">
        <v>5480</v>
      </c>
      <c r="C9" s="1561">
        <f t="shared" si="3"/>
        <v>1.1548998946259221</v>
      </c>
      <c r="D9" s="1562">
        <f t="shared" si="1"/>
        <v>5818.7166445351759</v>
      </c>
      <c r="E9" s="1554">
        <v>1.0549999999999999</v>
      </c>
      <c r="F9" s="1555">
        <v>1534400</v>
      </c>
      <c r="G9" s="1556">
        <v>814620</v>
      </c>
      <c r="H9" s="1557">
        <f t="shared" si="2"/>
        <v>0.53090458811261731</v>
      </c>
      <c r="I9" s="1558">
        <f t="shared" si="0"/>
        <v>139.99994324608934</v>
      </c>
      <c r="J9" s="1559">
        <v>1</v>
      </c>
      <c r="K9" s="1559">
        <v>1</v>
      </c>
      <c r="L9" s="1560">
        <v>1</v>
      </c>
      <c r="M9" s="1560">
        <v>1</v>
      </c>
    </row>
    <row r="10" spans="1:13">
      <c r="A10" s="1550" t="s">
        <v>7666</v>
      </c>
      <c r="B10" s="1551">
        <v>6329</v>
      </c>
      <c r="C10" s="1561">
        <f t="shared" si="3"/>
        <v>1.1549270072992701</v>
      </c>
      <c r="D10" s="1562">
        <f t="shared" si="1"/>
        <v>6138.7460599846099</v>
      </c>
      <c r="E10" s="1554">
        <v>1.0549999999999999</v>
      </c>
      <c r="F10" s="1555">
        <v>1772120</v>
      </c>
      <c r="G10" s="1556">
        <v>859424</v>
      </c>
      <c r="H10" s="1557">
        <f t="shared" si="2"/>
        <v>0.48496941516375869</v>
      </c>
      <c r="I10" s="1558">
        <f t="shared" si="0"/>
        <v>139.99992695611758</v>
      </c>
      <c r="J10" s="1559">
        <v>1</v>
      </c>
      <c r="K10" s="1559">
        <v>1</v>
      </c>
      <c r="L10" s="1560">
        <v>1</v>
      </c>
      <c r="M10" s="1560">
        <v>1</v>
      </c>
    </row>
    <row r="11" spans="1:13">
      <c r="A11" s="1550" t="s">
        <v>7667</v>
      </c>
      <c r="B11" s="1551">
        <v>7100</v>
      </c>
      <c r="C11" s="1561">
        <f t="shared" si="3"/>
        <v>1.1218201927634697</v>
      </c>
      <c r="D11" s="1562">
        <f t="shared" si="1"/>
        <v>6476.3770932837633</v>
      </c>
      <c r="E11" s="1554">
        <v>1.0549999999999999</v>
      </c>
      <c r="F11" s="1555">
        <v>1988000</v>
      </c>
      <c r="G11" s="1556">
        <v>906693</v>
      </c>
      <c r="H11" s="1557">
        <f t="shared" si="2"/>
        <v>0.45608299798792756</v>
      </c>
      <c r="I11" s="1558">
        <f t="shared" si="0"/>
        <v>140.00003195309202</v>
      </c>
      <c r="J11" s="1559">
        <v>1</v>
      </c>
      <c r="K11" s="1559">
        <v>1</v>
      </c>
      <c r="L11" s="1560">
        <v>1</v>
      </c>
      <c r="M11" s="1560">
        <v>1</v>
      </c>
    </row>
    <row r="12" spans="1:13">
      <c r="A12" s="1550" t="s">
        <v>7668</v>
      </c>
      <c r="B12" s="1551">
        <v>7455</v>
      </c>
      <c r="C12" s="1551">
        <f t="shared" si="3"/>
        <v>1.05</v>
      </c>
      <c r="D12" s="1562">
        <f t="shared" si="1"/>
        <v>6832.5778334143697</v>
      </c>
      <c r="E12" s="1554">
        <v>1.0549999999999999</v>
      </c>
      <c r="F12" s="1555">
        <v>2199225</v>
      </c>
      <c r="G12" s="1556">
        <v>956561</v>
      </c>
      <c r="H12" s="1557">
        <f t="shared" si="2"/>
        <v>0.43495367686344055</v>
      </c>
      <c r="I12" s="1558">
        <f t="shared" si="0"/>
        <v>140.00001512196286</v>
      </c>
      <c r="J12" s="1559">
        <v>1</v>
      </c>
      <c r="K12" s="1559">
        <v>1</v>
      </c>
      <c r="L12" s="1560">
        <v>1</v>
      </c>
      <c r="M12" s="1560">
        <v>1</v>
      </c>
    </row>
    <row r="13" spans="1:13">
      <c r="A13" s="1550" t="s">
        <v>7669</v>
      </c>
      <c r="B13" s="1551">
        <v>7827</v>
      </c>
      <c r="C13" s="1551">
        <f t="shared" si="3"/>
        <v>1.0498993963782697</v>
      </c>
      <c r="D13" s="1562">
        <f t="shared" si="1"/>
        <v>7208.3696142521594</v>
      </c>
      <c r="E13" s="1554">
        <v>1.0549999999999999</v>
      </c>
      <c r="F13" s="1555">
        <v>2308965</v>
      </c>
      <c r="G13" s="1556">
        <v>1009172</v>
      </c>
      <c r="H13" s="1557">
        <f t="shared" si="2"/>
        <v>0.43706682431305799</v>
      </c>
      <c r="I13" s="1558">
        <f t="shared" si="0"/>
        <v>140.00003523746855</v>
      </c>
      <c r="J13" s="1559">
        <v>1</v>
      </c>
      <c r="K13" s="1559">
        <v>1</v>
      </c>
      <c r="L13" s="1560">
        <v>1</v>
      </c>
      <c r="M13" s="1560">
        <v>1</v>
      </c>
    </row>
    <row r="14" spans="1:13">
      <c r="A14" s="1550" t="s">
        <v>7670</v>
      </c>
      <c r="B14" s="1551">
        <v>8218</v>
      </c>
      <c r="C14" s="1551">
        <f t="shared" si="3"/>
        <v>1.0499552829947618</v>
      </c>
      <c r="D14" s="1562">
        <f t="shared" si="1"/>
        <v>7604.8299430360275</v>
      </c>
      <c r="E14" s="1554">
        <v>1.0549999999999999</v>
      </c>
      <c r="F14" s="1555">
        <v>2424310</v>
      </c>
      <c r="G14" s="1556">
        <v>1064676</v>
      </c>
      <c r="H14" s="1557">
        <f t="shared" si="2"/>
        <v>0.43916660823079556</v>
      </c>
      <c r="I14" s="1558">
        <f t="shared" si="0"/>
        <v>139.99997474959397</v>
      </c>
      <c r="J14" s="1559">
        <v>1</v>
      </c>
      <c r="K14" s="1559">
        <v>1</v>
      </c>
      <c r="L14" s="1560">
        <v>1</v>
      </c>
      <c r="M14" s="1560">
        <v>1</v>
      </c>
    </row>
    <row r="15" spans="1:13">
      <c r="A15" s="1550" t="s">
        <v>7671</v>
      </c>
      <c r="B15" s="1551">
        <v>8628</v>
      </c>
      <c r="C15" s="1551">
        <f t="shared" si="3"/>
        <v>1.0498904843027501</v>
      </c>
      <c r="D15" s="1562">
        <f t="shared" si="1"/>
        <v>8023.0955899030087</v>
      </c>
      <c r="E15" s="1554">
        <v>1.0549999999999999</v>
      </c>
      <c r="F15" s="1555">
        <v>2545260</v>
      </c>
      <c r="G15" s="1556">
        <v>1123233</v>
      </c>
      <c r="H15" s="1557">
        <f t="shared" si="2"/>
        <v>0.44130383536456003</v>
      </c>
      <c r="I15" s="1558">
        <f t="shared" si="0"/>
        <v>139.99995231436333</v>
      </c>
      <c r="J15" s="1559">
        <v>1</v>
      </c>
      <c r="K15" s="1559">
        <v>1</v>
      </c>
      <c r="L15" s="1560">
        <v>1</v>
      </c>
      <c r="M15" s="1560">
        <v>1</v>
      </c>
    </row>
    <row r="16" spans="1:13">
      <c r="A16" s="1550" t="s">
        <v>7672</v>
      </c>
      <c r="B16" s="1551">
        <v>9059</v>
      </c>
      <c r="C16" s="1551">
        <f t="shared" si="3"/>
        <v>1.0499536393138618</v>
      </c>
      <c r="D16" s="1562">
        <f t="shared" si="1"/>
        <v>8464.3658473476735</v>
      </c>
      <c r="E16" s="1554">
        <v>1.0549999999999999</v>
      </c>
      <c r="F16" s="1555">
        <v>2672405</v>
      </c>
      <c r="G16" s="1556">
        <v>1185011</v>
      </c>
      <c r="H16" s="1557">
        <f t="shared" si="2"/>
        <v>0.44342492997880184</v>
      </c>
      <c r="I16" s="1558">
        <f t="shared" si="0"/>
        <v>139.9999741706965</v>
      </c>
      <c r="J16" s="1559">
        <v>1</v>
      </c>
      <c r="K16" s="1559">
        <v>1</v>
      </c>
      <c r="L16" s="1560">
        <v>1</v>
      </c>
      <c r="M16" s="1560">
        <v>1</v>
      </c>
    </row>
    <row r="17" spans="1:13">
      <c r="A17" s="1550" t="s">
        <v>7673</v>
      </c>
      <c r="B17" s="1551">
        <v>9511</v>
      </c>
      <c r="C17" s="1551">
        <f t="shared" si="3"/>
        <v>1.0498951319130148</v>
      </c>
      <c r="D17" s="1562">
        <f t="shared" si="1"/>
        <v>8929.9059689517944</v>
      </c>
      <c r="E17" s="1554">
        <v>1.0549999999999999</v>
      </c>
      <c r="F17" s="1555">
        <v>2805745</v>
      </c>
      <c r="G17" s="1556">
        <v>1250187</v>
      </c>
      <c r="H17" s="1557">
        <f t="shared" si="2"/>
        <v>0.44558112016594525</v>
      </c>
      <c r="I17" s="1558">
        <f t="shared" si="0"/>
        <v>140.00001840408504</v>
      </c>
      <c r="J17" s="1559">
        <v>1</v>
      </c>
      <c r="K17" s="1559">
        <v>1</v>
      </c>
      <c r="L17" s="1560">
        <v>1</v>
      </c>
      <c r="M17" s="1560">
        <v>1</v>
      </c>
    </row>
    <row r="18" spans="1:13">
      <c r="A18" s="1550" t="s">
        <v>7674</v>
      </c>
      <c r="B18" s="1551">
        <v>9986</v>
      </c>
      <c r="C18" s="1551">
        <f t="shared" si="3"/>
        <v>1.049942172221638</v>
      </c>
      <c r="D18" s="1562">
        <f t="shared" si="1"/>
        <v>9421.0507972441428</v>
      </c>
      <c r="E18" s="1554">
        <v>1.0549999999999999</v>
      </c>
      <c r="F18" s="1555">
        <v>2945870</v>
      </c>
      <c r="G18" s="1556">
        <v>1318947</v>
      </c>
      <c r="H18" s="1557">
        <f t="shared" si="2"/>
        <v>0.44772749646114729</v>
      </c>
      <c r="I18" s="1558">
        <f t="shared" si="0"/>
        <v>139.9999881526825</v>
      </c>
      <c r="J18" s="1559">
        <v>1</v>
      </c>
      <c r="K18" s="1559">
        <v>1</v>
      </c>
      <c r="L18" s="1560">
        <v>1</v>
      </c>
      <c r="M18" s="1560">
        <v>1</v>
      </c>
    </row>
    <row r="19" spans="1:13">
      <c r="A19" s="1550" t="s">
        <v>7675</v>
      </c>
      <c r="B19" s="1551">
        <v>10485</v>
      </c>
      <c r="C19" s="1551">
        <f t="shared" si="3"/>
        <v>1.0499699579411175</v>
      </c>
      <c r="D19" s="1562">
        <f t="shared" si="1"/>
        <v>9939.2085910925707</v>
      </c>
      <c r="E19" s="1554">
        <v>1.0549999999999999</v>
      </c>
      <c r="F19" s="1555">
        <v>3093075</v>
      </c>
      <c r="G19" s="1556">
        <v>1391489</v>
      </c>
      <c r="H19" s="1557">
        <f t="shared" si="2"/>
        <v>0.44987237619521026</v>
      </c>
      <c r="I19" s="1558">
        <f t="shared" si="0"/>
        <v>139.99997960069376</v>
      </c>
      <c r="J19" s="1559">
        <v>1</v>
      </c>
      <c r="K19" s="1559">
        <v>1</v>
      </c>
      <c r="L19" s="1560">
        <v>1</v>
      </c>
      <c r="M19" s="1560">
        <v>1</v>
      </c>
    </row>
    <row r="20" spans="1:13">
      <c r="A20" s="1550" t="s">
        <v>7676</v>
      </c>
      <c r="B20" s="1551">
        <v>11009</v>
      </c>
      <c r="C20" s="1551">
        <f t="shared" si="3"/>
        <v>1.0499761564139247</v>
      </c>
      <c r="D20" s="1562">
        <f t="shared" si="1"/>
        <v>10485.865063602661</v>
      </c>
      <c r="E20" s="1554">
        <v>1.0549999999999999</v>
      </c>
      <c r="F20" s="1555">
        <v>3247655</v>
      </c>
      <c r="G20" s="1556">
        <v>1468021</v>
      </c>
      <c r="H20" s="1557">
        <f t="shared" si="2"/>
        <v>0.45202492259799765</v>
      </c>
      <c r="I20" s="1558">
        <f t="shared" si="0"/>
        <v>139.99998961417376</v>
      </c>
      <c r="J20" s="1559">
        <v>1</v>
      </c>
      <c r="K20" s="1559">
        <v>1</v>
      </c>
      <c r="L20" s="1560">
        <v>1</v>
      </c>
      <c r="M20" s="1560">
        <v>1</v>
      </c>
    </row>
    <row r="21" spans="1:13">
      <c r="A21" s="1550" t="s">
        <v>7677</v>
      </c>
      <c r="B21" s="1551">
        <v>11449</v>
      </c>
      <c r="C21" s="1551">
        <f t="shared" si="3"/>
        <v>1.0399672994822418</v>
      </c>
      <c r="D21" s="1562">
        <f t="shared" si="1"/>
        <v>11062.587642100807</v>
      </c>
      <c r="E21" s="1554">
        <v>1.0549999999999999</v>
      </c>
      <c r="F21" s="1555">
        <v>3377455</v>
      </c>
      <c r="G21" s="1556">
        <v>1548762</v>
      </c>
      <c r="H21" s="1557">
        <f t="shared" si="2"/>
        <v>0.45855888531453415</v>
      </c>
      <c r="I21" s="1558">
        <f t="shared" si="0"/>
        <v>139.99997560298533</v>
      </c>
      <c r="J21" s="1559">
        <v>1</v>
      </c>
      <c r="K21" s="1559">
        <v>1</v>
      </c>
      <c r="L21" s="1560">
        <v>1</v>
      </c>
      <c r="M21" s="1560">
        <v>1</v>
      </c>
    </row>
    <row r="22" spans="1:13">
      <c r="A22" s="1550" t="s">
        <v>7678</v>
      </c>
      <c r="B22" s="1551">
        <v>12382</v>
      </c>
      <c r="C22" s="1551">
        <f t="shared" si="3"/>
        <v>1.0814918333478907</v>
      </c>
      <c r="D22" s="1562">
        <f t="shared" si="1"/>
        <v>11671.029962416351</v>
      </c>
      <c r="E22" s="1554">
        <v>1.0549999999999999</v>
      </c>
      <c r="F22" s="1555">
        <v>3652690</v>
      </c>
      <c r="G22" s="1556">
        <v>1633944</v>
      </c>
      <c r="H22" s="1557">
        <f t="shared" si="2"/>
        <v>0.44732621711670029</v>
      </c>
      <c r="I22" s="1558">
        <f t="shared" si="0"/>
        <v>139.99998331438701</v>
      </c>
      <c r="J22" s="1559">
        <v>1</v>
      </c>
      <c r="K22" s="1559">
        <v>1</v>
      </c>
      <c r="L22" s="1560">
        <v>1</v>
      </c>
      <c r="M22" s="1560">
        <v>1</v>
      </c>
    </row>
    <row r="23" spans="1:13">
      <c r="A23" s="1550" t="s">
        <v>7679</v>
      </c>
      <c r="B23" s="1551">
        <v>13392</v>
      </c>
      <c r="C23" s="1551">
        <f t="shared" si="3"/>
        <v>1.0815700209982233</v>
      </c>
      <c r="D23" s="1562">
        <f t="shared" si="1"/>
        <v>12312.93661034925</v>
      </c>
      <c r="E23" s="1554">
        <v>1.0549999999999999</v>
      </c>
      <c r="F23" s="1555">
        <v>3950640</v>
      </c>
      <c r="G23" s="1556">
        <v>1723811</v>
      </c>
      <c r="H23" s="1557">
        <f t="shared" si="2"/>
        <v>0.43633715043638499</v>
      </c>
      <c r="I23" s="1558">
        <f t="shared" si="0"/>
        <v>139.99998981161855</v>
      </c>
      <c r="J23" s="1559">
        <v>1</v>
      </c>
      <c r="K23" s="1559">
        <v>1</v>
      </c>
      <c r="L23" s="1560">
        <v>1</v>
      </c>
      <c r="M23" s="1560">
        <v>1</v>
      </c>
    </row>
    <row r="24" spans="1:13">
      <c r="A24" s="1550" t="s">
        <v>7680</v>
      </c>
      <c r="B24" s="1551">
        <v>14484</v>
      </c>
      <c r="C24" s="1551">
        <f t="shared" si="3"/>
        <v>1.0815412186379929</v>
      </c>
      <c r="D24" s="1562">
        <f t="shared" si="1"/>
        <v>12990.148123918458</v>
      </c>
      <c r="E24" s="1554">
        <v>1.0549999999999999</v>
      </c>
      <c r="F24" s="1555">
        <v>4272780</v>
      </c>
      <c r="G24" s="1556">
        <v>1818621</v>
      </c>
      <c r="H24" s="1557">
        <f t="shared" si="2"/>
        <v>0.42562944967913163</v>
      </c>
      <c r="I24" s="1558">
        <f t="shared" si="0"/>
        <v>140.00002021927799</v>
      </c>
      <c r="J24" s="1559">
        <v>1</v>
      </c>
      <c r="K24" s="1559">
        <v>1</v>
      </c>
      <c r="L24" s="1560">
        <v>1</v>
      </c>
      <c r="M24" s="1560">
        <v>1</v>
      </c>
    </row>
    <row r="25" spans="1:13">
      <c r="A25" s="1550" t="s">
        <v>7681</v>
      </c>
      <c r="B25" s="1551">
        <v>15665</v>
      </c>
      <c r="C25" s="1551">
        <f t="shared" si="3"/>
        <v>1.0815382491024579</v>
      </c>
      <c r="D25" s="1562">
        <f t="shared" si="1"/>
        <v>13704.606270733972</v>
      </c>
      <c r="E25" s="1554">
        <v>1.0549999999999999</v>
      </c>
      <c r="F25" s="1555">
        <v>4621175</v>
      </c>
      <c r="G25" s="1556">
        <v>1918645</v>
      </c>
      <c r="H25" s="1557">
        <f t="shared" si="2"/>
        <v>0.41518553181820639</v>
      </c>
      <c r="I25" s="1558">
        <f t="shared" si="0"/>
        <v>140.00000890921208</v>
      </c>
      <c r="J25" s="1559">
        <v>1</v>
      </c>
      <c r="K25" s="1559">
        <v>1</v>
      </c>
      <c r="L25" s="1560">
        <v>1</v>
      </c>
      <c r="M25" s="1560">
        <v>1</v>
      </c>
    </row>
    <row r="26" spans="1:13">
      <c r="A26" s="1550" t="s">
        <v>7682</v>
      </c>
      <c r="B26" s="1551">
        <v>16942</v>
      </c>
      <c r="C26" s="1551">
        <f t="shared" si="3"/>
        <v>1.0815193105649537</v>
      </c>
      <c r="D26" s="1562">
        <f t="shared" si="1"/>
        <v>14458.359615624338</v>
      </c>
      <c r="E26" s="1554">
        <v>1.0549999999999999</v>
      </c>
      <c r="F26" s="1555">
        <v>4997890</v>
      </c>
      <c r="G26" s="1556">
        <v>2024170</v>
      </c>
      <c r="H26" s="1557">
        <f t="shared" si="2"/>
        <v>0.40500491207289474</v>
      </c>
      <c r="I26" s="1558">
        <f t="shared" si="0"/>
        <v>139.99997605624588</v>
      </c>
      <c r="J26" s="1559">
        <v>1</v>
      </c>
      <c r="K26" s="1559">
        <v>1</v>
      </c>
      <c r="L26" s="1560">
        <v>1</v>
      </c>
      <c r="M26" s="1560">
        <v>1</v>
      </c>
    </row>
    <row r="27" spans="1:13">
      <c r="A27" s="1550" t="s">
        <v>7683</v>
      </c>
      <c r="B27" s="1551">
        <v>18323</v>
      </c>
      <c r="C27" s="1551">
        <f t="shared" si="3"/>
        <v>1.081513398654232</v>
      </c>
      <c r="D27" s="1562">
        <f t="shared" si="1"/>
        <v>15253.569394483677</v>
      </c>
      <c r="E27" s="1554">
        <v>1.0549999999999999</v>
      </c>
      <c r="F27" s="1555">
        <v>5405285</v>
      </c>
      <c r="G27" s="1556">
        <v>2135500</v>
      </c>
      <c r="H27" s="1557">
        <f t="shared" si="2"/>
        <v>0.39507630032458974</v>
      </c>
      <c r="I27" s="1558">
        <f t="shared" si="0"/>
        <v>140.00001866922278</v>
      </c>
      <c r="J27" s="1559">
        <v>1</v>
      </c>
      <c r="K27" s="1559">
        <v>1</v>
      </c>
      <c r="L27" s="1560">
        <v>1</v>
      </c>
      <c r="M27" s="1560">
        <v>1</v>
      </c>
    </row>
    <row r="28" spans="1:13">
      <c r="A28" s="1550" t="s">
        <v>7684</v>
      </c>
      <c r="B28" s="1551">
        <v>19817</v>
      </c>
      <c r="C28" s="1551">
        <f t="shared" si="3"/>
        <v>1.0815368662336953</v>
      </c>
      <c r="D28" s="1562">
        <f t="shared" si="1"/>
        <v>16092.515711180278</v>
      </c>
      <c r="E28" s="1554">
        <v>1.0549999999999999</v>
      </c>
      <c r="F28" s="1555">
        <v>5846015</v>
      </c>
      <c r="G28" s="1556">
        <v>2252952</v>
      </c>
      <c r="H28" s="1557">
        <f t="shared" si="2"/>
        <v>0.38538252125593248</v>
      </c>
      <c r="I28" s="1558">
        <f t="shared" si="0"/>
        <v>139.99998759887873</v>
      </c>
      <c r="J28" s="1559">
        <v>1</v>
      </c>
      <c r="K28" s="1559">
        <v>1</v>
      </c>
      <c r="L28" s="1560">
        <v>1</v>
      </c>
      <c r="M28" s="1560">
        <v>1</v>
      </c>
    </row>
    <row r="29" spans="1:13">
      <c r="A29" s="1550" t="s">
        <v>7685</v>
      </c>
      <c r="B29" s="1551">
        <v>21433</v>
      </c>
      <c r="C29" s="1551">
        <f t="shared" si="3"/>
        <v>1.0815461472473129</v>
      </c>
      <c r="D29" s="1562">
        <f t="shared" si="1"/>
        <v>16977.604075295192</v>
      </c>
      <c r="E29" s="1554">
        <v>1.0549999999999999</v>
      </c>
      <c r="F29" s="1555">
        <v>6322735</v>
      </c>
      <c r="G29" s="1556">
        <v>2376865</v>
      </c>
      <c r="H29" s="1557">
        <f t="shared" si="2"/>
        <v>0.37592355207042522</v>
      </c>
      <c r="I29" s="1558">
        <f t="shared" si="0"/>
        <v>140.0000252955995</v>
      </c>
      <c r="J29" s="1559">
        <v>1</v>
      </c>
      <c r="K29" s="1559">
        <v>1</v>
      </c>
      <c r="L29" s="1560">
        <v>1</v>
      </c>
      <c r="M29" s="1560">
        <v>1</v>
      </c>
    </row>
    <row r="30" spans="1:13">
      <c r="A30" s="1550" t="s">
        <v>7686</v>
      </c>
      <c r="B30" s="1551">
        <v>23181</v>
      </c>
      <c r="C30" s="1551">
        <f t="shared" si="3"/>
        <v>1.0815564783278122</v>
      </c>
      <c r="D30" s="1562">
        <f t="shared" si="1"/>
        <v>17911.372299436425</v>
      </c>
      <c r="E30" s="1554">
        <v>1.0549999999999999</v>
      </c>
      <c r="F30" s="1555">
        <v>6838395</v>
      </c>
      <c r="G30" s="1556">
        <v>2507592</v>
      </c>
      <c r="H30" s="1557">
        <f t="shared" si="2"/>
        <v>0.36669306174913852</v>
      </c>
      <c r="I30" s="1558">
        <f t="shared" si="0"/>
        <v>139.99999319308998</v>
      </c>
      <c r="J30" s="1559">
        <v>1</v>
      </c>
      <c r="K30" s="1559">
        <v>1</v>
      </c>
      <c r="L30" s="1560">
        <v>1</v>
      </c>
      <c r="M30" s="1560">
        <v>1</v>
      </c>
    </row>
    <row r="31" spans="1:13">
      <c r="A31" s="1550" t="s">
        <v>1606</v>
      </c>
      <c r="B31" s="1551">
        <v>25072</v>
      </c>
      <c r="C31" s="1551">
        <f t="shared" si="3"/>
        <v>1.0815754281523662</v>
      </c>
      <c r="D31" s="1562">
        <f t="shared" si="1"/>
        <v>18896.497775905427</v>
      </c>
      <c r="E31" s="1554">
        <v>1.0549999999999999</v>
      </c>
      <c r="F31" s="1555">
        <v>7396240</v>
      </c>
      <c r="G31" s="1556">
        <v>2645510</v>
      </c>
      <c r="H31" s="1557">
        <f t="shared" si="2"/>
        <v>0.35768309303105361</v>
      </c>
      <c r="I31" s="1558">
        <f t="shared" si="0"/>
        <v>140.00001647782801</v>
      </c>
      <c r="J31" s="1559">
        <v>1</v>
      </c>
      <c r="K31" s="1559">
        <v>1</v>
      </c>
      <c r="L31" s="1560">
        <v>1</v>
      </c>
      <c r="M31" s="1560">
        <v>1</v>
      </c>
    </row>
    <row r="32" spans="1:13">
      <c r="A32" s="1550" t="s">
        <v>7687</v>
      </c>
      <c r="B32" s="1551">
        <v>27116</v>
      </c>
      <c r="C32" s="1551">
        <f t="shared" si="3"/>
        <v>1.0815252074026802</v>
      </c>
      <c r="D32" s="1562">
        <f t="shared" si="1"/>
        <v>19935.805153580226</v>
      </c>
      <c r="E32" s="1554">
        <v>1.0549999999999999</v>
      </c>
      <c r="F32" s="1555">
        <v>8405960</v>
      </c>
      <c r="G32" s="1563">
        <v>2791013</v>
      </c>
      <c r="H32" s="1557">
        <f t="shared" si="2"/>
        <v>0.33202787070126433</v>
      </c>
      <c r="I32" s="1558">
        <f t="shared" si="0"/>
        <v>140.0000139697778</v>
      </c>
      <c r="J32" s="1559">
        <v>1</v>
      </c>
      <c r="K32" s="1559">
        <v>1</v>
      </c>
      <c r="L32" s="1560">
        <v>1</v>
      </c>
      <c r="M32" s="1560">
        <v>1</v>
      </c>
    </row>
    <row r="33" spans="1:13">
      <c r="A33" s="1550" t="s">
        <v>7688</v>
      </c>
      <c r="B33" s="1551">
        <v>29328</v>
      </c>
      <c r="C33" s="1551">
        <f t="shared" si="3"/>
        <v>1.0815754536067266</v>
      </c>
      <c r="D33" s="1562">
        <f t="shared" si="1"/>
        <v>21032.274437027136</v>
      </c>
      <c r="E33" s="1554">
        <v>1.0549999999999999</v>
      </c>
      <c r="F33" s="1555">
        <v>9091680</v>
      </c>
      <c r="G33" s="1563">
        <v>2944518</v>
      </c>
      <c r="H33" s="1557">
        <f t="shared" si="2"/>
        <v>0.32386951586505464</v>
      </c>
      <c r="I33" s="1558">
        <f t="shared" si="0"/>
        <v>139.99997997440551</v>
      </c>
      <c r="J33" s="1559">
        <v>1</v>
      </c>
      <c r="K33" s="1559">
        <v>1</v>
      </c>
      <c r="L33" s="1560">
        <v>1</v>
      </c>
      <c r="M33" s="1560">
        <v>1</v>
      </c>
    </row>
    <row r="34" spans="1:13">
      <c r="A34" s="1550" t="s">
        <v>7689</v>
      </c>
      <c r="B34" s="1551">
        <v>31721</v>
      </c>
      <c r="C34" s="1551">
        <f t="shared" si="3"/>
        <v>1.0815943807965085</v>
      </c>
      <c r="D34" s="1562">
        <f t="shared" si="1"/>
        <v>22189.049531063625</v>
      </c>
      <c r="E34" s="1554">
        <v>1.0549999999999999</v>
      </c>
      <c r="F34" s="1555">
        <v>9833510</v>
      </c>
      <c r="G34" s="1563">
        <v>3106467</v>
      </c>
      <c r="H34" s="1557">
        <f t="shared" si="2"/>
        <v>0.31590622270176161</v>
      </c>
      <c r="I34" s="1558">
        <f t="shared" si="0"/>
        <v>140.00000295871584</v>
      </c>
      <c r="J34" s="1559">
        <v>1</v>
      </c>
      <c r="K34" s="1559">
        <v>1</v>
      </c>
      <c r="L34" s="1560">
        <v>1</v>
      </c>
      <c r="M34" s="1560">
        <v>1</v>
      </c>
    </row>
    <row r="35" spans="1:13">
      <c r="A35" s="1550" t="s">
        <v>7690</v>
      </c>
      <c r="B35" s="1551">
        <v>34308</v>
      </c>
      <c r="C35" s="1551">
        <f t="shared" si="3"/>
        <v>1.081554805964503</v>
      </c>
      <c r="D35" s="1562">
        <f t="shared" si="1"/>
        <v>23409.447255272124</v>
      </c>
      <c r="E35" s="1554">
        <v>1.0549999999999999</v>
      </c>
      <c r="F35" s="1555">
        <v>10635480</v>
      </c>
      <c r="G35" s="1563">
        <v>3277323</v>
      </c>
      <c r="H35" s="1557">
        <f t="shared" si="2"/>
        <v>0.30814998476796535</v>
      </c>
      <c r="I35" s="1558">
        <f t="shared" si="0"/>
        <v>140.00001641482169</v>
      </c>
      <c r="J35" s="1559">
        <v>1</v>
      </c>
      <c r="K35" s="1559">
        <v>1</v>
      </c>
      <c r="L35" s="1560">
        <v>1</v>
      </c>
      <c r="M35" s="1560">
        <v>1</v>
      </c>
    </row>
    <row r="36" spans="1:13">
      <c r="A36" s="1550" t="s">
        <v>7691</v>
      </c>
      <c r="B36" s="1551">
        <v>36750</v>
      </c>
      <c r="C36" s="1551">
        <f t="shared" si="3"/>
        <v>1.071178733823015</v>
      </c>
      <c r="D36" s="1562">
        <f t="shared" si="1"/>
        <v>24696.96685431209</v>
      </c>
      <c r="E36" s="1554">
        <v>1.0549999999999999</v>
      </c>
      <c r="F36" s="1555">
        <v>11392500</v>
      </c>
      <c r="G36" s="1563">
        <v>3457575</v>
      </c>
      <c r="H36" s="1557">
        <f t="shared" si="2"/>
        <v>0.30349572086899274</v>
      </c>
      <c r="I36" s="1558">
        <f t="shared" si="0"/>
        <v>139.999985439358</v>
      </c>
      <c r="J36" s="1559">
        <v>1</v>
      </c>
      <c r="K36" s="1559">
        <v>1</v>
      </c>
      <c r="L36" s="1560">
        <v>1</v>
      </c>
      <c r="M36" s="1560">
        <v>1</v>
      </c>
    </row>
    <row r="37" spans="1:13">
      <c r="A37" s="1550" t="s">
        <v>7692</v>
      </c>
      <c r="B37" s="1551">
        <v>38987</v>
      </c>
      <c r="C37" s="1551">
        <f t="shared" si="3"/>
        <v>1.0608707482993198</v>
      </c>
      <c r="D37" s="1562">
        <f t="shared" si="1"/>
        <v>26055.300031299252</v>
      </c>
      <c r="E37" s="1554">
        <v>1.0549999999999999</v>
      </c>
      <c r="F37" s="1555">
        <v>12085970</v>
      </c>
      <c r="G37" s="1563">
        <v>3647742</v>
      </c>
      <c r="H37" s="1557">
        <f t="shared" si="2"/>
        <v>0.30181623816706477</v>
      </c>
      <c r="I37" s="1558">
        <f t="shared" si="0"/>
        <v>139.99999983182326</v>
      </c>
      <c r="J37" s="1559">
        <v>1</v>
      </c>
      <c r="K37" s="1559">
        <v>1</v>
      </c>
      <c r="L37" s="1560">
        <v>1</v>
      </c>
      <c r="M37" s="1560">
        <v>1</v>
      </c>
    </row>
    <row r="38" spans="1:13">
      <c r="A38" s="1550" t="s">
        <v>7693</v>
      </c>
      <c r="B38" s="1551">
        <v>41360</v>
      </c>
      <c r="C38" s="1551">
        <f t="shared" si="3"/>
        <v>1.060866442660374</v>
      </c>
      <c r="D38" s="1562">
        <f t="shared" si="1"/>
        <v>27488.34153302071</v>
      </c>
      <c r="E38" s="1554">
        <v>1.0549999999999999</v>
      </c>
      <c r="F38" s="1555">
        <v>12821600</v>
      </c>
      <c r="G38" s="1563">
        <v>3848368</v>
      </c>
      <c r="H38" s="1557">
        <f t="shared" si="2"/>
        <v>0.3001472515130717</v>
      </c>
      <c r="I38" s="1558">
        <f t="shared" si="0"/>
        <v>140.00000674384449</v>
      </c>
      <c r="J38" s="1559">
        <v>1</v>
      </c>
      <c r="K38" s="1559">
        <v>1</v>
      </c>
      <c r="L38" s="1560">
        <v>1</v>
      </c>
      <c r="M38" s="1560">
        <v>1</v>
      </c>
    </row>
    <row r="39" spans="1:13">
      <c r="A39" s="1550" t="s">
        <v>7694</v>
      </c>
      <c r="B39" s="1551">
        <v>43878</v>
      </c>
      <c r="C39" s="1551">
        <f t="shared" si="3"/>
        <v>1.0608800773694391</v>
      </c>
      <c r="D39" s="1562">
        <f t="shared" si="1"/>
        <v>29000.200317336847</v>
      </c>
      <c r="E39" s="1554">
        <v>1.0549999999999999</v>
      </c>
      <c r="F39" s="1555">
        <v>13602180</v>
      </c>
      <c r="G39" s="1563">
        <v>4060028</v>
      </c>
      <c r="H39" s="1557">
        <f t="shared" si="2"/>
        <v>0.29848362541886669</v>
      </c>
      <c r="I39" s="1558">
        <f t="shared" si="0"/>
        <v>139.99999846803959</v>
      </c>
      <c r="J39" s="1559">
        <v>1</v>
      </c>
      <c r="K39" s="1559">
        <v>1</v>
      </c>
      <c r="L39" s="1560">
        <v>1</v>
      </c>
      <c r="M39" s="1560">
        <v>1</v>
      </c>
    </row>
    <row r="40" spans="1:13">
      <c r="A40" s="1550" t="s">
        <v>7695</v>
      </c>
      <c r="B40" s="1551">
        <v>46549</v>
      </c>
      <c r="C40" s="1551">
        <f t="shared" si="3"/>
        <v>1.0608733305984777</v>
      </c>
      <c r="D40" s="1562">
        <f t="shared" si="1"/>
        <v>30595.211334790372</v>
      </c>
      <c r="E40" s="1554">
        <v>1.0549999999999999</v>
      </c>
      <c r="F40" s="1555">
        <v>14430190</v>
      </c>
      <c r="G40" s="1563">
        <v>4283330</v>
      </c>
      <c r="H40" s="1557">
        <f t="shared" si="2"/>
        <v>0.29683115745530725</v>
      </c>
      <c r="I40" s="1558">
        <f t="shared" si="0"/>
        <v>140.00001350307221</v>
      </c>
      <c r="J40" s="1559">
        <v>1</v>
      </c>
      <c r="K40" s="1559">
        <v>1</v>
      </c>
      <c r="L40" s="1560">
        <v>1</v>
      </c>
      <c r="M40" s="1560">
        <v>1</v>
      </c>
    </row>
    <row r="41" spans="1:13">
      <c r="A41" s="1550" t="s">
        <v>1610</v>
      </c>
      <c r="B41" s="1551">
        <v>49383</v>
      </c>
      <c r="C41" s="1551">
        <f t="shared" si="3"/>
        <v>1.0608820812477175</v>
      </c>
      <c r="D41" s="1562">
        <f t="shared" si="1"/>
        <v>32277.94795820384</v>
      </c>
      <c r="E41" s="1554">
        <v>1.0549999999999999</v>
      </c>
      <c r="F41" s="1555">
        <v>15308730</v>
      </c>
      <c r="G41" s="1563">
        <v>4518913</v>
      </c>
      <c r="H41" s="1557">
        <f t="shared" si="2"/>
        <v>0.2951853615551388</v>
      </c>
      <c r="I41" s="1558">
        <f t="shared" si="0"/>
        <v>140.00000885593664</v>
      </c>
      <c r="J41" s="1559">
        <v>1</v>
      </c>
      <c r="K41" s="1559">
        <v>1</v>
      </c>
      <c r="L41" s="1560">
        <v>1</v>
      </c>
      <c r="M41" s="1560">
        <v>1</v>
      </c>
    </row>
    <row r="42" spans="1:13">
      <c r="A42" s="1550" t="s">
        <v>7696</v>
      </c>
      <c r="B42" s="1551">
        <v>53960</v>
      </c>
      <c r="C42" s="1551">
        <f t="shared" si="3"/>
        <v>1.0926837170686268</v>
      </c>
      <c r="D42" s="1562">
        <f t="shared" si="1"/>
        <v>34053.235095905053</v>
      </c>
      <c r="E42" s="1554">
        <v>1.0549999999999999</v>
      </c>
      <c r="F42" s="1555">
        <v>16727600</v>
      </c>
      <c r="G42" s="1563">
        <v>4767453</v>
      </c>
      <c r="H42" s="1557">
        <f t="shared" si="2"/>
        <v>0.2850052009851981</v>
      </c>
      <c r="I42" s="1558">
        <f t="shared" si="0"/>
        <v>140.00000254229275</v>
      </c>
      <c r="J42" s="1559">
        <v>1</v>
      </c>
      <c r="K42" s="1559">
        <v>1</v>
      </c>
      <c r="L42" s="1560">
        <v>1</v>
      </c>
      <c r="M42" s="1560">
        <v>1</v>
      </c>
    </row>
    <row r="43" spans="1:13">
      <c r="A43" s="1550" t="s">
        <v>7697</v>
      </c>
      <c r="B43" s="1551">
        <v>58962</v>
      </c>
      <c r="C43" s="1551">
        <f t="shared" si="3"/>
        <v>1.0926982950333581</v>
      </c>
      <c r="D43" s="1562">
        <f t="shared" si="1"/>
        <v>35926.163026179827</v>
      </c>
      <c r="E43" s="1554">
        <v>1.0549999999999999</v>
      </c>
      <c r="F43" s="1555">
        <v>18278220</v>
      </c>
      <c r="G43" s="1563">
        <v>5029663</v>
      </c>
      <c r="H43" s="1557">
        <f t="shared" si="2"/>
        <v>0.27517247303074371</v>
      </c>
      <c r="I43" s="1558">
        <f t="shared" si="0"/>
        <v>140.00000490825653</v>
      </c>
      <c r="J43" s="1559">
        <v>1</v>
      </c>
      <c r="K43" s="1559">
        <v>1</v>
      </c>
      <c r="L43" s="1560">
        <v>1</v>
      </c>
      <c r="M43" s="1560">
        <v>1</v>
      </c>
    </row>
    <row r="44" spans="1:13">
      <c r="A44" s="1550" t="s">
        <v>7698</v>
      </c>
      <c r="B44" s="1551">
        <v>64427</v>
      </c>
      <c r="C44" s="1551">
        <f t="shared" si="3"/>
        <v>1.0926868152369322</v>
      </c>
      <c r="D44" s="1562">
        <f t="shared" si="1"/>
        <v>37902.101992619719</v>
      </c>
      <c r="E44" s="1554">
        <v>1.0549999999999999</v>
      </c>
      <c r="F44" s="1555">
        <v>19972370</v>
      </c>
      <c r="G44" s="1563">
        <v>5306294</v>
      </c>
      <c r="H44" s="1557">
        <f t="shared" si="2"/>
        <v>0.26568173932287453</v>
      </c>
      <c r="I44" s="1558">
        <f t="shared" si="0"/>
        <v>139.99999263980766</v>
      </c>
      <c r="J44" s="1559">
        <v>1</v>
      </c>
      <c r="K44" s="1559">
        <v>1</v>
      </c>
      <c r="L44" s="1560">
        <v>1</v>
      </c>
      <c r="M44" s="1560">
        <v>1</v>
      </c>
    </row>
    <row r="45" spans="1:13">
      <c r="A45" s="1550" t="s">
        <v>7699</v>
      </c>
      <c r="B45" s="1551">
        <v>68369</v>
      </c>
      <c r="C45" s="1551">
        <f t="shared" si="3"/>
        <v>1.0611855278066649</v>
      </c>
      <c r="D45" s="1562">
        <f t="shared" si="1"/>
        <v>39986.717602213801</v>
      </c>
      <c r="E45" s="1554">
        <v>1.0549999999999999</v>
      </c>
      <c r="F45" s="1555">
        <v>21194390</v>
      </c>
      <c r="G45" s="1563">
        <v>5598140</v>
      </c>
      <c r="H45" s="1557">
        <f t="shared" si="2"/>
        <v>0.26413310314663457</v>
      </c>
      <c r="I45" s="1558">
        <f t="shared" si="0"/>
        <v>139.99998838839593</v>
      </c>
      <c r="J45" s="1559">
        <v>1</v>
      </c>
      <c r="K45" s="1559">
        <v>1</v>
      </c>
      <c r="L45" s="1560">
        <v>1</v>
      </c>
      <c r="M45" s="1560">
        <v>1</v>
      </c>
    </row>
    <row r="46" spans="1:13">
      <c r="A46" s="1550" t="s">
        <v>7700</v>
      </c>
      <c r="B46" s="1551">
        <v>72552</v>
      </c>
      <c r="C46" s="1551">
        <f t="shared" si="3"/>
        <v>1.0611826997615879</v>
      </c>
      <c r="D46" s="1562">
        <f t="shared" si="1"/>
        <v>42185.987070335555</v>
      </c>
      <c r="E46" s="1554">
        <v>1.0549999999999999</v>
      </c>
      <c r="F46" s="1555">
        <v>22491120</v>
      </c>
      <c r="G46" s="1563">
        <v>5906038</v>
      </c>
      <c r="H46" s="1557">
        <f t="shared" si="2"/>
        <v>0.26259421496128249</v>
      </c>
      <c r="I46" s="1558">
        <f t="shared" si="0"/>
        <v>139.99999549976209</v>
      </c>
      <c r="J46" s="1559">
        <v>1</v>
      </c>
      <c r="K46" s="1559">
        <v>1</v>
      </c>
      <c r="L46" s="1560">
        <v>1</v>
      </c>
      <c r="M46" s="1560">
        <v>1</v>
      </c>
    </row>
    <row r="47" spans="1:13">
      <c r="A47" s="1550" t="s">
        <v>7701</v>
      </c>
      <c r="B47" s="1551">
        <v>76992</v>
      </c>
      <c r="C47" s="1551">
        <f t="shared" si="3"/>
        <v>1.0611974859411182</v>
      </c>
      <c r="D47" s="1562">
        <f t="shared" si="1"/>
        <v>44506.216359204009</v>
      </c>
      <c r="E47" s="1554">
        <v>1.0549999999999999</v>
      </c>
      <c r="F47" s="1555">
        <v>23867520</v>
      </c>
      <c r="G47" s="1563">
        <v>6230870</v>
      </c>
      <c r="H47" s="1557">
        <f t="shared" si="2"/>
        <v>0.26106063805539914</v>
      </c>
      <c r="I47" s="1558">
        <f t="shared" si="0"/>
        <v>139.99999347757267</v>
      </c>
      <c r="J47" s="1559">
        <v>1</v>
      </c>
      <c r="K47" s="1559">
        <v>1</v>
      </c>
      <c r="L47" s="1560">
        <v>1</v>
      </c>
      <c r="M47" s="1560">
        <v>1</v>
      </c>
    </row>
    <row r="48" spans="1:13">
      <c r="A48" s="1550" t="s">
        <v>7702</v>
      </c>
      <c r="B48" s="1551">
        <v>81703</v>
      </c>
      <c r="C48" s="1551">
        <f t="shared" si="3"/>
        <v>1.0611881753948462</v>
      </c>
      <c r="D48" s="1562">
        <f t="shared" si="1"/>
        <v>46954.058258960227</v>
      </c>
      <c r="E48" s="1554">
        <v>1.0549999999999999</v>
      </c>
      <c r="F48" s="1555">
        <v>25327930</v>
      </c>
      <c r="G48" s="1563">
        <v>6573568</v>
      </c>
      <c r="H48" s="1557">
        <f t="shared" si="2"/>
        <v>0.25953830415671553</v>
      </c>
      <c r="I48" s="1558">
        <f t="shared" si="0"/>
        <v>139.99999667218472</v>
      </c>
      <c r="J48" s="1559">
        <v>1</v>
      </c>
      <c r="K48" s="1559">
        <v>1</v>
      </c>
      <c r="L48" s="1560">
        <v>1</v>
      </c>
      <c r="M48" s="1560">
        <v>1</v>
      </c>
    </row>
    <row r="49" spans="1:13">
      <c r="A49" s="1550" t="s">
        <v>7703</v>
      </c>
      <c r="B49" s="1551">
        <v>86703</v>
      </c>
      <c r="C49" s="1551">
        <f t="shared" si="3"/>
        <v>1.061197263258387</v>
      </c>
      <c r="D49" s="1562">
        <f t="shared" si="1"/>
        <v>49536.531463203035</v>
      </c>
      <c r="E49" s="1554">
        <v>1.0549999999999999</v>
      </c>
      <c r="F49" s="1555">
        <v>26877930</v>
      </c>
      <c r="G49" s="1563">
        <v>6935114</v>
      </c>
      <c r="H49" s="1557">
        <f t="shared" si="2"/>
        <v>0.25802262302193657</v>
      </c>
      <c r="I49" s="1558">
        <f t="shared" si="0"/>
        <v>139.99999182727549</v>
      </c>
      <c r="J49" s="1559">
        <v>1</v>
      </c>
      <c r="K49" s="1559">
        <v>1</v>
      </c>
      <c r="L49" s="1560">
        <v>1</v>
      </c>
      <c r="M49" s="1560">
        <v>1</v>
      </c>
    </row>
    <row r="50" spans="1:13">
      <c r="A50" s="1550" t="s">
        <v>7704</v>
      </c>
      <c r="B50" s="1551">
        <v>92009</v>
      </c>
      <c r="C50" s="1551">
        <f t="shared" si="3"/>
        <v>1.0611974210811621</v>
      </c>
      <c r="D50" s="1562">
        <f t="shared" si="1"/>
        <v>52261.040693679199</v>
      </c>
      <c r="E50" s="1554">
        <v>1.0549999999999999</v>
      </c>
      <c r="F50" s="1555">
        <v>28522790</v>
      </c>
      <c r="G50" s="1563">
        <v>7316546</v>
      </c>
      <c r="H50" s="1557">
        <f t="shared" si="2"/>
        <v>0.25651578965451838</v>
      </c>
      <c r="I50" s="1558">
        <f t="shared" si="0"/>
        <v>140.00000579561578</v>
      </c>
      <c r="J50" s="1559">
        <v>1</v>
      </c>
      <c r="K50" s="1559">
        <v>1</v>
      </c>
      <c r="L50" s="1560">
        <v>1</v>
      </c>
      <c r="M50" s="1560">
        <v>1</v>
      </c>
    </row>
    <row r="51" spans="1:13">
      <c r="A51" s="1550" t="s">
        <v>4281</v>
      </c>
      <c r="B51" s="1551">
        <v>96490</v>
      </c>
      <c r="C51" s="1551">
        <f t="shared" si="3"/>
        <v>1.0487017574367725</v>
      </c>
      <c r="D51" s="1562">
        <f t="shared" si="1"/>
        <v>55135.397931831554</v>
      </c>
      <c r="E51" s="1554">
        <v>1.0549999999999999</v>
      </c>
      <c r="F51" s="1555">
        <v>29911900</v>
      </c>
      <c r="G51" s="1563">
        <v>7718956</v>
      </c>
      <c r="H51" s="1557">
        <f t="shared" si="2"/>
        <v>0.25805635884046146</v>
      </c>
      <c r="I51" s="1558">
        <f t="shared" si="0"/>
        <v>140.00000525150074</v>
      </c>
      <c r="J51" s="1559">
        <v>1</v>
      </c>
      <c r="K51" s="1559">
        <v>1</v>
      </c>
      <c r="L51" s="1560">
        <v>1</v>
      </c>
      <c r="M51" s="1560">
        <v>1</v>
      </c>
    </row>
    <row r="52" spans="1:13">
      <c r="A52" s="1550" t="s">
        <v>7705</v>
      </c>
      <c r="B52" s="1551">
        <v>98823</v>
      </c>
      <c r="C52" s="1551">
        <f t="shared" si="3"/>
        <v>1.0241786713649084</v>
      </c>
      <c r="D52" s="1562">
        <f t="shared" si="1"/>
        <v>58167.844818082289</v>
      </c>
      <c r="E52" s="1554">
        <v>1.0549999999999999</v>
      </c>
      <c r="F52" s="1555">
        <v>30635130</v>
      </c>
      <c r="G52" s="1563">
        <v>8143498</v>
      </c>
      <c r="H52" s="1557">
        <f t="shared" si="2"/>
        <v>0.26582221129794453</v>
      </c>
      <c r="I52" s="1558">
        <f t="shared" si="0"/>
        <v>139.99999528035599</v>
      </c>
      <c r="J52" s="1559">
        <v>1</v>
      </c>
      <c r="K52" s="1559">
        <v>1</v>
      </c>
      <c r="L52" s="1560">
        <v>1</v>
      </c>
      <c r="M52" s="1560">
        <v>1</v>
      </c>
    </row>
    <row r="53" spans="1:13">
      <c r="A53" s="1550" t="s">
        <v>7706</v>
      </c>
      <c r="B53" s="1551">
        <v>101212</v>
      </c>
      <c r="C53" s="1551">
        <f t="shared" si="3"/>
        <v>1.0241745342683384</v>
      </c>
      <c r="D53" s="1562">
        <f t="shared" si="1"/>
        <v>61367.076283076814</v>
      </c>
      <c r="E53" s="1554">
        <v>1.0549999999999999</v>
      </c>
      <c r="F53" s="1555">
        <v>31375720</v>
      </c>
      <c r="G53" s="1563">
        <v>8591391</v>
      </c>
      <c r="H53" s="1557">
        <f t="shared" si="2"/>
        <v>0.27382291147422272</v>
      </c>
      <c r="I53" s="1558">
        <f t="shared" si="0"/>
        <v>140.00000522053949</v>
      </c>
      <c r="J53" s="1559">
        <v>1</v>
      </c>
      <c r="K53" s="1559">
        <v>1</v>
      </c>
      <c r="L53" s="1560">
        <v>1</v>
      </c>
      <c r="M53" s="1560">
        <v>1</v>
      </c>
    </row>
    <row r="54" spans="1:13">
      <c r="A54" s="1550" t="s">
        <v>7707</v>
      </c>
      <c r="B54" s="1551">
        <v>103659</v>
      </c>
      <c r="C54" s="1551">
        <f t="shared" si="3"/>
        <v>1.0241769750622456</v>
      </c>
      <c r="D54" s="1562">
        <f t="shared" si="1"/>
        <v>64742.265478646033</v>
      </c>
      <c r="E54" s="1554">
        <v>1.0549999999999999</v>
      </c>
      <c r="F54" s="1555">
        <v>32134290</v>
      </c>
      <c r="G54" s="1563">
        <v>9063917</v>
      </c>
      <c r="H54" s="1557">
        <f t="shared" si="2"/>
        <v>0.28206370826926624</v>
      </c>
      <c r="I54" s="1558">
        <f t="shared" si="0"/>
        <v>139.99999742037997</v>
      </c>
      <c r="J54" s="1559">
        <v>1</v>
      </c>
      <c r="K54" s="1559">
        <v>1</v>
      </c>
      <c r="L54" s="1560">
        <v>1</v>
      </c>
      <c r="M54" s="1560">
        <v>1</v>
      </c>
    </row>
    <row r="55" spans="1:13">
      <c r="A55" s="1550" t="s">
        <v>7708</v>
      </c>
      <c r="B55" s="1551">
        <v>106165</v>
      </c>
      <c r="C55" s="1551">
        <f t="shared" si="3"/>
        <v>1.0241754213334104</v>
      </c>
      <c r="D55" s="1562">
        <f t="shared" si="1"/>
        <v>68303.09007997156</v>
      </c>
      <c r="E55" s="1554">
        <v>1.0549999999999999</v>
      </c>
      <c r="F55" s="1555">
        <v>32911150</v>
      </c>
      <c r="G55" s="1563">
        <v>9562433</v>
      </c>
      <c r="H55" s="1557">
        <f t="shared" si="2"/>
        <v>0.29055298888066811</v>
      </c>
      <c r="I55" s="1558">
        <f t="shared" si="0"/>
        <v>140.0000056923337</v>
      </c>
      <c r="J55" s="1559">
        <v>1</v>
      </c>
      <c r="K55" s="1559">
        <v>1</v>
      </c>
      <c r="L55" s="1560">
        <v>1</v>
      </c>
      <c r="M55" s="1560">
        <v>1</v>
      </c>
    </row>
    <row r="56" spans="1:13">
      <c r="A56" s="1550" t="s">
        <v>7709</v>
      </c>
      <c r="B56" s="1551">
        <v>108732</v>
      </c>
      <c r="C56" s="1551">
        <f t="shared" si="3"/>
        <v>1.0241793434747799</v>
      </c>
      <c r="D56" s="1562">
        <f t="shared" si="1"/>
        <v>72059.760034369989</v>
      </c>
      <c r="E56" s="1554">
        <v>1.0549999999999999</v>
      </c>
      <c r="F56" s="1555">
        <v>33706920</v>
      </c>
      <c r="G56" s="1563">
        <v>10088366</v>
      </c>
      <c r="H56" s="1557">
        <f t="shared" si="2"/>
        <v>0.29929658360953776</v>
      </c>
      <c r="I56" s="1558">
        <f t="shared" si="0"/>
        <v>139.99999438227661</v>
      </c>
      <c r="J56" s="1559">
        <v>1</v>
      </c>
      <c r="K56" s="1559">
        <v>1</v>
      </c>
      <c r="L56" s="1560">
        <v>1</v>
      </c>
      <c r="M56" s="1560">
        <v>1</v>
      </c>
    </row>
    <row r="57" spans="1:13">
      <c r="A57" s="1550" t="s">
        <v>7710</v>
      </c>
      <c r="B57" s="1551">
        <v>111360</v>
      </c>
      <c r="C57" s="1551">
        <f t="shared" si="3"/>
        <v>1.0241695177132766</v>
      </c>
      <c r="D57" s="1562">
        <f t="shared" si="1"/>
        <v>76023.046836260328</v>
      </c>
      <c r="E57" s="1554">
        <v>1.0549999999999999</v>
      </c>
      <c r="F57" s="1555">
        <v>34521600</v>
      </c>
      <c r="G57" s="1563">
        <v>10643227</v>
      </c>
      <c r="H57" s="1557">
        <f t="shared" si="2"/>
        <v>0.30830630677604748</v>
      </c>
      <c r="I57" s="1558">
        <f t="shared" si="0"/>
        <v>140.00000582617471</v>
      </c>
      <c r="J57" s="1559">
        <v>1</v>
      </c>
      <c r="K57" s="1559">
        <v>1</v>
      </c>
      <c r="L57" s="1560">
        <v>1</v>
      </c>
      <c r="M57" s="1560">
        <v>1</v>
      </c>
    </row>
    <row r="58" spans="1:13">
      <c r="A58" s="1550" t="s">
        <v>7711</v>
      </c>
      <c r="B58" s="1551">
        <v>114053</v>
      </c>
      <c r="C58" s="1551">
        <f t="shared" si="3"/>
        <v>1.0241828304597702</v>
      </c>
      <c r="D58" s="1562">
        <f t="shared" si="1"/>
        <v>80204.314412254636</v>
      </c>
      <c r="E58" s="1554">
        <v>1.0549999999999999</v>
      </c>
      <c r="F58" s="1555">
        <v>35356430</v>
      </c>
      <c r="G58" s="1563">
        <v>11228604</v>
      </c>
      <c r="H58" s="1557">
        <f t="shared" si="2"/>
        <v>0.31758308177607297</v>
      </c>
      <c r="I58" s="1558">
        <f t="shared" si="0"/>
        <v>139.9999997791185</v>
      </c>
      <c r="J58" s="1559">
        <v>1</v>
      </c>
      <c r="K58" s="1559">
        <v>1</v>
      </c>
      <c r="L58" s="1560">
        <v>1</v>
      </c>
      <c r="M58" s="1560">
        <v>1</v>
      </c>
    </row>
    <row r="59" spans="1:13">
      <c r="A59" s="1550" t="s">
        <v>7712</v>
      </c>
      <c r="B59" s="1551">
        <v>116811</v>
      </c>
      <c r="C59" s="1551">
        <f t="shared" si="3"/>
        <v>1.0241817400682138</v>
      </c>
      <c r="D59" s="1562">
        <f t="shared" si="1"/>
        <v>84615.551704928643</v>
      </c>
      <c r="E59" s="1554">
        <v>1.0549999999999999</v>
      </c>
      <c r="F59" s="1555">
        <v>36211410</v>
      </c>
      <c r="G59" s="1563">
        <v>11846177</v>
      </c>
      <c r="H59" s="1557">
        <f t="shared" si="2"/>
        <v>0.32713934641042697</v>
      </c>
      <c r="I59" s="1558">
        <f t="shared" si="0"/>
        <v>139.99999717912362</v>
      </c>
      <c r="J59" s="1559">
        <v>1</v>
      </c>
      <c r="K59" s="1559">
        <v>1</v>
      </c>
      <c r="L59" s="1560">
        <v>1</v>
      </c>
      <c r="M59" s="1560">
        <v>1</v>
      </c>
    </row>
    <row r="60" spans="1:13">
      <c r="A60" s="1550" t="s">
        <v>7713</v>
      </c>
      <c r="B60" s="1551">
        <v>119635</v>
      </c>
      <c r="C60" s="1551">
        <f t="shared" si="3"/>
        <v>1.0241758053607966</v>
      </c>
      <c r="D60" s="1562">
        <f t="shared" si="1"/>
        <v>89269.407048699708</v>
      </c>
      <c r="E60" s="1554">
        <v>1.0549999999999999</v>
      </c>
      <c r="F60" s="1555">
        <v>37086850</v>
      </c>
      <c r="G60" s="1563">
        <v>12497717</v>
      </c>
      <c r="H60" s="1557">
        <f t="shared" si="2"/>
        <v>0.33698513084826565</v>
      </c>
      <c r="I60" s="1558">
        <f t="shared" si="0"/>
        <v>140.00000014766582</v>
      </c>
      <c r="J60" s="1559">
        <v>1</v>
      </c>
      <c r="K60" s="1559">
        <v>1</v>
      </c>
      <c r="L60" s="1560">
        <v>1</v>
      </c>
      <c r="M60" s="1560">
        <v>1</v>
      </c>
    </row>
    <row r="61" spans="1:13">
      <c r="A61" s="1550" t="s">
        <v>7714</v>
      </c>
      <c r="B61" s="1551">
        <v>122528</v>
      </c>
      <c r="C61" s="1551">
        <f t="shared" si="3"/>
        <v>1.0241818865716554</v>
      </c>
      <c r="D61" s="1562">
        <f t="shared" si="1"/>
        <v>94179.224436378179</v>
      </c>
      <c r="E61" s="1554">
        <v>1.0549999999999999</v>
      </c>
      <c r="F61" s="1555">
        <v>37983680</v>
      </c>
      <c r="G61" s="1563">
        <v>13185091</v>
      </c>
      <c r="H61" s="1557">
        <f t="shared" si="2"/>
        <v>0.34712516006874533</v>
      </c>
      <c r="I61" s="1558">
        <f t="shared" si="0"/>
        <v>139.99999552881278</v>
      </c>
      <c r="J61" s="1559">
        <v>1</v>
      </c>
      <c r="K61" s="1559">
        <v>1</v>
      </c>
      <c r="L61" s="1560">
        <v>1</v>
      </c>
      <c r="M61" s="1560">
        <v>1</v>
      </c>
    </row>
    <row r="62" spans="1:13">
      <c r="A62" s="1550" t="s">
        <v>7715</v>
      </c>
      <c r="B62" s="1551">
        <v>125491</v>
      </c>
      <c r="C62" s="1551">
        <f t="shared" si="3"/>
        <v>1.0241822277357013</v>
      </c>
      <c r="D62" s="1562">
        <f t="shared" si="1"/>
        <v>99359.081780378969</v>
      </c>
      <c r="E62" s="1554">
        <v>1.0549999999999999</v>
      </c>
      <c r="F62" s="1555">
        <v>38902210</v>
      </c>
      <c r="G62" s="1563">
        <v>13910271</v>
      </c>
      <c r="H62" s="1557">
        <f t="shared" si="2"/>
        <v>0.35757019973929499</v>
      </c>
      <c r="I62" s="1558">
        <f t="shared" si="0"/>
        <v>139.99999547849026</v>
      </c>
      <c r="J62" s="1559">
        <v>1</v>
      </c>
      <c r="K62" s="1559">
        <v>1</v>
      </c>
      <c r="L62" s="1560">
        <v>1</v>
      </c>
      <c r="M62" s="1560">
        <v>1</v>
      </c>
    </row>
    <row r="63" spans="1:13">
      <c r="A63" s="1550" t="s">
        <v>7716</v>
      </c>
      <c r="B63" s="1551">
        <v>128525</v>
      </c>
      <c r="C63" s="1551">
        <f t="shared" si="3"/>
        <v>1.0241770326158848</v>
      </c>
      <c r="D63" s="1562">
        <f t="shared" si="1"/>
        <v>104823.83127829981</v>
      </c>
      <c r="E63" s="1554">
        <v>1.0549999999999999</v>
      </c>
      <c r="F63" s="1555">
        <v>39842750</v>
      </c>
      <c r="G63" s="1563">
        <v>14675336</v>
      </c>
      <c r="H63" s="1557">
        <f t="shared" si="2"/>
        <v>0.3683314028273651</v>
      </c>
      <c r="I63" s="1558">
        <f t="shared" si="0"/>
        <v>139.99999638477271</v>
      </c>
      <c r="J63" s="1559">
        <v>1</v>
      </c>
      <c r="K63" s="1559">
        <v>1</v>
      </c>
      <c r="L63" s="1560">
        <v>1</v>
      </c>
      <c r="M63" s="1560">
        <v>1</v>
      </c>
    </row>
    <row r="64" spans="1:13">
      <c r="A64" s="1550" t="s">
        <v>7717</v>
      </c>
      <c r="B64" s="1551">
        <v>131633</v>
      </c>
      <c r="C64" s="1551">
        <f t="shared" si="3"/>
        <v>1.0241820657459637</v>
      </c>
      <c r="D64" s="1562">
        <f t="shared" si="1"/>
        <v>110589.1419986063</v>
      </c>
      <c r="E64" s="1554">
        <v>1.0549999999999999</v>
      </c>
      <c r="F64" s="1555">
        <v>40806230</v>
      </c>
      <c r="G64" s="1563">
        <v>15482480</v>
      </c>
      <c r="H64" s="1557">
        <f t="shared" si="2"/>
        <v>0.37941461389596637</v>
      </c>
      <c r="I64" s="1558">
        <f t="shared" si="0"/>
        <v>140.00000108686183</v>
      </c>
      <c r="J64" s="1559">
        <v>1</v>
      </c>
      <c r="K64" s="1559">
        <v>1</v>
      </c>
      <c r="L64" s="1560">
        <v>1</v>
      </c>
      <c r="M64" s="1560">
        <v>1</v>
      </c>
    </row>
    <row r="65" spans="1:13">
      <c r="A65" s="1550" t="s">
        <v>7718</v>
      </c>
      <c r="B65" s="1551">
        <v>134816</v>
      </c>
      <c r="C65" s="1551">
        <f t="shared" si="3"/>
        <v>1.0241808665000418</v>
      </c>
      <c r="D65" s="1562">
        <f t="shared" si="1"/>
        <v>116671.54480852964</v>
      </c>
      <c r="E65" s="1554">
        <v>1.0549999999999999</v>
      </c>
      <c r="F65" s="1555">
        <v>41792960</v>
      </c>
      <c r="G65" s="1563">
        <v>16334016</v>
      </c>
      <c r="H65" s="1557">
        <f t="shared" si="2"/>
        <v>0.3908317573103221</v>
      </c>
      <c r="I65" s="1558">
        <f t="shared" si="0"/>
        <v>139.99999765843378</v>
      </c>
      <c r="J65" s="1559">
        <v>1</v>
      </c>
      <c r="K65" s="1559">
        <v>1</v>
      </c>
      <c r="L65" s="1560">
        <v>1</v>
      </c>
      <c r="M65" s="1560">
        <v>1</v>
      </c>
    </row>
    <row r="66" spans="1:13">
      <c r="A66" s="1550" t="s">
        <v>7719</v>
      </c>
      <c r="B66" s="1551">
        <v>138076</v>
      </c>
      <c r="C66" s="1551">
        <f t="shared" si="3"/>
        <v>1.0241811061001662</v>
      </c>
      <c r="D66" s="1562">
        <f t="shared" si="1"/>
        <v>123088.47977299876</v>
      </c>
      <c r="E66" s="1554">
        <v>1.0549999999999999</v>
      </c>
      <c r="F66" s="1555">
        <v>42803560</v>
      </c>
      <c r="G66" s="1563">
        <v>17232387</v>
      </c>
      <c r="H66" s="1557">
        <f t="shared" si="2"/>
        <v>0.40259237783025525</v>
      </c>
      <c r="I66" s="1558">
        <f t="shared" ref="I66:I129" si="4">G66/D66</f>
        <v>139.99999863334224</v>
      </c>
      <c r="J66" s="1559">
        <v>1</v>
      </c>
      <c r="K66" s="1559">
        <v>1</v>
      </c>
      <c r="L66" s="1560">
        <v>1</v>
      </c>
      <c r="M66" s="1560">
        <v>1</v>
      </c>
    </row>
    <row r="67" spans="1:13">
      <c r="A67" s="1550" t="s">
        <v>7720</v>
      </c>
      <c r="B67" s="1551">
        <v>141415</v>
      </c>
      <c r="C67" s="1551">
        <f t="shared" si="3"/>
        <v>1.0241823343665808</v>
      </c>
      <c r="D67" s="1562">
        <f t="shared" ref="D67:D130" si="5">D66*E66</f>
        <v>129858.34616051368</v>
      </c>
      <c r="E67" s="1554">
        <v>1.0549999999999999</v>
      </c>
      <c r="F67" s="1555">
        <v>43838650</v>
      </c>
      <c r="G67" s="1563">
        <v>18180168</v>
      </c>
      <c r="H67" s="1557">
        <f t="shared" ref="H67:H130" si="6">G67/F67</f>
        <v>0.41470638352230282</v>
      </c>
      <c r="I67" s="1558">
        <f t="shared" si="4"/>
        <v>139.99999643864311</v>
      </c>
      <c r="J67" s="1559">
        <v>1</v>
      </c>
      <c r="K67" s="1559">
        <v>1</v>
      </c>
      <c r="L67" s="1560">
        <v>1</v>
      </c>
      <c r="M67" s="1560">
        <v>1</v>
      </c>
    </row>
    <row r="68" spans="1:13">
      <c r="A68" s="1550" t="s">
        <v>7721</v>
      </c>
      <c r="B68" s="1551">
        <v>144835</v>
      </c>
      <c r="C68" s="1551">
        <f t="shared" ref="C68:C131" si="7">B68/B67</f>
        <v>1.0241841388820139</v>
      </c>
      <c r="D68" s="1562">
        <f t="shared" si="5"/>
        <v>137000.55519934194</v>
      </c>
      <c r="E68" s="1554">
        <v>1.0549999999999999</v>
      </c>
      <c r="F68" s="1555">
        <v>44898850</v>
      </c>
      <c r="G68" s="1563">
        <v>19180078</v>
      </c>
      <c r="H68" s="1557">
        <f t="shared" si="6"/>
        <v>0.42718417064134162</v>
      </c>
      <c r="I68" s="1558">
        <f t="shared" si="4"/>
        <v>140.00000198606588</v>
      </c>
      <c r="J68" s="1559">
        <v>1</v>
      </c>
      <c r="K68" s="1559">
        <v>1</v>
      </c>
      <c r="L68" s="1560">
        <v>1</v>
      </c>
      <c r="M68" s="1560">
        <v>1</v>
      </c>
    </row>
    <row r="69" spans="1:13">
      <c r="A69" s="1550" t="s">
        <v>7722</v>
      </c>
      <c r="B69" s="1551">
        <v>148337</v>
      </c>
      <c r="C69" s="1551">
        <f t="shared" si="7"/>
        <v>1.0241792384437463</v>
      </c>
      <c r="D69" s="1562">
        <f t="shared" si="5"/>
        <v>144535.58573530574</v>
      </c>
      <c r="E69" s="1554">
        <v>1.0549999999999999</v>
      </c>
      <c r="F69" s="1555">
        <v>45984470</v>
      </c>
      <c r="G69" s="1563">
        <v>20234982</v>
      </c>
      <c r="H69" s="1557">
        <f t="shared" si="6"/>
        <v>0.44003947419639716</v>
      </c>
      <c r="I69" s="1558">
        <f t="shared" si="4"/>
        <v>139.9999999796396</v>
      </c>
      <c r="J69" s="1559">
        <v>1</v>
      </c>
      <c r="K69" s="1559">
        <v>1</v>
      </c>
      <c r="L69" s="1560">
        <v>1</v>
      </c>
      <c r="M69" s="1560">
        <v>1</v>
      </c>
    </row>
    <row r="70" spans="1:13">
      <c r="A70" s="1550" t="s">
        <v>7723</v>
      </c>
      <c r="B70" s="1551">
        <v>151924</v>
      </c>
      <c r="C70" s="1551">
        <f t="shared" si="7"/>
        <v>1.024181424728827</v>
      </c>
      <c r="D70" s="1553">
        <f t="shared" si="5"/>
        <v>152485.04295074753</v>
      </c>
      <c r="E70" s="1554">
        <v>1.0549999999999999</v>
      </c>
      <c r="F70" s="1555">
        <v>47096440</v>
      </c>
      <c r="G70" s="1563">
        <v>21347906</v>
      </c>
      <c r="H70" s="1557">
        <f t="shared" si="6"/>
        <v>0.45328067259436172</v>
      </c>
      <c r="I70" s="1558">
        <f t="shared" si="4"/>
        <v>139.9999999140594</v>
      </c>
      <c r="J70" s="1559">
        <v>1</v>
      </c>
      <c r="K70" s="1559">
        <v>1</v>
      </c>
      <c r="L70" s="1560">
        <v>1</v>
      </c>
      <c r="M70" s="1560">
        <v>1</v>
      </c>
    </row>
    <row r="71" spans="1:13">
      <c r="A71" s="1550" t="s">
        <v>7724</v>
      </c>
      <c r="B71" s="1551">
        <v>155598</v>
      </c>
      <c r="C71" s="1551">
        <f t="shared" si="7"/>
        <v>1.0241831442036808</v>
      </c>
      <c r="D71" s="1553">
        <f t="shared" si="5"/>
        <v>160871.72031303865</v>
      </c>
      <c r="E71" s="1554">
        <v>1.0549999999999999</v>
      </c>
      <c r="F71" s="1555">
        <v>48235380</v>
      </c>
      <c r="G71" s="1563">
        <v>22522041</v>
      </c>
      <c r="H71" s="1557">
        <f t="shared" si="6"/>
        <v>0.4669195308505914</v>
      </c>
      <c r="I71" s="1558">
        <f t="shared" si="4"/>
        <v>140.00000097080201</v>
      </c>
      <c r="J71" s="1559">
        <v>1</v>
      </c>
      <c r="K71" s="1559">
        <v>1</v>
      </c>
      <c r="L71" s="1560">
        <v>1</v>
      </c>
      <c r="M71" s="1560">
        <v>1</v>
      </c>
    </row>
    <row r="72" spans="1:13">
      <c r="A72" s="1550" t="s">
        <v>7725</v>
      </c>
      <c r="B72" s="1551">
        <v>159360</v>
      </c>
      <c r="C72" s="1551">
        <f t="shared" si="7"/>
        <v>1.0241776886592373</v>
      </c>
      <c r="D72" s="1553">
        <f t="shared" si="5"/>
        <v>169719.66493025576</v>
      </c>
      <c r="E72" s="1554">
        <v>1.0549999999999999</v>
      </c>
      <c r="F72" s="1555">
        <v>49401600</v>
      </c>
      <c r="G72" s="1563">
        <v>23760753</v>
      </c>
      <c r="H72" s="1557">
        <f t="shared" si="6"/>
        <v>0.48097132481539062</v>
      </c>
      <c r="I72" s="1558">
        <f t="shared" si="4"/>
        <v>139.99999946832438</v>
      </c>
      <c r="J72" s="1559">
        <v>1</v>
      </c>
      <c r="K72" s="1559">
        <v>1</v>
      </c>
      <c r="L72" s="1560">
        <v>1</v>
      </c>
      <c r="M72" s="1560">
        <v>1</v>
      </c>
    </row>
    <row r="73" spans="1:13">
      <c r="A73" s="1550" t="s">
        <v>7726</v>
      </c>
      <c r="B73" s="1551">
        <v>163214</v>
      </c>
      <c r="C73" s="1551">
        <f t="shared" si="7"/>
        <v>1.0241842369477911</v>
      </c>
      <c r="D73" s="1553">
        <f t="shared" si="5"/>
        <v>179054.24650141981</v>
      </c>
      <c r="E73" s="1554">
        <v>1.0549999999999999</v>
      </c>
      <c r="F73" s="1555">
        <v>50596340</v>
      </c>
      <c r="G73" s="1563">
        <v>25067595</v>
      </c>
      <c r="H73" s="1557">
        <f t="shared" si="6"/>
        <v>0.49544285219049439</v>
      </c>
      <c r="I73" s="1558">
        <f t="shared" si="4"/>
        <v>140.00000273549071</v>
      </c>
      <c r="J73" s="1559">
        <v>1</v>
      </c>
      <c r="K73" s="1559">
        <v>1</v>
      </c>
      <c r="L73" s="1560">
        <v>1</v>
      </c>
      <c r="M73" s="1560">
        <v>1</v>
      </c>
    </row>
    <row r="74" spans="1:13">
      <c r="A74" s="1550" t="s">
        <v>7727</v>
      </c>
      <c r="B74" s="1551">
        <v>167161</v>
      </c>
      <c r="C74" s="1551">
        <f t="shared" si="7"/>
        <v>1.0241829744997366</v>
      </c>
      <c r="D74" s="1553">
        <f t="shared" si="5"/>
        <v>188902.2300589979</v>
      </c>
      <c r="E74" s="1554">
        <v>1.0549999999999999</v>
      </c>
      <c r="F74" s="1555">
        <v>51819910</v>
      </c>
      <c r="G74" s="1563">
        <v>26446312</v>
      </c>
      <c r="H74" s="1557">
        <f t="shared" si="6"/>
        <v>0.51035040392775677</v>
      </c>
      <c r="I74" s="1558">
        <f t="shared" si="4"/>
        <v>139.9999988975265</v>
      </c>
      <c r="J74" s="1559">
        <v>1</v>
      </c>
      <c r="K74" s="1559">
        <v>1</v>
      </c>
      <c r="L74" s="1560">
        <v>1</v>
      </c>
      <c r="M74" s="1560">
        <v>1</v>
      </c>
    </row>
    <row r="75" spans="1:13">
      <c r="A75" s="1550" t="s">
        <v>7728</v>
      </c>
      <c r="B75" s="1551">
        <v>171203</v>
      </c>
      <c r="C75" s="1551">
        <f t="shared" si="7"/>
        <v>1.0241802812857066</v>
      </c>
      <c r="D75" s="1553">
        <f t="shared" si="5"/>
        <v>199291.85271224278</v>
      </c>
      <c r="E75" s="1554">
        <v>1.0549999999999999</v>
      </c>
      <c r="F75" s="1555">
        <v>53072930</v>
      </c>
      <c r="G75" s="1563">
        <v>27900859</v>
      </c>
      <c r="H75" s="1557">
        <f t="shared" si="6"/>
        <v>0.52570790796739508</v>
      </c>
      <c r="I75" s="1558">
        <f t="shared" si="4"/>
        <v>139.99999809468383</v>
      </c>
      <c r="J75" s="1559">
        <v>1</v>
      </c>
      <c r="K75" s="1559">
        <v>1</v>
      </c>
      <c r="L75" s="1560">
        <v>1</v>
      </c>
      <c r="M75" s="1560">
        <v>1</v>
      </c>
    </row>
    <row r="76" spans="1:13">
      <c r="A76" s="1550" t="s">
        <v>7729</v>
      </c>
      <c r="B76" s="1551">
        <v>185397</v>
      </c>
      <c r="C76" s="1551">
        <f t="shared" si="7"/>
        <v>1.0829074256876339</v>
      </c>
      <c r="D76" s="1553">
        <f t="shared" si="5"/>
        <v>210252.9046114161</v>
      </c>
      <c r="E76" s="1554">
        <v>1.0549999999999999</v>
      </c>
      <c r="F76" s="1555">
        <v>57473070</v>
      </c>
      <c r="G76" s="1563">
        <v>29435407</v>
      </c>
      <c r="H76" s="1557">
        <f t="shared" si="6"/>
        <v>0.51215999075741037</v>
      </c>
      <c r="I76" s="1558">
        <f t="shared" si="4"/>
        <v>140.00000168559737</v>
      </c>
      <c r="J76" s="1564">
        <v>1.21</v>
      </c>
      <c r="K76" s="1565">
        <v>1.21</v>
      </c>
      <c r="L76" s="1560">
        <v>1</v>
      </c>
      <c r="M76" s="1560">
        <v>1</v>
      </c>
    </row>
    <row r="77" spans="1:13">
      <c r="A77" s="1550" t="s">
        <v>7730</v>
      </c>
      <c r="B77" s="1551">
        <v>189882</v>
      </c>
      <c r="C77" s="1551">
        <f t="shared" si="7"/>
        <v>1.0241913299567955</v>
      </c>
      <c r="D77" s="1553">
        <f t="shared" si="5"/>
        <v>221816.81436504397</v>
      </c>
      <c r="E77" s="1554">
        <v>1.0549999999999999</v>
      </c>
      <c r="F77" s="1555">
        <v>58863420</v>
      </c>
      <c r="G77" s="1563">
        <v>31054354</v>
      </c>
      <c r="H77" s="1557">
        <f t="shared" si="6"/>
        <v>0.52756625422036296</v>
      </c>
      <c r="I77" s="1558">
        <f t="shared" si="4"/>
        <v>139.99999994993095</v>
      </c>
      <c r="J77" s="1564">
        <v>1.24</v>
      </c>
      <c r="K77" s="1565">
        <v>1.24</v>
      </c>
      <c r="L77" s="1560">
        <v>1</v>
      </c>
      <c r="M77" s="1560">
        <v>1</v>
      </c>
    </row>
    <row r="78" spans="1:13">
      <c r="A78" s="1550" t="s">
        <v>7731</v>
      </c>
      <c r="B78" s="1551">
        <v>194475</v>
      </c>
      <c r="C78" s="1551">
        <f t="shared" si="7"/>
        <v>1.0241887066704585</v>
      </c>
      <c r="D78" s="1553">
        <f t="shared" si="5"/>
        <v>234016.73915512138</v>
      </c>
      <c r="E78" s="1554">
        <v>1.0549999999999999</v>
      </c>
      <c r="F78" s="1555">
        <v>60287250</v>
      </c>
      <c r="G78" s="1563">
        <v>32762343</v>
      </c>
      <c r="H78" s="1557">
        <f t="shared" si="6"/>
        <v>0.54343734371695507</v>
      </c>
      <c r="I78" s="1558">
        <f t="shared" si="4"/>
        <v>139.99999794152762</v>
      </c>
      <c r="J78" s="1564">
        <v>1.27</v>
      </c>
      <c r="K78" s="1565">
        <v>1.27</v>
      </c>
      <c r="L78" s="1560">
        <v>1</v>
      </c>
      <c r="M78" s="1560">
        <v>1</v>
      </c>
    </row>
    <row r="79" spans="1:13">
      <c r="A79" s="1550" t="s">
        <v>7732</v>
      </c>
      <c r="B79" s="1551">
        <v>199178</v>
      </c>
      <c r="C79" s="1551">
        <f t="shared" si="7"/>
        <v>1.0241830569481938</v>
      </c>
      <c r="D79" s="1553">
        <f t="shared" si="5"/>
        <v>246887.65980865303</v>
      </c>
      <c r="E79" s="1554">
        <v>1.0549999999999999</v>
      </c>
      <c r="F79" s="1555">
        <v>61745180</v>
      </c>
      <c r="G79" s="1563">
        <v>34564272</v>
      </c>
      <c r="H79" s="1557">
        <f t="shared" si="6"/>
        <v>0.55978899081677302</v>
      </c>
      <c r="I79" s="1558">
        <f t="shared" si="4"/>
        <v>139.99999848833505</v>
      </c>
      <c r="J79" s="1564">
        <v>1.3</v>
      </c>
      <c r="K79" s="1565">
        <v>1.3</v>
      </c>
      <c r="L79" s="1560">
        <v>1</v>
      </c>
      <c r="M79" s="1560">
        <v>1</v>
      </c>
    </row>
    <row r="80" spans="1:13">
      <c r="A80" s="1550" t="s">
        <v>7733</v>
      </c>
      <c r="B80" s="1551">
        <v>203996</v>
      </c>
      <c r="C80" s="1551">
        <f t="shared" si="7"/>
        <v>1.0241894185100764</v>
      </c>
      <c r="D80" s="1553">
        <f t="shared" si="5"/>
        <v>260466.48109812892</v>
      </c>
      <c r="E80" s="1554">
        <v>1.0549999999999999</v>
      </c>
      <c r="F80" s="1555">
        <v>63238760</v>
      </c>
      <c r="G80" s="1563">
        <v>36465307</v>
      </c>
      <c r="H80" s="1557">
        <f t="shared" si="6"/>
        <v>0.57662906420049986</v>
      </c>
      <c r="I80" s="1558">
        <f t="shared" si="4"/>
        <v>139.99999864190568</v>
      </c>
      <c r="J80" s="1564">
        <v>1.33</v>
      </c>
      <c r="K80" s="1565">
        <v>1.33</v>
      </c>
      <c r="L80" s="1560">
        <v>1</v>
      </c>
      <c r="M80" s="1560">
        <v>1</v>
      </c>
    </row>
    <row r="81" spans="1:13">
      <c r="A81" s="1550" t="s">
        <v>7734</v>
      </c>
      <c r="B81" s="1551">
        <v>208930</v>
      </c>
      <c r="C81" s="1551">
        <f t="shared" si="7"/>
        <v>1.0241867487597796</v>
      </c>
      <c r="D81" s="1553">
        <f t="shared" si="5"/>
        <v>274792.13755852601</v>
      </c>
      <c r="E81" s="1554">
        <v>1.0549999999999999</v>
      </c>
      <c r="F81" s="1555">
        <v>64768300</v>
      </c>
      <c r="G81" s="1563">
        <v>38470899</v>
      </c>
      <c r="H81" s="1557">
        <f t="shared" si="6"/>
        <v>0.59397728518426451</v>
      </c>
      <c r="I81" s="1558">
        <f t="shared" si="4"/>
        <v>139.99999906040384</v>
      </c>
      <c r="J81" s="1564">
        <v>1.36</v>
      </c>
      <c r="K81" s="1565">
        <v>1.36</v>
      </c>
      <c r="L81" s="1560">
        <v>1</v>
      </c>
      <c r="M81" s="1560">
        <v>1</v>
      </c>
    </row>
    <row r="82" spans="1:13">
      <c r="A82" s="1550" t="s">
        <v>7735</v>
      </c>
      <c r="B82" s="1551">
        <v>213983</v>
      </c>
      <c r="C82" s="1551">
        <f t="shared" si="7"/>
        <v>1.024185133776863</v>
      </c>
      <c r="D82" s="1553">
        <f t="shared" si="5"/>
        <v>289905.70512424491</v>
      </c>
      <c r="E82" s="1554">
        <v>1.0549999999999999</v>
      </c>
      <c r="F82" s="1555">
        <v>66334730</v>
      </c>
      <c r="G82" s="1563">
        <v>40586799</v>
      </c>
      <c r="H82" s="1557">
        <f t="shared" si="6"/>
        <v>0.61184840881993485</v>
      </c>
      <c r="I82" s="1558">
        <f t="shared" si="4"/>
        <v>140.00000097481941</v>
      </c>
      <c r="J82" s="1564">
        <v>2.17</v>
      </c>
      <c r="K82" s="1565">
        <v>2.2800000000000002</v>
      </c>
      <c r="L82" s="1560">
        <v>1</v>
      </c>
      <c r="M82" s="1560">
        <v>1</v>
      </c>
    </row>
    <row r="83" spans="1:13">
      <c r="A83" s="1550" t="s">
        <v>7736</v>
      </c>
      <c r="B83" s="1551">
        <v>219158</v>
      </c>
      <c r="C83" s="1551">
        <f t="shared" si="7"/>
        <v>1.0241841641625737</v>
      </c>
      <c r="D83" s="1553">
        <f t="shared" si="5"/>
        <v>305850.51890607836</v>
      </c>
      <c r="E83" s="1554">
        <v>1.0549999999999999</v>
      </c>
      <c r="F83" s="1555">
        <v>67938980</v>
      </c>
      <c r="G83" s="1563">
        <v>42819073</v>
      </c>
      <c r="H83" s="1557">
        <f t="shared" si="6"/>
        <v>0.63025781370282563</v>
      </c>
      <c r="I83" s="1558">
        <f t="shared" si="4"/>
        <v>140.00000115464584</v>
      </c>
      <c r="J83" s="1564">
        <v>2.1799999999999997</v>
      </c>
      <c r="K83" s="1565">
        <v>2.29</v>
      </c>
      <c r="L83" s="1560">
        <v>1</v>
      </c>
      <c r="M83" s="1560">
        <v>1</v>
      </c>
    </row>
    <row r="84" spans="1:13">
      <c r="A84" s="1550" t="s">
        <v>7737</v>
      </c>
      <c r="B84" s="1551">
        <v>224459</v>
      </c>
      <c r="C84" s="1551">
        <f t="shared" si="7"/>
        <v>1.0241880287281322</v>
      </c>
      <c r="D84" s="1553">
        <f t="shared" si="5"/>
        <v>322672.29744591267</v>
      </c>
      <c r="E84" s="1554">
        <v>1.0549999999999999</v>
      </c>
      <c r="F84" s="1555">
        <v>69582290</v>
      </c>
      <c r="G84" s="1563">
        <v>45174122</v>
      </c>
      <c r="H84" s="1557">
        <f t="shared" si="6"/>
        <v>0.6492186733147185</v>
      </c>
      <c r="I84" s="1558">
        <f t="shared" si="4"/>
        <v>140.00000110815904</v>
      </c>
      <c r="J84" s="1564">
        <v>2.19</v>
      </c>
      <c r="K84" s="1565">
        <v>2.2999999999999998</v>
      </c>
      <c r="L84" s="1560">
        <v>1</v>
      </c>
      <c r="M84" s="1560">
        <v>1</v>
      </c>
    </row>
    <row r="85" spans="1:13">
      <c r="A85" s="1550" t="s">
        <v>7738</v>
      </c>
      <c r="B85" s="1551">
        <v>229888</v>
      </c>
      <c r="C85" s="1551">
        <f t="shared" si="7"/>
        <v>1.0241870452955775</v>
      </c>
      <c r="D85" s="1553">
        <f t="shared" si="5"/>
        <v>340419.27380543784</v>
      </c>
      <c r="E85" s="1554">
        <v>1.0549999999999999</v>
      </c>
      <c r="F85" s="1555">
        <v>71265280</v>
      </c>
      <c r="G85" s="1563">
        <v>47658698</v>
      </c>
      <c r="H85" s="1557">
        <f t="shared" si="6"/>
        <v>0.66875058934729503</v>
      </c>
      <c r="I85" s="1558">
        <f t="shared" si="4"/>
        <v>139.99999902249573</v>
      </c>
      <c r="J85" s="1564">
        <v>2.2000000000000002</v>
      </c>
      <c r="K85" s="1565">
        <v>2.31</v>
      </c>
      <c r="L85" s="1560">
        <v>1</v>
      </c>
      <c r="M85" s="1560">
        <v>1</v>
      </c>
    </row>
    <row r="86" spans="1:13">
      <c r="A86" s="1550" t="s">
        <v>7739</v>
      </c>
      <c r="B86" s="1551">
        <v>235448</v>
      </c>
      <c r="C86" s="1551">
        <f t="shared" si="7"/>
        <v>1.0241856904231625</v>
      </c>
      <c r="D86" s="1553">
        <f t="shared" si="5"/>
        <v>359142.33386473689</v>
      </c>
      <c r="E86" s="1554">
        <v>1.0549999999999999</v>
      </c>
      <c r="F86" s="1555">
        <v>72988880</v>
      </c>
      <c r="G86" s="1563">
        <v>50279927</v>
      </c>
      <c r="H86" s="1557">
        <f t="shared" si="6"/>
        <v>0.68887105816666871</v>
      </c>
      <c r="I86" s="1558">
        <f t="shared" si="4"/>
        <v>140.00000072098666</v>
      </c>
      <c r="J86" s="1564">
        <v>2.21</v>
      </c>
      <c r="K86" s="1565">
        <v>2.3200000000000003</v>
      </c>
      <c r="L86" s="1560">
        <v>1</v>
      </c>
      <c r="M86" s="1560">
        <v>1</v>
      </c>
    </row>
    <row r="87" spans="1:13">
      <c r="A87" s="1550" t="s">
        <v>7740</v>
      </c>
      <c r="B87" s="1551">
        <v>241142</v>
      </c>
      <c r="C87" s="1551">
        <f t="shared" si="7"/>
        <v>1.0241836838707485</v>
      </c>
      <c r="D87" s="1553">
        <f t="shared" si="5"/>
        <v>378895.16222729738</v>
      </c>
      <c r="E87" s="1554">
        <v>1.0549999999999999</v>
      </c>
      <c r="F87" s="1555">
        <v>74754020</v>
      </c>
      <c r="G87" s="1563">
        <v>53045323</v>
      </c>
      <c r="H87" s="1557">
        <f t="shared" si="6"/>
        <v>0.70959826642098978</v>
      </c>
      <c r="I87" s="1558">
        <f t="shared" si="4"/>
        <v>140.00000076057546</v>
      </c>
      <c r="J87" s="1564">
        <v>2.2199999999999998</v>
      </c>
      <c r="K87" s="1565">
        <v>2.33</v>
      </c>
      <c r="L87" s="1560">
        <v>1</v>
      </c>
      <c r="M87" s="1560">
        <v>1</v>
      </c>
    </row>
    <row r="88" spans="1:13">
      <c r="A88" s="1550" t="s">
        <v>7741</v>
      </c>
      <c r="B88" s="1551">
        <v>246975</v>
      </c>
      <c r="C88" s="1551">
        <f t="shared" si="7"/>
        <v>1.02418906702275</v>
      </c>
      <c r="D88" s="1553">
        <f t="shared" si="5"/>
        <v>399734.3961497987</v>
      </c>
      <c r="E88" s="1554">
        <v>1.0549999999999999</v>
      </c>
      <c r="F88" s="1555">
        <v>76562250</v>
      </c>
      <c r="G88" s="1563">
        <v>55962815</v>
      </c>
      <c r="H88" s="1557">
        <f t="shared" si="6"/>
        <v>0.73094527655600505</v>
      </c>
      <c r="I88" s="1558">
        <f t="shared" si="4"/>
        <v>139.99999884680471</v>
      </c>
      <c r="J88" s="1564">
        <v>2.23</v>
      </c>
      <c r="K88" s="1565">
        <v>2.34</v>
      </c>
      <c r="L88" s="1560">
        <v>1</v>
      </c>
      <c r="M88" s="1560">
        <v>1</v>
      </c>
    </row>
    <row r="89" spans="1:13">
      <c r="A89" s="1550" t="s">
        <v>7742</v>
      </c>
      <c r="B89" s="1551">
        <v>252948</v>
      </c>
      <c r="C89" s="1551">
        <f t="shared" si="7"/>
        <v>1.0241846340722744</v>
      </c>
      <c r="D89" s="1553">
        <f t="shared" si="5"/>
        <v>421719.7879380376</v>
      </c>
      <c r="E89" s="1554">
        <v>1.0549999999999999</v>
      </c>
      <c r="F89" s="1555">
        <v>78413880</v>
      </c>
      <c r="G89" s="1563">
        <v>59040770</v>
      </c>
      <c r="H89" s="1557">
        <f t="shared" si="6"/>
        <v>0.75293774520531309</v>
      </c>
      <c r="I89" s="1558">
        <f t="shared" si="4"/>
        <v>139.99999926177222</v>
      </c>
      <c r="J89" s="1564">
        <v>2.2400000000000002</v>
      </c>
      <c r="K89" s="1565">
        <v>2.35</v>
      </c>
      <c r="L89" s="1560">
        <v>1</v>
      </c>
      <c r="M89" s="1560">
        <v>1</v>
      </c>
    </row>
    <row r="90" spans="1:13">
      <c r="A90" s="1550" t="s">
        <v>7743</v>
      </c>
      <c r="B90" s="1551">
        <v>259066</v>
      </c>
      <c r="C90" s="1551">
        <f t="shared" si="7"/>
        <v>1.0241867893796353</v>
      </c>
      <c r="D90" s="1553">
        <f t="shared" si="5"/>
        <v>444914.37627462961</v>
      </c>
      <c r="E90" s="1554">
        <v>1.0549999999999999</v>
      </c>
      <c r="F90" s="1555">
        <v>80310460</v>
      </c>
      <c r="G90" s="1563">
        <v>62288013</v>
      </c>
      <c r="H90" s="1557">
        <f t="shared" si="6"/>
        <v>0.77559029048021888</v>
      </c>
      <c r="I90" s="1558">
        <f t="shared" si="4"/>
        <v>140.00000072272749</v>
      </c>
      <c r="J90" s="1564">
        <v>2.2400000000000002</v>
      </c>
      <c r="K90" s="1565">
        <v>2.3600000000000003</v>
      </c>
      <c r="L90" s="1560">
        <v>1</v>
      </c>
      <c r="M90" s="1560">
        <v>1</v>
      </c>
    </row>
    <row r="91" spans="1:13">
      <c r="A91" s="1550" t="s">
        <v>7744</v>
      </c>
      <c r="B91" s="1551">
        <v>265332</v>
      </c>
      <c r="C91" s="1551">
        <f t="shared" si="7"/>
        <v>1.0241868867392865</v>
      </c>
      <c r="D91" s="1553">
        <f t="shared" si="5"/>
        <v>469384.66696973419</v>
      </c>
      <c r="E91" s="1554">
        <v>1.0549999999999999</v>
      </c>
      <c r="F91" s="1555">
        <v>82252920</v>
      </c>
      <c r="G91" s="1563">
        <v>65713853</v>
      </c>
      <c r="H91" s="1557">
        <f t="shared" si="6"/>
        <v>0.79892425703549486</v>
      </c>
      <c r="I91" s="1558">
        <f t="shared" si="4"/>
        <v>139.99999919945662</v>
      </c>
      <c r="J91" s="1564">
        <v>2.25</v>
      </c>
      <c r="K91" s="1565">
        <v>2.37</v>
      </c>
      <c r="L91" s="1560">
        <v>1</v>
      </c>
      <c r="M91" s="1560">
        <v>1</v>
      </c>
    </row>
    <row r="92" spans="1:13">
      <c r="A92" s="1550" t="s">
        <v>7745</v>
      </c>
      <c r="B92" s="1551">
        <v>271749</v>
      </c>
      <c r="C92" s="1551">
        <f t="shared" si="7"/>
        <v>1.0241847948984668</v>
      </c>
      <c r="D92" s="1553">
        <f t="shared" si="5"/>
        <v>495200.82365306956</v>
      </c>
      <c r="E92" s="1554">
        <v>1.0549999999999999</v>
      </c>
      <c r="F92" s="1555">
        <v>84242190</v>
      </c>
      <c r="G92" s="1563">
        <v>69328115</v>
      </c>
      <c r="H92" s="1557">
        <f t="shared" si="6"/>
        <v>0.8229619267970123</v>
      </c>
      <c r="I92" s="1558">
        <f t="shared" si="4"/>
        <v>139.99999937110417</v>
      </c>
      <c r="J92" s="1565">
        <v>4.8499999999999996</v>
      </c>
      <c r="K92" s="1565">
        <v>2.46</v>
      </c>
      <c r="L92" s="1560">
        <v>1</v>
      </c>
      <c r="M92" s="1560">
        <v>1</v>
      </c>
    </row>
    <row r="93" spans="1:13">
      <c r="A93" s="1550" t="s">
        <v>7746</v>
      </c>
      <c r="B93" s="1551">
        <v>278321</v>
      </c>
      <c r="C93" s="1551">
        <f t="shared" si="7"/>
        <v>1.024184081634155</v>
      </c>
      <c r="D93" s="1553">
        <f t="shared" si="5"/>
        <v>522436.86895398836</v>
      </c>
      <c r="E93" s="1554">
        <v>1.0549999999999999</v>
      </c>
      <c r="F93" s="1555">
        <v>86279510</v>
      </c>
      <c r="G93" s="1563">
        <v>73141162</v>
      </c>
      <c r="H93" s="1557">
        <f t="shared" si="6"/>
        <v>0.84772342819285829</v>
      </c>
      <c r="I93" s="1558">
        <f t="shared" si="4"/>
        <v>140.00000066312631</v>
      </c>
      <c r="J93" s="1565">
        <v>4.88</v>
      </c>
      <c r="K93" s="1565">
        <v>2.4699999999999998</v>
      </c>
      <c r="L93" s="1560">
        <v>1</v>
      </c>
      <c r="M93" s="1560">
        <v>1</v>
      </c>
    </row>
    <row r="94" spans="1:13">
      <c r="A94" s="1550" t="s">
        <v>7747</v>
      </c>
      <c r="B94" s="1551">
        <v>285053</v>
      </c>
      <c r="C94" s="1551">
        <f t="shared" si="7"/>
        <v>1.024187898146385</v>
      </c>
      <c r="D94" s="1553">
        <f t="shared" si="5"/>
        <v>551170.89674645767</v>
      </c>
      <c r="E94" s="1554">
        <v>1.0549999999999999</v>
      </c>
      <c r="F94" s="1555">
        <v>88366430</v>
      </c>
      <c r="G94" s="1563">
        <v>77163926</v>
      </c>
      <c r="H94" s="1557">
        <f t="shared" si="6"/>
        <v>0.87322669932461905</v>
      </c>
      <c r="I94" s="1558">
        <f t="shared" si="4"/>
        <v>140.00000082641506</v>
      </c>
      <c r="J94" s="1565">
        <v>4.9000000000000004</v>
      </c>
      <c r="K94" s="1565">
        <v>2.48</v>
      </c>
      <c r="L94" s="1560">
        <v>1</v>
      </c>
      <c r="M94" s="1560">
        <v>1</v>
      </c>
    </row>
    <row r="95" spans="1:13">
      <c r="A95" s="1550" t="s">
        <v>7748</v>
      </c>
      <c r="B95" s="1551">
        <v>291948</v>
      </c>
      <c r="C95" s="1551">
        <f t="shared" si="7"/>
        <v>1.0241884842467892</v>
      </c>
      <c r="D95" s="1553">
        <f t="shared" si="5"/>
        <v>581485.29606751283</v>
      </c>
      <c r="E95" s="1554">
        <v>1.0549999999999999</v>
      </c>
      <c r="F95" s="1555">
        <v>90503880</v>
      </c>
      <c r="G95" s="1563">
        <v>81407941</v>
      </c>
      <c r="H95" s="1557">
        <f t="shared" si="6"/>
        <v>0.89949669561128209</v>
      </c>
      <c r="I95" s="1558">
        <f t="shared" si="4"/>
        <v>139.99999922706249</v>
      </c>
      <c r="J95" s="1565">
        <v>4.93</v>
      </c>
      <c r="K95" s="1565">
        <v>2.4900000000000002</v>
      </c>
      <c r="L95" s="1560">
        <v>1</v>
      </c>
      <c r="M95" s="1560">
        <v>1</v>
      </c>
    </row>
    <row r="96" spans="1:13">
      <c r="A96" s="1550" t="s">
        <v>7749</v>
      </c>
      <c r="B96" s="1551">
        <v>299010</v>
      </c>
      <c r="C96" s="1551">
        <f t="shared" si="7"/>
        <v>1.0241892391795799</v>
      </c>
      <c r="D96" s="1553">
        <f t="shared" si="5"/>
        <v>613466.98735122604</v>
      </c>
      <c r="E96" s="1554">
        <v>1.0549999999999999</v>
      </c>
      <c r="F96" s="1555">
        <v>92693100</v>
      </c>
      <c r="G96" s="1563">
        <v>85885378</v>
      </c>
      <c r="H96" s="1557">
        <f t="shared" si="6"/>
        <v>0.92655632404137955</v>
      </c>
      <c r="I96" s="1558">
        <f t="shared" si="4"/>
        <v>139.99999962643199</v>
      </c>
      <c r="J96" s="1565">
        <v>4.96</v>
      </c>
      <c r="K96" s="1565">
        <v>2.5</v>
      </c>
      <c r="L96" s="1560">
        <v>1</v>
      </c>
      <c r="M96" s="1560">
        <v>1</v>
      </c>
    </row>
    <row r="97" spans="1:13">
      <c r="A97" s="1550" t="s">
        <v>7750</v>
      </c>
      <c r="B97" s="1551">
        <v>306243</v>
      </c>
      <c r="C97" s="1551">
        <f t="shared" si="7"/>
        <v>1.0241898264272098</v>
      </c>
      <c r="D97" s="1553">
        <f t="shared" si="5"/>
        <v>647207.67165554338</v>
      </c>
      <c r="E97" s="1554">
        <v>1.0549999999999999</v>
      </c>
      <c r="F97" s="1555">
        <v>94935330</v>
      </c>
      <c r="G97" s="1563">
        <v>90609074</v>
      </c>
      <c r="H97" s="1557">
        <f t="shared" si="6"/>
        <v>0.95442944159987642</v>
      </c>
      <c r="I97" s="1558">
        <f t="shared" si="4"/>
        <v>139.9999999509028</v>
      </c>
      <c r="J97" s="1565">
        <v>6.73</v>
      </c>
      <c r="K97" s="1565">
        <v>4</v>
      </c>
      <c r="L97" s="1560">
        <v>1</v>
      </c>
      <c r="M97" s="1560">
        <v>1</v>
      </c>
    </row>
    <row r="98" spans="1:13">
      <c r="A98" s="1550" t="s">
        <v>7751</v>
      </c>
      <c r="B98" s="1551">
        <v>313650</v>
      </c>
      <c r="C98" s="1551">
        <f t="shared" si="7"/>
        <v>1.0241866752872719</v>
      </c>
      <c r="D98" s="1553">
        <f t="shared" si="5"/>
        <v>682804.09359659825</v>
      </c>
      <c r="E98" s="1554">
        <v>1.0549999999999999</v>
      </c>
      <c r="F98" s="1555">
        <v>97231500</v>
      </c>
      <c r="G98" s="1563">
        <v>95592573</v>
      </c>
      <c r="H98" s="1557">
        <f t="shared" si="6"/>
        <v>0.98314407367982604</v>
      </c>
      <c r="I98" s="1558">
        <f t="shared" si="4"/>
        <v>139.99999984838439</v>
      </c>
      <c r="J98" s="1565">
        <v>6.76</v>
      </c>
      <c r="K98" s="1565">
        <v>4.0199999999999996</v>
      </c>
      <c r="L98" s="1560">
        <v>1</v>
      </c>
      <c r="M98" s="1560">
        <v>1</v>
      </c>
    </row>
    <row r="99" spans="1:13">
      <c r="A99" s="1550" t="s">
        <v>7752</v>
      </c>
      <c r="B99" s="1551">
        <v>321237</v>
      </c>
      <c r="C99" s="1551">
        <f t="shared" si="7"/>
        <v>1.0241893830703013</v>
      </c>
      <c r="D99" s="1553">
        <f t="shared" si="5"/>
        <v>720358.31874441111</v>
      </c>
      <c r="E99" s="1554">
        <v>1.0549999999999999</v>
      </c>
      <c r="F99" s="1555">
        <v>99583470</v>
      </c>
      <c r="G99" s="1563">
        <v>100850165</v>
      </c>
      <c r="H99" s="1566">
        <f t="shared" si="6"/>
        <v>1.0127199323341514</v>
      </c>
      <c r="I99" s="1558">
        <f t="shared" si="4"/>
        <v>140.00000052166044</v>
      </c>
      <c r="J99" s="1565">
        <v>6.8</v>
      </c>
      <c r="K99" s="1565">
        <v>4.04</v>
      </c>
      <c r="L99" s="1560">
        <v>1</v>
      </c>
      <c r="M99" s="1560">
        <v>1</v>
      </c>
    </row>
    <row r="100" spans="1:13">
      <c r="A100" s="1550" t="s">
        <v>7753</v>
      </c>
      <c r="B100" s="1551">
        <v>329007</v>
      </c>
      <c r="C100" s="1551">
        <f t="shared" si="7"/>
        <v>1.0241877492318756</v>
      </c>
      <c r="D100" s="1553">
        <f t="shared" si="5"/>
        <v>759978.02627535362</v>
      </c>
      <c r="E100" s="1554">
        <v>1.0549999999999999</v>
      </c>
      <c r="F100" s="1555">
        <v>101992170</v>
      </c>
      <c r="G100" s="1563">
        <v>106396924</v>
      </c>
      <c r="H100" s="1566">
        <f t="shared" si="6"/>
        <v>1.0431871779961148</v>
      </c>
      <c r="I100" s="1558">
        <f t="shared" si="4"/>
        <v>140.00000042297341</v>
      </c>
      <c r="J100" s="1565">
        <v>6.84</v>
      </c>
      <c r="K100" s="1565">
        <v>4.0600000000000005</v>
      </c>
      <c r="L100" s="1560">
        <v>1</v>
      </c>
      <c r="M100" s="1560">
        <v>1</v>
      </c>
    </row>
    <row r="101" spans="1:13">
      <c r="A101" s="1550" t="s">
        <v>7754</v>
      </c>
      <c r="B101" s="1551">
        <v>336966</v>
      </c>
      <c r="C101" s="1551">
        <f t="shared" si="7"/>
        <v>1.0241909746601137</v>
      </c>
      <c r="D101" s="1553">
        <f t="shared" si="5"/>
        <v>801776.81772049807</v>
      </c>
      <c r="E101" s="1554">
        <v>1.0549999999999999</v>
      </c>
      <c r="F101" s="1555">
        <v>104459460</v>
      </c>
      <c r="G101" s="1563">
        <v>112248754</v>
      </c>
      <c r="H101" s="1566">
        <f t="shared" si="6"/>
        <v>1.0745676265222892</v>
      </c>
      <c r="I101" s="1558">
        <f t="shared" si="4"/>
        <v>139.99999940024492</v>
      </c>
      <c r="J101" s="1565">
        <v>6.87</v>
      </c>
      <c r="K101" s="1565">
        <v>4.08</v>
      </c>
      <c r="L101" s="1560">
        <v>1</v>
      </c>
      <c r="M101" s="1560">
        <v>1</v>
      </c>
    </row>
    <row r="102" spans="1:13">
      <c r="A102" s="1550" t="s">
        <v>7755</v>
      </c>
      <c r="B102" s="1551">
        <v>517675</v>
      </c>
      <c r="C102" s="1551">
        <f t="shared" si="7"/>
        <v>1.5362825923090164</v>
      </c>
      <c r="D102" s="1553">
        <f t="shared" si="5"/>
        <v>845874.54269512545</v>
      </c>
      <c r="E102" s="1554">
        <v>1.0549999999999999</v>
      </c>
      <c r="F102" s="1555">
        <v>109682433</v>
      </c>
      <c r="G102" s="1567">
        <v>118422436</v>
      </c>
      <c r="H102" s="1566">
        <f t="shared" si="6"/>
        <v>1.0796846200521464</v>
      </c>
      <c r="I102" s="1558">
        <f t="shared" si="4"/>
        <v>140.00000002681537</v>
      </c>
      <c r="J102" s="1564">
        <v>6.87</v>
      </c>
      <c r="K102" s="1565">
        <v>4.08</v>
      </c>
      <c r="L102" s="1560">
        <v>1</v>
      </c>
      <c r="M102" s="1560">
        <v>1</v>
      </c>
    </row>
    <row r="103" spans="1:13">
      <c r="A103" s="1550" t="s">
        <v>7756</v>
      </c>
      <c r="B103" s="1551">
        <v>530197</v>
      </c>
      <c r="C103" s="1551">
        <f t="shared" si="7"/>
        <v>1.0241889216207081</v>
      </c>
      <c r="D103" s="1553">
        <f t="shared" si="5"/>
        <v>892397.64254335733</v>
      </c>
      <c r="E103" s="1554">
        <v>1.0549999999999999</v>
      </c>
      <c r="F103" s="1555">
        <v>118457027</v>
      </c>
      <c r="G103" s="1567">
        <v>124935670</v>
      </c>
      <c r="H103" s="1566">
        <f t="shared" si="6"/>
        <v>1.0546919263810326</v>
      </c>
      <c r="I103" s="1558">
        <f t="shared" si="4"/>
        <v>140.00000004922691</v>
      </c>
      <c r="J103" s="1564">
        <v>6.87</v>
      </c>
      <c r="K103" s="1565">
        <v>4.08</v>
      </c>
      <c r="L103" s="1560">
        <v>1</v>
      </c>
      <c r="M103" s="1560">
        <v>1</v>
      </c>
    </row>
    <row r="104" spans="1:13">
      <c r="A104" s="1550" t="s">
        <v>7757</v>
      </c>
      <c r="B104" s="1551">
        <v>543022</v>
      </c>
      <c r="C104" s="1551">
        <f t="shared" si="7"/>
        <v>1.0241891221564814</v>
      </c>
      <c r="D104" s="1553">
        <f t="shared" si="5"/>
        <v>941479.51288324199</v>
      </c>
      <c r="E104" s="1554">
        <v>1.0549999999999999</v>
      </c>
      <c r="F104" s="1555">
        <v>127933589</v>
      </c>
      <c r="G104" s="1567">
        <v>131807132</v>
      </c>
      <c r="H104" s="1566">
        <f t="shared" si="6"/>
        <v>1.0302777638795078</v>
      </c>
      <c r="I104" s="1558">
        <f t="shared" si="4"/>
        <v>140.0000002085506</v>
      </c>
      <c r="J104" s="1564">
        <v>6.87</v>
      </c>
      <c r="K104" s="1565">
        <v>4.08</v>
      </c>
      <c r="L104" s="1560">
        <v>1</v>
      </c>
      <c r="M104" s="1560">
        <v>1</v>
      </c>
    </row>
    <row r="105" spans="1:13">
      <c r="A105" s="1550" t="s">
        <v>7758</v>
      </c>
      <c r="B105" s="1551">
        <v>556158</v>
      </c>
      <c r="C105" s="1551">
        <f t="shared" si="7"/>
        <v>1.0241905484492342</v>
      </c>
      <c r="D105" s="1553">
        <f t="shared" si="5"/>
        <v>993260.8860918202</v>
      </c>
      <c r="E105" s="1554">
        <v>1.0549999999999999</v>
      </c>
      <c r="F105" s="1555">
        <v>138168276</v>
      </c>
      <c r="G105" s="1567">
        <v>139056524</v>
      </c>
      <c r="H105" s="1566">
        <f t="shared" si="6"/>
        <v>1.0064287405598085</v>
      </c>
      <c r="I105" s="1558">
        <f t="shared" si="4"/>
        <v>139.99999994678657</v>
      </c>
      <c r="J105" s="1564">
        <v>6.87</v>
      </c>
      <c r="K105" s="1565">
        <v>4.08</v>
      </c>
      <c r="L105" s="1560">
        <v>1</v>
      </c>
      <c r="M105" s="1560">
        <v>1</v>
      </c>
    </row>
    <row r="106" spans="1:13">
      <c r="A106" s="1550" t="s">
        <v>7759</v>
      </c>
      <c r="B106" s="1551">
        <v>759480</v>
      </c>
      <c r="C106" s="1551">
        <f t="shared" si="7"/>
        <v>1.3655831616195397</v>
      </c>
      <c r="D106" s="1553">
        <f t="shared" si="5"/>
        <v>1047890.2348268703</v>
      </c>
      <c r="E106" s="1554">
        <v>1.0549999999999999</v>
      </c>
      <c r="F106" s="1555">
        <v>149221738</v>
      </c>
      <c r="G106" s="1567">
        <v>146704633</v>
      </c>
      <c r="H106" s="1557">
        <f t="shared" si="6"/>
        <v>0.98313178070610596</v>
      </c>
      <c r="I106" s="1558">
        <f t="shared" si="4"/>
        <v>140.00000011856028</v>
      </c>
      <c r="J106" s="1564">
        <v>6.87</v>
      </c>
      <c r="K106" s="1565">
        <v>4.08</v>
      </c>
      <c r="L106" s="1560">
        <v>1</v>
      </c>
      <c r="M106" s="1560">
        <v>1</v>
      </c>
    </row>
    <row r="107" spans="1:13">
      <c r="A107" s="1550" t="s">
        <v>7760</v>
      </c>
      <c r="B107" s="1551">
        <v>777850</v>
      </c>
      <c r="C107" s="1551">
        <f t="shared" si="7"/>
        <v>1.0241876020435035</v>
      </c>
      <c r="D107" s="1553">
        <f t="shared" si="5"/>
        <v>1105524.1977423481</v>
      </c>
      <c r="E107" s="1554">
        <v>1.0549999999999999</v>
      </c>
      <c r="F107" s="1555">
        <v>161159477</v>
      </c>
      <c r="G107" s="1567">
        <v>154773388</v>
      </c>
      <c r="H107" s="1557">
        <f t="shared" si="6"/>
        <v>0.96037410198346573</v>
      </c>
      <c r="I107" s="1558">
        <f t="shared" si="4"/>
        <v>140.00000028590173</v>
      </c>
      <c r="J107" s="1564">
        <v>6.87</v>
      </c>
      <c r="K107" s="1565">
        <v>4.08</v>
      </c>
      <c r="L107" s="1560">
        <v>1</v>
      </c>
      <c r="M107" s="1560">
        <v>1</v>
      </c>
    </row>
    <row r="108" spans="1:13">
      <c r="A108" s="1550" t="s">
        <v>7761</v>
      </c>
      <c r="B108" s="1551">
        <v>796666</v>
      </c>
      <c r="C108" s="1551">
        <f t="shared" si="7"/>
        <v>1.0241897538085749</v>
      </c>
      <c r="D108" s="1553">
        <f t="shared" si="5"/>
        <v>1166328.0286181772</v>
      </c>
      <c r="E108" s="1554">
        <v>1.0549999999999999</v>
      </c>
      <c r="F108" s="1555">
        <v>174052235</v>
      </c>
      <c r="G108" s="1567">
        <v>163285924</v>
      </c>
      <c r="H108" s="1557">
        <f t="shared" si="6"/>
        <v>0.93814321890207275</v>
      </c>
      <c r="I108" s="1558">
        <f t="shared" si="4"/>
        <v>139.99999999438853</v>
      </c>
      <c r="J108" s="1564">
        <v>6.87</v>
      </c>
      <c r="K108" s="1565">
        <v>4.08</v>
      </c>
      <c r="L108" s="1560">
        <v>1</v>
      </c>
      <c r="M108" s="1560">
        <v>1</v>
      </c>
    </row>
    <row r="109" spans="1:13">
      <c r="A109" s="1550" t="s">
        <v>7762</v>
      </c>
      <c r="B109" s="1551">
        <v>1223904</v>
      </c>
      <c r="C109" s="1551">
        <f t="shared" si="7"/>
        <v>1.5362824571401315</v>
      </c>
      <c r="D109" s="1553">
        <f t="shared" si="5"/>
        <v>1230476.0701921768</v>
      </c>
      <c r="E109" s="1554">
        <v>1.0549999999999999</v>
      </c>
      <c r="F109" s="1555">
        <v>187976413</v>
      </c>
      <c r="G109" s="1567">
        <v>172266650</v>
      </c>
      <c r="H109" s="1557">
        <f t="shared" si="6"/>
        <v>0.91642694554449233</v>
      </c>
      <c r="I109" s="1558">
        <f t="shared" si="4"/>
        <v>140.00000014067339</v>
      </c>
      <c r="J109" s="1564">
        <v>6.87</v>
      </c>
      <c r="K109" s="1565">
        <v>4.08</v>
      </c>
      <c r="L109" s="1560">
        <v>1</v>
      </c>
      <c r="M109" s="1560">
        <v>1</v>
      </c>
    </row>
    <row r="110" spans="1:13">
      <c r="A110" s="1550" t="s">
        <v>7763</v>
      </c>
      <c r="B110" s="1551">
        <v>1253508</v>
      </c>
      <c r="C110" s="1551">
        <f t="shared" si="7"/>
        <v>1.0241881716213037</v>
      </c>
      <c r="D110" s="1553">
        <f t="shared" si="5"/>
        <v>1298152.2540527466</v>
      </c>
      <c r="E110" s="1554">
        <v>1.0549999999999999</v>
      </c>
      <c r="F110" s="1555">
        <v>203014526</v>
      </c>
      <c r="G110" s="1567">
        <v>181741316</v>
      </c>
      <c r="H110" s="1557">
        <f t="shared" si="6"/>
        <v>0.89521336024989662</v>
      </c>
      <c r="I110" s="1558">
        <f t="shared" si="4"/>
        <v>140.0000003332548</v>
      </c>
      <c r="J110" s="1564">
        <v>6.87</v>
      </c>
      <c r="K110" s="1565">
        <v>4.08</v>
      </c>
      <c r="L110" s="1560">
        <v>1</v>
      </c>
      <c r="M110" s="1560">
        <v>1</v>
      </c>
    </row>
    <row r="111" spans="1:13">
      <c r="A111" s="1550" t="s">
        <v>7764</v>
      </c>
      <c r="B111" s="1551">
        <v>1283829</v>
      </c>
      <c r="C111" s="1551">
        <f t="shared" si="7"/>
        <v>1.0241889162255047</v>
      </c>
      <c r="D111" s="1553">
        <f t="shared" si="5"/>
        <v>1369550.6280256475</v>
      </c>
      <c r="E111" s="1554">
        <v>1.0549999999999999</v>
      </c>
      <c r="F111" s="1555">
        <v>219255688</v>
      </c>
      <c r="G111" s="1567">
        <v>191737088</v>
      </c>
      <c r="H111" s="1557">
        <f t="shared" si="6"/>
        <v>0.87449082734857031</v>
      </c>
      <c r="I111" s="1558">
        <f t="shared" si="4"/>
        <v>140.00000005579156</v>
      </c>
      <c r="J111" s="1564">
        <v>6.87</v>
      </c>
      <c r="K111" s="1565">
        <v>4.08</v>
      </c>
      <c r="L111" s="1560">
        <v>1</v>
      </c>
      <c r="M111" s="1560">
        <v>1</v>
      </c>
    </row>
    <row r="112" spans="1:13">
      <c r="A112" s="1550" t="s">
        <v>7765</v>
      </c>
      <c r="B112" s="1551">
        <v>1380626</v>
      </c>
      <c r="C112" s="1551">
        <f t="shared" si="7"/>
        <v>1.0753971128553725</v>
      </c>
      <c r="D112" s="1553">
        <f t="shared" si="5"/>
        <v>1444875.9125670581</v>
      </c>
      <c r="E112" s="1554">
        <v>1.0549999999999999</v>
      </c>
      <c r="F112" s="1555">
        <v>224956335</v>
      </c>
      <c r="G112" s="1568">
        <v>202282628</v>
      </c>
      <c r="H112" s="1557">
        <f t="shared" si="6"/>
        <v>0.89920840860071805</v>
      </c>
      <c r="I112" s="1558">
        <f t="shared" si="4"/>
        <v>140.00000016652771</v>
      </c>
      <c r="J112" s="1565">
        <v>7.27</v>
      </c>
      <c r="K112" s="1565">
        <v>4.5199999999999996</v>
      </c>
      <c r="L112" s="1560">
        <v>1</v>
      </c>
      <c r="M112" s="1560">
        <v>1</v>
      </c>
    </row>
    <row r="113" spans="1:13">
      <c r="A113" s="1550" t="s">
        <v>7766</v>
      </c>
      <c r="B113" s="1551">
        <v>1449657</v>
      </c>
      <c r="C113" s="1551">
        <f t="shared" si="7"/>
        <v>1.0499997827072647</v>
      </c>
      <c r="D113" s="1553">
        <f t="shared" si="5"/>
        <v>1524344.0877582461</v>
      </c>
      <c r="E113" s="1554">
        <v>1.0549999999999999</v>
      </c>
      <c r="F113" s="1555">
        <v>242952842</v>
      </c>
      <c r="G113" s="1569">
        <v>213408172</v>
      </c>
      <c r="H113" s="1557">
        <f t="shared" si="6"/>
        <v>0.8783933961966166</v>
      </c>
      <c r="I113" s="1558">
        <f t="shared" si="4"/>
        <v>139.999999812277</v>
      </c>
      <c r="J113" s="1565">
        <v>7.3</v>
      </c>
      <c r="K113" s="1565">
        <v>5.0199999999999996</v>
      </c>
      <c r="L113" s="1560">
        <v>1</v>
      </c>
      <c r="M113" s="1560">
        <v>1</v>
      </c>
    </row>
    <row r="114" spans="1:13">
      <c r="A114" s="1550" t="s">
        <v>7767</v>
      </c>
      <c r="B114" s="1551">
        <v>1522140</v>
      </c>
      <c r="C114" s="1551">
        <f t="shared" si="7"/>
        <v>1.0500001034727524</v>
      </c>
      <c r="D114" s="1553">
        <f t="shared" si="5"/>
        <v>1608183.0125849496</v>
      </c>
      <c r="E114" s="1554">
        <v>1.0549999999999999</v>
      </c>
      <c r="F114" s="1555">
        <v>262389069</v>
      </c>
      <c r="G114" s="1569">
        <v>225145622</v>
      </c>
      <c r="H114" s="1557">
        <f t="shared" si="6"/>
        <v>0.85806021896438067</v>
      </c>
      <c r="I114" s="1558">
        <f t="shared" si="4"/>
        <v>140.00000014805968</v>
      </c>
      <c r="J114" s="1565">
        <v>7.34</v>
      </c>
      <c r="K114" s="1565">
        <v>5.57</v>
      </c>
      <c r="L114" s="1560">
        <v>1</v>
      </c>
      <c r="M114" s="1560">
        <v>1</v>
      </c>
    </row>
    <row r="115" spans="1:13">
      <c r="A115" s="1550" t="s">
        <v>7768</v>
      </c>
      <c r="B115" s="1551">
        <v>1598247</v>
      </c>
      <c r="C115" s="1551">
        <f t="shared" si="7"/>
        <v>1.05</v>
      </c>
      <c r="D115" s="1553">
        <f t="shared" si="5"/>
        <v>1696633.0782771218</v>
      </c>
      <c r="E115" s="1554">
        <v>1.0549999999999999</v>
      </c>
      <c r="F115" s="1555">
        <v>283380195</v>
      </c>
      <c r="G115" s="1569">
        <v>237528631</v>
      </c>
      <c r="H115" s="1557">
        <f t="shared" si="6"/>
        <v>0.83819771173493618</v>
      </c>
      <c r="I115" s="1558">
        <f t="shared" si="4"/>
        <v>140.00000002428513</v>
      </c>
      <c r="J115" s="1565">
        <v>7.37</v>
      </c>
      <c r="K115" s="1565">
        <v>6.19</v>
      </c>
      <c r="L115" s="1560">
        <v>1</v>
      </c>
      <c r="M115" s="1560">
        <v>1</v>
      </c>
    </row>
    <row r="116" spans="1:13">
      <c r="A116" s="1550" t="s">
        <v>7769</v>
      </c>
      <c r="B116" s="1551">
        <v>1678160</v>
      </c>
      <c r="C116" s="1551">
        <f t="shared" si="7"/>
        <v>1.0500004066955859</v>
      </c>
      <c r="D116" s="1553">
        <f t="shared" si="5"/>
        <v>1789947.8975823633</v>
      </c>
      <c r="E116" s="1554">
        <v>1.0549999999999999</v>
      </c>
      <c r="F116" s="1555">
        <v>306050611</v>
      </c>
      <c r="G116" s="1569">
        <v>250592706</v>
      </c>
      <c r="H116" s="1557">
        <f t="shared" si="6"/>
        <v>0.81879498682000673</v>
      </c>
      <c r="I116" s="1558">
        <f t="shared" si="4"/>
        <v>140.00000018909441</v>
      </c>
      <c r="J116" s="1565">
        <v>7.41</v>
      </c>
      <c r="K116" s="1565">
        <v>6.87</v>
      </c>
      <c r="L116" s="1560">
        <v>1</v>
      </c>
      <c r="M116" s="1560">
        <v>1</v>
      </c>
    </row>
    <row r="117" spans="1:13">
      <c r="A117" s="1550" t="s">
        <v>7770</v>
      </c>
      <c r="B117" s="1551">
        <v>1762068</v>
      </c>
      <c r="C117" s="1551">
        <f t="shared" si="7"/>
        <v>1.05</v>
      </c>
      <c r="D117" s="1553">
        <f t="shared" si="5"/>
        <v>1888395.0319493932</v>
      </c>
      <c r="E117" s="1554">
        <v>1.0549999999999999</v>
      </c>
      <c r="F117" s="1555">
        <v>347931221</v>
      </c>
      <c r="G117" s="1569">
        <v>264375304</v>
      </c>
      <c r="H117" s="1557">
        <f t="shared" si="6"/>
        <v>0.75984932665758098</v>
      </c>
      <c r="I117" s="1558">
        <f t="shared" si="4"/>
        <v>139.99999974956773</v>
      </c>
      <c r="J117" s="1565">
        <v>7.44</v>
      </c>
      <c r="K117" s="1565">
        <v>8.0300000000000011</v>
      </c>
      <c r="L117" s="1560">
        <v>1</v>
      </c>
      <c r="M117" s="1560">
        <v>1</v>
      </c>
    </row>
    <row r="118" spans="1:13">
      <c r="A118" s="1550" t="s">
        <v>7771</v>
      </c>
      <c r="B118" s="1551">
        <v>1850171</v>
      </c>
      <c r="C118" s="1551">
        <f t="shared" si="7"/>
        <v>1.0499997729940047</v>
      </c>
      <c r="D118" s="1553">
        <f t="shared" si="5"/>
        <v>1992256.7587066097</v>
      </c>
      <c r="E118" s="1554">
        <v>1.0549999999999999</v>
      </c>
      <c r="F118" s="1555">
        <v>375765719</v>
      </c>
      <c r="G118" s="1569">
        <v>278915946</v>
      </c>
      <c r="H118" s="1557">
        <f t="shared" si="6"/>
        <v>0.74226022198688113</v>
      </c>
      <c r="I118" s="1558">
        <f t="shared" si="4"/>
        <v>139.99999989011187</v>
      </c>
      <c r="J118" s="1565">
        <v>7.47</v>
      </c>
      <c r="K118" s="1565">
        <v>8.07</v>
      </c>
      <c r="L118" s="1560">
        <v>1</v>
      </c>
      <c r="M118" s="1560">
        <v>1</v>
      </c>
    </row>
    <row r="119" spans="1:13">
      <c r="A119" s="1550" t="s">
        <v>7772</v>
      </c>
      <c r="B119" s="1551">
        <v>1942679</v>
      </c>
      <c r="C119" s="1551">
        <f t="shared" si="7"/>
        <v>1.0499997027301802</v>
      </c>
      <c r="D119" s="1553">
        <f t="shared" si="5"/>
        <v>2101830.8804354733</v>
      </c>
      <c r="E119" s="1554">
        <v>1.0549999999999999</v>
      </c>
      <c r="F119" s="1555">
        <v>405826977</v>
      </c>
      <c r="G119" s="1569">
        <v>294256323</v>
      </c>
      <c r="H119" s="1557">
        <f t="shared" si="6"/>
        <v>0.72507827147232751</v>
      </c>
      <c r="I119" s="1558">
        <f t="shared" si="4"/>
        <v>139.9999998758386</v>
      </c>
      <c r="J119" s="1565">
        <v>7.51</v>
      </c>
      <c r="K119" s="1565">
        <v>8.11</v>
      </c>
      <c r="L119" s="1560">
        <v>1</v>
      </c>
      <c r="M119" s="1560">
        <v>1</v>
      </c>
    </row>
    <row r="120" spans="1:13">
      <c r="A120" s="1550" t="s">
        <v>7773</v>
      </c>
      <c r="B120" s="1551">
        <v>2039813</v>
      </c>
      <c r="C120" s="1551">
        <f t="shared" si="7"/>
        <v>1.0500000257376541</v>
      </c>
      <c r="D120" s="1553">
        <f t="shared" si="5"/>
        <v>2217431.5788594242</v>
      </c>
      <c r="E120" s="1554">
        <v>1.0549999999999999</v>
      </c>
      <c r="F120" s="1555">
        <v>438293135</v>
      </c>
      <c r="G120" s="1569">
        <v>310440421</v>
      </c>
      <c r="H120" s="1557">
        <f t="shared" si="6"/>
        <v>0.70829405302001824</v>
      </c>
      <c r="I120" s="1558">
        <f t="shared" si="4"/>
        <v>139.99999998181707</v>
      </c>
      <c r="J120" s="1565">
        <v>7.54</v>
      </c>
      <c r="K120" s="1565">
        <v>8.14</v>
      </c>
      <c r="L120" s="1560">
        <v>1</v>
      </c>
      <c r="M120" s="1560">
        <v>1</v>
      </c>
    </row>
    <row r="121" spans="1:13">
      <c r="A121" s="1550" t="s">
        <v>7774</v>
      </c>
      <c r="B121" s="1551">
        <v>2141804</v>
      </c>
      <c r="C121" s="1551">
        <f t="shared" si="7"/>
        <v>1.0500001715843561</v>
      </c>
      <c r="D121" s="1553">
        <f t="shared" si="5"/>
        <v>2339390.3156966926</v>
      </c>
      <c r="E121" s="1554">
        <v>1.0549999999999999</v>
      </c>
      <c r="F121" s="1555">
        <v>473356586</v>
      </c>
      <c r="G121" s="1569">
        <v>327514644</v>
      </c>
      <c r="H121" s="1557">
        <f t="shared" si="6"/>
        <v>0.69189835672847277</v>
      </c>
      <c r="I121" s="1558">
        <f t="shared" si="4"/>
        <v>139.99999991556049</v>
      </c>
      <c r="J121" s="1565">
        <v>7.58</v>
      </c>
      <c r="K121" s="1565">
        <v>8.18</v>
      </c>
      <c r="L121" s="1560">
        <v>1</v>
      </c>
      <c r="M121" s="1560">
        <v>1</v>
      </c>
    </row>
    <row r="122" spans="1:13">
      <c r="A122" s="1550" t="s">
        <v>7775</v>
      </c>
      <c r="B122" s="1551">
        <v>2248894</v>
      </c>
      <c r="C122" s="1551">
        <f t="shared" si="7"/>
        <v>1.0499999066207739</v>
      </c>
      <c r="D122" s="1553">
        <f t="shared" si="5"/>
        <v>2468056.7830600105</v>
      </c>
      <c r="E122" s="1554">
        <v>1.0549999999999999</v>
      </c>
      <c r="F122" s="1555">
        <v>511225112</v>
      </c>
      <c r="G122" s="1569">
        <v>345527950</v>
      </c>
      <c r="H122" s="1557">
        <f t="shared" si="6"/>
        <v>0.67588219336142474</v>
      </c>
      <c r="I122" s="1558">
        <f t="shared" si="4"/>
        <v>140.00000015056321</v>
      </c>
      <c r="J122" s="1565">
        <v>16.43</v>
      </c>
      <c r="K122" s="1565">
        <v>12.09</v>
      </c>
      <c r="L122" s="1560">
        <v>1</v>
      </c>
      <c r="M122" s="1560">
        <v>1</v>
      </c>
    </row>
    <row r="123" spans="1:13">
      <c r="A123" s="1550" t="s">
        <v>7776</v>
      </c>
      <c r="B123" s="1551">
        <v>2361339</v>
      </c>
      <c r="C123" s="1551">
        <f t="shared" si="7"/>
        <v>1.0500001333989064</v>
      </c>
      <c r="D123" s="1553">
        <f t="shared" si="5"/>
        <v>2603799.9061283111</v>
      </c>
      <c r="E123" s="1554">
        <v>1.0549999999999999</v>
      </c>
      <c r="F123" s="1555">
        <v>552123121</v>
      </c>
      <c r="G123" s="1569">
        <v>364531987</v>
      </c>
      <c r="H123" s="1557">
        <f t="shared" si="6"/>
        <v>0.66023677171816897</v>
      </c>
      <c r="I123" s="1558">
        <f t="shared" si="4"/>
        <v>140.00000005454967</v>
      </c>
      <c r="J123" s="1565">
        <v>16.509999999999998</v>
      </c>
      <c r="K123" s="1565">
        <v>12.15</v>
      </c>
      <c r="L123" s="1560">
        <v>1</v>
      </c>
      <c r="M123" s="1560">
        <v>1</v>
      </c>
    </row>
    <row r="124" spans="1:13">
      <c r="A124" s="1550" t="s">
        <v>7777</v>
      </c>
      <c r="B124" s="1551">
        <v>2479406</v>
      </c>
      <c r="C124" s="1551">
        <f t="shared" si="7"/>
        <v>1.0500000211744269</v>
      </c>
      <c r="D124" s="1553">
        <f t="shared" si="5"/>
        <v>2747008.9009653679</v>
      </c>
      <c r="E124" s="1554">
        <v>1.0549999999999999</v>
      </c>
      <c r="F124" s="1555">
        <v>596292971</v>
      </c>
      <c r="G124" s="1569">
        <v>384581246</v>
      </c>
      <c r="H124" s="1557">
        <f t="shared" si="6"/>
        <v>0.64495351228951514</v>
      </c>
      <c r="I124" s="1558">
        <f t="shared" si="4"/>
        <v>139.99999995080049</v>
      </c>
      <c r="J124" s="1565">
        <v>16.59</v>
      </c>
      <c r="K124" s="1565">
        <v>12.2</v>
      </c>
      <c r="L124" s="1560">
        <v>1</v>
      </c>
      <c r="M124" s="1560">
        <v>1</v>
      </c>
    </row>
    <row r="125" spans="1:13">
      <c r="A125" s="1550" t="s">
        <v>7778</v>
      </c>
      <c r="B125" s="1551">
        <v>2603376</v>
      </c>
      <c r="C125" s="1551">
        <f t="shared" si="7"/>
        <v>1.0499998790032774</v>
      </c>
      <c r="D125" s="1553">
        <f t="shared" si="5"/>
        <v>2898094.3905184628</v>
      </c>
      <c r="E125" s="1554">
        <v>1.0549999999999999</v>
      </c>
      <c r="F125" s="1555">
        <v>643996409</v>
      </c>
      <c r="G125" s="1569">
        <v>405733215</v>
      </c>
      <c r="H125" s="1557">
        <f t="shared" si="6"/>
        <v>0.63002403325512957</v>
      </c>
      <c r="I125" s="1558">
        <f t="shared" si="4"/>
        <v>140.00000011297604</v>
      </c>
      <c r="J125" s="1565">
        <v>16.670000000000002</v>
      </c>
      <c r="K125" s="1565">
        <v>12.26</v>
      </c>
      <c r="L125" s="1560">
        <v>1</v>
      </c>
      <c r="M125" s="1560">
        <v>1</v>
      </c>
    </row>
    <row r="126" spans="1:13">
      <c r="A126" s="1550" t="s">
        <v>7779</v>
      </c>
      <c r="B126" s="1551">
        <v>2733545</v>
      </c>
      <c r="C126" s="1551">
        <f t="shared" si="7"/>
        <v>1.0500000768233249</v>
      </c>
      <c r="D126" s="1553">
        <f t="shared" si="5"/>
        <v>3057489.5819969778</v>
      </c>
      <c r="E126" s="1554">
        <v>1.0549999999999999</v>
      </c>
      <c r="F126" s="1555">
        <v>695516122</v>
      </c>
      <c r="G126" s="1569">
        <v>428048541</v>
      </c>
      <c r="H126" s="1557">
        <f t="shared" si="6"/>
        <v>0.61544014216251341</v>
      </c>
      <c r="I126" s="1558">
        <f t="shared" si="4"/>
        <v>139.99999984314684</v>
      </c>
      <c r="J126" s="1565">
        <v>16.75</v>
      </c>
      <c r="K126" s="1565">
        <v>12.32</v>
      </c>
      <c r="L126" s="1560">
        <v>1</v>
      </c>
      <c r="M126" s="1560">
        <v>1</v>
      </c>
    </row>
    <row r="127" spans="1:13">
      <c r="A127" s="1550" t="s">
        <v>7780</v>
      </c>
      <c r="B127" s="1551">
        <v>2870222</v>
      </c>
      <c r="C127" s="1551">
        <f t="shared" si="7"/>
        <v>1.0499999085436678</v>
      </c>
      <c r="D127" s="1553">
        <f t="shared" si="5"/>
        <v>3225651.5090068113</v>
      </c>
      <c r="E127" s="1554">
        <v>1.0549999999999999</v>
      </c>
      <c r="F127" s="1555">
        <v>751157411</v>
      </c>
      <c r="G127" s="1569">
        <v>451591211</v>
      </c>
      <c r="H127" s="1557">
        <f t="shared" si="6"/>
        <v>0.60119384350985261</v>
      </c>
      <c r="I127" s="1558">
        <f t="shared" si="4"/>
        <v>139.9999999191005</v>
      </c>
      <c r="J127" s="1565">
        <v>16.82</v>
      </c>
      <c r="K127" s="1565">
        <v>12.37</v>
      </c>
      <c r="L127" s="1560">
        <v>1</v>
      </c>
      <c r="M127" s="1560">
        <v>1</v>
      </c>
    </row>
    <row r="128" spans="1:13">
      <c r="A128" s="1550" t="s">
        <v>7781</v>
      </c>
      <c r="B128" s="1551">
        <v>3013733</v>
      </c>
      <c r="C128" s="1551">
        <f t="shared" si="7"/>
        <v>1.0499999651594893</v>
      </c>
      <c r="D128" s="1553">
        <f t="shared" si="5"/>
        <v>3403062.3420021855</v>
      </c>
      <c r="E128" s="1554">
        <v>1.0549999999999999</v>
      </c>
      <c r="F128" s="1555">
        <v>811250004</v>
      </c>
      <c r="G128" s="1569">
        <v>476428728</v>
      </c>
      <c r="H128" s="1557">
        <f t="shared" si="6"/>
        <v>0.58727731975456487</v>
      </c>
      <c r="I128" s="1558">
        <f t="shared" si="4"/>
        <v>140.00000003517243</v>
      </c>
      <c r="J128" s="1565">
        <v>16.899999999999999</v>
      </c>
      <c r="K128" s="1565">
        <v>12.43</v>
      </c>
      <c r="L128" s="1560">
        <v>1</v>
      </c>
      <c r="M128" s="1560">
        <v>1</v>
      </c>
    </row>
    <row r="129" spans="1:13">
      <c r="A129" s="1550" t="s">
        <v>7782</v>
      </c>
      <c r="B129" s="1551">
        <v>3164420</v>
      </c>
      <c r="C129" s="1551">
        <f t="shared" si="7"/>
        <v>1.0500001161350392</v>
      </c>
      <c r="D129" s="1553">
        <f t="shared" si="5"/>
        <v>3590230.7708123056</v>
      </c>
      <c r="E129" s="1554">
        <v>1.0549999999999999</v>
      </c>
      <c r="F129" s="1555">
        <v>876150005</v>
      </c>
      <c r="G129" s="1569">
        <v>502632308</v>
      </c>
      <c r="H129" s="1557">
        <f t="shared" si="6"/>
        <v>0.57368293686193605</v>
      </c>
      <c r="I129" s="1558">
        <f t="shared" si="4"/>
        <v>140.0000000240311</v>
      </c>
      <c r="J129" s="1565">
        <v>16.98</v>
      </c>
      <c r="K129" s="1565">
        <v>12.48</v>
      </c>
      <c r="L129" s="1560">
        <v>1</v>
      </c>
      <c r="M129" s="1560">
        <v>1</v>
      </c>
    </row>
    <row r="130" spans="1:13">
      <c r="A130" s="1550" t="s">
        <v>7783</v>
      </c>
      <c r="B130" s="1551">
        <v>3322641</v>
      </c>
      <c r="C130" s="1551">
        <f t="shared" si="7"/>
        <v>1.05</v>
      </c>
      <c r="D130" s="1553">
        <f t="shared" si="5"/>
        <v>3787693.4632069822</v>
      </c>
      <c r="E130" s="1554">
        <v>1.0549999999999999</v>
      </c>
      <c r="F130" s="1555">
        <v>946242005</v>
      </c>
      <c r="G130" s="1569">
        <v>530277085</v>
      </c>
      <c r="H130" s="1557">
        <f t="shared" si="6"/>
        <v>0.5604032395496964</v>
      </c>
      <c r="I130" s="1558">
        <f t="shared" ref="I130:I193" si="8">G130/D130</f>
        <v>140.00000003987188</v>
      </c>
      <c r="J130" s="1565">
        <v>17.059999999999999</v>
      </c>
      <c r="K130" s="1565">
        <v>12.54</v>
      </c>
      <c r="L130" s="1560">
        <v>1</v>
      </c>
      <c r="M130" s="1560">
        <v>1</v>
      </c>
    </row>
    <row r="131" spans="1:13">
      <c r="A131" s="1550" t="s">
        <v>7784</v>
      </c>
      <c r="B131" s="1551">
        <v>3488773</v>
      </c>
      <c r="C131" s="1551">
        <f t="shared" si="7"/>
        <v>1.0499999849517296</v>
      </c>
      <c r="D131" s="1553">
        <f t="shared" ref="D131:D194" si="9">D130*E130</f>
        <v>3996016.603683366</v>
      </c>
      <c r="E131" s="1554">
        <v>1.0549999999999999</v>
      </c>
      <c r="F131" s="1555">
        <v>1021941365</v>
      </c>
      <c r="G131" s="1569">
        <v>559442325</v>
      </c>
      <c r="H131" s="1557">
        <f t="shared" ref="H131" si="10">G131/F131</f>
        <v>0.54743094287019101</v>
      </c>
      <c r="I131" s="1558">
        <f t="shared" si="8"/>
        <v>140.0000001212029</v>
      </c>
      <c r="J131" s="1565">
        <v>17.13</v>
      </c>
      <c r="K131" s="1565">
        <v>12.59</v>
      </c>
      <c r="L131" s="1560">
        <v>1</v>
      </c>
      <c r="M131" s="1560">
        <v>1</v>
      </c>
    </row>
    <row r="132" spans="1:13">
      <c r="A132" s="1570" t="s">
        <v>7785</v>
      </c>
      <c r="B132" s="1727" t="s">
        <v>7786</v>
      </c>
      <c r="C132" s="1728"/>
      <c r="D132" s="1571">
        <f t="shared" si="9"/>
        <v>4215797.5168859512</v>
      </c>
      <c r="E132" s="1572">
        <v>1.0549999999999999</v>
      </c>
      <c r="F132" s="1573" t="s">
        <v>5365</v>
      </c>
      <c r="G132" s="1574">
        <v>590211652</v>
      </c>
      <c r="H132" s="1573" t="s">
        <v>5365</v>
      </c>
      <c r="I132" s="1575">
        <f t="shared" si="8"/>
        <v>139.99999991365021</v>
      </c>
      <c r="J132" s="1573" t="s">
        <v>5365</v>
      </c>
      <c r="K132" s="1573" t="s">
        <v>5365</v>
      </c>
      <c r="L132" s="1576">
        <v>1</v>
      </c>
      <c r="M132" s="1576">
        <v>1</v>
      </c>
    </row>
    <row r="133" spans="1:13">
      <c r="A133" s="1570" t="s">
        <v>7787</v>
      </c>
      <c r="B133" s="1729"/>
      <c r="C133" s="1728"/>
      <c r="D133" s="1571">
        <f t="shared" si="9"/>
        <v>4447666.380314678</v>
      </c>
      <c r="E133" s="1572">
        <v>1.0549999999999999</v>
      </c>
      <c r="F133" s="1573" t="s">
        <v>5365</v>
      </c>
      <c r="G133" s="1574">
        <v>622673293</v>
      </c>
      <c r="H133" s="1573" t="s">
        <v>5365</v>
      </c>
      <c r="I133" s="1575">
        <f t="shared" si="8"/>
        <v>139.99999994512743</v>
      </c>
      <c r="J133" s="1573" t="s">
        <v>5365</v>
      </c>
      <c r="K133" s="1573" t="s">
        <v>5365</v>
      </c>
      <c r="L133" s="1576">
        <v>1</v>
      </c>
      <c r="M133" s="1576">
        <v>1</v>
      </c>
    </row>
    <row r="134" spans="1:13">
      <c r="A134" s="1570" t="s">
        <v>7788</v>
      </c>
      <c r="B134" s="1729"/>
      <c r="C134" s="1728"/>
      <c r="D134" s="1571">
        <f t="shared" si="9"/>
        <v>4692288.0312319854</v>
      </c>
      <c r="E134" s="1572">
        <v>1.0549999999999999</v>
      </c>
      <c r="F134" s="1573" t="s">
        <v>5365</v>
      </c>
      <c r="G134" s="1574">
        <v>656920324</v>
      </c>
      <c r="H134" s="1573" t="s">
        <v>5365</v>
      </c>
      <c r="I134" s="1575">
        <f t="shared" si="8"/>
        <v>139.99999992061913</v>
      </c>
      <c r="J134" s="1573" t="s">
        <v>5365</v>
      </c>
      <c r="K134" s="1573" t="s">
        <v>5365</v>
      </c>
      <c r="L134" s="1576">
        <v>1</v>
      </c>
      <c r="M134" s="1576">
        <v>1</v>
      </c>
    </row>
    <row r="135" spans="1:13">
      <c r="A135" s="1570" t="s">
        <v>7789</v>
      </c>
      <c r="B135" s="1729"/>
      <c r="C135" s="1728"/>
      <c r="D135" s="1571">
        <f t="shared" si="9"/>
        <v>4950363.8729497446</v>
      </c>
      <c r="E135" s="1572">
        <v>1.0549999999999999</v>
      </c>
      <c r="F135" s="1573" t="s">
        <v>5365</v>
      </c>
      <c r="G135" s="1574">
        <v>693050942</v>
      </c>
      <c r="H135" s="1573" t="s">
        <v>5365</v>
      </c>
      <c r="I135" s="1575">
        <f t="shared" si="8"/>
        <v>139.99999995698008</v>
      </c>
      <c r="J135" s="1573" t="s">
        <v>5365</v>
      </c>
      <c r="K135" s="1573" t="s">
        <v>5365</v>
      </c>
      <c r="L135" s="1576">
        <v>1</v>
      </c>
      <c r="M135" s="1576">
        <v>1</v>
      </c>
    </row>
    <row r="136" spans="1:13">
      <c r="A136" s="1570" t="s">
        <v>7790</v>
      </c>
      <c r="B136" s="1729"/>
      <c r="C136" s="1728"/>
      <c r="D136" s="1571">
        <f t="shared" si="9"/>
        <v>5222633.8859619806</v>
      </c>
      <c r="E136" s="1572">
        <v>1.0549999999999999</v>
      </c>
      <c r="F136" s="1573" t="s">
        <v>5365</v>
      </c>
      <c r="G136" s="1574">
        <v>731168744</v>
      </c>
      <c r="H136" s="1573" t="s">
        <v>5365</v>
      </c>
      <c r="I136" s="1575">
        <f t="shared" si="8"/>
        <v>139.99999999336021</v>
      </c>
      <c r="J136" s="1573" t="s">
        <v>5365</v>
      </c>
      <c r="K136" s="1573" t="s">
        <v>5365</v>
      </c>
      <c r="L136" s="1576">
        <v>1</v>
      </c>
      <c r="M136" s="1576">
        <v>1</v>
      </c>
    </row>
    <row r="137" spans="1:13">
      <c r="A137" s="1570" t="s">
        <v>7791</v>
      </c>
      <c r="B137" s="1729"/>
      <c r="C137" s="1728"/>
      <c r="D137" s="1571">
        <f t="shared" si="9"/>
        <v>5509878.7496898891</v>
      </c>
      <c r="E137" s="1572">
        <v>1.0549999999999999</v>
      </c>
      <c r="F137" s="1573" t="s">
        <v>5365</v>
      </c>
      <c r="G137" s="1574">
        <v>771383025</v>
      </c>
      <c r="H137" s="1573" t="s">
        <v>5365</v>
      </c>
      <c r="I137" s="1575">
        <f t="shared" si="8"/>
        <v>140.00000000787958</v>
      </c>
      <c r="J137" s="1573" t="s">
        <v>5365</v>
      </c>
      <c r="K137" s="1573" t="s">
        <v>5365</v>
      </c>
      <c r="L137" s="1576">
        <v>1</v>
      </c>
      <c r="M137" s="1576">
        <v>1</v>
      </c>
    </row>
    <row r="138" spans="1:13">
      <c r="A138" s="1570" t="s">
        <v>7792</v>
      </c>
      <c r="B138" s="1729"/>
      <c r="C138" s="1728"/>
      <c r="D138" s="1571">
        <f t="shared" si="9"/>
        <v>5812922.0809228327</v>
      </c>
      <c r="E138" s="1572">
        <v>1.0549999999999999</v>
      </c>
      <c r="F138" s="1573" t="s">
        <v>5365</v>
      </c>
      <c r="G138" s="1574">
        <v>813809091</v>
      </c>
      <c r="H138" s="1573" t="s">
        <v>5365</v>
      </c>
      <c r="I138" s="1575">
        <f t="shared" si="8"/>
        <v>139.99999994336815</v>
      </c>
      <c r="J138" s="1573" t="s">
        <v>5365</v>
      </c>
      <c r="K138" s="1573" t="s">
        <v>5365</v>
      </c>
      <c r="L138" s="1576">
        <v>1</v>
      </c>
      <c r="M138" s="1576">
        <v>1</v>
      </c>
    </row>
    <row r="139" spans="1:13">
      <c r="A139" s="1570" t="s">
        <v>7793</v>
      </c>
      <c r="B139" s="1729"/>
      <c r="C139" s="1728"/>
      <c r="D139" s="1571">
        <f t="shared" si="9"/>
        <v>6132632.7953735879</v>
      </c>
      <c r="E139" s="1572">
        <v>1.0549999999999999</v>
      </c>
      <c r="F139" s="1573" t="s">
        <v>5365</v>
      </c>
      <c r="G139" s="1574">
        <v>858568591</v>
      </c>
      <c r="H139" s="1573" t="s">
        <v>5365</v>
      </c>
      <c r="I139" s="1575">
        <f t="shared" si="8"/>
        <v>139.99999994255285</v>
      </c>
      <c r="J139" s="1573" t="s">
        <v>5365</v>
      </c>
      <c r="K139" s="1573" t="s">
        <v>5365</v>
      </c>
      <c r="L139" s="1576">
        <v>1</v>
      </c>
      <c r="M139" s="1576">
        <v>1</v>
      </c>
    </row>
    <row r="140" spans="1:13">
      <c r="A140" s="1570" t="s">
        <v>7794</v>
      </c>
      <c r="B140" s="1729"/>
      <c r="C140" s="1728"/>
      <c r="D140" s="1571">
        <f t="shared" si="9"/>
        <v>6469927.5991191352</v>
      </c>
      <c r="E140" s="1572">
        <v>1.0549999999999999</v>
      </c>
      <c r="F140" s="1573" t="s">
        <v>5365</v>
      </c>
      <c r="G140" s="1574">
        <v>905789864</v>
      </c>
      <c r="H140" s="1573" t="s">
        <v>5365</v>
      </c>
      <c r="I140" s="1575">
        <f t="shared" si="8"/>
        <v>140.00000001906065</v>
      </c>
      <c r="J140" s="1573" t="s">
        <v>5365</v>
      </c>
      <c r="K140" s="1573" t="s">
        <v>5365</v>
      </c>
      <c r="L140" s="1576">
        <v>1</v>
      </c>
      <c r="M140" s="1576">
        <v>1</v>
      </c>
    </row>
    <row r="141" spans="1:13">
      <c r="A141" s="1570" t="s">
        <v>7795</v>
      </c>
      <c r="B141" s="1729"/>
      <c r="C141" s="1728"/>
      <c r="D141" s="1571">
        <f t="shared" si="9"/>
        <v>6825773.617070687</v>
      </c>
      <c r="E141" s="1572">
        <v>1.0549999999999999</v>
      </c>
      <c r="F141" s="1573" t="s">
        <v>5365</v>
      </c>
      <c r="G141" s="1574">
        <v>955608306</v>
      </c>
      <c r="H141" s="1573" t="s">
        <v>5365</v>
      </c>
      <c r="I141" s="1575">
        <f t="shared" si="8"/>
        <v>139.99999994287882</v>
      </c>
      <c r="J141" s="1573" t="s">
        <v>5365</v>
      </c>
      <c r="K141" s="1573" t="s">
        <v>5365</v>
      </c>
      <c r="L141" s="1576">
        <v>1</v>
      </c>
      <c r="M141" s="1576">
        <v>1</v>
      </c>
    </row>
    <row r="142" spans="1:13">
      <c r="A142" s="1570" t="s">
        <v>7796</v>
      </c>
      <c r="B142" s="1729"/>
      <c r="C142" s="1728"/>
      <c r="D142" s="1571">
        <f t="shared" si="9"/>
        <v>7201191.1660095742</v>
      </c>
      <c r="E142" s="1572">
        <v>1.0549999999999999</v>
      </c>
      <c r="F142" s="1573" t="s">
        <v>5365</v>
      </c>
      <c r="G142" s="1574">
        <v>1008166763</v>
      </c>
      <c r="H142" s="1573" t="s">
        <v>5365</v>
      </c>
      <c r="I142" s="1575">
        <f t="shared" si="8"/>
        <v>139.99999996648606</v>
      </c>
      <c r="J142" s="1573" t="s">
        <v>5365</v>
      </c>
      <c r="K142" s="1573" t="s">
        <v>5365</v>
      </c>
      <c r="L142" s="1576">
        <v>1</v>
      </c>
      <c r="M142" s="1576">
        <v>1</v>
      </c>
    </row>
    <row r="143" spans="1:13">
      <c r="A143" s="1570" t="s">
        <v>7797</v>
      </c>
      <c r="B143" s="1729"/>
      <c r="C143" s="1728"/>
      <c r="D143" s="1571">
        <f t="shared" si="9"/>
        <v>7597256.6801401004</v>
      </c>
      <c r="E143" s="1572">
        <v>1.0549999999999999</v>
      </c>
      <c r="F143" s="1573" t="s">
        <v>5365</v>
      </c>
      <c r="G143" s="1574">
        <v>1063615935</v>
      </c>
      <c r="H143" s="1573" t="s">
        <v>5365</v>
      </c>
      <c r="I143" s="1575">
        <f t="shared" si="8"/>
        <v>139.99999997109299</v>
      </c>
      <c r="J143" s="1573" t="s">
        <v>5365</v>
      </c>
      <c r="K143" s="1573" t="s">
        <v>5365</v>
      </c>
      <c r="L143" s="1576">
        <v>1</v>
      </c>
      <c r="M143" s="1576">
        <v>1</v>
      </c>
    </row>
    <row r="144" spans="1:13">
      <c r="A144" s="1570" t="s">
        <v>7798</v>
      </c>
      <c r="B144" s="1729"/>
      <c r="C144" s="1728"/>
      <c r="D144" s="1571">
        <f t="shared" si="9"/>
        <v>8015105.7975478051</v>
      </c>
      <c r="E144" s="1572">
        <v>1.0549999999999999</v>
      </c>
      <c r="F144" s="1573" t="s">
        <v>5365</v>
      </c>
      <c r="G144" s="1574">
        <v>1122114812</v>
      </c>
      <c r="H144" s="1573" t="s">
        <v>5365</v>
      </c>
      <c r="I144" s="1575">
        <f t="shared" si="8"/>
        <v>140.00000004283254</v>
      </c>
      <c r="J144" s="1573" t="s">
        <v>5365</v>
      </c>
      <c r="K144" s="1573" t="s">
        <v>5365</v>
      </c>
      <c r="L144" s="1576">
        <v>1</v>
      </c>
      <c r="M144" s="1576">
        <v>1</v>
      </c>
    </row>
    <row r="145" spans="1:13">
      <c r="A145" s="1570" t="s">
        <v>7799</v>
      </c>
      <c r="B145" s="1729"/>
      <c r="C145" s="1728"/>
      <c r="D145" s="1571">
        <f t="shared" si="9"/>
        <v>8455936.6164129339</v>
      </c>
      <c r="E145" s="1572">
        <v>1.0549999999999999</v>
      </c>
      <c r="F145" s="1573" t="s">
        <v>5365</v>
      </c>
      <c r="G145" s="1574">
        <v>1183831126</v>
      </c>
      <c r="H145" s="1573" t="s">
        <v>5365</v>
      </c>
      <c r="I145" s="1575">
        <f t="shared" si="8"/>
        <v>139.99999996478087</v>
      </c>
      <c r="J145" s="1573" t="s">
        <v>5365</v>
      </c>
      <c r="K145" s="1573" t="s">
        <v>5365</v>
      </c>
      <c r="L145" s="1576">
        <v>1</v>
      </c>
      <c r="M145" s="1576">
        <v>1</v>
      </c>
    </row>
    <row r="146" spans="1:13">
      <c r="A146" s="1570" t="s">
        <v>7800</v>
      </c>
      <c r="B146" s="1729"/>
      <c r="C146" s="1728"/>
      <c r="D146" s="1571">
        <f t="shared" si="9"/>
        <v>8921013.1303156447</v>
      </c>
      <c r="E146" s="1572">
        <v>1.0549999999999999</v>
      </c>
      <c r="F146" s="1573" t="s">
        <v>5365</v>
      </c>
      <c r="G146" s="1574">
        <v>1248941838</v>
      </c>
      <c r="H146" s="1573" t="s">
        <v>5365</v>
      </c>
      <c r="I146" s="1575">
        <f t="shared" si="8"/>
        <v>139.99999997262751</v>
      </c>
      <c r="J146" s="1573" t="s">
        <v>5365</v>
      </c>
      <c r="K146" s="1573" t="s">
        <v>5365</v>
      </c>
      <c r="L146" s="1576">
        <v>1</v>
      </c>
      <c r="M146" s="1576">
        <v>1</v>
      </c>
    </row>
    <row r="147" spans="1:13">
      <c r="A147" s="1570" t="s">
        <v>7801</v>
      </c>
      <c r="B147" s="1729"/>
      <c r="C147" s="1728"/>
      <c r="D147" s="1571">
        <f t="shared" si="9"/>
        <v>9411668.8524830043</v>
      </c>
      <c r="E147" s="1572">
        <v>1.0549999999999999</v>
      </c>
      <c r="F147" s="1573" t="s">
        <v>5365</v>
      </c>
      <c r="G147" s="1574">
        <v>1317633639</v>
      </c>
      <c r="H147" s="1573" t="s">
        <v>5365</v>
      </c>
      <c r="I147" s="1575">
        <f t="shared" si="8"/>
        <v>139.99999996306494</v>
      </c>
      <c r="J147" s="1573" t="s">
        <v>5365</v>
      </c>
      <c r="K147" s="1573" t="s">
        <v>5365</v>
      </c>
      <c r="L147" s="1576">
        <v>1</v>
      </c>
      <c r="M147" s="1576">
        <v>1</v>
      </c>
    </row>
    <row r="148" spans="1:13">
      <c r="A148" s="1570" t="s">
        <v>7802</v>
      </c>
      <c r="B148" s="1729"/>
      <c r="C148" s="1728"/>
      <c r="D148" s="1571">
        <f t="shared" si="9"/>
        <v>9929310.6393695697</v>
      </c>
      <c r="E148" s="1572">
        <v>1.0549999999999999</v>
      </c>
      <c r="F148" s="1573" t="s">
        <v>5365</v>
      </c>
      <c r="G148" s="1574">
        <v>1390103490</v>
      </c>
      <c r="H148" s="1573" t="s">
        <v>5365</v>
      </c>
      <c r="I148" s="1575">
        <f t="shared" si="8"/>
        <v>140.00000004917362</v>
      </c>
      <c r="J148" s="1573" t="s">
        <v>5365</v>
      </c>
      <c r="K148" s="1573" t="s">
        <v>5365</v>
      </c>
      <c r="L148" s="1576">
        <v>1</v>
      </c>
      <c r="M148" s="1576">
        <v>1</v>
      </c>
    </row>
    <row r="149" spans="1:13">
      <c r="A149" s="1570" t="s">
        <v>7803</v>
      </c>
      <c r="B149" s="1729"/>
      <c r="C149" s="1728"/>
      <c r="D149" s="1571">
        <f t="shared" si="9"/>
        <v>10475422.724534895</v>
      </c>
      <c r="E149" s="1572">
        <v>1.0549999999999999</v>
      </c>
      <c r="F149" s="1573" t="s">
        <v>5365</v>
      </c>
      <c r="G149" s="1574">
        <v>1466559181</v>
      </c>
      <c r="H149" s="1573" t="s">
        <v>5365</v>
      </c>
      <c r="I149" s="1575">
        <f t="shared" si="8"/>
        <v>139.99999995848518</v>
      </c>
      <c r="J149" s="1573" t="s">
        <v>5365</v>
      </c>
      <c r="K149" s="1573" t="s">
        <v>5365</v>
      </c>
      <c r="L149" s="1576">
        <v>1</v>
      </c>
      <c r="M149" s="1576">
        <v>1</v>
      </c>
    </row>
    <row r="150" spans="1:13">
      <c r="A150" s="1570" t="s">
        <v>7804</v>
      </c>
      <c r="B150" s="1729"/>
      <c r="C150" s="1728"/>
      <c r="D150" s="1571">
        <f t="shared" si="9"/>
        <v>11051570.974384313</v>
      </c>
      <c r="E150" s="1572">
        <v>1.0549999999999999</v>
      </c>
      <c r="F150" s="1573" t="s">
        <v>5365</v>
      </c>
      <c r="G150" s="1574">
        <v>1547219936</v>
      </c>
      <c r="H150" s="1573" t="s">
        <v>5365</v>
      </c>
      <c r="I150" s="1575">
        <f t="shared" si="8"/>
        <v>139.99999996255701</v>
      </c>
      <c r="J150" s="1573" t="s">
        <v>5365</v>
      </c>
      <c r="K150" s="1573" t="s">
        <v>5365</v>
      </c>
      <c r="L150" s="1576">
        <v>1</v>
      </c>
      <c r="M150" s="1576">
        <v>1</v>
      </c>
    </row>
    <row r="151" spans="1:13">
      <c r="A151" s="1570" t="s">
        <v>7805</v>
      </c>
      <c r="B151" s="1729"/>
      <c r="C151" s="1728"/>
      <c r="D151" s="1571">
        <f t="shared" si="9"/>
        <v>11659407.377975451</v>
      </c>
      <c r="E151" s="1572">
        <v>1.0549999999999999</v>
      </c>
      <c r="F151" s="1573" t="s">
        <v>5365</v>
      </c>
      <c r="G151" s="1574">
        <v>1632317033</v>
      </c>
      <c r="H151" s="1573" t="s">
        <v>5365</v>
      </c>
      <c r="I151" s="1575">
        <f t="shared" si="8"/>
        <v>140.00000000715619</v>
      </c>
      <c r="J151" s="1573" t="s">
        <v>5365</v>
      </c>
      <c r="K151" s="1573" t="s">
        <v>5365</v>
      </c>
      <c r="L151" s="1576">
        <v>1</v>
      </c>
      <c r="M151" s="1576">
        <v>1</v>
      </c>
    </row>
    <row r="152" spans="1:13">
      <c r="A152" s="1570" t="s">
        <v>7806</v>
      </c>
      <c r="B152" s="1729"/>
      <c r="C152" s="1728"/>
      <c r="D152" s="1571">
        <f t="shared" si="9"/>
        <v>12300674.7837641</v>
      </c>
      <c r="E152" s="1572">
        <v>1.0549999999999999</v>
      </c>
      <c r="F152" s="1573" t="s">
        <v>7807</v>
      </c>
      <c r="G152" s="1574">
        <v>1722094470</v>
      </c>
      <c r="H152" s="1573" t="s">
        <v>7807</v>
      </c>
      <c r="I152" s="1575">
        <f t="shared" si="8"/>
        <v>140.00000002219602</v>
      </c>
      <c r="J152" s="1573" t="s">
        <v>7807</v>
      </c>
      <c r="K152" s="1573" t="s">
        <v>7807</v>
      </c>
      <c r="L152" s="1576">
        <v>1</v>
      </c>
      <c r="M152" s="1576">
        <v>1</v>
      </c>
    </row>
    <row r="153" spans="1:13">
      <c r="A153" s="1570" t="s">
        <v>7808</v>
      </c>
      <c r="B153" s="1729"/>
      <c r="C153" s="1728"/>
      <c r="D153" s="1571">
        <f t="shared" si="9"/>
        <v>12977211.896871125</v>
      </c>
      <c r="E153" s="1572">
        <v>1.0549999999999999</v>
      </c>
      <c r="F153" s="1573" t="s">
        <v>7809</v>
      </c>
      <c r="G153" s="1574">
        <v>1816809666</v>
      </c>
      <c r="H153" s="1573" t="s">
        <v>7809</v>
      </c>
      <c r="I153" s="1575">
        <f t="shared" si="8"/>
        <v>140.00000003375473</v>
      </c>
      <c r="J153" s="1573" t="s">
        <v>7809</v>
      </c>
      <c r="K153" s="1573" t="s">
        <v>7809</v>
      </c>
      <c r="L153" s="1576">
        <v>1</v>
      </c>
      <c r="M153" s="1576">
        <v>1</v>
      </c>
    </row>
    <row r="154" spans="1:13">
      <c r="A154" s="1570" t="s">
        <v>7810</v>
      </c>
      <c r="B154" s="1729"/>
      <c r="C154" s="1728"/>
      <c r="D154" s="1571">
        <f t="shared" si="9"/>
        <v>13690958.551199036</v>
      </c>
      <c r="E154" s="1572">
        <v>1.0549999999999999</v>
      </c>
      <c r="F154" s="1573" t="s">
        <v>7809</v>
      </c>
      <c r="G154" s="1574">
        <v>1916734197</v>
      </c>
      <c r="H154" s="1573" t="s">
        <v>7809</v>
      </c>
      <c r="I154" s="1575">
        <f t="shared" si="8"/>
        <v>139.99999998773899</v>
      </c>
      <c r="J154" s="1573" t="s">
        <v>7809</v>
      </c>
      <c r="K154" s="1573" t="s">
        <v>7809</v>
      </c>
      <c r="L154" s="1576">
        <v>1</v>
      </c>
      <c r="M154" s="1576">
        <v>1</v>
      </c>
    </row>
    <row r="155" spans="1:13">
      <c r="A155" s="1570" t="s">
        <v>7811</v>
      </c>
      <c r="B155" s="1729"/>
      <c r="C155" s="1728"/>
      <c r="D155" s="1571">
        <f t="shared" si="9"/>
        <v>14443961.271514982</v>
      </c>
      <c r="E155" s="1572">
        <v>1.0549999999999999</v>
      </c>
      <c r="F155" s="1573" t="s">
        <v>7809</v>
      </c>
      <c r="G155" s="1574">
        <v>2022154578</v>
      </c>
      <c r="H155" s="1573" t="s">
        <v>7809</v>
      </c>
      <c r="I155" s="1575">
        <f t="shared" si="8"/>
        <v>139.99999999916244</v>
      </c>
      <c r="J155" s="1573" t="s">
        <v>7809</v>
      </c>
      <c r="K155" s="1573" t="s">
        <v>7809</v>
      </c>
      <c r="L155" s="1576">
        <v>1</v>
      </c>
      <c r="M155" s="1576">
        <v>1</v>
      </c>
    </row>
    <row r="156" spans="1:13">
      <c r="A156" s="1570" t="s">
        <v>7812</v>
      </c>
      <c r="B156" s="1729"/>
      <c r="C156" s="1728"/>
      <c r="D156" s="1571">
        <f t="shared" si="9"/>
        <v>15238379.141448306</v>
      </c>
      <c r="E156" s="1572">
        <v>1.0549999999999999</v>
      </c>
      <c r="F156" s="1573" t="s">
        <v>7809</v>
      </c>
      <c r="G156" s="1574">
        <v>2133373080</v>
      </c>
      <c r="H156" s="1573" t="s">
        <v>7809</v>
      </c>
      <c r="I156" s="1575">
        <f t="shared" si="8"/>
        <v>140.00000001294345</v>
      </c>
      <c r="J156" s="1573" t="s">
        <v>7809</v>
      </c>
      <c r="K156" s="1573" t="s">
        <v>7809</v>
      </c>
      <c r="L156" s="1576">
        <v>1</v>
      </c>
      <c r="M156" s="1576">
        <v>1</v>
      </c>
    </row>
    <row r="157" spans="1:13">
      <c r="A157" s="1570" t="s">
        <v>7813</v>
      </c>
      <c r="B157" s="1729"/>
      <c r="C157" s="1728"/>
      <c r="D157" s="1571">
        <f t="shared" si="9"/>
        <v>16076489.994227963</v>
      </c>
      <c r="E157" s="1572">
        <v>1.0549999999999999</v>
      </c>
      <c r="F157" s="1573" t="s">
        <v>7809</v>
      </c>
      <c r="G157" s="1574">
        <v>2250708599</v>
      </c>
      <c r="H157" s="1573" t="s">
        <v>7809</v>
      </c>
      <c r="I157" s="1575">
        <f t="shared" si="8"/>
        <v>139.9999999880624</v>
      </c>
      <c r="J157" s="1573" t="s">
        <v>7809</v>
      </c>
      <c r="K157" s="1573" t="s">
        <v>7809</v>
      </c>
      <c r="L157" s="1576">
        <v>1</v>
      </c>
      <c r="M157" s="1576">
        <v>1</v>
      </c>
    </row>
    <row r="158" spans="1:13">
      <c r="A158" s="1570" t="s">
        <v>7814</v>
      </c>
      <c r="B158" s="1729"/>
      <c r="C158" s="1728"/>
      <c r="D158" s="1571">
        <f t="shared" si="9"/>
        <v>16960696.943910498</v>
      </c>
      <c r="E158" s="1572">
        <v>1.0549999999999999</v>
      </c>
      <c r="F158" s="1573" t="s">
        <v>7809</v>
      </c>
      <c r="G158" s="1574">
        <v>2374497572</v>
      </c>
      <c r="H158" s="1573" t="s">
        <v>7809</v>
      </c>
      <c r="I158" s="1575">
        <f t="shared" si="8"/>
        <v>139.9999999913052</v>
      </c>
      <c r="J158" s="1573" t="s">
        <v>7809</v>
      </c>
      <c r="K158" s="1573" t="s">
        <v>7809</v>
      </c>
      <c r="L158" s="1576">
        <v>1</v>
      </c>
      <c r="M158" s="1576">
        <v>1</v>
      </c>
    </row>
    <row r="159" spans="1:13">
      <c r="A159" s="1570" t="s">
        <v>7815</v>
      </c>
      <c r="B159" s="1729"/>
      <c r="C159" s="1728"/>
      <c r="D159" s="1571">
        <f t="shared" si="9"/>
        <v>17893535.275825575</v>
      </c>
      <c r="E159" s="1572">
        <v>1.0549999999999999</v>
      </c>
      <c r="F159" s="1573" t="s">
        <v>7809</v>
      </c>
      <c r="G159" s="1574">
        <v>2505094939</v>
      </c>
      <c r="H159" s="1573" t="s">
        <v>7809</v>
      </c>
      <c r="I159" s="1575">
        <f t="shared" si="8"/>
        <v>140.00000002148371</v>
      </c>
      <c r="J159" s="1573" t="s">
        <v>7809</v>
      </c>
      <c r="K159" s="1573" t="s">
        <v>7809</v>
      </c>
      <c r="L159" s="1576">
        <v>1</v>
      </c>
      <c r="M159" s="1576">
        <v>1</v>
      </c>
    </row>
    <row r="160" spans="1:13">
      <c r="A160" s="1570" t="s">
        <v>7816</v>
      </c>
      <c r="B160" s="1729"/>
      <c r="C160" s="1728"/>
      <c r="D160" s="1571">
        <f t="shared" si="9"/>
        <v>18877679.715995982</v>
      </c>
      <c r="E160" s="1572">
        <v>1.0549999999999999</v>
      </c>
      <c r="F160" s="1573" t="s">
        <v>7809</v>
      </c>
      <c r="G160" s="1574">
        <v>2642875160</v>
      </c>
      <c r="H160" s="1573" t="s">
        <v>7809</v>
      </c>
      <c r="I160" s="1575">
        <f t="shared" si="8"/>
        <v>139.99999998731636</v>
      </c>
      <c r="J160" s="1573" t="s">
        <v>7809</v>
      </c>
      <c r="K160" s="1573" t="s">
        <v>7809</v>
      </c>
      <c r="L160" s="1576">
        <v>1</v>
      </c>
      <c r="M160" s="1576">
        <v>1</v>
      </c>
    </row>
    <row r="161" spans="1:13">
      <c r="A161" s="1570" t="s">
        <v>7817</v>
      </c>
      <c r="B161" s="1729"/>
      <c r="C161" s="1728"/>
      <c r="D161" s="1571">
        <f t="shared" si="9"/>
        <v>19915952.10037576</v>
      </c>
      <c r="E161" s="1572">
        <v>1.0549999999999999</v>
      </c>
      <c r="F161" s="1573" t="s">
        <v>7809</v>
      </c>
      <c r="G161" s="1574">
        <v>2788233294</v>
      </c>
      <c r="H161" s="1573" t="s">
        <v>7809</v>
      </c>
      <c r="I161" s="1575">
        <f t="shared" si="8"/>
        <v>139.99999999735857</v>
      </c>
      <c r="J161" s="1573" t="s">
        <v>7809</v>
      </c>
      <c r="K161" s="1573" t="s">
        <v>7809</v>
      </c>
      <c r="L161" s="1576">
        <v>1</v>
      </c>
      <c r="M161" s="1576">
        <v>1</v>
      </c>
    </row>
    <row r="162" spans="1:13">
      <c r="A162" s="1570" t="s">
        <v>7818</v>
      </c>
      <c r="B162" s="1729"/>
      <c r="C162" s="1728"/>
      <c r="D162" s="1571">
        <f t="shared" si="9"/>
        <v>21011329.465896428</v>
      </c>
      <c r="E162" s="1572">
        <v>1.0549999999999999</v>
      </c>
      <c r="F162" s="1573" t="s">
        <v>7809</v>
      </c>
      <c r="G162" s="1574">
        <v>2941586125</v>
      </c>
      <c r="H162" s="1573" t="s">
        <v>7809</v>
      </c>
      <c r="I162" s="1575">
        <f t="shared" si="8"/>
        <v>139.99999998926771</v>
      </c>
      <c r="J162" s="1573" t="s">
        <v>7809</v>
      </c>
      <c r="K162" s="1573" t="s">
        <v>7809</v>
      </c>
      <c r="L162" s="1576">
        <v>1</v>
      </c>
      <c r="M162" s="1576">
        <v>1</v>
      </c>
    </row>
    <row r="163" spans="1:13">
      <c r="A163" s="1570" t="s">
        <v>7819</v>
      </c>
      <c r="B163" s="1729"/>
      <c r="C163" s="1728"/>
      <c r="D163" s="1571">
        <f t="shared" si="9"/>
        <v>22166952.586520731</v>
      </c>
      <c r="E163" s="1572">
        <v>1.0549999999999999</v>
      </c>
      <c r="F163" s="1573" t="s">
        <v>7809</v>
      </c>
      <c r="G163" s="1574">
        <v>3103373362</v>
      </c>
      <c r="H163" s="1573" t="s">
        <v>7809</v>
      </c>
      <c r="I163" s="1575">
        <f t="shared" si="8"/>
        <v>139.99999999490672</v>
      </c>
      <c r="J163" s="1573" t="s">
        <v>7809</v>
      </c>
      <c r="K163" s="1573" t="s">
        <v>7809</v>
      </c>
      <c r="L163" s="1576">
        <v>1</v>
      </c>
      <c r="M163" s="1576">
        <v>1</v>
      </c>
    </row>
    <row r="164" spans="1:13">
      <c r="A164" s="1570" t="s">
        <v>7820</v>
      </c>
      <c r="B164" s="1729"/>
      <c r="C164" s="1728"/>
      <c r="D164" s="1571">
        <f t="shared" si="9"/>
        <v>23386134.978779372</v>
      </c>
      <c r="E164" s="1572">
        <v>1.0549999999999999</v>
      </c>
      <c r="F164" s="1573" t="s">
        <v>7809</v>
      </c>
      <c r="G164" s="1574">
        <v>3274058897</v>
      </c>
      <c r="H164" s="1573" t="s">
        <v>7809</v>
      </c>
      <c r="I164" s="1575">
        <f t="shared" si="8"/>
        <v>139.99999999875516</v>
      </c>
      <c r="J164" s="1573" t="s">
        <v>7809</v>
      </c>
      <c r="K164" s="1573" t="s">
        <v>7809</v>
      </c>
      <c r="L164" s="1576">
        <v>1</v>
      </c>
      <c r="M164" s="1576">
        <v>1</v>
      </c>
    </row>
    <row r="165" spans="1:13">
      <c r="A165" s="1570" t="s">
        <v>7821</v>
      </c>
      <c r="B165" s="1729"/>
      <c r="C165" s="1728"/>
      <c r="D165" s="1571">
        <f t="shared" si="9"/>
        <v>24672372.402612235</v>
      </c>
      <c r="E165" s="1572">
        <v>1.0549999999999999</v>
      </c>
      <c r="F165" s="1573" t="s">
        <v>7809</v>
      </c>
      <c r="G165" s="1574">
        <v>3454132136</v>
      </c>
      <c r="H165" s="1573" t="s">
        <v>7809</v>
      </c>
      <c r="I165" s="1575">
        <f t="shared" si="8"/>
        <v>139.99999998517723</v>
      </c>
      <c r="J165" s="1573" t="s">
        <v>7809</v>
      </c>
      <c r="K165" s="1573" t="s">
        <v>7809</v>
      </c>
      <c r="L165" s="1576">
        <v>1</v>
      </c>
      <c r="M165" s="1576">
        <v>1</v>
      </c>
    </row>
    <row r="166" spans="1:13">
      <c r="A166" s="1570" t="s">
        <v>7822</v>
      </c>
      <c r="B166" s="1729"/>
      <c r="C166" s="1728"/>
      <c r="D166" s="1571">
        <f t="shared" si="9"/>
        <v>26029352.884755906</v>
      </c>
      <c r="E166" s="1572">
        <v>1.0549999999999999</v>
      </c>
      <c r="F166" s="1573" t="s">
        <v>7809</v>
      </c>
      <c r="G166" s="1574">
        <v>3644109404</v>
      </c>
      <c r="H166" s="1573" t="s">
        <v>7809</v>
      </c>
      <c r="I166" s="1575">
        <f t="shared" si="8"/>
        <v>140.00000000515467</v>
      </c>
      <c r="J166" s="1573" t="s">
        <v>7809</v>
      </c>
      <c r="K166" s="1573" t="s">
        <v>7809</v>
      </c>
      <c r="L166" s="1576">
        <v>1</v>
      </c>
      <c r="M166" s="1576">
        <v>1</v>
      </c>
    </row>
    <row r="167" spans="1:13">
      <c r="A167" s="1570" t="s">
        <v>7823</v>
      </c>
      <c r="B167" s="1729"/>
      <c r="C167" s="1728"/>
      <c r="D167" s="1571">
        <f t="shared" si="9"/>
        <v>27460967.29341748</v>
      </c>
      <c r="E167" s="1572">
        <v>1.0549999999999999</v>
      </c>
      <c r="F167" s="1573" t="s">
        <v>7809</v>
      </c>
      <c r="G167" s="1574">
        <v>3844535421</v>
      </c>
      <c r="H167" s="1573" t="s">
        <v>7809</v>
      </c>
      <c r="I167" s="1575">
        <f t="shared" si="8"/>
        <v>139.99999999714333</v>
      </c>
      <c r="J167" s="1573" t="s">
        <v>7809</v>
      </c>
      <c r="K167" s="1573" t="s">
        <v>7809</v>
      </c>
      <c r="L167" s="1576">
        <v>1</v>
      </c>
      <c r="M167" s="1576">
        <v>1</v>
      </c>
    </row>
    <row r="168" spans="1:13">
      <c r="A168" s="1570" t="s">
        <v>7824</v>
      </c>
      <c r="B168" s="1729"/>
      <c r="C168" s="1728"/>
      <c r="D168" s="1571">
        <f t="shared" si="9"/>
        <v>28971320.49455544</v>
      </c>
      <c r="E168" s="1572">
        <v>1.0549999999999999</v>
      </c>
      <c r="F168" s="1573" t="s">
        <v>7809</v>
      </c>
      <c r="G168" s="1574">
        <v>4055984869</v>
      </c>
      <c r="H168" s="1573" t="s">
        <v>7809</v>
      </c>
      <c r="I168" s="1575">
        <f t="shared" si="8"/>
        <v>139.9999999917932</v>
      </c>
      <c r="J168" s="1573" t="s">
        <v>7809</v>
      </c>
      <c r="K168" s="1573" t="s">
        <v>7809</v>
      </c>
      <c r="L168" s="1576">
        <v>1</v>
      </c>
      <c r="M168" s="1576">
        <v>1</v>
      </c>
    </row>
    <row r="169" spans="1:13">
      <c r="A169" s="1570" t="s">
        <v>7825</v>
      </c>
      <c r="B169" s="1729"/>
      <c r="C169" s="1728"/>
      <c r="D169" s="1571">
        <f t="shared" si="9"/>
        <v>30564743.121755987</v>
      </c>
      <c r="E169" s="1572">
        <v>1.0549999999999999</v>
      </c>
      <c r="F169" s="1573" t="s">
        <v>7809</v>
      </c>
      <c r="G169" s="1574">
        <v>4279064037</v>
      </c>
      <c r="H169" s="1573" t="s">
        <v>7809</v>
      </c>
      <c r="I169" s="1575">
        <f t="shared" si="8"/>
        <v>139.9999999985003</v>
      </c>
      <c r="J169" s="1573" t="s">
        <v>7809</v>
      </c>
      <c r="K169" s="1573" t="s">
        <v>7809</v>
      </c>
      <c r="L169" s="1576">
        <v>1</v>
      </c>
      <c r="M169" s="1576">
        <v>1</v>
      </c>
    </row>
    <row r="170" spans="1:13">
      <c r="A170" s="1570" t="s">
        <v>7826</v>
      </c>
      <c r="B170" s="1729"/>
      <c r="C170" s="1728"/>
      <c r="D170" s="1571">
        <f t="shared" si="9"/>
        <v>32245803.993452564</v>
      </c>
      <c r="E170" s="1572">
        <v>1.0549999999999999</v>
      </c>
      <c r="F170" s="1573" t="s">
        <v>7809</v>
      </c>
      <c r="G170" s="1574">
        <v>4514412559</v>
      </c>
      <c r="H170" s="1573" t="s">
        <v>7809</v>
      </c>
      <c r="I170" s="1575">
        <f t="shared" si="8"/>
        <v>139.9999999974149</v>
      </c>
      <c r="J170" s="1573" t="s">
        <v>7809</v>
      </c>
      <c r="K170" s="1573" t="s">
        <v>7809</v>
      </c>
      <c r="L170" s="1576">
        <v>1</v>
      </c>
      <c r="M170" s="1576">
        <v>1</v>
      </c>
    </row>
    <row r="171" spans="1:13">
      <c r="A171" s="1570" t="s">
        <v>7827</v>
      </c>
      <c r="B171" s="1729"/>
      <c r="C171" s="1728"/>
      <c r="D171" s="1571">
        <f t="shared" si="9"/>
        <v>34019323.213092454</v>
      </c>
      <c r="E171" s="1572">
        <v>1.0549999999999999</v>
      </c>
      <c r="F171" s="1573" t="s">
        <v>7809</v>
      </c>
      <c r="G171" s="1574">
        <v>4762705250</v>
      </c>
      <c r="H171" s="1573" t="s">
        <v>7809</v>
      </c>
      <c r="I171" s="1575">
        <f t="shared" si="8"/>
        <v>140.00000000491065</v>
      </c>
      <c r="J171" s="1573" t="s">
        <v>7809</v>
      </c>
      <c r="K171" s="1573" t="s">
        <v>7809</v>
      </c>
      <c r="L171" s="1576">
        <v>1</v>
      </c>
      <c r="M171" s="1576">
        <v>1</v>
      </c>
    </row>
    <row r="172" spans="1:13">
      <c r="A172" s="1570" t="s">
        <v>7828</v>
      </c>
      <c r="B172" s="1729"/>
      <c r="C172" s="1728"/>
      <c r="D172" s="1571">
        <f t="shared" si="9"/>
        <v>35890385.989812538</v>
      </c>
      <c r="E172" s="1572">
        <v>1.0549999999999999</v>
      </c>
      <c r="F172" s="1573" t="s">
        <v>7809</v>
      </c>
      <c r="G172" s="1574">
        <v>5024654039</v>
      </c>
      <c r="H172" s="1573" t="s">
        <v>7809</v>
      </c>
      <c r="I172" s="1575">
        <f t="shared" si="8"/>
        <v>140.0000000118763</v>
      </c>
      <c r="J172" s="1573" t="s">
        <v>7809</v>
      </c>
      <c r="K172" s="1573" t="s">
        <v>7809</v>
      </c>
      <c r="L172" s="1576">
        <v>1</v>
      </c>
      <c r="M172" s="1576">
        <v>1</v>
      </c>
    </row>
    <row r="173" spans="1:13">
      <c r="A173" s="1570" t="s">
        <v>7829</v>
      </c>
      <c r="B173" s="1729"/>
      <c r="C173" s="1728"/>
      <c r="D173" s="1571">
        <f t="shared" si="9"/>
        <v>37864357.219252229</v>
      </c>
      <c r="E173" s="1572">
        <v>1.0549999999999999</v>
      </c>
      <c r="F173" s="1573" t="s">
        <v>7809</v>
      </c>
      <c r="G173" s="1574">
        <v>5301010011</v>
      </c>
      <c r="H173" s="1573" t="s">
        <v>7809</v>
      </c>
      <c r="I173" s="1575">
        <f t="shared" si="8"/>
        <v>140.00000000804684</v>
      </c>
      <c r="J173" s="1573" t="s">
        <v>7809</v>
      </c>
      <c r="K173" s="1573" t="s">
        <v>7809</v>
      </c>
      <c r="L173" s="1576">
        <v>1</v>
      </c>
      <c r="M173" s="1576">
        <v>1</v>
      </c>
    </row>
    <row r="174" spans="1:13">
      <c r="A174" s="1570" t="s">
        <v>7830</v>
      </c>
      <c r="B174" s="1729"/>
      <c r="C174" s="1728"/>
      <c r="D174" s="1571">
        <f t="shared" si="9"/>
        <v>39946896.866311096</v>
      </c>
      <c r="E174" s="1572">
        <v>1.0549999999999999</v>
      </c>
      <c r="F174" s="1573" t="s">
        <v>7809</v>
      </c>
      <c r="G174" s="1574">
        <v>5592565561</v>
      </c>
      <c r="H174" s="1573" t="s">
        <v>7809</v>
      </c>
      <c r="I174" s="1575">
        <f t="shared" si="8"/>
        <v>139.99999999290173</v>
      </c>
      <c r="J174" s="1573" t="s">
        <v>7809</v>
      </c>
      <c r="K174" s="1573" t="s">
        <v>7809</v>
      </c>
      <c r="L174" s="1576">
        <v>1</v>
      </c>
      <c r="M174" s="1576">
        <v>1</v>
      </c>
    </row>
    <row r="175" spans="1:13">
      <c r="A175" s="1570" t="s">
        <v>7831</v>
      </c>
      <c r="B175" s="1729"/>
      <c r="C175" s="1728"/>
      <c r="D175" s="1571">
        <f t="shared" si="9"/>
        <v>42143976.193958201</v>
      </c>
      <c r="E175" s="1572">
        <v>1.0549999999999999</v>
      </c>
      <c r="F175" s="1573" t="s">
        <v>7809</v>
      </c>
      <c r="G175" s="1574">
        <v>5900156667</v>
      </c>
      <c r="H175" s="1573" t="s">
        <v>7809</v>
      </c>
      <c r="I175" s="1575">
        <f t="shared" si="8"/>
        <v>139.99999999634235</v>
      </c>
      <c r="J175" s="1573" t="s">
        <v>7809</v>
      </c>
      <c r="K175" s="1573" t="s">
        <v>7809</v>
      </c>
      <c r="L175" s="1576">
        <v>1</v>
      </c>
      <c r="M175" s="1576">
        <v>1</v>
      </c>
    </row>
    <row r="176" spans="1:13">
      <c r="A176" s="1570" t="s">
        <v>7832</v>
      </c>
      <c r="B176" s="1729"/>
      <c r="C176" s="1728"/>
      <c r="D176" s="1571">
        <f t="shared" si="9"/>
        <v>44461894.884625897</v>
      </c>
      <c r="E176" s="1572">
        <v>1.0549999999999999</v>
      </c>
      <c r="F176" s="1573" t="s">
        <v>7809</v>
      </c>
      <c r="G176" s="1574">
        <v>6224665284</v>
      </c>
      <c r="H176" s="1573" t="s">
        <v>7809</v>
      </c>
      <c r="I176" s="1575">
        <f t="shared" si="8"/>
        <v>140.00000000342709</v>
      </c>
      <c r="J176" s="1573" t="s">
        <v>7809</v>
      </c>
      <c r="K176" s="1573" t="s">
        <v>7809</v>
      </c>
      <c r="L176" s="1576">
        <v>1</v>
      </c>
      <c r="M176" s="1576">
        <v>1</v>
      </c>
    </row>
    <row r="177" spans="1:13">
      <c r="A177" s="1570" t="s">
        <v>7833</v>
      </c>
      <c r="B177" s="1729"/>
      <c r="C177" s="1728"/>
      <c r="D177" s="1571">
        <f t="shared" si="9"/>
        <v>46907299.103280321</v>
      </c>
      <c r="E177" s="1572">
        <v>1.0549999999999999</v>
      </c>
      <c r="F177" s="1573" t="s">
        <v>7809</v>
      </c>
      <c r="G177" s="1574">
        <v>6567021874</v>
      </c>
      <c r="H177" s="1573" t="s">
        <v>7809</v>
      </c>
      <c r="I177" s="1575">
        <f t="shared" si="8"/>
        <v>139.99999999020952</v>
      </c>
      <c r="J177" s="1573" t="s">
        <v>7809</v>
      </c>
      <c r="K177" s="1573" t="s">
        <v>7809</v>
      </c>
      <c r="L177" s="1576">
        <v>1</v>
      </c>
      <c r="M177" s="1576">
        <v>1</v>
      </c>
    </row>
    <row r="178" spans="1:13">
      <c r="A178" s="1570" t="s">
        <v>7834</v>
      </c>
      <c r="B178" s="1729"/>
      <c r="C178" s="1728"/>
      <c r="D178" s="1571">
        <f t="shared" si="9"/>
        <v>49487200.553960733</v>
      </c>
      <c r="E178" s="1572">
        <v>1.0549999999999999</v>
      </c>
      <c r="F178" s="1573" t="s">
        <v>7809</v>
      </c>
      <c r="G178" s="1574">
        <v>6928208078</v>
      </c>
      <c r="H178" s="1573" t="s">
        <v>7809</v>
      </c>
      <c r="I178" s="1575">
        <f t="shared" si="8"/>
        <v>140.00000000900226</v>
      </c>
      <c r="J178" s="1573" t="s">
        <v>7809</v>
      </c>
      <c r="K178" s="1573" t="s">
        <v>7809</v>
      </c>
      <c r="L178" s="1576">
        <v>1</v>
      </c>
      <c r="M178" s="1576">
        <v>1</v>
      </c>
    </row>
    <row r="179" spans="1:13">
      <c r="A179" s="1570" t="s">
        <v>7835</v>
      </c>
      <c r="B179" s="1729"/>
      <c r="C179" s="1728"/>
      <c r="D179" s="1571">
        <f t="shared" si="9"/>
        <v>52208996.584428571</v>
      </c>
      <c r="E179" s="1572">
        <v>1.0549999999999999</v>
      </c>
      <c r="F179" s="1573" t="s">
        <v>7809</v>
      </c>
      <c r="G179" s="1574">
        <v>7309259522</v>
      </c>
      <c r="H179" s="1573" t="s">
        <v>7809</v>
      </c>
      <c r="I179" s="1575">
        <f t="shared" si="8"/>
        <v>140.0000000034477</v>
      </c>
      <c r="J179" s="1573" t="s">
        <v>7809</v>
      </c>
      <c r="K179" s="1573" t="s">
        <v>7809</v>
      </c>
      <c r="L179" s="1576">
        <v>1</v>
      </c>
      <c r="M179" s="1576">
        <v>1</v>
      </c>
    </row>
    <row r="180" spans="1:13">
      <c r="A180" s="1570" t="s">
        <v>7836</v>
      </c>
      <c r="B180" s="1729"/>
      <c r="C180" s="1728"/>
      <c r="D180" s="1571">
        <f t="shared" si="9"/>
        <v>55080491.396572143</v>
      </c>
      <c r="E180" s="1572">
        <v>1.0549999999999999</v>
      </c>
      <c r="F180" s="1573" t="s">
        <v>7809</v>
      </c>
      <c r="G180" s="1574">
        <v>7711268796</v>
      </c>
      <c r="H180" s="1573" t="s">
        <v>7809</v>
      </c>
      <c r="I180" s="1575">
        <f t="shared" si="8"/>
        <v>140.0000000087127</v>
      </c>
      <c r="J180" s="1573" t="s">
        <v>7809</v>
      </c>
      <c r="K180" s="1573" t="s">
        <v>7809</v>
      </c>
      <c r="L180" s="1576">
        <v>1</v>
      </c>
      <c r="M180" s="1576">
        <v>1</v>
      </c>
    </row>
    <row r="181" spans="1:13">
      <c r="A181" s="1570" t="s">
        <v>7837</v>
      </c>
      <c r="B181" s="1729"/>
      <c r="C181" s="1728"/>
      <c r="D181" s="1571">
        <f t="shared" si="9"/>
        <v>58109918.423383608</v>
      </c>
      <c r="E181" s="1572">
        <v>1.0549999999999999</v>
      </c>
      <c r="F181" s="1573" t="s">
        <v>7809</v>
      </c>
      <c r="G181" s="1574">
        <v>8135388579</v>
      </c>
      <c r="H181" s="1573" t="s">
        <v>7809</v>
      </c>
      <c r="I181" s="1575">
        <f t="shared" si="8"/>
        <v>139.99999999528987</v>
      </c>
      <c r="J181" s="1573" t="s">
        <v>7809</v>
      </c>
      <c r="K181" s="1573" t="s">
        <v>7809</v>
      </c>
      <c r="L181" s="1576">
        <v>1</v>
      </c>
      <c r="M181" s="1576">
        <v>1</v>
      </c>
    </row>
    <row r="182" spans="1:13">
      <c r="A182" s="1570" t="s">
        <v>7838</v>
      </c>
      <c r="B182" s="1729"/>
      <c r="C182" s="1728"/>
      <c r="D182" s="1571">
        <f t="shared" si="9"/>
        <v>61305963.9366697</v>
      </c>
      <c r="E182" s="1572">
        <v>1.0549999999999999</v>
      </c>
      <c r="F182" s="1573" t="s">
        <v>7809</v>
      </c>
      <c r="G182" s="1574">
        <v>8582834951</v>
      </c>
      <c r="H182" s="1573" t="s">
        <v>7809</v>
      </c>
      <c r="I182" s="1575">
        <f t="shared" si="8"/>
        <v>139.99999999781818</v>
      </c>
      <c r="J182" s="1573" t="s">
        <v>7809</v>
      </c>
      <c r="K182" s="1573" t="s">
        <v>7809</v>
      </c>
      <c r="L182" s="1576">
        <v>1</v>
      </c>
      <c r="M182" s="1576">
        <v>1</v>
      </c>
    </row>
    <row r="183" spans="1:13">
      <c r="A183" s="1570" t="s">
        <v>7839</v>
      </c>
      <c r="B183" s="1729"/>
      <c r="C183" s="1728"/>
      <c r="D183" s="1571">
        <f t="shared" si="9"/>
        <v>64677791.953186527</v>
      </c>
      <c r="E183" s="1572">
        <v>1.0549999999999999</v>
      </c>
      <c r="F183" s="1573" t="s">
        <v>7809</v>
      </c>
      <c r="G183" s="1574">
        <v>9054890873</v>
      </c>
      <c r="H183" s="1573" t="s">
        <v>7809</v>
      </c>
      <c r="I183" s="1575">
        <f t="shared" si="8"/>
        <v>139.99999999310253</v>
      </c>
      <c r="J183" s="1573" t="s">
        <v>7809</v>
      </c>
      <c r="K183" s="1573" t="s">
        <v>7809</v>
      </c>
      <c r="L183" s="1576">
        <v>1</v>
      </c>
      <c r="M183" s="1576">
        <v>1</v>
      </c>
    </row>
    <row r="184" spans="1:13">
      <c r="A184" s="1570" t="s">
        <v>7840</v>
      </c>
      <c r="B184" s="1729"/>
      <c r="C184" s="1728"/>
      <c r="D184" s="1571">
        <f t="shared" si="9"/>
        <v>68235070.510611787</v>
      </c>
      <c r="E184" s="1572">
        <v>1.0549999999999999</v>
      </c>
      <c r="F184" s="1573" t="s">
        <v>7809</v>
      </c>
      <c r="G184" s="1574">
        <v>9552909871</v>
      </c>
      <c r="H184" s="1573" t="s">
        <v>7809</v>
      </c>
      <c r="I184" s="1575">
        <f t="shared" si="8"/>
        <v>139.99999999288269</v>
      </c>
      <c r="J184" s="1573" t="s">
        <v>7809</v>
      </c>
      <c r="K184" s="1573" t="s">
        <v>7809</v>
      </c>
      <c r="L184" s="1576">
        <v>1</v>
      </c>
      <c r="M184" s="1576">
        <v>1</v>
      </c>
    </row>
    <row r="185" spans="1:13">
      <c r="A185" s="1570" t="s">
        <v>7841</v>
      </c>
      <c r="B185" s="1729"/>
      <c r="C185" s="1728"/>
      <c r="D185" s="1571">
        <f t="shared" si="9"/>
        <v>71987999.388695434</v>
      </c>
      <c r="E185" s="1572">
        <v>1.0549999999999999</v>
      </c>
      <c r="F185" s="1573" t="s">
        <v>7809</v>
      </c>
      <c r="G185" s="1574">
        <v>10078319914</v>
      </c>
      <c r="H185" s="1573" t="s">
        <v>7809</v>
      </c>
      <c r="I185" s="1575">
        <f t="shared" si="8"/>
        <v>139.99999999420237</v>
      </c>
      <c r="J185" s="1573" t="s">
        <v>7809</v>
      </c>
      <c r="K185" s="1573" t="s">
        <v>7809</v>
      </c>
      <c r="L185" s="1576">
        <v>1</v>
      </c>
      <c r="M185" s="1576">
        <v>1</v>
      </c>
    </row>
    <row r="186" spans="1:13">
      <c r="A186" s="1570" t="s">
        <v>7842</v>
      </c>
      <c r="B186" s="1729"/>
      <c r="C186" s="1728"/>
      <c r="D186" s="1571">
        <f t="shared" si="9"/>
        <v>75947339.355073676</v>
      </c>
      <c r="E186" s="1572">
        <v>1.0549999999999999</v>
      </c>
      <c r="F186" s="1573" t="s">
        <v>7809</v>
      </c>
      <c r="G186" s="1574">
        <v>10632627510</v>
      </c>
      <c r="H186" s="1573" t="s">
        <v>7809</v>
      </c>
      <c r="I186" s="1575">
        <f t="shared" si="8"/>
        <v>140.00000000381431</v>
      </c>
      <c r="J186" s="1573" t="s">
        <v>7809</v>
      </c>
      <c r="K186" s="1573" t="s">
        <v>7809</v>
      </c>
      <c r="L186" s="1576">
        <v>1</v>
      </c>
      <c r="M186" s="1576">
        <v>1</v>
      </c>
    </row>
    <row r="187" spans="1:13">
      <c r="A187" s="1570" t="s">
        <v>7843</v>
      </c>
      <c r="B187" s="1729"/>
      <c r="C187" s="1728"/>
      <c r="D187" s="1571">
        <f t="shared" si="9"/>
        <v>80124443.019602716</v>
      </c>
      <c r="E187" s="1572">
        <v>1.0549999999999999</v>
      </c>
      <c r="F187" s="1573" t="s">
        <v>7809</v>
      </c>
      <c r="G187" s="1574">
        <v>11217422023</v>
      </c>
      <c r="H187" s="1573" t="s">
        <v>7809</v>
      </c>
      <c r="I187" s="1575">
        <f t="shared" si="8"/>
        <v>140.00000000319028</v>
      </c>
      <c r="J187" s="1573" t="s">
        <v>7809</v>
      </c>
      <c r="K187" s="1573" t="s">
        <v>7809</v>
      </c>
      <c r="L187" s="1576">
        <v>1</v>
      </c>
      <c r="M187" s="1576">
        <v>1</v>
      </c>
    </row>
    <row r="188" spans="1:13">
      <c r="A188" s="1570" t="s">
        <v>7844</v>
      </c>
      <c r="B188" s="1729"/>
      <c r="C188" s="1728"/>
      <c r="D188" s="1571">
        <f t="shared" si="9"/>
        <v>84531287.385680854</v>
      </c>
      <c r="E188" s="1572">
        <v>1.0549999999999999</v>
      </c>
      <c r="F188" s="1573" t="s">
        <v>7809</v>
      </c>
      <c r="G188" s="1574">
        <v>11834380234</v>
      </c>
      <c r="H188" s="1573" t="s">
        <v>7809</v>
      </c>
      <c r="I188" s="1575">
        <f t="shared" si="8"/>
        <v>140.00000000005537</v>
      </c>
      <c r="J188" s="1573" t="s">
        <v>7809</v>
      </c>
      <c r="K188" s="1573" t="s">
        <v>7809</v>
      </c>
      <c r="L188" s="1576">
        <v>1</v>
      </c>
      <c r="M188" s="1576">
        <v>1</v>
      </c>
    </row>
    <row r="189" spans="1:13">
      <c r="A189" s="1570" t="s">
        <v>7845</v>
      </c>
      <c r="B189" s="1729"/>
      <c r="C189" s="1728"/>
      <c r="D189" s="1571">
        <f t="shared" si="9"/>
        <v>89180508.191893294</v>
      </c>
      <c r="E189" s="1572">
        <v>1.0549999999999999</v>
      </c>
      <c r="F189" s="1573" t="s">
        <v>7809</v>
      </c>
      <c r="G189" s="1574">
        <v>12485271147</v>
      </c>
      <c r="H189" s="1573" t="s">
        <v>7809</v>
      </c>
      <c r="I189" s="1575">
        <f t="shared" si="8"/>
        <v>140.00000000151309</v>
      </c>
      <c r="J189" s="1573" t="s">
        <v>7809</v>
      </c>
      <c r="K189" s="1573" t="s">
        <v>7809</v>
      </c>
      <c r="L189" s="1576">
        <v>1</v>
      </c>
      <c r="M189" s="1576">
        <v>1</v>
      </c>
    </row>
    <row r="190" spans="1:13">
      <c r="A190" s="1570" t="s">
        <v>7846</v>
      </c>
      <c r="B190" s="1729"/>
      <c r="C190" s="1728"/>
      <c r="D190" s="1571">
        <f t="shared" si="9"/>
        <v>94085436.142447427</v>
      </c>
      <c r="E190" s="1572">
        <v>1.0549999999999999</v>
      </c>
      <c r="F190" s="1573" t="s">
        <v>7809</v>
      </c>
      <c r="G190" s="1574">
        <v>13171961060</v>
      </c>
      <c r="H190" s="1573" t="s">
        <v>7809</v>
      </c>
      <c r="I190" s="1575">
        <f t="shared" si="8"/>
        <v>140.00000000060967</v>
      </c>
      <c r="J190" s="1573" t="s">
        <v>7809</v>
      </c>
      <c r="K190" s="1573" t="s">
        <v>7809</v>
      </c>
      <c r="L190" s="1576">
        <v>1</v>
      </c>
      <c r="M190" s="1576">
        <v>1</v>
      </c>
    </row>
    <row r="191" spans="1:13">
      <c r="A191" s="1570" t="s">
        <v>7847</v>
      </c>
      <c r="B191" s="1729"/>
      <c r="C191" s="1728"/>
      <c r="D191" s="1571">
        <f t="shared" si="9"/>
        <v>99260135.13028203</v>
      </c>
      <c r="E191" s="1572">
        <v>1.0549999999999999</v>
      </c>
      <c r="F191" s="1573" t="s">
        <v>7809</v>
      </c>
      <c r="G191" s="1574">
        <v>13896418918</v>
      </c>
      <c r="H191" s="1573" t="s">
        <v>7809</v>
      </c>
      <c r="I191" s="1575">
        <f t="shared" si="8"/>
        <v>139.99999999758731</v>
      </c>
      <c r="J191" s="1573" t="s">
        <v>7809</v>
      </c>
      <c r="K191" s="1573" t="s">
        <v>7809</v>
      </c>
      <c r="L191" s="1576">
        <v>1</v>
      </c>
      <c r="M191" s="1576">
        <v>1</v>
      </c>
    </row>
    <row r="192" spans="1:13">
      <c r="A192" s="1570" t="s">
        <v>7848</v>
      </c>
      <c r="B192" s="1729"/>
      <c r="C192" s="1728"/>
      <c r="D192" s="1571">
        <f t="shared" si="9"/>
        <v>104719442.56244753</v>
      </c>
      <c r="E192" s="1572">
        <v>1.0549999999999999</v>
      </c>
      <c r="F192" s="1573" t="s">
        <v>7809</v>
      </c>
      <c r="G192" s="1574">
        <v>14660721959</v>
      </c>
      <c r="H192" s="1573" t="s">
        <v>7809</v>
      </c>
      <c r="I192" s="1575">
        <f t="shared" si="8"/>
        <v>140.00000000245748</v>
      </c>
      <c r="J192" s="1573" t="s">
        <v>7809</v>
      </c>
      <c r="K192" s="1573" t="s">
        <v>7809</v>
      </c>
      <c r="L192" s="1576">
        <v>1</v>
      </c>
      <c r="M192" s="1576">
        <v>1</v>
      </c>
    </row>
    <row r="193" spans="1:13">
      <c r="A193" s="1570" t="s">
        <v>7849</v>
      </c>
      <c r="B193" s="1729"/>
      <c r="C193" s="1728"/>
      <c r="D193" s="1571">
        <f t="shared" si="9"/>
        <v>110479011.90338214</v>
      </c>
      <c r="E193" s="1572">
        <v>1.0549999999999999</v>
      </c>
      <c r="F193" s="1573" t="s">
        <v>7809</v>
      </c>
      <c r="G193" s="1574">
        <v>15467061666</v>
      </c>
      <c r="H193" s="1573" t="s">
        <v>7809</v>
      </c>
      <c r="I193" s="1575">
        <f t="shared" si="8"/>
        <v>139.99999999571412</v>
      </c>
      <c r="J193" s="1573" t="s">
        <v>7809</v>
      </c>
      <c r="K193" s="1573" t="s">
        <v>7809</v>
      </c>
      <c r="L193" s="1576">
        <v>1</v>
      </c>
      <c r="M193" s="1576">
        <v>1</v>
      </c>
    </row>
    <row r="194" spans="1:13">
      <c r="A194" s="1570" t="s">
        <v>7850</v>
      </c>
      <c r="B194" s="1729"/>
      <c r="C194" s="1728"/>
      <c r="D194" s="1571">
        <f t="shared" si="9"/>
        <v>116555357.55806814</v>
      </c>
      <c r="E194" s="1572">
        <v>1.0549999999999999</v>
      </c>
      <c r="F194" s="1573" t="s">
        <v>7809</v>
      </c>
      <c r="G194" s="1574">
        <v>16317750058</v>
      </c>
      <c r="H194" s="1573" t="s">
        <v>7809</v>
      </c>
      <c r="I194" s="1575">
        <f t="shared" ref="I194:I201" si="11">G194/D194</f>
        <v>139.9999999988886</v>
      </c>
      <c r="J194" s="1573" t="s">
        <v>7809</v>
      </c>
      <c r="K194" s="1573" t="s">
        <v>7809</v>
      </c>
      <c r="L194" s="1576">
        <v>1</v>
      </c>
      <c r="M194" s="1576">
        <v>1</v>
      </c>
    </row>
    <row r="195" spans="1:13">
      <c r="A195" s="1570" t="s">
        <v>7851</v>
      </c>
      <c r="B195" s="1729"/>
      <c r="C195" s="1728"/>
      <c r="D195" s="1571">
        <f t="shared" ref="D195:D201" si="12">D194*E194</f>
        <v>122965902.22376189</v>
      </c>
      <c r="E195" s="1572">
        <v>1.0549999999999999</v>
      </c>
      <c r="F195" s="1573" t="s">
        <v>7809</v>
      </c>
      <c r="G195" s="1574">
        <v>17215226311</v>
      </c>
      <c r="H195" s="1573" t="s">
        <v>7809</v>
      </c>
      <c r="I195" s="1575">
        <f t="shared" si="11"/>
        <v>139.99999999734345</v>
      </c>
      <c r="J195" s="1573" t="s">
        <v>7809</v>
      </c>
      <c r="K195" s="1573" t="s">
        <v>7809</v>
      </c>
      <c r="L195" s="1576">
        <v>1</v>
      </c>
      <c r="M195" s="1576">
        <v>1</v>
      </c>
    </row>
    <row r="196" spans="1:13">
      <c r="A196" s="1570" t="s">
        <v>7852</v>
      </c>
      <c r="B196" s="1729"/>
      <c r="C196" s="1728"/>
      <c r="D196" s="1571">
        <f t="shared" si="12"/>
        <v>129729026.84606878</v>
      </c>
      <c r="E196" s="1572">
        <v>1.0549999999999999</v>
      </c>
      <c r="F196" s="1573" t="s">
        <v>7809</v>
      </c>
      <c r="G196" s="1574">
        <v>18162063758</v>
      </c>
      <c r="H196" s="1573" t="s">
        <v>7809</v>
      </c>
      <c r="I196" s="1575">
        <f t="shared" si="11"/>
        <v>139.99999999653409</v>
      </c>
      <c r="J196" s="1573" t="s">
        <v>7809</v>
      </c>
      <c r="K196" s="1573" t="s">
        <v>7809</v>
      </c>
      <c r="L196" s="1576">
        <v>1</v>
      </c>
      <c r="M196" s="1576">
        <v>1</v>
      </c>
    </row>
    <row r="197" spans="1:13">
      <c r="A197" s="1570" t="s">
        <v>7853</v>
      </c>
      <c r="B197" s="1729"/>
      <c r="C197" s="1728"/>
      <c r="D197" s="1571">
        <f t="shared" si="12"/>
        <v>136864123.32260257</v>
      </c>
      <c r="E197" s="1572">
        <v>1.0549999999999999</v>
      </c>
      <c r="F197" s="1573" t="s">
        <v>7809</v>
      </c>
      <c r="G197" s="1574">
        <v>19160977265</v>
      </c>
      <c r="H197" s="1573" t="s">
        <v>7809</v>
      </c>
      <c r="I197" s="1575">
        <f t="shared" si="11"/>
        <v>139.9999999987991</v>
      </c>
      <c r="J197" s="1573" t="s">
        <v>7809</v>
      </c>
      <c r="K197" s="1573" t="s">
        <v>7809</v>
      </c>
      <c r="L197" s="1576">
        <v>1</v>
      </c>
      <c r="M197" s="1576">
        <v>1</v>
      </c>
    </row>
    <row r="198" spans="1:13">
      <c r="A198" s="1570" t="s">
        <v>7854</v>
      </c>
      <c r="B198" s="1729"/>
      <c r="C198" s="1728"/>
      <c r="D198" s="1571">
        <f t="shared" si="12"/>
        <v>144391650.1053457</v>
      </c>
      <c r="E198" s="1572">
        <v>1.0549999999999999</v>
      </c>
      <c r="F198" s="1573" t="s">
        <v>7809</v>
      </c>
      <c r="G198" s="1574">
        <v>20214831015</v>
      </c>
      <c r="H198" s="1573" t="s">
        <v>7809</v>
      </c>
      <c r="I198" s="1575">
        <f t="shared" si="11"/>
        <v>140.00000000174251</v>
      </c>
      <c r="J198" s="1573" t="s">
        <v>7809</v>
      </c>
      <c r="K198" s="1573" t="s">
        <v>7809</v>
      </c>
      <c r="L198" s="1576">
        <v>1</v>
      </c>
      <c r="M198" s="1576">
        <v>1</v>
      </c>
    </row>
    <row r="199" spans="1:13">
      <c r="A199" s="1570" t="s">
        <v>7855</v>
      </c>
      <c r="B199" s="1729"/>
      <c r="C199" s="1728"/>
      <c r="D199" s="1571">
        <f t="shared" si="12"/>
        <v>152333190.86113971</v>
      </c>
      <c r="E199" s="1572">
        <v>1.0549999999999999</v>
      </c>
      <c r="F199" s="1573" t="s">
        <v>7809</v>
      </c>
      <c r="G199" s="1574">
        <v>21326646721</v>
      </c>
      <c r="H199" s="1573" t="s">
        <v>7809</v>
      </c>
      <c r="I199" s="1575">
        <f t="shared" si="11"/>
        <v>140.00000000289128</v>
      </c>
      <c r="J199" s="1573" t="s">
        <v>7809</v>
      </c>
      <c r="K199" s="1573" t="s">
        <v>7809</v>
      </c>
      <c r="L199" s="1576">
        <v>1</v>
      </c>
      <c r="M199" s="1576">
        <v>1</v>
      </c>
    </row>
    <row r="200" spans="1:13">
      <c r="A200" s="1570" t="s">
        <v>7856</v>
      </c>
      <c r="B200" s="1729"/>
      <c r="C200" s="1728"/>
      <c r="D200" s="1571">
        <f t="shared" si="12"/>
        <v>160711516.35850239</v>
      </c>
      <c r="E200" s="1572">
        <v>1.0549999999999999</v>
      </c>
      <c r="F200" s="1573" t="s">
        <v>7809</v>
      </c>
      <c r="G200" s="1574">
        <v>22499612290</v>
      </c>
      <c r="H200" s="1573" t="s">
        <v>7809</v>
      </c>
      <c r="I200" s="1575">
        <f t="shared" si="11"/>
        <v>139.99999999881567</v>
      </c>
      <c r="J200" s="1573" t="s">
        <v>7809</v>
      </c>
      <c r="K200" s="1573" t="s">
        <v>7809</v>
      </c>
      <c r="L200" s="1576">
        <v>1</v>
      </c>
      <c r="M200" s="1576">
        <v>1</v>
      </c>
    </row>
    <row r="201" spans="1:13">
      <c r="A201" s="1570" t="s">
        <v>7857</v>
      </c>
      <c r="B201" s="1730"/>
      <c r="C201" s="1731"/>
      <c r="D201" s="1571">
        <f t="shared" si="12"/>
        <v>169550649.75822002</v>
      </c>
      <c r="E201" s="1572">
        <v>1.0549999999999999</v>
      </c>
      <c r="F201" s="1573" t="s">
        <v>7809</v>
      </c>
      <c r="G201" s="1574">
        <v>23737090966</v>
      </c>
      <c r="H201" s="1573" t="s">
        <v>7809</v>
      </c>
      <c r="I201" s="1575">
        <f t="shared" si="11"/>
        <v>139.99999999911057</v>
      </c>
      <c r="J201" s="1573" t="s">
        <v>7809</v>
      </c>
      <c r="K201" s="1573" t="s">
        <v>7809</v>
      </c>
      <c r="L201" s="1576">
        <v>1</v>
      </c>
      <c r="M201" s="1576">
        <v>1</v>
      </c>
    </row>
  </sheetData>
  <mergeCells count="1">
    <mergeCell ref="B132:C201"/>
  </mergeCells>
  <phoneticPr fontId="6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40"/>
  <sheetViews>
    <sheetView zoomScale="85" zoomScaleNormal="85" workbookViewId="0"/>
  </sheetViews>
  <sheetFormatPr defaultRowHeight="16.5"/>
  <cols>
    <col min="1" max="1" width="2.25" style="1494" customWidth="1"/>
    <col min="2" max="2" width="25" style="1494" bestFit="1" customWidth="1"/>
    <col min="3" max="3" width="20.375" style="1494" customWidth="1"/>
    <col min="4" max="4" width="13.375" style="1494" customWidth="1"/>
    <col min="5" max="16384" width="9" style="1494"/>
  </cols>
  <sheetData>
    <row r="1" spans="2:4" ht="13.5" customHeight="1" thickBot="1"/>
    <row r="2" spans="2:4" ht="41.25" thickBot="1">
      <c r="B2" s="1511" t="s">
        <v>5976</v>
      </c>
      <c r="C2" s="1510" t="s">
        <v>5975</v>
      </c>
      <c r="D2" s="1509" t="s">
        <v>5974</v>
      </c>
    </row>
    <row r="3" spans="2:4">
      <c r="B3" s="1747" t="s">
        <v>5973</v>
      </c>
      <c r="C3" s="1508" t="s">
        <v>5968</v>
      </c>
      <c r="D3" s="1507">
        <v>81.999700000000004</v>
      </c>
    </row>
    <row r="4" spans="2:4">
      <c r="B4" s="1748"/>
      <c r="C4" s="1506" t="s">
        <v>5967</v>
      </c>
      <c r="D4" s="1505">
        <v>12</v>
      </c>
    </row>
    <row r="5" spans="2:4">
      <c r="B5" s="1748"/>
      <c r="C5" s="1504" t="s">
        <v>5962</v>
      </c>
      <c r="D5" s="1503">
        <v>5</v>
      </c>
    </row>
    <row r="6" spans="2:4">
      <c r="B6" s="1748"/>
      <c r="C6" s="1512" t="s">
        <v>5977</v>
      </c>
      <c r="D6" s="1513">
        <v>1</v>
      </c>
    </row>
    <row r="7" spans="2:4" ht="17.25" thickBot="1">
      <c r="B7" s="1749"/>
      <c r="C7" s="1502" t="s">
        <v>5971</v>
      </c>
      <c r="D7" s="1501">
        <v>2.9999999999999997E-4</v>
      </c>
    </row>
    <row r="8" spans="2:4" ht="17.25" thickBot="1">
      <c r="B8" s="1756">
        <f>SUM(D3:D7)</f>
        <v>100</v>
      </c>
      <c r="C8" s="1757"/>
      <c r="D8" s="1758"/>
    </row>
    <row r="9" spans="2:4">
      <c r="B9" s="1750" t="s">
        <v>5972</v>
      </c>
      <c r="C9" s="1508" t="s">
        <v>5968</v>
      </c>
      <c r="D9" s="1507">
        <v>81.999700000000004</v>
      </c>
    </row>
    <row r="10" spans="2:4">
      <c r="B10" s="1751"/>
      <c r="C10" s="1506" t="s">
        <v>5967</v>
      </c>
      <c r="D10" s="1505">
        <v>12</v>
      </c>
    </row>
    <row r="11" spans="2:4">
      <c r="B11" s="1751"/>
      <c r="C11" s="1504" t="s">
        <v>5962</v>
      </c>
      <c r="D11" s="1503">
        <v>5</v>
      </c>
    </row>
    <row r="12" spans="2:4">
      <c r="B12" s="1751"/>
      <c r="C12" s="1512" t="s">
        <v>5961</v>
      </c>
      <c r="D12" s="1513">
        <v>1</v>
      </c>
    </row>
    <row r="13" spans="2:4" ht="17.25" thickBot="1">
      <c r="B13" s="1752"/>
      <c r="C13" s="1502" t="s">
        <v>5971</v>
      </c>
      <c r="D13" s="1501">
        <v>2.9999999999999997E-4</v>
      </c>
    </row>
    <row r="14" spans="2:4" ht="17.25" thickBot="1">
      <c r="B14" s="1753">
        <f>SUM(D9:D13)</f>
        <v>100</v>
      </c>
      <c r="C14" s="1754"/>
      <c r="D14" s="1755"/>
    </row>
    <row r="15" spans="2:4" ht="17.25" thickBot="1">
      <c r="B15" s="1514" t="s">
        <v>5970</v>
      </c>
      <c r="C15" s="1515" t="s">
        <v>5969</v>
      </c>
      <c r="D15" s="1516">
        <v>100</v>
      </c>
    </row>
    <row r="16" spans="2:4" ht="17.25" thickBot="1"/>
    <row r="17" spans="2:4">
      <c r="B17" s="1759" t="s">
        <v>5968</v>
      </c>
      <c r="C17" s="1517" t="s">
        <v>1499</v>
      </c>
      <c r="D17" s="1518">
        <v>25</v>
      </c>
    </row>
    <row r="18" spans="2:4">
      <c r="B18" s="1760"/>
      <c r="C18" s="1519" t="s">
        <v>1500</v>
      </c>
      <c r="D18" s="1520">
        <v>25</v>
      </c>
    </row>
    <row r="19" spans="2:4">
      <c r="B19" s="1760"/>
      <c r="C19" s="1519" t="s">
        <v>1501</v>
      </c>
      <c r="D19" s="1520">
        <v>25</v>
      </c>
    </row>
    <row r="20" spans="2:4">
      <c r="B20" s="1761"/>
      <c r="C20" s="1519" t="s">
        <v>1502</v>
      </c>
      <c r="D20" s="1520">
        <v>25</v>
      </c>
    </row>
    <row r="21" spans="2:4">
      <c r="B21" s="1732" t="s">
        <v>5967</v>
      </c>
      <c r="C21" s="1500" t="s">
        <v>5966</v>
      </c>
      <c r="D21" s="1499">
        <v>25</v>
      </c>
    </row>
    <row r="22" spans="2:4">
      <c r="B22" s="1733"/>
      <c r="C22" s="1500" t="s">
        <v>5965</v>
      </c>
      <c r="D22" s="1499">
        <v>25</v>
      </c>
    </row>
    <row r="23" spans="2:4">
      <c r="B23" s="1733"/>
      <c r="C23" s="1500" t="s">
        <v>5964</v>
      </c>
      <c r="D23" s="1499">
        <v>25</v>
      </c>
    </row>
    <row r="24" spans="2:4">
      <c r="B24" s="1734"/>
      <c r="C24" s="1500" t="s">
        <v>5963</v>
      </c>
      <c r="D24" s="1499">
        <v>25</v>
      </c>
    </row>
    <row r="25" spans="2:4">
      <c r="B25" s="1735" t="s">
        <v>5962</v>
      </c>
      <c r="C25" s="1498" t="s">
        <v>5950</v>
      </c>
      <c r="D25" s="1497">
        <v>25</v>
      </c>
    </row>
    <row r="26" spans="2:4">
      <c r="B26" s="1736"/>
      <c r="C26" s="1498" t="s">
        <v>5949</v>
      </c>
      <c r="D26" s="1497">
        <v>25</v>
      </c>
    </row>
    <row r="27" spans="2:4">
      <c r="B27" s="1736"/>
      <c r="C27" s="1498" t="s">
        <v>5948</v>
      </c>
      <c r="D27" s="1497">
        <v>25</v>
      </c>
    </row>
    <row r="28" spans="2:4">
      <c r="B28" s="1737"/>
      <c r="C28" s="1498" t="s">
        <v>5947</v>
      </c>
      <c r="D28" s="1497">
        <v>25</v>
      </c>
    </row>
    <row r="29" spans="2:4">
      <c r="B29" s="1738" t="s">
        <v>5961</v>
      </c>
      <c r="C29" s="1521" t="s">
        <v>5960</v>
      </c>
      <c r="D29" s="1522">
        <v>25</v>
      </c>
    </row>
    <row r="30" spans="2:4">
      <c r="B30" s="1739"/>
      <c r="C30" s="1521" t="s">
        <v>5959</v>
      </c>
      <c r="D30" s="1522">
        <v>25</v>
      </c>
    </row>
    <row r="31" spans="2:4">
      <c r="B31" s="1739"/>
      <c r="C31" s="1521" t="s">
        <v>5958</v>
      </c>
      <c r="D31" s="1522">
        <v>25</v>
      </c>
    </row>
    <row r="32" spans="2:4">
      <c r="B32" s="1740"/>
      <c r="C32" s="1521" t="s">
        <v>5957</v>
      </c>
      <c r="D32" s="1522">
        <v>25</v>
      </c>
    </row>
    <row r="33" spans="2:4">
      <c r="B33" s="1741" t="s">
        <v>5956</v>
      </c>
      <c r="C33" s="1496" t="s">
        <v>5955</v>
      </c>
      <c r="D33" s="1495">
        <v>25</v>
      </c>
    </row>
    <row r="34" spans="2:4">
      <c r="B34" s="1742"/>
      <c r="C34" s="1496" t="s">
        <v>5954</v>
      </c>
      <c r="D34" s="1495">
        <v>25</v>
      </c>
    </row>
    <row r="35" spans="2:4">
      <c r="B35" s="1742"/>
      <c r="C35" s="1496" t="s">
        <v>5953</v>
      </c>
      <c r="D35" s="1495">
        <v>25</v>
      </c>
    </row>
    <row r="36" spans="2:4">
      <c r="B36" s="1743"/>
      <c r="C36" s="1496" t="s">
        <v>5952</v>
      </c>
      <c r="D36" s="1495">
        <v>25</v>
      </c>
    </row>
    <row r="37" spans="2:4">
      <c r="B37" s="1744" t="s">
        <v>5951</v>
      </c>
      <c r="C37" s="1523" t="s">
        <v>5950</v>
      </c>
      <c r="D37" s="1524">
        <v>25</v>
      </c>
    </row>
    <row r="38" spans="2:4">
      <c r="B38" s="1745"/>
      <c r="C38" s="1523" t="s">
        <v>5949</v>
      </c>
      <c r="D38" s="1524">
        <v>25</v>
      </c>
    </row>
    <row r="39" spans="2:4">
      <c r="B39" s="1745"/>
      <c r="C39" s="1523" t="s">
        <v>5948</v>
      </c>
      <c r="D39" s="1524">
        <v>25</v>
      </c>
    </row>
    <row r="40" spans="2:4" ht="17.25" thickBot="1">
      <c r="B40" s="1746"/>
      <c r="C40" s="1525" t="s">
        <v>5947</v>
      </c>
      <c r="D40" s="1526">
        <v>25</v>
      </c>
    </row>
  </sheetData>
  <mergeCells count="10">
    <mergeCell ref="B3:B7"/>
    <mergeCell ref="B9:B13"/>
    <mergeCell ref="B14:D14"/>
    <mergeCell ref="B8:D8"/>
    <mergeCell ref="B17:B20"/>
    <mergeCell ref="B21:B24"/>
    <mergeCell ref="B25:B28"/>
    <mergeCell ref="B29:B32"/>
    <mergeCell ref="B33:B36"/>
    <mergeCell ref="B37:B40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zoomScaleNormal="100" workbookViewId="0">
      <selection activeCell="A3" sqref="A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5546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5267</v>
      </c>
      <c r="F6" s="24"/>
    </row>
    <row r="7" spans="2:8">
      <c r="B7" s="20"/>
      <c r="C7" s="21"/>
      <c r="D7" s="29"/>
      <c r="E7" s="162" t="s">
        <v>5551</v>
      </c>
      <c r="F7" s="24"/>
    </row>
    <row r="8" spans="2:8">
      <c r="B8" s="866"/>
      <c r="C8" s="1119"/>
      <c r="D8" s="29"/>
      <c r="E8" s="1443" t="s">
        <v>5500</v>
      </c>
      <c r="F8" s="24"/>
    </row>
    <row r="9" spans="2:8">
      <c r="B9" s="866"/>
      <c r="C9" s="1119"/>
      <c r="D9" s="29"/>
      <c r="E9" s="1444" t="s">
        <v>5501</v>
      </c>
      <c r="F9" s="24"/>
    </row>
    <row r="10" spans="2:8">
      <c r="B10" s="866"/>
      <c r="C10" s="1119"/>
      <c r="D10" s="29"/>
      <c r="E10" s="1443" t="s">
        <v>5549</v>
      </c>
      <c r="F10" s="24"/>
    </row>
    <row r="11" spans="2:8">
      <c r="B11" s="20"/>
      <c r="C11" s="21"/>
      <c r="D11" s="29"/>
      <c r="E11" s="162" t="s">
        <v>5550</v>
      </c>
      <c r="F11" s="24"/>
    </row>
    <row r="12" spans="2:8">
      <c r="B12" s="866"/>
      <c r="C12" s="1119"/>
      <c r="E12" s="162"/>
      <c r="F12" s="24"/>
    </row>
    <row r="13" spans="2:8">
      <c r="B13" s="866"/>
      <c r="C13" s="1119"/>
      <c r="D13" s="25" t="s">
        <v>5547</v>
      </c>
      <c r="E13" s="162"/>
      <c r="F13" s="24"/>
    </row>
    <row r="14" spans="2:8">
      <c r="B14" s="866"/>
      <c r="C14" s="1119"/>
      <c r="E14" s="162" t="s">
        <v>5271</v>
      </c>
      <c r="F14" s="24"/>
    </row>
    <row r="15" spans="2:8">
      <c r="B15" s="866"/>
      <c r="C15" s="21"/>
      <c r="E15" s="162"/>
      <c r="F15" s="24"/>
    </row>
    <row r="16" spans="2:8">
      <c r="B16" s="20"/>
      <c r="C16" s="21"/>
      <c r="E16" s="606"/>
      <c r="F16" s="24"/>
    </row>
    <row r="17" spans="2:6">
      <c r="B17" s="866"/>
      <c r="C17" s="1119"/>
      <c r="D17" s="26" t="s">
        <v>4222</v>
      </c>
      <c r="F17" s="24"/>
    </row>
    <row r="18" spans="2:6">
      <c r="B18" s="866"/>
      <c r="C18" s="1119"/>
      <c r="D18" s="26" t="s">
        <v>5246</v>
      </c>
      <c r="F18" s="24"/>
    </row>
    <row r="19" spans="2:6">
      <c r="B19" s="866"/>
      <c r="C19" s="1119"/>
      <c r="D19" s="26"/>
      <c r="E19" s="9" t="s">
        <v>5247</v>
      </c>
      <c r="F19" s="24"/>
    </row>
    <row r="20" spans="2:6">
      <c r="B20" s="866"/>
      <c r="C20" s="1119"/>
      <c r="D20" s="26"/>
      <c r="E20" s="9" t="s">
        <v>5545</v>
      </c>
      <c r="F20" s="24"/>
    </row>
    <row r="21" spans="2:6">
      <c r="B21" s="866"/>
      <c r="C21" s="1119"/>
      <c r="D21" s="26"/>
      <c r="E21" s="1435" t="s">
        <v>5263</v>
      </c>
      <c r="F21" s="24"/>
    </row>
    <row r="22" spans="2:6">
      <c r="B22" s="866"/>
      <c r="C22" s="1119"/>
      <c r="D22" s="26"/>
      <c r="E22" s="1435"/>
      <c r="F22" s="24"/>
    </row>
    <row r="23" spans="2:6">
      <c r="B23" s="866"/>
      <c r="C23" s="1119"/>
      <c r="D23" s="26"/>
      <c r="F23" s="24"/>
    </row>
    <row r="24" spans="2:6">
      <c r="B24" s="866"/>
      <c r="C24" s="1119"/>
      <c r="D24" s="26" t="s">
        <v>5268</v>
      </c>
      <c r="F24" s="24"/>
    </row>
    <row r="25" spans="2:6">
      <c r="B25" s="866"/>
      <c r="C25" s="1119"/>
      <c r="D25" s="26"/>
      <c r="E25" s="9" t="s">
        <v>5269</v>
      </c>
      <c r="F25" s="24"/>
    </row>
    <row r="26" spans="2:6">
      <c r="B26" s="866"/>
      <c r="C26" s="1119"/>
      <c r="D26" s="26"/>
      <c r="E26" s="9" t="s">
        <v>5270</v>
      </c>
      <c r="F26" s="24"/>
    </row>
    <row r="27" spans="2:6">
      <c r="B27" s="866"/>
      <c r="C27" s="1119"/>
      <c r="D27" s="26"/>
      <c r="E27" s="9" t="s">
        <v>5576</v>
      </c>
      <c r="F27" s="24"/>
    </row>
    <row r="28" spans="2:6">
      <c r="B28" s="866"/>
      <c r="C28" s="1119"/>
      <c r="D28" s="26"/>
      <c r="F28" s="24"/>
    </row>
    <row r="29" spans="2:6">
      <c r="B29" s="866"/>
      <c r="C29" s="1119"/>
      <c r="D29" s="26" t="s">
        <v>5577</v>
      </c>
      <c r="F29" s="24"/>
    </row>
    <row r="30" spans="2:6">
      <c r="B30" s="866"/>
      <c r="C30" s="1119"/>
      <c r="D30" s="26"/>
      <c r="E30" s="9" t="s">
        <v>5584</v>
      </c>
      <c r="F30" s="24"/>
    </row>
    <row r="31" spans="2:6">
      <c r="B31" s="866"/>
      <c r="C31" s="1119"/>
      <c r="D31" s="26"/>
      <c r="E31" s="1443" t="s">
        <v>5583</v>
      </c>
      <c r="F31" s="24"/>
    </row>
    <row r="32" spans="2:6">
      <c r="B32" s="866"/>
      <c r="C32" s="1119"/>
      <c r="D32" s="26"/>
      <c r="F32" s="24"/>
    </row>
    <row r="33" spans="2:6">
      <c r="B33" s="866"/>
      <c r="C33" s="1119"/>
      <c r="D33" s="26" t="s">
        <v>5578</v>
      </c>
      <c r="F33" s="24"/>
    </row>
    <row r="34" spans="2:6">
      <c r="B34" s="866"/>
      <c r="C34" s="1119"/>
      <c r="D34" s="26"/>
      <c r="E34" s="9" t="s">
        <v>5579</v>
      </c>
      <c r="F34" s="24"/>
    </row>
    <row r="35" spans="2:6">
      <c r="B35" s="866"/>
      <c r="C35" s="1119"/>
      <c r="D35" s="26"/>
      <c r="F35" s="24"/>
    </row>
    <row r="36" spans="2:6">
      <c r="B36" s="866"/>
      <c r="C36" s="1119"/>
      <c r="D36" s="26" t="s">
        <v>5531</v>
      </c>
      <c r="F36" s="24"/>
    </row>
    <row r="37" spans="2:6">
      <c r="B37" s="866"/>
      <c r="C37" s="1119"/>
      <c r="D37" s="26"/>
      <c r="E37" s="9" t="s">
        <v>5574</v>
      </c>
      <c r="F37" s="24"/>
    </row>
    <row r="38" spans="2:6">
      <c r="B38" s="866"/>
      <c r="C38" s="1119"/>
      <c r="D38" s="26"/>
      <c r="E38" s="1435" t="s">
        <v>5532</v>
      </c>
      <c r="F38" s="24"/>
    </row>
    <row r="39" spans="2:6">
      <c r="B39" s="866"/>
      <c r="C39" s="1119"/>
      <c r="D39" s="26"/>
      <c r="E39" s="1435"/>
      <c r="F39" s="24"/>
    </row>
    <row r="40" spans="2:6">
      <c r="B40" s="866"/>
      <c r="C40" s="1119"/>
      <c r="D40" s="26" t="s">
        <v>5586</v>
      </c>
      <c r="E40" s="1435"/>
      <c r="F40" s="24"/>
    </row>
    <row r="41" spans="2:6">
      <c r="B41" s="866"/>
      <c r="C41" s="1119"/>
      <c r="D41" s="26"/>
      <c r="E41" s="9" t="s">
        <v>5944</v>
      </c>
      <c r="F41" s="24"/>
    </row>
    <row r="42" spans="2:6">
      <c r="B42" s="866"/>
      <c r="C42" s="21"/>
      <c r="F42" s="24"/>
    </row>
    <row r="43" spans="2:6">
      <c r="B43" s="866"/>
      <c r="C43" s="1119"/>
      <c r="D43" s="26" t="s">
        <v>4055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26"/>
      <c r="F45" s="24"/>
    </row>
    <row r="46" spans="2:6">
      <c r="B46" s="20"/>
      <c r="C46" s="21"/>
      <c r="F46" s="24"/>
    </row>
    <row r="47" spans="2:6">
      <c r="B47" s="20"/>
      <c r="C47" s="21"/>
      <c r="F47" s="24"/>
    </row>
    <row r="48" spans="2:6">
      <c r="B48" s="20"/>
      <c r="C48" s="21"/>
      <c r="D48" s="26" t="s">
        <v>502</v>
      </c>
      <c r="F48" s="24"/>
    </row>
    <row r="49" spans="2:6">
      <c r="B49" s="866"/>
      <c r="C49" s="49"/>
      <c r="D49" s="26"/>
      <c r="F49" s="24"/>
    </row>
    <row r="50" spans="2:6">
      <c r="B50" s="51"/>
      <c r="C50" s="49"/>
      <c r="D50" s="23"/>
      <c r="E50" s="7"/>
      <c r="F50" s="24"/>
    </row>
    <row r="51" spans="2:6">
      <c r="B51" s="51"/>
      <c r="C51" s="49"/>
      <c r="D51" s="23"/>
      <c r="F51" s="24"/>
    </row>
    <row r="52" spans="2:6">
      <c r="B52" s="51"/>
      <c r="C52" s="49"/>
      <c r="D52" s="23"/>
      <c r="F52" s="24"/>
    </row>
    <row r="53" spans="2:6">
      <c r="B53" s="52"/>
      <c r="C53" s="50"/>
      <c r="D53" s="27"/>
      <c r="E53" s="8"/>
      <c r="F53" s="28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G352"/>
  <sheetViews>
    <sheetView workbookViewId="0">
      <selection activeCell="K20" sqref="K20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1489" t="s">
        <v>5938</v>
      </c>
      <c r="B1" s="1490" t="s">
        <v>5585</v>
      </c>
      <c r="C1" s="1492" t="s">
        <v>5939</v>
      </c>
      <c r="D1" s="1491" t="s">
        <v>5940</v>
      </c>
      <c r="E1" s="1491" t="s">
        <v>5941</v>
      </c>
      <c r="F1" s="1491" t="s">
        <v>5942</v>
      </c>
      <c r="G1" s="1491" t="s">
        <v>5943</v>
      </c>
    </row>
    <row r="2" spans="1:7">
      <c r="A2" s="1481" t="s">
        <v>5587</v>
      </c>
      <c r="B2" s="1482">
        <v>1650</v>
      </c>
      <c r="C2" s="1493">
        <v>328109050</v>
      </c>
      <c r="D2" s="1483">
        <v>735480</v>
      </c>
      <c r="E2" s="1484">
        <v>3</v>
      </c>
      <c r="F2" s="1484">
        <v>2</v>
      </c>
      <c r="G2" s="1484">
        <v>567000005</v>
      </c>
    </row>
    <row r="3" spans="1:7">
      <c r="A3" s="1485" t="s">
        <v>5588</v>
      </c>
      <c r="B3" s="1486">
        <v>1651</v>
      </c>
      <c r="C3" s="1493">
        <v>328844530</v>
      </c>
      <c r="D3" s="1483">
        <v>739160</v>
      </c>
      <c r="E3" s="1487">
        <v>1</v>
      </c>
      <c r="F3" s="1487">
        <v>1</v>
      </c>
      <c r="G3" s="1487">
        <v>567000005</v>
      </c>
    </row>
    <row r="4" spans="1:7">
      <c r="A4" s="1485" t="s">
        <v>5589</v>
      </c>
      <c r="B4" s="1486">
        <v>1652</v>
      </c>
      <c r="C4" s="1493">
        <v>329583690</v>
      </c>
      <c r="D4" s="1483">
        <v>742860</v>
      </c>
      <c r="E4" s="1487">
        <v>2</v>
      </c>
      <c r="F4" s="1487">
        <v>1</v>
      </c>
      <c r="G4" s="1487">
        <v>567000005</v>
      </c>
    </row>
    <row r="5" spans="1:7">
      <c r="A5" s="1485" t="s">
        <v>5590</v>
      </c>
      <c r="B5" s="1486">
        <v>1653</v>
      </c>
      <c r="C5" s="1493">
        <v>330326550</v>
      </c>
      <c r="D5" s="1483">
        <v>746570</v>
      </c>
      <c r="E5" s="1487">
        <v>3</v>
      </c>
      <c r="F5" s="1487">
        <v>1</v>
      </c>
      <c r="G5" s="1487">
        <v>567000005</v>
      </c>
    </row>
    <row r="6" spans="1:7">
      <c r="A6" s="1485" t="s">
        <v>5591</v>
      </c>
      <c r="B6" s="1486">
        <v>1654</v>
      </c>
      <c r="C6" s="1493">
        <v>331073120</v>
      </c>
      <c r="D6" s="1483">
        <v>750300</v>
      </c>
      <c r="E6" s="1487">
        <v>1</v>
      </c>
      <c r="F6" s="1487">
        <v>1</v>
      </c>
      <c r="G6" s="1487">
        <v>567000005</v>
      </c>
    </row>
    <row r="7" spans="1:7">
      <c r="A7" s="1485" t="s">
        <v>5592</v>
      </c>
      <c r="B7" s="1486">
        <v>1655</v>
      </c>
      <c r="C7" s="1493">
        <v>331823420</v>
      </c>
      <c r="D7" s="1483">
        <v>754050</v>
      </c>
      <c r="E7" s="1487">
        <v>2</v>
      </c>
      <c r="F7" s="1487">
        <v>2</v>
      </c>
      <c r="G7" s="1487">
        <v>567000005</v>
      </c>
    </row>
    <row r="8" spans="1:7">
      <c r="A8" s="1485" t="s">
        <v>5593</v>
      </c>
      <c r="B8" s="1486">
        <v>1656</v>
      </c>
      <c r="C8" s="1493">
        <v>332577470</v>
      </c>
      <c r="D8" s="1483">
        <v>757820</v>
      </c>
      <c r="E8" s="1487">
        <v>3</v>
      </c>
      <c r="F8" s="1487">
        <v>1</v>
      </c>
      <c r="G8" s="1487">
        <v>567000005</v>
      </c>
    </row>
    <row r="9" spans="1:7">
      <c r="A9" s="1485" t="s">
        <v>5594</v>
      </c>
      <c r="B9" s="1486">
        <v>1657</v>
      </c>
      <c r="C9" s="1493">
        <v>333335290</v>
      </c>
      <c r="D9" s="1483">
        <v>761610</v>
      </c>
      <c r="E9" s="1487">
        <v>1</v>
      </c>
      <c r="F9" s="1487">
        <v>1</v>
      </c>
      <c r="G9" s="1487">
        <v>567000005</v>
      </c>
    </row>
    <row r="10" spans="1:7">
      <c r="A10" s="1485" t="s">
        <v>5595</v>
      </c>
      <c r="B10" s="1486">
        <v>1658</v>
      </c>
      <c r="C10" s="1493">
        <v>334096900</v>
      </c>
      <c r="D10" s="1483">
        <v>765420</v>
      </c>
      <c r="E10" s="1487">
        <v>2</v>
      </c>
      <c r="F10" s="1487">
        <v>1</v>
      </c>
      <c r="G10" s="1487">
        <v>567000005</v>
      </c>
    </row>
    <row r="11" spans="1:7">
      <c r="A11" s="1485" t="s">
        <v>5596</v>
      </c>
      <c r="B11" s="1486">
        <v>1659</v>
      </c>
      <c r="C11" s="1493">
        <v>334862320</v>
      </c>
      <c r="D11" s="1483">
        <v>769250</v>
      </c>
      <c r="E11" s="1487">
        <v>3</v>
      </c>
      <c r="F11" s="1487">
        <v>1</v>
      </c>
      <c r="G11" s="1487">
        <v>567000005</v>
      </c>
    </row>
    <row r="12" spans="1:7">
      <c r="A12" s="1485" t="s">
        <v>5597</v>
      </c>
      <c r="B12" s="1486">
        <v>1660</v>
      </c>
      <c r="C12" s="1493">
        <v>335631570</v>
      </c>
      <c r="D12" s="1483">
        <v>773100</v>
      </c>
      <c r="E12" s="1487">
        <v>1</v>
      </c>
      <c r="F12" s="1487">
        <v>2</v>
      </c>
      <c r="G12" s="1487">
        <v>567000005</v>
      </c>
    </row>
    <row r="13" spans="1:7">
      <c r="A13" s="1485" t="s">
        <v>5598</v>
      </c>
      <c r="B13" s="1486">
        <v>1661</v>
      </c>
      <c r="C13" s="1493">
        <v>336404670</v>
      </c>
      <c r="D13" s="1483">
        <v>776970</v>
      </c>
      <c r="E13" s="1487">
        <v>2</v>
      </c>
      <c r="F13" s="1487">
        <v>1</v>
      </c>
      <c r="G13" s="1487">
        <v>567000005</v>
      </c>
    </row>
    <row r="14" spans="1:7">
      <c r="A14" s="1485" t="s">
        <v>5599</v>
      </c>
      <c r="B14" s="1486">
        <v>1662</v>
      </c>
      <c r="C14" s="1493">
        <v>337181640</v>
      </c>
      <c r="D14" s="1483">
        <v>780850</v>
      </c>
      <c r="E14" s="1487">
        <v>3</v>
      </c>
      <c r="F14" s="1487">
        <v>1</v>
      </c>
      <c r="G14" s="1487">
        <v>567000005</v>
      </c>
    </row>
    <row r="15" spans="1:7">
      <c r="A15" s="1485" t="s">
        <v>5600</v>
      </c>
      <c r="B15" s="1486">
        <v>1663</v>
      </c>
      <c r="C15" s="1493">
        <v>337962490</v>
      </c>
      <c r="D15" s="1483">
        <v>784750</v>
      </c>
      <c r="E15" s="1487">
        <v>1</v>
      </c>
      <c r="F15" s="1487">
        <v>1</v>
      </c>
      <c r="G15" s="1487">
        <v>567000005</v>
      </c>
    </row>
    <row r="16" spans="1:7">
      <c r="A16" s="1485" t="s">
        <v>5601</v>
      </c>
      <c r="B16" s="1486">
        <v>1664</v>
      </c>
      <c r="C16" s="1493">
        <v>338747240</v>
      </c>
      <c r="D16" s="1483">
        <v>788670</v>
      </c>
      <c r="E16" s="1487">
        <v>2</v>
      </c>
      <c r="F16" s="1487">
        <v>1</v>
      </c>
      <c r="G16" s="1487">
        <v>567000005</v>
      </c>
    </row>
    <row r="17" spans="1:7">
      <c r="A17" s="1485" t="s">
        <v>5602</v>
      </c>
      <c r="B17" s="1486">
        <v>1665</v>
      </c>
      <c r="C17" s="1493">
        <v>339535910</v>
      </c>
      <c r="D17" s="1483">
        <v>792610</v>
      </c>
      <c r="E17" s="1487">
        <v>3</v>
      </c>
      <c r="F17" s="1487">
        <v>2</v>
      </c>
      <c r="G17" s="1487">
        <v>567000005</v>
      </c>
    </row>
    <row r="18" spans="1:7">
      <c r="A18" s="1485" t="s">
        <v>5603</v>
      </c>
      <c r="B18" s="1486">
        <v>1666</v>
      </c>
      <c r="C18" s="1493">
        <v>340328520</v>
      </c>
      <c r="D18" s="1483">
        <v>796570</v>
      </c>
      <c r="E18" s="1487">
        <v>1</v>
      </c>
      <c r="F18" s="1487">
        <v>1</v>
      </c>
      <c r="G18" s="1487">
        <v>567000005</v>
      </c>
    </row>
    <row r="19" spans="1:7">
      <c r="A19" s="1485" t="s">
        <v>5604</v>
      </c>
      <c r="B19" s="1486">
        <v>1667</v>
      </c>
      <c r="C19" s="1493">
        <v>341125090</v>
      </c>
      <c r="D19" s="1483">
        <v>800550</v>
      </c>
      <c r="E19" s="1487">
        <v>2</v>
      </c>
      <c r="F19" s="1487">
        <v>1</v>
      </c>
      <c r="G19" s="1487">
        <v>567000005</v>
      </c>
    </row>
    <row r="20" spans="1:7">
      <c r="A20" s="1485" t="s">
        <v>5605</v>
      </c>
      <c r="B20" s="1486">
        <v>1668</v>
      </c>
      <c r="C20" s="1493">
        <v>341925640</v>
      </c>
      <c r="D20" s="1483">
        <v>804550</v>
      </c>
      <c r="E20" s="1487">
        <v>3</v>
      </c>
      <c r="F20" s="1487">
        <v>1</v>
      </c>
      <c r="G20" s="1487">
        <v>567000005</v>
      </c>
    </row>
    <row r="21" spans="1:7">
      <c r="A21" s="1485" t="s">
        <v>5606</v>
      </c>
      <c r="B21" s="1486">
        <v>1669</v>
      </c>
      <c r="C21" s="1493">
        <v>342730190</v>
      </c>
      <c r="D21" s="1483">
        <v>808570</v>
      </c>
      <c r="E21" s="1487">
        <v>1</v>
      </c>
      <c r="F21" s="1487">
        <v>1</v>
      </c>
      <c r="G21" s="1487">
        <v>567000005</v>
      </c>
    </row>
    <row r="22" spans="1:7">
      <c r="A22" s="1485" t="s">
        <v>5607</v>
      </c>
      <c r="B22" s="1486">
        <v>1670</v>
      </c>
      <c r="C22" s="1493">
        <v>343538760</v>
      </c>
      <c r="D22" s="1483">
        <v>812610</v>
      </c>
      <c r="E22" s="1487">
        <v>2</v>
      </c>
      <c r="F22" s="1487">
        <v>2</v>
      </c>
      <c r="G22" s="1487">
        <v>567000005</v>
      </c>
    </row>
    <row r="23" spans="1:7">
      <c r="A23" s="1485" t="s">
        <v>5608</v>
      </c>
      <c r="B23" s="1486">
        <v>1671</v>
      </c>
      <c r="C23" s="1493">
        <v>344351370</v>
      </c>
      <c r="D23" s="1483">
        <v>816670</v>
      </c>
      <c r="E23" s="1487">
        <v>3</v>
      </c>
      <c r="F23" s="1487">
        <v>1</v>
      </c>
      <c r="G23" s="1487">
        <v>567000005</v>
      </c>
    </row>
    <row r="24" spans="1:7">
      <c r="A24" s="1485" t="s">
        <v>5609</v>
      </c>
      <c r="B24" s="1486">
        <v>1672</v>
      </c>
      <c r="C24" s="1493">
        <v>345168040</v>
      </c>
      <c r="D24" s="1483">
        <v>820750</v>
      </c>
      <c r="E24" s="1487">
        <v>1</v>
      </c>
      <c r="F24" s="1487">
        <v>1</v>
      </c>
      <c r="G24" s="1487">
        <v>567000005</v>
      </c>
    </row>
    <row r="25" spans="1:7">
      <c r="A25" s="1485" t="s">
        <v>5610</v>
      </c>
      <c r="B25" s="1486">
        <v>1673</v>
      </c>
      <c r="C25" s="1493">
        <v>345988790</v>
      </c>
      <c r="D25" s="1483">
        <v>824850</v>
      </c>
      <c r="E25" s="1487">
        <v>2</v>
      </c>
      <c r="F25" s="1487">
        <v>1</v>
      </c>
      <c r="G25" s="1487">
        <v>567000005</v>
      </c>
    </row>
    <row r="26" spans="1:7">
      <c r="A26" s="1485" t="s">
        <v>5611</v>
      </c>
      <c r="B26" s="1486">
        <v>1674</v>
      </c>
      <c r="C26" s="1493">
        <v>346813640</v>
      </c>
      <c r="D26" s="1483">
        <v>828970</v>
      </c>
      <c r="E26" s="1487">
        <v>3</v>
      </c>
      <c r="F26" s="1487">
        <v>1</v>
      </c>
      <c r="G26" s="1487">
        <v>567000005</v>
      </c>
    </row>
    <row r="27" spans="1:7">
      <c r="A27" s="1485" t="s">
        <v>5612</v>
      </c>
      <c r="B27" s="1486">
        <v>1675</v>
      </c>
      <c r="C27" s="1493">
        <v>347642610</v>
      </c>
      <c r="D27" s="1483">
        <v>833110</v>
      </c>
      <c r="E27" s="1487">
        <v>1</v>
      </c>
      <c r="F27" s="1487">
        <v>2</v>
      </c>
      <c r="G27" s="1487">
        <v>567000005</v>
      </c>
    </row>
    <row r="28" spans="1:7">
      <c r="A28" s="1485" t="s">
        <v>5613</v>
      </c>
      <c r="B28" s="1486">
        <v>1676</v>
      </c>
      <c r="C28" s="1493">
        <v>348475720</v>
      </c>
      <c r="D28" s="1483">
        <v>837280</v>
      </c>
      <c r="E28" s="1487">
        <v>2</v>
      </c>
      <c r="F28" s="1487">
        <v>1</v>
      </c>
      <c r="G28" s="1487">
        <v>567000005</v>
      </c>
    </row>
    <row r="29" spans="1:7">
      <c r="A29" s="1485" t="s">
        <v>5614</v>
      </c>
      <c r="B29" s="1486">
        <v>1677</v>
      </c>
      <c r="C29" s="1493">
        <v>349313000</v>
      </c>
      <c r="D29" s="1483">
        <v>841470</v>
      </c>
      <c r="E29" s="1487">
        <v>3</v>
      </c>
      <c r="F29" s="1487">
        <v>1</v>
      </c>
      <c r="G29" s="1487">
        <v>567000005</v>
      </c>
    </row>
    <row r="30" spans="1:7">
      <c r="A30" s="1485" t="s">
        <v>5615</v>
      </c>
      <c r="B30" s="1486">
        <v>1678</v>
      </c>
      <c r="C30" s="1493">
        <v>350154470</v>
      </c>
      <c r="D30" s="1483">
        <v>845680</v>
      </c>
      <c r="E30" s="1487">
        <v>1</v>
      </c>
      <c r="F30" s="1487">
        <v>1</v>
      </c>
      <c r="G30" s="1487">
        <v>567000005</v>
      </c>
    </row>
    <row r="31" spans="1:7">
      <c r="A31" s="1485" t="s">
        <v>5616</v>
      </c>
      <c r="B31" s="1486">
        <v>1679</v>
      </c>
      <c r="C31" s="1493">
        <v>351000150</v>
      </c>
      <c r="D31" s="1483">
        <v>849910</v>
      </c>
      <c r="E31" s="1487">
        <v>2</v>
      </c>
      <c r="F31" s="1487">
        <v>1</v>
      </c>
      <c r="G31" s="1487">
        <v>567000005</v>
      </c>
    </row>
    <row r="32" spans="1:7">
      <c r="A32" s="1485" t="s">
        <v>5617</v>
      </c>
      <c r="B32" s="1486">
        <v>1680</v>
      </c>
      <c r="C32" s="1493">
        <v>351850060</v>
      </c>
      <c r="D32" s="1483">
        <v>854160</v>
      </c>
      <c r="E32" s="1487">
        <v>3</v>
      </c>
      <c r="F32" s="1487">
        <v>2</v>
      </c>
      <c r="G32" s="1487">
        <v>567000005</v>
      </c>
    </row>
    <row r="33" spans="1:7">
      <c r="A33" s="1485" t="s">
        <v>5618</v>
      </c>
      <c r="B33" s="1486">
        <v>1681</v>
      </c>
      <c r="C33" s="1493">
        <v>352704220</v>
      </c>
      <c r="D33" s="1483">
        <v>858430</v>
      </c>
      <c r="E33" s="1487">
        <v>1</v>
      </c>
      <c r="F33" s="1487">
        <v>1</v>
      </c>
      <c r="G33" s="1487">
        <v>567000005</v>
      </c>
    </row>
    <row r="34" spans="1:7">
      <c r="A34" s="1485" t="s">
        <v>5619</v>
      </c>
      <c r="B34" s="1486">
        <v>1682</v>
      </c>
      <c r="C34" s="1493">
        <v>353562650</v>
      </c>
      <c r="D34" s="1483">
        <v>862720</v>
      </c>
      <c r="E34" s="1487">
        <v>2</v>
      </c>
      <c r="F34" s="1487">
        <v>1</v>
      </c>
      <c r="G34" s="1487">
        <v>567000005</v>
      </c>
    </row>
    <row r="35" spans="1:7">
      <c r="A35" s="1485" t="s">
        <v>5620</v>
      </c>
      <c r="B35" s="1486">
        <v>1683</v>
      </c>
      <c r="C35" s="1493">
        <v>354425370</v>
      </c>
      <c r="D35" s="1483">
        <v>867030</v>
      </c>
      <c r="E35" s="1487">
        <v>3</v>
      </c>
      <c r="F35" s="1487">
        <v>1</v>
      </c>
      <c r="G35" s="1487">
        <v>567000005</v>
      </c>
    </row>
    <row r="36" spans="1:7">
      <c r="A36" s="1485" t="s">
        <v>5621</v>
      </c>
      <c r="B36" s="1486">
        <v>1684</v>
      </c>
      <c r="C36" s="1493">
        <v>355292400</v>
      </c>
      <c r="D36" s="1483">
        <v>871370</v>
      </c>
      <c r="E36" s="1487">
        <v>1</v>
      </c>
      <c r="F36" s="1487">
        <v>1</v>
      </c>
      <c r="G36" s="1487">
        <v>567000005</v>
      </c>
    </row>
    <row r="37" spans="1:7">
      <c r="A37" s="1485" t="s">
        <v>5622</v>
      </c>
      <c r="B37" s="1486">
        <v>1685</v>
      </c>
      <c r="C37" s="1493">
        <v>356163770</v>
      </c>
      <c r="D37" s="1483">
        <v>875730</v>
      </c>
      <c r="E37" s="1487">
        <v>2</v>
      </c>
      <c r="F37" s="1487">
        <v>2</v>
      </c>
      <c r="G37" s="1487">
        <v>567000005</v>
      </c>
    </row>
    <row r="38" spans="1:7">
      <c r="A38" s="1485" t="s">
        <v>5623</v>
      </c>
      <c r="B38" s="1486">
        <v>1686</v>
      </c>
      <c r="C38" s="1493">
        <v>357039500</v>
      </c>
      <c r="D38" s="1483">
        <v>880110</v>
      </c>
      <c r="E38" s="1487">
        <v>3</v>
      </c>
      <c r="F38" s="1487">
        <v>1</v>
      </c>
      <c r="G38" s="1487">
        <v>567000005</v>
      </c>
    </row>
    <row r="39" spans="1:7">
      <c r="A39" s="1485" t="s">
        <v>5624</v>
      </c>
      <c r="B39" s="1486">
        <v>1687</v>
      </c>
      <c r="C39" s="1493">
        <v>357919610</v>
      </c>
      <c r="D39" s="1483">
        <v>884510</v>
      </c>
      <c r="E39" s="1487">
        <v>1</v>
      </c>
      <c r="F39" s="1487">
        <v>1</v>
      </c>
      <c r="G39" s="1487">
        <v>567000005</v>
      </c>
    </row>
    <row r="40" spans="1:7">
      <c r="A40" s="1485" t="s">
        <v>5625</v>
      </c>
      <c r="B40" s="1486">
        <v>1688</v>
      </c>
      <c r="C40" s="1493">
        <v>358804120</v>
      </c>
      <c r="D40" s="1483">
        <v>888930</v>
      </c>
      <c r="E40" s="1487">
        <v>2</v>
      </c>
      <c r="F40" s="1487">
        <v>1</v>
      </c>
      <c r="G40" s="1487">
        <v>567000005</v>
      </c>
    </row>
    <row r="41" spans="1:7">
      <c r="A41" s="1485" t="s">
        <v>5626</v>
      </c>
      <c r="B41" s="1486">
        <v>1689</v>
      </c>
      <c r="C41" s="1493">
        <v>359693050</v>
      </c>
      <c r="D41" s="1483">
        <v>893370</v>
      </c>
      <c r="E41" s="1487">
        <v>3</v>
      </c>
      <c r="F41" s="1487">
        <v>1</v>
      </c>
      <c r="G41" s="1487">
        <v>567000005</v>
      </c>
    </row>
    <row r="42" spans="1:7">
      <c r="A42" s="1485" t="s">
        <v>5627</v>
      </c>
      <c r="B42" s="1486">
        <v>1690</v>
      </c>
      <c r="C42" s="1493">
        <v>360586420</v>
      </c>
      <c r="D42" s="1483">
        <v>897840</v>
      </c>
      <c r="E42" s="1487">
        <v>1</v>
      </c>
      <c r="F42" s="1487">
        <v>2</v>
      </c>
      <c r="G42" s="1487">
        <v>567000005</v>
      </c>
    </row>
    <row r="43" spans="1:7">
      <c r="A43" s="1485" t="s">
        <v>5628</v>
      </c>
      <c r="B43" s="1486">
        <v>1691</v>
      </c>
      <c r="C43" s="1493">
        <v>361484260</v>
      </c>
      <c r="D43" s="1483">
        <v>902330</v>
      </c>
      <c r="E43" s="1487">
        <v>2</v>
      </c>
      <c r="F43" s="1487">
        <v>1</v>
      </c>
      <c r="G43" s="1487">
        <v>567000005</v>
      </c>
    </row>
    <row r="44" spans="1:7">
      <c r="A44" s="1485" t="s">
        <v>5629</v>
      </c>
      <c r="B44" s="1486">
        <v>1692</v>
      </c>
      <c r="C44" s="1493">
        <v>362386590</v>
      </c>
      <c r="D44" s="1483">
        <v>906840</v>
      </c>
      <c r="E44" s="1487">
        <v>3</v>
      </c>
      <c r="F44" s="1487">
        <v>1</v>
      </c>
      <c r="G44" s="1487">
        <v>567000005</v>
      </c>
    </row>
    <row r="45" spans="1:7">
      <c r="A45" s="1485" t="s">
        <v>5630</v>
      </c>
      <c r="B45" s="1486">
        <v>1693</v>
      </c>
      <c r="C45" s="1493">
        <v>363293430</v>
      </c>
      <c r="D45" s="1483">
        <v>911370</v>
      </c>
      <c r="E45" s="1487">
        <v>1</v>
      </c>
      <c r="F45" s="1487">
        <v>1</v>
      </c>
      <c r="G45" s="1487">
        <v>567000005</v>
      </c>
    </row>
    <row r="46" spans="1:7">
      <c r="A46" s="1485" t="s">
        <v>5631</v>
      </c>
      <c r="B46" s="1486">
        <v>1694</v>
      </c>
      <c r="C46" s="1493">
        <v>364204800</v>
      </c>
      <c r="D46" s="1483">
        <v>915930</v>
      </c>
      <c r="E46" s="1487">
        <v>2</v>
      </c>
      <c r="F46" s="1487">
        <v>1</v>
      </c>
      <c r="G46" s="1487">
        <v>567000005</v>
      </c>
    </row>
    <row r="47" spans="1:7">
      <c r="A47" s="1485" t="s">
        <v>5632</v>
      </c>
      <c r="B47" s="1486">
        <v>1695</v>
      </c>
      <c r="C47" s="1493">
        <v>365120730</v>
      </c>
      <c r="D47" s="1483">
        <v>920510</v>
      </c>
      <c r="E47" s="1487">
        <v>3</v>
      </c>
      <c r="F47" s="1487">
        <v>2</v>
      </c>
      <c r="G47" s="1487">
        <v>567000005</v>
      </c>
    </row>
    <row r="48" spans="1:7">
      <c r="A48" s="1485" t="s">
        <v>5633</v>
      </c>
      <c r="B48" s="1486">
        <v>1696</v>
      </c>
      <c r="C48" s="1493">
        <v>366041240</v>
      </c>
      <c r="D48" s="1483">
        <v>925110</v>
      </c>
      <c r="E48" s="1487">
        <v>1</v>
      </c>
      <c r="F48" s="1487">
        <v>1</v>
      </c>
      <c r="G48" s="1487">
        <v>567000005</v>
      </c>
    </row>
    <row r="49" spans="1:7">
      <c r="A49" s="1485" t="s">
        <v>5634</v>
      </c>
      <c r="B49" s="1486">
        <v>1697</v>
      </c>
      <c r="C49" s="1493">
        <v>366966350</v>
      </c>
      <c r="D49" s="1483">
        <v>929740</v>
      </c>
      <c r="E49" s="1487">
        <v>2</v>
      </c>
      <c r="F49" s="1487">
        <v>1</v>
      </c>
      <c r="G49" s="1487">
        <v>567000005</v>
      </c>
    </row>
    <row r="50" spans="1:7">
      <c r="A50" s="1485" t="s">
        <v>5635</v>
      </c>
      <c r="B50" s="1486">
        <v>1698</v>
      </c>
      <c r="C50" s="1493">
        <v>367896090</v>
      </c>
      <c r="D50" s="1483">
        <v>934390</v>
      </c>
      <c r="E50" s="1487">
        <v>3</v>
      </c>
      <c r="F50" s="1487">
        <v>1</v>
      </c>
      <c r="G50" s="1487">
        <v>567000005</v>
      </c>
    </row>
    <row r="51" spans="1:7">
      <c r="A51" s="1485" t="s">
        <v>5636</v>
      </c>
      <c r="B51" s="1486">
        <v>1699</v>
      </c>
      <c r="C51" s="1493">
        <v>368830480</v>
      </c>
      <c r="D51" s="1483">
        <v>939060</v>
      </c>
      <c r="E51" s="1487">
        <v>1</v>
      </c>
      <c r="F51" s="1487">
        <v>1</v>
      </c>
      <c r="G51" s="1487">
        <v>567000005</v>
      </c>
    </row>
    <row r="52" spans="1:7">
      <c r="A52" s="1481" t="s">
        <v>5637</v>
      </c>
      <c r="B52" s="1482">
        <v>1700</v>
      </c>
      <c r="C52" s="1493">
        <v>369769540</v>
      </c>
      <c r="D52" s="1483">
        <v>943760</v>
      </c>
      <c r="E52" s="1484">
        <v>2</v>
      </c>
      <c r="F52" s="1484">
        <v>2</v>
      </c>
      <c r="G52" s="1484">
        <v>567000005</v>
      </c>
    </row>
    <row r="53" spans="1:7">
      <c r="A53" s="1485" t="s">
        <v>5638</v>
      </c>
      <c r="B53" s="1486">
        <v>1701</v>
      </c>
      <c r="C53" s="1493">
        <v>370713300</v>
      </c>
      <c r="D53" s="1483">
        <v>948480</v>
      </c>
      <c r="E53" s="1487">
        <v>3</v>
      </c>
      <c r="F53" s="1487">
        <v>1</v>
      </c>
      <c r="G53" s="1487">
        <v>567000005</v>
      </c>
    </row>
    <row r="54" spans="1:7">
      <c r="A54" s="1485" t="s">
        <v>5639</v>
      </c>
      <c r="B54" s="1486">
        <v>1702</v>
      </c>
      <c r="C54" s="1493">
        <v>371661780</v>
      </c>
      <c r="D54" s="1483">
        <v>953220</v>
      </c>
      <c r="E54" s="1487">
        <v>1</v>
      </c>
      <c r="F54" s="1487">
        <v>1</v>
      </c>
      <c r="G54" s="1487">
        <v>567000005</v>
      </c>
    </row>
    <row r="55" spans="1:7">
      <c r="A55" s="1485" t="s">
        <v>5640</v>
      </c>
      <c r="B55" s="1486">
        <v>1703</v>
      </c>
      <c r="C55" s="1493">
        <v>372615000</v>
      </c>
      <c r="D55" s="1483">
        <v>957990</v>
      </c>
      <c r="E55" s="1487">
        <v>2</v>
      </c>
      <c r="F55" s="1487">
        <v>1</v>
      </c>
      <c r="G55" s="1487">
        <v>567000005</v>
      </c>
    </row>
    <row r="56" spans="1:7">
      <c r="A56" s="1485" t="s">
        <v>5641</v>
      </c>
      <c r="B56" s="1486">
        <v>1704</v>
      </c>
      <c r="C56" s="1493">
        <v>373572990</v>
      </c>
      <c r="D56" s="1483">
        <v>962780</v>
      </c>
      <c r="E56" s="1487">
        <v>3</v>
      </c>
      <c r="F56" s="1487">
        <v>1</v>
      </c>
      <c r="G56" s="1487">
        <v>567000005</v>
      </c>
    </row>
    <row r="57" spans="1:7">
      <c r="A57" s="1485" t="s">
        <v>5642</v>
      </c>
      <c r="B57" s="1486">
        <v>1705</v>
      </c>
      <c r="C57" s="1493">
        <v>374535770</v>
      </c>
      <c r="D57" s="1483">
        <v>967590</v>
      </c>
      <c r="E57" s="1487">
        <v>1</v>
      </c>
      <c r="F57" s="1487">
        <v>2</v>
      </c>
      <c r="G57" s="1487">
        <v>567000005</v>
      </c>
    </row>
    <row r="58" spans="1:7">
      <c r="A58" s="1485" t="s">
        <v>5643</v>
      </c>
      <c r="B58" s="1486">
        <v>1706</v>
      </c>
      <c r="C58" s="1493">
        <v>375503360</v>
      </c>
      <c r="D58" s="1483">
        <v>972430</v>
      </c>
      <c r="E58" s="1487">
        <v>2</v>
      </c>
      <c r="F58" s="1487">
        <v>1</v>
      </c>
      <c r="G58" s="1487">
        <v>567000005</v>
      </c>
    </row>
    <row r="59" spans="1:7">
      <c r="A59" s="1485" t="s">
        <v>5644</v>
      </c>
      <c r="B59" s="1486">
        <v>1707</v>
      </c>
      <c r="C59" s="1493">
        <v>376475790</v>
      </c>
      <c r="D59" s="1483">
        <v>977290</v>
      </c>
      <c r="E59" s="1487">
        <v>3</v>
      </c>
      <c r="F59" s="1487">
        <v>1</v>
      </c>
      <c r="G59" s="1487">
        <v>567000005</v>
      </c>
    </row>
    <row r="60" spans="1:7">
      <c r="A60" s="1485" t="s">
        <v>5645</v>
      </c>
      <c r="B60" s="1486">
        <v>1708</v>
      </c>
      <c r="C60" s="1493">
        <v>377453080</v>
      </c>
      <c r="D60" s="1483">
        <v>982180</v>
      </c>
      <c r="E60" s="1487">
        <v>1</v>
      </c>
      <c r="F60" s="1487">
        <v>1</v>
      </c>
      <c r="G60" s="1487">
        <v>567000005</v>
      </c>
    </row>
    <row r="61" spans="1:7">
      <c r="A61" s="1485" t="s">
        <v>5646</v>
      </c>
      <c r="B61" s="1486">
        <v>1709</v>
      </c>
      <c r="C61" s="1493">
        <v>378435260</v>
      </c>
      <c r="D61" s="1483">
        <v>987090</v>
      </c>
      <c r="E61" s="1487">
        <v>2</v>
      </c>
      <c r="F61" s="1487">
        <v>1</v>
      </c>
      <c r="G61" s="1487">
        <v>567000005</v>
      </c>
    </row>
    <row r="62" spans="1:7">
      <c r="A62" s="1485" t="s">
        <v>5647</v>
      </c>
      <c r="B62" s="1486">
        <v>1710</v>
      </c>
      <c r="C62" s="1493">
        <v>379422350</v>
      </c>
      <c r="D62" s="1483">
        <v>992030</v>
      </c>
      <c r="E62" s="1487">
        <v>3</v>
      </c>
      <c r="F62" s="1487">
        <v>2</v>
      </c>
      <c r="G62" s="1487">
        <v>567000005</v>
      </c>
    </row>
    <row r="63" spans="1:7">
      <c r="A63" s="1485" t="s">
        <v>5648</v>
      </c>
      <c r="B63" s="1486">
        <v>1711</v>
      </c>
      <c r="C63" s="1493">
        <v>380414380</v>
      </c>
      <c r="D63" s="1483">
        <v>996990</v>
      </c>
      <c r="E63" s="1487">
        <v>1</v>
      </c>
      <c r="F63" s="1487">
        <v>1</v>
      </c>
      <c r="G63" s="1487">
        <v>567000005</v>
      </c>
    </row>
    <row r="64" spans="1:7">
      <c r="A64" s="1485" t="s">
        <v>5649</v>
      </c>
      <c r="B64" s="1486">
        <v>1712</v>
      </c>
      <c r="C64" s="1493">
        <v>381411370</v>
      </c>
      <c r="D64" s="1483">
        <v>1001970</v>
      </c>
      <c r="E64" s="1487">
        <v>2</v>
      </c>
      <c r="F64" s="1487">
        <v>1</v>
      </c>
      <c r="G64" s="1487">
        <v>567000005</v>
      </c>
    </row>
    <row r="65" spans="1:7">
      <c r="A65" s="1485" t="s">
        <v>5650</v>
      </c>
      <c r="B65" s="1486">
        <v>1713</v>
      </c>
      <c r="C65" s="1493">
        <v>382413340</v>
      </c>
      <c r="D65" s="1483">
        <v>1006980</v>
      </c>
      <c r="E65" s="1487">
        <v>3</v>
      </c>
      <c r="F65" s="1487">
        <v>1</v>
      </c>
      <c r="G65" s="1487">
        <v>567000005</v>
      </c>
    </row>
    <row r="66" spans="1:7">
      <c r="A66" s="1485" t="s">
        <v>5651</v>
      </c>
      <c r="B66" s="1486">
        <v>1714</v>
      </c>
      <c r="C66" s="1493">
        <v>383420320</v>
      </c>
      <c r="D66" s="1483">
        <v>1012010</v>
      </c>
      <c r="E66" s="1487">
        <v>1</v>
      </c>
      <c r="F66" s="1487">
        <v>1</v>
      </c>
      <c r="G66" s="1487">
        <v>567000005</v>
      </c>
    </row>
    <row r="67" spans="1:7">
      <c r="A67" s="1485" t="s">
        <v>5652</v>
      </c>
      <c r="B67" s="1486">
        <v>1715</v>
      </c>
      <c r="C67" s="1493">
        <v>384432330</v>
      </c>
      <c r="D67" s="1483">
        <v>1017070</v>
      </c>
      <c r="E67" s="1487">
        <v>2</v>
      </c>
      <c r="F67" s="1487">
        <v>2</v>
      </c>
      <c r="G67" s="1487">
        <v>567000005</v>
      </c>
    </row>
    <row r="68" spans="1:7">
      <c r="A68" s="1485" t="s">
        <v>5653</v>
      </c>
      <c r="B68" s="1486">
        <v>1716</v>
      </c>
      <c r="C68" s="1493">
        <v>385449400</v>
      </c>
      <c r="D68" s="1483">
        <v>1022160</v>
      </c>
      <c r="E68" s="1487">
        <v>3</v>
      </c>
      <c r="F68" s="1487">
        <v>1</v>
      </c>
      <c r="G68" s="1487">
        <v>567000005</v>
      </c>
    </row>
    <row r="69" spans="1:7">
      <c r="A69" s="1485" t="s">
        <v>5654</v>
      </c>
      <c r="B69" s="1486">
        <v>1717</v>
      </c>
      <c r="C69" s="1493">
        <v>386471560</v>
      </c>
      <c r="D69" s="1483">
        <v>1027270</v>
      </c>
      <c r="E69" s="1487">
        <v>1</v>
      </c>
      <c r="F69" s="1487">
        <v>1</v>
      </c>
      <c r="G69" s="1487">
        <v>567000005</v>
      </c>
    </row>
    <row r="70" spans="1:7">
      <c r="A70" s="1485" t="s">
        <v>5655</v>
      </c>
      <c r="B70" s="1486">
        <v>1718</v>
      </c>
      <c r="C70" s="1493">
        <v>387498830</v>
      </c>
      <c r="D70" s="1483">
        <v>1032410</v>
      </c>
      <c r="E70" s="1487">
        <v>2</v>
      </c>
      <c r="F70" s="1487">
        <v>1</v>
      </c>
      <c r="G70" s="1487">
        <v>567000005</v>
      </c>
    </row>
    <row r="71" spans="1:7">
      <c r="A71" s="1485" t="s">
        <v>5656</v>
      </c>
      <c r="B71" s="1486">
        <v>1719</v>
      </c>
      <c r="C71" s="1493">
        <v>388531240</v>
      </c>
      <c r="D71" s="1483">
        <v>1037570</v>
      </c>
      <c r="E71" s="1487">
        <v>3</v>
      </c>
      <c r="F71" s="1487">
        <v>1</v>
      </c>
      <c r="G71" s="1487">
        <v>567000005</v>
      </c>
    </row>
    <row r="72" spans="1:7">
      <c r="A72" s="1485" t="s">
        <v>5657</v>
      </c>
      <c r="B72" s="1486">
        <v>1720</v>
      </c>
      <c r="C72" s="1493">
        <v>389568810</v>
      </c>
      <c r="D72" s="1483">
        <v>1042760</v>
      </c>
      <c r="E72" s="1487">
        <v>1</v>
      </c>
      <c r="F72" s="1487">
        <v>2</v>
      </c>
      <c r="G72" s="1487">
        <v>567000005</v>
      </c>
    </row>
    <row r="73" spans="1:7">
      <c r="A73" s="1485" t="s">
        <v>5658</v>
      </c>
      <c r="B73" s="1486">
        <v>1721</v>
      </c>
      <c r="C73" s="1493">
        <v>390611570</v>
      </c>
      <c r="D73" s="1483">
        <v>1047970</v>
      </c>
      <c r="E73" s="1487">
        <v>2</v>
      </c>
      <c r="F73" s="1487">
        <v>1</v>
      </c>
      <c r="G73" s="1487">
        <v>567000005</v>
      </c>
    </row>
    <row r="74" spans="1:7">
      <c r="A74" s="1485" t="s">
        <v>5659</v>
      </c>
      <c r="B74" s="1486">
        <v>1722</v>
      </c>
      <c r="C74" s="1493">
        <v>391659540</v>
      </c>
      <c r="D74" s="1483">
        <v>1053210</v>
      </c>
      <c r="E74" s="1487">
        <v>3</v>
      </c>
      <c r="F74" s="1487">
        <v>1</v>
      </c>
      <c r="G74" s="1487">
        <v>567000005</v>
      </c>
    </row>
    <row r="75" spans="1:7">
      <c r="A75" s="1485" t="s">
        <v>5660</v>
      </c>
      <c r="B75" s="1486">
        <v>1723</v>
      </c>
      <c r="C75" s="1493">
        <v>392712750</v>
      </c>
      <c r="D75" s="1483">
        <v>1058480</v>
      </c>
      <c r="E75" s="1487">
        <v>1</v>
      </c>
      <c r="F75" s="1487">
        <v>1</v>
      </c>
      <c r="G75" s="1487">
        <v>567000005</v>
      </c>
    </row>
    <row r="76" spans="1:7">
      <c r="A76" s="1485" t="s">
        <v>5661</v>
      </c>
      <c r="B76" s="1486">
        <v>1724</v>
      </c>
      <c r="C76" s="1493">
        <v>393771230</v>
      </c>
      <c r="D76" s="1483">
        <v>1063770</v>
      </c>
      <c r="E76" s="1487">
        <v>2</v>
      </c>
      <c r="F76" s="1487">
        <v>1</v>
      </c>
      <c r="G76" s="1487">
        <v>567000005</v>
      </c>
    </row>
    <row r="77" spans="1:7">
      <c r="A77" s="1485" t="s">
        <v>5662</v>
      </c>
      <c r="B77" s="1486">
        <v>1725</v>
      </c>
      <c r="C77" s="1493">
        <v>394835000</v>
      </c>
      <c r="D77" s="1483">
        <v>1069090</v>
      </c>
      <c r="E77" s="1487">
        <v>3</v>
      </c>
      <c r="F77" s="1487">
        <v>2</v>
      </c>
      <c r="G77" s="1487">
        <v>567000005</v>
      </c>
    </row>
    <row r="78" spans="1:7">
      <c r="A78" s="1485" t="s">
        <v>5663</v>
      </c>
      <c r="B78" s="1486">
        <v>1726</v>
      </c>
      <c r="C78" s="1493">
        <v>395904090</v>
      </c>
      <c r="D78" s="1483">
        <v>1074440</v>
      </c>
      <c r="E78" s="1487">
        <v>1</v>
      </c>
      <c r="F78" s="1487">
        <v>1</v>
      </c>
      <c r="G78" s="1487">
        <v>567000005</v>
      </c>
    </row>
    <row r="79" spans="1:7">
      <c r="A79" s="1485" t="s">
        <v>5664</v>
      </c>
      <c r="B79" s="1486">
        <v>1727</v>
      </c>
      <c r="C79" s="1493">
        <v>396978530</v>
      </c>
      <c r="D79" s="1483">
        <v>1079810</v>
      </c>
      <c r="E79" s="1487">
        <v>2</v>
      </c>
      <c r="F79" s="1487">
        <v>1</v>
      </c>
      <c r="G79" s="1487">
        <v>567000005</v>
      </c>
    </row>
    <row r="80" spans="1:7">
      <c r="A80" s="1485" t="s">
        <v>5665</v>
      </c>
      <c r="B80" s="1486">
        <v>1728</v>
      </c>
      <c r="C80" s="1493">
        <v>398058340</v>
      </c>
      <c r="D80" s="1483">
        <v>1085210</v>
      </c>
      <c r="E80" s="1487">
        <v>3</v>
      </c>
      <c r="F80" s="1487">
        <v>1</v>
      </c>
      <c r="G80" s="1487">
        <v>567000005</v>
      </c>
    </row>
    <row r="81" spans="1:7">
      <c r="A81" s="1485" t="s">
        <v>5666</v>
      </c>
      <c r="B81" s="1486">
        <v>1729</v>
      </c>
      <c r="C81" s="1493">
        <v>399143550</v>
      </c>
      <c r="D81" s="1483">
        <v>1090640</v>
      </c>
      <c r="E81" s="1487">
        <v>1</v>
      </c>
      <c r="F81" s="1487">
        <v>1</v>
      </c>
      <c r="G81" s="1487">
        <v>567000005</v>
      </c>
    </row>
    <row r="82" spans="1:7">
      <c r="A82" s="1485" t="s">
        <v>5667</v>
      </c>
      <c r="B82" s="1486">
        <v>1730</v>
      </c>
      <c r="C82" s="1493">
        <v>400234190</v>
      </c>
      <c r="D82" s="1483">
        <v>1096090</v>
      </c>
      <c r="E82" s="1487">
        <v>2</v>
      </c>
      <c r="F82" s="1487">
        <v>2</v>
      </c>
      <c r="G82" s="1487">
        <v>567000005</v>
      </c>
    </row>
    <row r="83" spans="1:7">
      <c r="A83" s="1485" t="s">
        <v>5668</v>
      </c>
      <c r="B83" s="1486">
        <v>1731</v>
      </c>
      <c r="C83" s="1493">
        <v>401330280</v>
      </c>
      <c r="D83" s="1483">
        <v>1101570</v>
      </c>
      <c r="E83" s="1487">
        <v>3</v>
      </c>
      <c r="F83" s="1487">
        <v>1</v>
      </c>
      <c r="G83" s="1487">
        <v>567000005</v>
      </c>
    </row>
    <row r="84" spans="1:7">
      <c r="A84" s="1485" t="s">
        <v>5669</v>
      </c>
      <c r="B84" s="1486">
        <v>1732</v>
      </c>
      <c r="C84" s="1493">
        <v>402431850</v>
      </c>
      <c r="D84" s="1483">
        <v>1107080</v>
      </c>
      <c r="E84" s="1487">
        <v>1</v>
      </c>
      <c r="F84" s="1487">
        <v>1</v>
      </c>
      <c r="G84" s="1487">
        <v>567000005</v>
      </c>
    </row>
    <row r="85" spans="1:7">
      <c r="A85" s="1485" t="s">
        <v>5670</v>
      </c>
      <c r="B85" s="1486">
        <v>1733</v>
      </c>
      <c r="C85" s="1493">
        <v>403538930</v>
      </c>
      <c r="D85" s="1483">
        <v>1112620</v>
      </c>
      <c r="E85" s="1487">
        <v>2</v>
      </c>
      <c r="F85" s="1487">
        <v>1</v>
      </c>
      <c r="G85" s="1487">
        <v>567000005</v>
      </c>
    </row>
    <row r="86" spans="1:7">
      <c r="A86" s="1485" t="s">
        <v>5671</v>
      </c>
      <c r="B86" s="1486">
        <v>1734</v>
      </c>
      <c r="C86" s="1493">
        <v>404651550</v>
      </c>
      <c r="D86" s="1483">
        <v>1118180</v>
      </c>
      <c r="E86" s="1487">
        <v>3</v>
      </c>
      <c r="F86" s="1487">
        <v>1</v>
      </c>
      <c r="G86" s="1487">
        <v>567000005</v>
      </c>
    </row>
    <row r="87" spans="1:7">
      <c r="A87" s="1485" t="s">
        <v>5672</v>
      </c>
      <c r="B87" s="1486">
        <v>1735</v>
      </c>
      <c r="C87" s="1493">
        <v>405769730</v>
      </c>
      <c r="D87" s="1483">
        <v>1123770</v>
      </c>
      <c r="E87" s="1487">
        <v>1</v>
      </c>
      <c r="F87" s="1487">
        <v>2</v>
      </c>
      <c r="G87" s="1487">
        <v>567000005</v>
      </c>
    </row>
    <row r="88" spans="1:7">
      <c r="A88" s="1485" t="s">
        <v>5673</v>
      </c>
      <c r="B88" s="1486">
        <v>1736</v>
      </c>
      <c r="C88" s="1493">
        <v>406893500</v>
      </c>
      <c r="D88" s="1483">
        <v>1129390</v>
      </c>
      <c r="E88" s="1487">
        <v>2</v>
      </c>
      <c r="F88" s="1487">
        <v>1</v>
      </c>
      <c r="G88" s="1487">
        <v>567000005</v>
      </c>
    </row>
    <row r="89" spans="1:7">
      <c r="A89" s="1485" t="s">
        <v>5674</v>
      </c>
      <c r="B89" s="1486">
        <v>1737</v>
      </c>
      <c r="C89" s="1493">
        <v>408022890</v>
      </c>
      <c r="D89" s="1483">
        <v>1135040</v>
      </c>
      <c r="E89" s="1487">
        <v>3</v>
      </c>
      <c r="F89" s="1487">
        <v>1</v>
      </c>
      <c r="G89" s="1487">
        <v>567000005</v>
      </c>
    </row>
    <row r="90" spans="1:7">
      <c r="A90" s="1485" t="s">
        <v>5675</v>
      </c>
      <c r="B90" s="1486">
        <v>1738</v>
      </c>
      <c r="C90" s="1493">
        <v>409157930</v>
      </c>
      <c r="D90" s="1483">
        <v>1140720</v>
      </c>
      <c r="E90" s="1487">
        <v>1</v>
      </c>
      <c r="F90" s="1487">
        <v>1</v>
      </c>
      <c r="G90" s="1487">
        <v>567000005</v>
      </c>
    </row>
    <row r="91" spans="1:7">
      <c r="A91" s="1485" t="s">
        <v>5676</v>
      </c>
      <c r="B91" s="1486">
        <v>1739</v>
      </c>
      <c r="C91" s="1493">
        <v>410298650</v>
      </c>
      <c r="D91" s="1483">
        <v>1146420</v>
      </c>
      <c r="E91" s="1487">
        <v>2</v>
      </c>
      <c r="F91" s="1487">
        <v>1</v>
      </c>
      <c r="G91" s="1487">
        <v>567000005</v>
      </c>
    </row>
    <row r="92" spans="1:7">
      <c r="A92" s="1485" t="s">
        <v>5677</v>
      </c>
      <c r="B92" s="1486">
        <v>1740</v>
      </c>
      <c r="C92" s="1493">
        <v>411445070</v>
      </c>
      <c r="D92" s="1483">
        <v>1152150</v>
      </c>
      <c r="E92" s="1487">
        <v>3</v>
      </c>
      <c r="F92" s="1487">
        <v>2</v>
      </c>
      <c r="G92" s="1487">
        <v>567000005</v>
      </c>
    </row>
    <row r="93" spans="1:7">
      <c r="A93" s="1485" t="s">
        <v>5678</v>
      </c>
      <c r="B93" s="1486">
        <v>1741</v>
      </c>
      <c r="C93" s="1493">
        <v>412597220</v>
      </c>
      <c r="D93" s="1483">
        <v>1157910</v>
      </c>
      <c r="E93" s="1487">
        <v>1</v>
      </c>
      <c r="F93" s="1487">
        <v>1</v>
      </c>
      <c r="G93" s="1487">
        <v>567000005</v>
      </c>
    </row>
    <row r="94" spans="1:7">
      <c r="A94" s="1485" t="s">
        <v>5679</v>
      </c>
      <c r="B94" s="1486">
        <v>1742</v>
      </c>
      <c r="C94" s="1493">
        <v>413755130</v>
      </c>
      <c r="D94" s="1483">
        <v>1163700</v>
      </c>
      <c r="E94" s="1487">
        <v>2</v>
      </c>
      <c r="F94" s="1487">
        <v>1</v>
      </c>
      <c r="G94" s="1487">
        <v>567000005</v>
      </c>
    </row>
    <row r="95" spans="1:7">
      <c r="A95" s="1485" t="s">
        <v>5680</v>
      </c>
      <c r="B95" s="1486">
        <v>1743</v>
      </c>
      <c r="C95" s="1493">
        <v>414918830</v>
      </c>
      <c r="D95" s="1483">
        <v>1169520</v>
      </c>
      <c r="E95" s="1487">
        <v>3</v>
      </c>
      <c r="F95" s="1487">
        <v>1</v>
      </c>
      <c r="G95" s="1487">
        <v>567000005</v>
      </c>
    </row>
    <row r="96" spans="1:7">
      <c r="A96" s="1485" t="s">
        <v>5681</v>
      </c>
      <c r="B96" s="1486">
        <v>1744</v>
      </c>
      <c r="C96" s="1493">
        <v>416088350</v>
      </c>
      <c r="D96" s="1483">
        <v>1175370</v>
      </c>
      <c r="E96" s="1487">
        <v>1</v>
      </c>
      <c r="F96" s="1487">
        <v>1</v>
      </c>
      <c r="G96" s="1487">
        <v>567000005</v>
      </c>
    </row>
    <row r="97" spans="1:7">
      <c r="A97" s="1485" t="s">
        <v>5682</v>
      </c>
      <c r="B97" s="1486">
        <v>1745</v>
      </c>
      <c r="C97" s="1493">
        <v>417263720</v>
      </c>
      <c r="D97" s="1483">
        <v>1181250</v>
      </c>
      <c r="E97" s="1487">
        <v>2</v>
      </c>
      <c r="F97" s="1487">
        <v>2</v>
      </c>
      <c r="G97" s="1487">
        <v>567000005</v>
      </c>
    </row>
    <row r="98" spans="1:7">
      <c r="A98" s="1485" t="s">
        <v>5683</v>
      </c>
      <c r="B98" s="1486">
        <v>1746</v>
      </c>
      <c r="C98" s="1493">
        <v>418444970</v>
      </c>
      <c r="D98" s="1483">
        <v>1187160</v>
      </c>
      <c r="E98" s="1487">
        <v>3</v>
      </c>
      <c r="F98" s="1487">
        <v>1</v>
      </c>
      <c r="G98" s="1487">
        <v>567000005</v>
      </c>
    </row>
    <row r="99" spans="1:7">
      <c r="A99" s="1485" t="s">
        <v>5684</v>
      </c>
      <c r="B99" s="1486">
        <v>1747</v>
      </c>
      <c r="C99" s="1493">
        <v>419632130</v>
      </c>
      <c r="D99" s="1483">
        <v>1193100</v>
      </c>
      <c r="E99" s="1487">
        <v>1</v>
      </c>
      <c r="F99" s="1487">
        <v>1</v>
      </c>
      <c r="G99" s="1487">
        <v>567000005</v>
      </c>
    </row>
    <row r="100" spans="1:7">
      <c r="A100" s="1485" t="s">
        <v>5685</v>
      </c>
      <c r="B100" s="1486">
        <v>1748</v>
      </c>
      <c r="C100" s="1493">
        <v>420825230</v>
      </c>
      <c r="D100" s="1483">
        <v>1199070</v>
      </c>
      <c r="E100" s="1487">
        <v>2</v>
      </c>
      <c r="F100" s="1487">
        <v>1</v>
      </c>
      <c r="G100" s="1487">
        <v>567000005</v>
      </c>
    </row>
    <row r="101" spans="1:7">
      <c r="A101" s="1485" t="s">
        <v>5686</v>
      </c>
      <c r="B101" s="1486">
        <v>1749</v>
      </c>
      <c r="C101" s="1493">
        <v>422024300</v>
      </c>
      <c r="D101" s="1483">
        <v>1205070</v>
      </c>
      <c r="E101" s="1487">
        <v>3</v>
      </c>
      <c r="F101" s="1487">
        <v>1</v>
      </c>
      <c r="G101" s="1487">
        <v>567000005</v>
      </c>
    </row>
    <row r="102" spans="1:7">
      <c r="A102" s="1481" t="s">
        <v>5687</v>
      </c>
      <c r="B102" s="1482">
        <v>1750</v>
      </c>
      <c r="C102" s="1493">
        <v>423229370</v>
      </c>
      <c r="D102" s="1483">
        <v>1211100</v>
      </c>
      <c r="E102" s="1484">
        <v>1</v>
      </c>
      <c r="F102" s="1484">
        <v>2</v>
      </c>
      <c r="G102" s="1484">
        <v>567000005</v>
      </c>
    </row>
    <row r="103" spans="1:7">
      <c r="A103" s="1485" t="s">
        <v>5688</v>
      </c>
      <c r="B103" s="1486">
        <v>1751</v>
      </c>
      <c r="C103" s="1493">
        <v>424440470</v>
      </c>
      <c r="D103" s="1483">
        <v>1217160</v>
      </c>
      <c r="E103" s="1487">
        <v>2</v>
      </c>
      <c r="F103" s="1487">
        <v>1</v>
      </c>
      <c r="G103" s="1487">
        <v>567000005</v>
      </c>
    </row>
    <row r="104" spans="1:7">
      <c r="A104" s="1485" t="s">
        <v>5689</v>
      </c>
      <c r="B104" s="1486">
        <v>1752</v>
      </c>
      <c r="C104" s="1493">
        <v>425657630</v>
      </c>
      <c r="D104" s="1483">
        <v>1223250</v>
      </c>
      <c r="E104" s="1487">
        <v>3</v>
      </c>
      <c r="F104" s="1487">
        <v>1</v>
      </c>
      <c r="G104" s="1487">
        <v>567000005</v>
      </c>
    </row>
    <row r="105" spans="1:7">
      <c r="A105" s="1485" t="s">
        <v>5690</v>
      </c>
      <c r="B105" s="1486">
        <v>1753</v>
      </c>
      <c r="C105" s="1493">
        <v>426880880</v>
      </c>
      <c r="D105" s="1483">
        <v>1229370</v>
      </c>
      <c r="E105" s="1487">
        <v>1</v>
      </c>
      <c r="F105" s="1487">
        <v>1</v>
      </c>
      <c r="G105" s="1487">
        <v>567000005</v>
      </c>
    </row>
    <row r="106" spans="1:7">
      <c r="A106" s="1485" t="s">
        <v>5691</v>
      </c>
      <c r="B106" s="1486">
        <v>1754</v>
      </c>
      <c r="C106" s="1493">
        <v>428110250</v>
      </c>
      <c r="D106" s="1483">
        <v>1235520</v>
      </c>
      <c r="E106" s="1487">
        <v>2</v>
      </c>
      <c r="F106" s="1487">
        <v>1</v>
      </c>
      <c r="G106" s="1487">
        <v>567000005</v>
      </c>
    </row>
    <row r="107" spans="1:7">
      <c r="A107" s="1485" t="s">
        <v>5692</v>
      </c>
      <c r="B107" s="1486">
        <v>1755</v>
      </c>
      <c r="C107" s="1493">
        <v>429345770</v>
      </c>
      <c r="D107" s="1483">
        <v>1241700</v>
      </c>
      <c r="E107" s="1487">
        <v>3</v>
      </c>
      <c r="F107" s="1487">
        <v>2</v>
      </c>
      <c r="G107" s="1487">
        <v>567000005</v>
      </c>
    </row>
    <row r="108" spans="1:7">
      <c r="A108" s="1485" t="s">
        <v>5693</v>
      </c>
      <c r="B108" s="1486">
        <v>1756</v>
      </c>
      <c r="C108" s="1493">
        <v>430587470</v>
      </c>
      <c r="D108" s="1483">
        <v>1247910</v>
      </c>
      <c r="E108" s="1487">
        <v>1</v>
      </c>
      <c r="F108" s="1487">
        <v>1</v>
      </c>
      <c r="G108" s="1487">
        <v>567000005</v>
      </c>
    </row>
    <row r="109" spans="1:7">
      <c r="A109" s="1485" t="s">
        <v>5694</v>
      </c>
      <c r="B109" s="1486">
        <v>1757</v>
      </c>
      <c r="C109" s="1493">
        <v>431835380</v>
      </c>
      <c r="D109" s="1483">
        <v>1254150</v>
      </c>
      <c r="E109" s="1487">
        <v>2</v>
      </c>
      <c r="F109" s="1487">
        <v>1</v>
      </c>
      <c r="G109" s="1487">
        <v>567000005</v>
      </c>
    </row>
    <row r="110" spans="1:7">
      <c r="A110" s="1485" t="s">
        <v>5695</v>
      </c>
      <c r="B110" s="1486">
        <v>1758</v>
      </c>
      <c r="C110" s="1493">
        <v>433089530</v>
      </c>
      <c r="D110" s="1483">
        <v>1260420</v>
      </c>
      <c r="E110" s="1487">
        <v>3</v>
      </c>
      <c r="F110" s="1487">
        <v>1</v>
      </c>
      <c r="G110" s="1487">
        <v>567000005</v>
      </c>
    </row>
    <row r="111" spans="1:7">
      <c r="A111" s="1485" t="s">
        <v>5696</v>
      </c>
      <c r="B111" s="1486">
        <v>1759</v>
      </c>
      <c r="C111" s="1493">
        <v>434349950</v>
      </c>
      <c r="D111" s="1483">
        <v>1266720</v>
      </c>
      <c r="E111" s="1487">
        <v>1</v>
      </c>
      <c r="F111" s="1487">
        <v>1</v>
      </c>
      <c r="G111" s="1487">
        <v>567000005</v>
      </c>
    </row>
    <row r="112" spans="1:7">
      <c r="A112" s="1485" t="s">
        <v>5697</v>
      </c>
      <c r="B112" s="1486">
        <v>1760</v>
      </c>
      <c r="C112" s="1493">
        <v>435616670</v>
      </c>
      <c r="D112" s="1483">
        <v>1273050</v>
      </c>
      <c r="E112" s="1487">
        <v>2</v>
      </c>
      <c r="F112" s="1487">
        <v>2</v>
      </c>
      <c r="G112" s="1487">
        <v>567000005</v>
      </c>
    </row>
    <row r="113" spans="1:7">
      <c r="A113" s="1485" t="s">
        <v>5698</v>
      </c>
      <c r="B113" s="1486">
        <v>1761</v>
      </c>
      <c r="C113" s="1493">
        <v>436889720</v>
      </c>
      <c r="D113" s="1483">
        <v>1279420</v>
      </c>
      <c r="E113" s="1487">
        <v>3</v>
      </c>
      <c r="F113" s="1487">
        <v>1</v>
      </c>
      <c r="G113" s="1487">
        <v>567000005</v>
      </c>
    </row>
    <row r="114" spans="1:7">
      <c r="A114" s="1485" t="s">
        <v>5699</v>
      </c>
      <c r="B114" s="1486">
        <v>1762</v>
      </c>
      <c r="C114" s="1493">
        <v>438169140</v>
      </c>
      <c r="D114" s="1483">
        <v>1285820</v>
      </c>
      <c r="E114" s="1487">
        <v>1</v>
      </c>
      <c r="F114" s="1487">
        <v>1</v>
      </c>
      <c r="G114" s="1487">
        <v>567000005</v>
      </c>
    </row>
    <row r="115" spans="1:7">
      <c r="A115" s="1485" t="s">
        <v>5700</v>
      </c>
      <c r="B115" s="1486">
        <v>1763</v>
      </c>
      <c r="C115" s="1493">
        <v>439454960</v>
      </c>
      <c r="D115" s="1483">
        <v>1292250</v>
      </c>
      <c r="E115" s="1487">
        <v>2</v>
      </c>
      <c r="F115" s="1487">
        <v>1</v>
      </c>
      <c r="G115" s="1487">
        <v>567000005</v>
      </c>
    </row>
    <row r="116" spans="1:7">
      <c r="A116" s="1485" t="s">
        <v>5701</v>
      </c>
      <c r="B116" s="1486">
        <v>1764</v>
      </c>
      <c r="C116" s="1493">
        <v>440747210</v>
      </c>
      <c r="D116" s="1483">
        <v>1298710</v>
      </c>
      <c r="E116" s="1487">
        <v>3</v>
      </c>
      <c r="F116" s="1487">
        <v>1</v>
      </c>
      <c r="G116" s="1487">
        <v>567000005</v>
      </c>
    </row>
    <row r="117" spans="1:7">
      <c r="A117" s="1485" t="s">
        <v>5702</v>
      </c>
      <c r="B117" s="1486">
        <v>1765</v>
      </c>
      <c r="C117" s="1493">
        <v>442045920</v>
      </c>
      <c r="D117" s="1483">
        <v>1305200</v>
      </c>
      <c r="E117" s="1487">
        <v>1</v>
      </c>
      <c r="F117" s="1487">
        <v>2</v>
      </c>
      <c r="G117" s="1487">
        <v>567000005</v>
      </c>
    </row>
    <row r="118" spans="1:7">
      <c r="A118" s="1485" t="s">
        <v>5703</v>
      </c>
      <c r="B118" s="1486">
        <v>1766</v>
      </c>
      <c r="C118" s="1493">
        <v>443351120</v>
      </c>
      <c r="D118" s="1483">
        <v>1311730</v>
      </c>
      <c r="E118" s="1487">
        <v>2</v>
      </c>
      <c r="F118" s="1487">
        <v>1</v>
      </c>
      <c r="G118" s="1487">
        <v>567000005</v>
      </c>
    </row>
    <row r="119" spans="1:7">
      <c r="A119" s="1485" t="s">
        <v>5704</v>
      </c>
      <c r="B119" s="1486">
        <v>1767</v>
      </c>
      <c r="C119" s="1493">
        <v>444662850</v>
      </c>
      <c r="D119" s="1483">
        <v>1318290</v>
      </c>
      <c r="E119" s="1487">
        <v>3</v>
      </c>
      <c r="F119" s="1487">
        <v>1</v>
      </c>
      <c r="G119" s="1487">
        <v>567000005</v>
      </c>
    </row>
    <row r="120" spans="1:7">
      <c r="A120" s="1485" t="s">
        <v>5705</v>
      </c>
      <c r="B120" s="1486">
        <v>1768</v>
      </c>
      <c r="C120" s="1493">
        <v>445981140</v>
      </c>
      <c r="D120" s="1483">
        <v>1324880</v>
      </c>
      <c r="E120" s="1487">
        <v>1</v>
      </c>
      <c r="F120" s="1487">
        <v>1</v>
      </c>
      <c r="G120" s="1487">
        <v>567000005</v>
      </c>
    </row>
    <row r="121" spans="1:7">
      <c r="A121" s="1485" t="s">
        <v>5706</v>
      </c>
      <c r="B121" s="1486">
        <v>1769</v>
      </c>
      <c r="C121" s="1493">
        <v>447306020</v>
      </c>
      <c r="D121" s="1483">
        <v>1331500</v>
      </c>
      <c r="E121" s="1487">
        <v>2</v>
      </c>
      <c r="F121" s="1487">
        <v>1</v>
      </c>
      <c r="G121" s="1487">
        <v>567000005</v>
      </c>
    </row>
    <row r="122" spans="1:7">
      <c r="A122" s="1485" t="s">
        <v>5707</v>
      </c>
      <c r="B122" s="1486">
        <v>1770</v>
      </c>
      <c r="C122" s="1493">
        <v>448637520</v>
      </c>
      <c r="D122" s="1483">
        <v>1338160</v>
      </c>
      <c r="E122" s="1487">
        <v>3</v>
      </c>
      <c r="F122" s="1487">
        <v>2</v>
      </c>
      <c r="G122" s="1487">
        <v>567000005</v>
      </c>
    </row>
    <row r="123" spans="1:7">
      <c r="A123" s="1485" t="s">
        <v>5708</v>
      </c>
      <c r="B123" s="1486">
        <v>1771</v>
      </c>
      <c r="C123" s="1493">
        <v>449975680</v>
      </c>
      <c r="D123" s="1483">
        <v>1344850</v>
      </c>
      <c r="E123" s="1487">
        <v>1</v>
      </c>
      <c r="F123" s="1487">
        <v>1</v>
      </c>
      <c r="G123" s="1487">
        <v>567000005</v>
      </c>
    </row>
    <row r="124" spans="1:7">
      <c r="A124" s="1485" t="s">
        <v>5709</v>
      </c>
      <c r="B124" s="1486">
        <v>1772</v>
      </c>
      <c r="C124" s="1493">
        <v>451320530</v>
      </c>
      <c r="D124" s="1483">
        <v>1351570</v>
      </c>
      <c r="E124" s="1487">
        <v>2</v>
      </c>
      <c r="F124" s="1487">
        <v>1</v>
      </c>
      <c r="G124" s="1487">
        <v>567000005</v>
      </c>
    </row>
    <row r="125" spans="1:7">
      <c r="A125" s="1485" t="s">
        <v>5710</v>
      </c>
      <c r="B125" s="1486">
        <v>1773</v>
      </c>
      <c r="C125" s="1493">
        <v>452672100</v>
      </c>
      <c r="D125" s="1483">
        <v>1358330</v>
      </c>
      <c r="E125" s="1487">
        <v>3</v>
      </c>
      <c r="F125" s="1487">
        <v>1</v>
      </c>
      <c r="G125" s="1487">
        <v>567000005</v>
      </c>
    </row>
    <row r="126" spans="1:7">
      <c r="A126" s="1485" t="s">
        <v>5711</v>
      </c>
      <c r="B126" s="1486">
        <v>1774</v>
      </c>
      <c r="C126" s="1493">
        <v>454030430</v>
      </c>
      <c r="D126" s="1483">
        <v>1365120</v>
      </c>
      <c r="E126" s="1487">
        <v>1</v>
      </c>
      <c r="F126" s="1487">
        <v>1</v>
      </c>
      <c r="G126" s="1487">
        <v>567000005</v>
      </c>
    </row>
    <row r="127" spans="1:7">
      <c r="A127" s="1485" t="s">
        <v>5712</v>
      </c>
      <c r="B127" s="1486">
        <v>1775</v>
      </c>
      <c r="C127" s="1493">
        <v>455395550</v>
      </c>
      <c r="D127" s="1483">
        <v>1371950</v>
      </c>
      <c r="E127" s="1487">
        <v>2</v>
      </c>
      <c r="F127" s="1487">
        <v>2</v>
      </c>
      <c r="G127" s="1487">
        <v>567000005</v>
      </c>
    </row>
    <row r="128" spans="1:7">
      <c r="A128" s="1485" t="s">
        <v>5713</v>
      </c>
      <c r="B128" s="1486">
        <v>1776</v>
      </c>
      <c r="C128" s="1493">
        <v>456767500</v>
      </c>
      <c r="D128" s="1483">
        <v>1378810</v>
      </c>
      <c r="E128" s="1487">
        <v>3</v>
      </c>
      <c r="F128" s="1487">
        <v>1</v>
      </c>
      <c r="G128" s="1487">
        <v>567000005</v>
      </c>
    </row>
    <row r="129" spans="1:7">
      <c r="A129" s="1485" t="s">
        <v>5714</v>
      </c>
      <c r="B129" s="1486">
        <v>1777</v>
      </c>
      <c r="C129" s="1493">
        <v>458146310</v>
      </c>
      <c r="D129" s="1483">
        <v>1385700</v>
      </c>
      <c r="E129" s="1487">
        <v>1</v>
      </c>
      <c r="F129" s="1487">
        <v>1</v>
      </c>
      <c r="G129" s="1487">
        <v>567000005</v>
      </c>
    </row>
    <row r="130" spans="1:7">
      <c r="A130" s="1485" t="s">
        <v>5715</v>
      </c>
      <c r="B130" s="1486">
        <v>1778</v>
      </c>
      <c r="C130" s="1493">
        <v>459532010</v>
      </c>
      <c r="D130" s="1483">
        <v>1392630</v>
      </c>
      <c r="E130" s="1487">
        <v>2</v>
      </c>
      <c r="F130" s="1487">
        <v>1</v>
      </c>
      <c r="G130" s="1487">
        <v>567000005</v>
      </c>
    </row>
    <row r="131" spans="1:7">
      <c r="A131" s="1485" t="s">
        <v>5716</v>
      </c>
      <c r="B131" s="1486">
        <v>1779</v>
      </c>
      <c r="C131" s="1493">
        <v>460924640</v>
      </c>
      <c r="D131" s="1483">
        <v>1399590</v>
      </c>
      <c r="E131" s="1487">
        <v>3</v>
      </c>
      <c r="F131" s="1487">
        <v>1</v>
      </c>
      <c r="G131" s="1487">
        <v>567000005</v>
      </c>
    </row>
    <row r="132" spans="1:7">
      <c r="A132" s="1485" t="s">
        <v>5717</v>
      </c>
      <c r="B132" s="1486">
        <v>1780</v>
      </c>
      <c r="C132" s="1493">
        <v>462324230</v>
      </c>
      <c r="D132" s="1483">
        <v>1406590</v>
      </c>
      <c r="E132" s="1487">
        <v>1</v>
      </c>
      <c r="F132" s="1487">
        <v>2</v>
      </c>
      <c r="G132" s="1487">
        <v>567000005</v>
      </c>
    </row>
    <row r="133" spans="1:7">
      <c r="A133" s="1485" t="s">
        <v>5718</v>
      </c>
      <c r="B133" s="1486">
        <v>1781</v>
      </c>
      <c r="C133" s="1493">
        <v>463730820</v>
      </c>
      <c r="D133" s="1483">
        <v>1413620</v>
      </c>
      <c r="E133" s="1487">
        <v>2</v>
      </c>
      <c r="F133" s="1487">
        <v>1</v>
      </c>
      <c r="G133" s="1487">
        <v>567000005</v>
      </c>
    </row>
    <row r="134" spans="1:7">
      <c r="A134" s="1485" t="s">
        <v>5719</v>
      </c>
      <c r="B134" s="1486">
        <v>1782</v>
      </c>
      <c r="C134" s="1493">
        <v>465144440</v>
      </c>
      <c r="D134" s="1483">
        <v>1420690</v>
      </c>
      <c r="E134" s="1487">
        <v>3</v>
      </c>
      <c r="F134" s="1487">
        <v>1</v>
      </c>
      <c r="G134" s="1487">
        <v>567000005</v>
      </c>
    </row>
    <row r="135" spans="1:7">
      <c r="A135" s="1485" t="s">
        <v>5720</v>
      </c>
      <c r="B135" s="1486">
        <v>1783</v>
      </c>
      <c r="C135" s="1493">
        <v>466565130</v>
      </c>
      <c r="D135" s="1483">
        <v>1427790</v>
      </c>
      <c r="E135" s="1487">
        <v>1</v>
      </c>
      <c r="F135" s="1487">
        <v>1</v>
      </c>
      <c r="G135" s="1487">
        <v>567000005</v>
      </c>
    </row>
    <row r="136" spans="1:7">
      <c r="A136" s="1485" t="s">
        <v>5721</v>
      </c>
      <c r="B136" s="1486">
        <v>1784</v>
      </c>
      <c r="C136" s="1493">
        <v>467992920</v>
      </c>
      <c r="D136" s="1483">
        <v>1434930</v>
      </c>
      <c r="E136" s="1487">
        <v>2</v>
      </c>
      <c r="F136" s="1487">
        <v>1</v>
      </c>
      <c r="G136" s="1487">
        <v>567000005</v>
      </c>
    </row>
    <row r="137" spans="1:7">
      <c r="A137" s="1485" t="s">
        <v>5722</v>
      </c>
      <c r="B137" s="1486">
        <v>1785</v>
      </c>
      <c r="C137" s="1493">
        <v>469427850</v>
      </c>
      <c r="D137" s="1483">
        <v>1442100</v>
      </c>
      <c r="E137" s="1487">
        <v>3</v>
      </c>
      <c r="F137" s="1487">
        <v>2</v>
      </c>
      <c r="G137" s="1487">
        <v>567000005</v>
      </c>
    </row>
    <row r="138" spans="1:7">
      <c r="A138" s="1485" t="s">
        <v>5723</v>
      </c>
      <c r="B138" s="1486">
        <v>1786</v>
      </c>
      <c r="C138" s="1493">
        <v>470869950</v>
      </c>
      <c r="D138" s="1483">
        <v>1449310</v>
      </c>
      <c r="E138" s="1487">
        <v>1</v>
      </c>
      <c r="F138" s="1487">
        <v>1</v>
      </c>
      <c r="G138" s="1487">
        <v>567000005</v>
      </c>
    </row>
    <row r="139" spans="1:7">
      <c r="A139" s="1485" t="s">
        <v>5724</v>
      </c>
      <c r="B139" s="1486">
        <v>1787</v>
      </c>
      <c r="C139" s="1493">
        <v>472319260</v>
      </c>
      <c r="D139" s="1483">
        <v>1456560</v>
      </c>
      <c r="E139" s="1487">
        <v>2</v>
      </c>
      <c r="F139" s="1487">
        <v>1</v>
      </c>
      <c r="G139" s="1487">
        <v>567000005</v>
      </c>
    </row>
    <row r="140" spans="1:7">
      <c r="A140" s="1485" t="s">
        <v>5725</v>
      </c>
      <c r="B140" s="1486">
        <v>1788</v>
      </c>
      <c r="C140" s="1493">
        <v>473775820</v>
      </c>
      <c r="D140" s="1483">
        <v>1463840</v>
      </c>
      <c r="E140" s="1487">
        <v>3</v>
      </c>
      <c r="F140" s="1487">
        <v>1</v>
      </c>
      <c r="G140" s="1487">
        <v>567000005</v>
      </c>
    </row>
    <row r="141" spans="1:7">
      <c r="A141" s="1485" t="s">
        <v>5726</v>
      </c>
      <c r="B141" s="1486">
        <v>1789</v>
      </c>
      <c r="C141" s="1493">
        <v>475239660</v>
      </c>
      <c r="D141" s="1483">
        <v>1471160</v>
      </c>
      <c r="E141" s="1487">
        <v>1</v>
      </c>
      <c r="F141" s="1487">
        <v>1</v>
      </c>
      <c r="G141" s="1487">
        <v>567000005</v>
      </c>
    </row>
    <row r="142" spans="1:7">
      <c r="A142" s="1485" t="s">
        <v>5727</v>
      </c>
      <c r="B142" s="1486">
        <v>1790</v>
      </c>
      <c r="C142" s="1493">
        <v>476710820</v>
      </c>
      <c r="D142" s="1483">
        <v>1478520</v>
      </c>
      <c r="E142" s="1487">
        <v>2</v>
      </c>
      <c r="F142" s="1487">
        <v>2</v>
      </c>
      <c r="G142" s="1487">
        <v>567000005</v>
      </c>
    </row>
    <row r="143" spans="1:7">
      <c r="A143" s="1485" t="s">
        <v>5728</v>
      </c>
      <c r="B143" s="1486">
        <v>1791</v>
      </c>
      <c r="C143" s="1493">
        <v>478189340</v>
      </c>
      <c r="D143" s="1483">
        <v>1485910</v>
      </c>
      <c r="E143" s="1487">
        <v>3</v>
      </c>
      <c r="F143" s="1487">
        <v>1</v>
      </c>
      <c r="G143" s="1487">
        <v>567000005</v>
      </c>
    </row>
    <row r="144" spans="1:7">
      <c r="A144" s="1485" t="s">
        <v>5729</v>
      </c>
      <c r="B144" s="1486">
        <v>1792</v>
      </c>
      <c r="C144" s="1493">
        <v>479675250</v>
      </c>
      <c r="D144" s="1483">
        <v>1493340</v>
      </c>
      <c r="E144" s="1487">
        <v>1</v>
      </c>
      <c r="F144" s="1487">
        <v>1</v>
      </c>
      <c r="G144" s="1487">
        <v>567000005</v>
      </c>
    </row>
    <row r="145" spans="1:7">
      <c r="A145" s="1485" t="s">
        <v>5730</v>
      </c>
      <c r="B145" s="1486">
        <v>1793</v>
      </c>
      <c r="C145" s="1493">
        <v>481168590</v>
      </c>
      <c r="D145" s="1483">
        <v>1500810</v>
      </c>
      <c r="E145" s="1487">
        <v>2</v>
      </c>
      <c r="F145" s="1487">
        <v>1</v>
      </c>
      <c r="G145" s="1487">
        <v>567000005</v>
      </c>
    </row>
    <row r="146" spans="1:7">
      <c r="A146" s="1485" t="s">
        <v>5731</v>
      </c>
      <c r="B146" s="1486">
        <v>1794</v>
      </c>
      <c r="C146" s="1493">
        <v>482669400</v>
      </c>
      <c r="D146" s="1483">
        <v>1508310</v>
      </c>
      <c r="E146" s="1487">
        <v>3</v>
      </c>
      <c r="F146" s="1487">
        <v>1</v>
      </c>
      <c r="G146" s="1487">
        <v>567000005</v>
      </c>
    </row>
    <row r="147" spans="1:7">
      <c r="A147" s="1485" t="s">
        <v>5732</v>
      </c>
      <c r="B147" s="1486">
        <v>1795</v>
      </c>
      <c r="C147" s="1493">
        <v>484177710</v>
      </c>
      <c r="D147" s="1483">
        <v>1515850</v>
      </c>
      <c r="E147" s="1487">
        <v>1</v>
      </c>
      <c r="F147" s="1487">
        <v>2</v>
      </c>
      <c r="G147" s="1487">
        <v>567000005</v>
      </c>
    </row>
    <row r="148" spans="1:7">
      <c r="A148" s="1485" t="s">
        <v>5733</v>
      </c>
      <c r="B148" s="1486">
        <v>1796</v>
      </c>
      <c r="C148" s="1493">
        <v>485693560</v>
      </c>
      <c r="D148" s="1483">
        <v>1523430</v>
      </c>
      <c r="E148" s="1487">
        <v>2</v>
      </c>
      <c r="F148" s="1487">
        <v>1</v>
      </c>
      <c r="G148" s="1487">
        <v>567000005</v>
      </c>
    </row>
    <row r="149" spans="1:7">
      <c r="A149" s="1485" t="s">
        <v>5734</v>
      </c>
      <c r="B149" s="1486">
        <v>1797</v>
      </c>
      <c r="C149" s="1493">
        <v>487216990</v>
      </c>
      <c r="D149" s="1483">
        <v>1531050</v>
      </c>
      <c r="E149" s="1487">
        <v>3</v>
      </c>
      <c r="F149" s="1487">
        <v>1</v>
      </c>
      <c r="G149" s="1487">
        <v>567000005</v>
      </c>
    </row>
    <row r="150" spans="1:7">
      <c r="A150" s="1485" t="s">
        <v>5735</v>
      </c>
      <c r="B150" s="1486">
        <v>1798</v>
      </c>
      <c r="C150" s="1493">
        <v>488748040</v>
      </c>
      <c r="D150" s="1483">
        <v>1538710</v>
      </c>
      <c r="E150" s="1487">
        <v>1</v>
      </c>
      <c r="F150" s="1487">
        <v>1</v>
      </c>
      <c r="G150" s="1487">
        <v>567000005</v>
      </c>
    </row>
    <row r="151" spans="1:7">
      <c r="A151" s="1485" t="s">
        <v>5736</v>
      </c>
      <c r="B151" s="1486">
        <v>1799</v>
      </c>
      <c r="C151" s="1493">
        <v>490286750</v>
      </c>
      <c r="D151" s="1483">
        <v>1546400</v>
      </c>
      <c r="E151" s="1487">
        <v>2</v>
      </c>
      <c r="F151" s="1487">
        <v>1</v>
      </c>
      <c r="G151" s="1487">
        <v>567000005</v>
      </c>
    </row>
    <row r="152" spans="1:7">
      <c r="A152" s="1481" t="s">
        <v>5737</v>
      </c>
      <c r="B152" s="1482">
        <v>1800</v>
      </c>
      <c r="C152" s="1493">
        <v>491833150</v>
      </c>
      <c r="D152" s="1483">
        <v>1561860</v>
      </c>
      <c r="E152" s="1484">
        <v>3</v>
      </c>
      <c r="F152" s="1484">
        <v>2</v>
      </c>
      <c r="G152" s="1484">
        <v>567000005</v>
      </c>
    </row>
    <row r="153" spans="1:7">
      <c r="A153" s="1485" t="s">
        <v>5738</v>
      </c>
      <c r="B153" s="1486">
        <v>1801</v>
      </c>
      <c r="C153" s="1493">
        <v>493395010</v>
      </c>
      <c r="D153" s="1483">
        <v>1577480</v>
      </c>
      <c r="E153" s="1487">
        <v>1</v>
      </c>
      <c r="F153" s="1487">
        <v>1</v>
      </c>
      <c r="G153" s="1487">
        <v>567000005</v>
      </c>
    </row>
    <row r="154" spans="1:7">
      <c r="A154" s="1485" t="s">
        <v>5739</v>
      </c>
      <c r="B154" s="1486">
        <v>1802</v>
      </c>
      <c r="C154" s="1493">
        <v>494972490</v>
      </c>
      <c r="D154" s="1483">
        <v>1593250</v>
      </c>
      <c r="E154" s="1487">
        <v>2</v>
      </c>
      <c r="F154" s="1487">
        <v>1</v>
      </c>
      <c r="G154" s="1487">
        <v>567000005</v>
      </c>
    </row>
    <row r="155" spans="1:7">
      <c r="A155" s="1485" t="s">
        <v>5740</v>
      </c>
      <c r="B155" s="1486">
        <v>1803</v>
      </c>
      <c r="C155" s="1493">
        <v>496565740</v>
      </c>
      <c r="D155" s="1483">
        <v>1609180</v>
      </c>
      <c r="E155" s="1487">
        <v>3</v>
      </c>
      <c r="F155" s="1487">
        <v>1</v>
      </c>
      <c r="G155" s="1487">
        <v>567000005</v>
      </c>
    </row>
    <row r="156" spans="1:7">
      <c r="A156" s="1485" t="s">
        <v>5741</v>
      </c>
      <c r="B156" s="1486">
        <v>1804</v>
      </c>
      <c r="C156" s="1493">
        <v>498174920</v>
      </c>
      <c r="D156" s="1483">
        <v>1625270</v>
      </c>
      <c r="E156" s="1487">
        <v>1</v>
      </c>
      <c r="F156" s="1487">
        <v>1</v>
      </c>
      <c r="G156" s="1487">
        <v>567000005</v>
      </c>
    </row>
    <row r="157" spans="1:7">
      <c r="A157" s="1485" t="s">
        <v>5742</v>
      </c>
      <c r="B157" s="1486">
        <v>1805</v>
      </c>
      <c r="C157" s="1493">
        <v>499800190</v>
      </c>
      <c r="D157" s="1483">
        <v>1641520</v>
      </c>
      <c r="E157" s="1487">
        <v>2</v>
      </c>
      <c r="F157" s="1487">
        <v>2</v>
      </c>
      <c r="G157" s="1487">
        <v>567000005</v>
      </c>
    </row>
    <row r="158" spans="1:7">
      <c r="A158" s="1485" t="s">
        <v>5743</v>
      </c>
      <c r="B158" s="1486">
        <v>1806</v>
      </c>
      <c r="C158" s="1493">
        <v>501441710</v>
      </c>
      <c r="D158" s="1483">
        <v>1657940</v>
      </c>
      <c r="E158" s="1487">
        <v>3</v>
      </c>
      <c r="F158" s="1487">
        <v>1</v>
      </c>
      <c r="G158" s="1487">
        <v>567000005</v>
      </c>
    </row>
    <row r="159" spans="1:7">
      <c r="A159" s="1485" t="s">
        <v>5744</v>
      </c>
      <c r="B159" s="1486">
        <v>1807</v>
      </c>
      <c r="C159" s="1493">
        <v>503099650</v>
      </c>
      <c r="D159" s="1483">
        <v>1674520</v>
      </c>
      <c r="E159" s="1487">
        <v>1</v>
      </c>
      <c r="F159" s="1487">
        <v>1</v>
      </c>
      <c r="G159" s="1487">
        <v>567000005</v>
      </c>
    </row>
    <row r="160" spans="1:7">
      <c r="A160" s="1485" t="s">
        <v>5745</v>
      </c>
      <c r="B160" s="1486">
        <v>1808</v>
      </c>
      <c r="C160" s="1493">
        <v>504774170</v>
      </c>
      <c r="D160" s="1483">
        <v>1691270</v>
      </c>
      <c r="E160" s="1487">
        <v>2</v>
      </c>
      <c r="F160" s="1487">
        <v>1</v>
      </c>
      <c r="G160" s="1487">
        <v>567000005</v>
      </c>
    </row>
    <row r="161" spans="1:7">
      <c r="A161" s="1485" t="s">
        <v>5746</v>
      </c>
      <c r="B161" s="1486">
        <v>1809</v>
      </c>
      <c r="C161" s="1493">
        <v>506465440</v>
      </c>
      <c r="D161" s="1483">
        <v>1708180</v>
      </c>
      <c r="E161" s="1487">
        <v>3</v>
      </c>
      <c r="F161" s="1487">
        <v>1</v>
      </c>
      <c r="G161" s="1487">
        <v>567000005</v>
      </c>
    </row>
    <row r="162" spans="1:7">
      <c r="A162" s="1485" t="s">
        <v>5747</v>
      </c>
      <c r="B162" s="1486">
        <v>1810</v>
      </c>
      <c r="C162" s="1493">
        <v>508173620</v>
      </c>
      <c r="D162" s="1483">
        <v>1725260</v>
      </c>
      <c r="E162" s="1487">
        <v>1</v>
      </c>
      <c r="F162" s="1487">
        <v>2</v>
      </c>
      <c r="G162" s="1487">
        <v>567000005</v>
      </c>
    </row>
    <row r="163" spans="1:7">
      <c r="A163" s="1485" t="s">
        <v>5748</v>
      </c>
      <c r="B163" s="1486">
        <v>1811</v>
      </c>
      <c r="C163" s="1493">
        <v>509898880</v>
      </c>
      <c r="D163" s="1483">
        <v>1742510</v>
      </c>
      <c r="E163" s="1487">
        <v>2</v>
      </c>
      <c r="F163" s="1487">
        <v>1</v>
      </c>
      <c r="G163" s="1487">
        <v>567000005</v>
      </c>
    </row>
    <row r="164" spans="1:7">
      <c r="A164" s="1485" t="s">
        <v>5749</v>
      </c>
      <c r="B164" s="1486">
        <v>1812</v>
      </c>
      <c r="C164" s="1493">
        <v>511641390</v>
      </c>
      <c r="D164" s="1483">
        <v>1759940</v>
      </c>
      <c r="E164" s="1487">
        <v>3</v>
      </c>
      <c r="F164" s="1487">
        <v>1</v>
      </c>
      <c r="G164" s="1487">
        <v>567000005</v>
      </c>
    </row>
    <row r="165" spans="1:7">
      <c r="A165" s="1485" t="s">
        <v>5750</v>
      </c>
      <c r="B165" s="1486">
        <v>1813</v>
      </c>
      <c r="C165" s="1493">
        <v>513401330</v>
      </c>
      <c r="D165" s="1483">
        <v>1777540</v>
      </c>
      <c r="E165" s="1487">
        <v>1</v>
      </c>
      <c r="F165" s="1487">
        <v>1</v>
      </c>
      <c r="G165" s="1487">
        <v>567000005</v>
      </c>
    </row>
    <row r="166" spans="1:7">
      <c r="A166" s="1485" t="s">
        <v>5751</v>
      </c>
      <c r="B166" s="1486">
        <v>1814</v>
      </c>
      <c r="C166" s="1493">
        <v>515178870</v>
      </c>
      <c r="D166" s="1483">
        <v>1795320</v>
      </c>
      <c r="E166" s="1487">
        <v>2</v>
      </c>
      <c r="F166" s="1487">
        <v>1</v>
      </c>
      <c r="G166" s="1487">
        <v>567000005</v>
      </c>
    </row>
    <row r="167" spans="1:7">
      <c r="A167" s="1485" t="s">
        <v>5752</v>
      </c>
      <c r="B167" s="1486">
        <v>1815</v>
      </c>
      <c r="C167" s="1493">
        <v>516974190</v>
      </c>
      <c r="D167" s="1483">
        <v>1813270</v>
      </c>
      <c r="E167" s="1487">
        <v>3</v>
      </c>
      <c r="F167" s="1487">
        <v>2</v>
      </c>
      <c r="G167" s="1487">
        <v>567000005</v>
      </c>
    </row>
    <row r="168" spans="1:7">
      <c r="A168" s="1485" t="s">
        <v>5753</v>
      </c>
      <c r="B168" s="1486">
        <v>1816</v>
      </c>
      <c r="C168" s="1493">
        <v>518787460</v>
      </c>
      <c r="D168" s="1483">
        <v>1831400</v>
      </c>
      <c r="E168" s="1487">
        <v>1</v>
      </c>
      <c r="F168" s="1487">
        <v>1</v>
      </c>
      <c r="G168" s="1487">
        <v>567000005</v>
      </c>
    </row>
    <row r="169" spans="1:7">
      <c r="A169" s="1485" t="s">
        <v>5754</v>
      </c>
      <c r="B169" s="1486">
        <v>1817</v>
      </c>
      <c r="C169" s="1493">
        <v>520618860</v>
      </c>
      <c r="D169" s="1483">
        <v>1849710</v>
      </c>
      <c r="E169" s="1487">
        <v>2</v>
      </c>
      <c r="F169" s="1487">
        <v>1</v>
      </c>
      <c r="G169" s="1487">
        <v>567000005</v>
      </c>
    </row>
    <row r="170" spans="1:7">
      <c r="A170" s="1485" t="s">
        <v>5755</v>
      </c>
      <c r="B170" s="1486">
        <v>1818</v>
      </c>
      <c r="C170" s="1493">
        <v>522468570</v>
      </c>
      <c r="D170" s="1483">
        <v>1868210</v>
      </c>
      <c r="E170" s="1487">
        <v>3</v>
      </c>
      <c r="F170" s="1487">
        <v>1</v>
      </c>
      <c r="G170" s="1487">
        <v>567000005</v>
      </c>
    </row>
    <row r="171" spans="1:7">
      <c r="A171" s="1485" t="s">
        <v>5756</v>
      </c>
      <c r="B171" s="1486">
        <v>1819</v>
      </c>
      <c r="C171" s="1493">
        <v>524336780</v>
      </c>
      <c r="D171" s="1483">
        <v>1886890</v>
      </c>
      <c r="E171" s="1487">
        <v>1</v>
      </c>
      <c r="F171" s="1487">
        <v>1</v>
      </c>
      <c r="G171" s="1487">
        <v>567000005</v>
      </c>
    </row>
    <row r="172" spans="1:7">
      <c r="A172" s="1485" t="s">
        <v>5757</v>
      </c>
      <c r="B172" s="1486">
        <v>1820</v>
      </c>
      <c r="C172" s="1493">
        <v>526223670</v>
      </c>
      <c r="D172" s="1483">
        <v>1905760</v>
      </c>
      <c r="E172" s="1487">
        <v>2</v>
      </c>
      <c r="F172" s="1487">
        <v>2</v>
      </c>
      <c r="G172" s="1487">
        <v>567000005</v>
      </c>
    </row>
    <row r="173" spans="1:7">
      <c r="A173" s="1485" t="s">
        <v>5758</v>
      </c>
      <c r="B173" s="1486">
        <v>1821</v>
      </c>
      <c r="C173" s="1493">
        <v>528129430</v>
      </c>
      <c r="D173" s="1483">
        <v>1924820</v>
      </c>
      <c r="E173" s="1487">
        <v>3</v>
      </c>
      <c r="F173" s="1487">
        <v>1</v>
      </c>
      <c r="G173" s="1487">
        <v>567000005</v>
      </c>
    </row>
    <row r="174" spans="1:7">
      <c r="A174" s="1485" t="s">
        <v>5759</v>
      </c>
      <c r="B174" s="1486">
        <v>1822</v>
      </c>
      <c r="C174" s="1493">
        <v>530054250</v>
      </c>
      <c r="D174" s="1483">
        <v>1944070</v>
      </c>
      <c r="E174" s="1487">
        <v>1</v>
      </c>
      <c r="F174" s="1487">
        <v>1</v>
      </c>
      <c r="G174" s="1487">
        <v>567000005</v>
      </c>
    </row>
    <row r="175" spans="1:7">
      <c r="A175" s="1485" t="s">
        <v>5760</v>
      </c>
      <c r="B175" s="1486">
        <v>1823</v>
      </c>
      <c r="C175" s="1493">
        <v>531998320</v>
      </c>
      <c r="D175" s="1483">
        <v>1963510</v>
      </c>
      <c r="E175" s="1487">
        <v>2</v>
      </c>
      <c r="F175" s="1487">
        <v>1</v>
      </c>
      <c r="G175" s="1487">
        <v>567000005</v>
      </c>
    </row>
    <row r="176" spans="1:7">
      <c r="A176" s="1485" t="s">
        <v>5761</v>
      </c>
      <c r="B176" s="1486">
        <v>1824</v>
      </c>
      <c r="C176" s="1493">
        <v>533961830</v>
      </c>
      <c r="D176" s="1483">
        <v>1983150</v>
      </c>
      <c r="E176" s="1487">
        <v>3</v>
      </c>
      <c r="F176" s="1487">
        <v>1</v>
      </c>
      <c r="G176" s="1487">
        <v>567000005</v>
      </c>
    </row>
    <row r="177" spans="1:7">
      <c r="A177" s="1485" t="s">
        <v>5762</v>
      </c>
      <c r="B177" s="1486">
        <v>1825</v>
      </c>
      <c r="C177" s="1493">
        <v>535944980</v>
      </c>
      <c r="D177" s="1483">
        <v>2002980</v>
      </c>
      <c r="E177" s="1487">
        <v>1</v>
      </c>
      <c r="F177" s="1487">
        <v>2</v>
      </c>
      <c r="G177" s="1487">
        <v>567000005</v>
      </c>
    </row>
    <row r="178" spans="1:7">
      <c r="A178" s="1485" t="s">
        <v>5763</v>
      </c>
      <c r="B178" s="1486">
        <v>1826</v>
      </c>
      <c r="C178" s="1493">
        <v>537947960</v>
      </c>
      <c r="D178" s="1483">
        <v>2023010</v>
      </c>
      <c r="E178" s="1487">
        <v>2</v>
      </c>
      <c r="F178" s="1487">
        <v>1</v>
      </c>
      <c r="G178" s="1487">
        <v>567000005</v>
      </c>
    </row>
    <row r="179" spans="1:7">
      <c r="A179" s="1485" t="s">
        <v>5764</v>
      </c>
      <c r="B179" s="1486">
        <v>1827</v>
      </c>
      <c r="C179" s="1493">
        <v>539970970</v>
      </c>
      <c r="D179" s="1483">
        <v>2043240</v>
      </c>
      <c r="E179" s="1487">
        <v>3</v>
      </c>
      <c r="F179" s="1487">
        <v>1</v>
      </c>
      <c r="G179" s="1487">
        <v>567000005</v>
      </c>
    </row>
    <row r="180" spans="1:7">
      <c r="A180" s="1485" t="s">
        <v>5765</v>
      </c>
      <c r="B180" s="1486">
        <v>1828</v>
      </c>
      <c r="C180" s="1493">
        <v>542014210</v>
      </c>
      <c r="D180" s="1483">
        <v>2063670</v>
      </c>
      <c r="E180" s="1487">
        <v>1</v>
      </c>
      <c r="F180" s="1487">
        <v>1</v>
      </c>
      <c r="G180" s="1487">
        <v>567000005</v>
      </c>
    </row>
    <row r="181" spans="1:7">
      <c r="A181" s="1485" t="s">
        <v>5766</v>
      </c>
      <c r="B181" s="1486">
        <v>1829</v>
      </c>
      <c r="C181" s="1493">
        <v>544077880</v>
      </c>
      <c r="D181" s="1483">
        <v>2084310</v>
      </c>
      <c r="E181" s="1487">
        <v>2</v>
      </c>
      <c r="F181" s="1487">
        <v>1</v>
      </c>
      <c r="G181" s="1487">
        <v>567000005</v>
      </c>
    </row>
    <row r="182" spans="1:7">
      <c r="A182" s="1485" t="s">
        <v>5767</v>
      </c>
      <c r="B182" s="1486">
        <v>1830</v>
      </c>
      <c r="C182" s="1493">
        <v>546162190</v>
      </c>
      <c r="D182" s="1483">
        <v>2105150</v>
      </c>
      <c r="E182" s="1487">
        <v>3</v>
      </c>
      <c r="F182" s="1487">
        <v>2</v>
      </c>
      <c r="G182" s="1487">
        <v>567000005</v>
      </c>
    </row>
    <row r="183" spans="1:7">
      <c r="A183" s="1485" t="s">
        <v>5768</v>
      </c>
      <c r="B183" s="1486">
        <v>1831</v>
      </c>
      <c r="C183" s="1493">
        <v>548267340</v>
      </c>
      <c r="D183" s="1483">
        <v>2126200</v>
      </c>
      <c r="E183" s="1487">
        <v>1</v>
      </c>
      <c r="F183" s="1487">
        <v>1</v>
      </c>
      <c r="G183" s="1487">
        <v>567000005</v>
      </c>
    </row>
    <row r="184" spans="1:7">
      <c r="A184" s="1485" t="s">
        <v>5769</v>
      </c>
      <c r="B184" s="1486">
        <v>1832</v>
      </c>
      <c r="C184" s="1493">
        <v>550393540</v>
      </c>
      <c r="D184" s="1483">
        <v>2147460</v>
      </c>
      <c r="E184" s="1487">
        <v>2</v>
      </c>
      <c r="F184" s="1487">
        <v>1</v>
      </c>
      <c r="G184" s="1487">
        <v>567000005</v>
      </c>
    </row>
    <row r="185" spans="1:7">
      <c r="A185" s="1485" t="s">
        <v>5770</v>
      </c>
      <c r="B185" s="1486">
        <v>1833</v>
      </c>
      <c r="C185" s="1493">
        <v>552541000</v>
      </c>
      <c r="D185" s="1483">
        <v>2168930</v>
      </c>
      <c r="E185" s="1487">
        <v>3</v>
      </c>
      <c r="F185" s="1487">
        <v>1</v>
      </c>
      <c r="G185" s="1487">
        <v>567000005</v>
      </c>
    </row>
    <row r="186" spans="1:7">
      <c r="A186" s="1485" t="s">
        <v>5771</v>
      </c>
      <c r="B186" s="1486">
        <v>1834</v>
      </c>
      <c r="C186" s="1493">
        <v>554709930</v>
      </c>
      <c r="D186" s="1483">
        <v>2190620</v>
      </c>
      <c r="E186" s="1487">
        <v>1</v>
      </c>
      <c r="F186" s="1487">
        <v>1</v>
      </c>
      <c r="G186" s="1487">
        <v>567000005</v>
      </c>
    </row>
    <row r="187" spans="1:7">
      <c r="A187" s="1485" t="s">
        <v>5772</v>
      </c>
      <c r="B187" s="1486">
        <v>1835</v>
      </c>
      <c r="C187" s="1493">
        <v>556900550</v>
      </c>
      <c r="D187" s="1483">
        <v>2212530</v>
      </c>
      <c r="E187" s="1487">
        <v>2</v>
      </c>
      <c r="F187" s="1487">
        <v>2</v>
      </c>
      <c r="G187" s="1487">
        <v>567000005</v>
      </c>
    </row>
    <row r="188" spans="1:7">
      <c r="A188" s="1485" t="s">
        <v>5773</v>
      </c>
      <c r="B188" s="1486">
        <v>1836</v>
      </c>
      <c r="C188" s="1493">
        <v>559113080</v>
      </c>
      <c r="D188" s="1483">
        <v>2234660</v>
      </c>
      <c r="E188" s="1487">
        <v>3</v>
      </c>
      <c r="F188" s="1487">
        <v>1</v>
      </c>
      <c r="G188" s="1487">
        <v>567000005</v>
      </c>
    </row>
    <row r="189" spans="1:7">
      <c r="A189" s="1485" t="s">
        <v>5774</v>
      </c>
      <c r="B189" s="1486">
        <v>1837</v>
      </c>
      <c r="C189" s="1493">
        <v>561347740</v>
      </c>
      <c r="D189" s="1483">
        <v>2257010</v>
      </c>
      <c r="E189" s="1487">
        <v>1</v>
      </c>
      <c r="F189" s="1487">
        <v>1</v>
      </c>
      <c r="G189" s="1487">
        <v>567000005</v>
      </c>
    </row>
    <row r="190" spans="1:7">
      <c r="A190" s="1485" t="s">
        <v>5775</v>
      </c>
      <c r="B190" s="1486">
        <v>1838</v>
      </c>
      <c r="C190" s="1493">
        <v>563604750</v>
      </c>
      <c r="D190" s="1483">
        <v>2279580</v>
      </c>
      <c r="E190" s="1487">
        <v>2</v>
      </c>
      <c r="F190" s="1487">
        <v>1</v>
      </c>
      <c r="G190" s="1487">
        <v>567000005</v>
      </c>
    </row>
    <row r="191" spans="1:7">
      <c r="A191" s="1485" t="s">
        <v>5776</v>
      </c>
      <c r="B191" s="1486">
        <v>1839</v>
      </c>
      <c r="C191" s="1493">
        <v>565884330</v>
      </c>
      <c r="D191" s="1483">
        <v>2302380</v>
      </c>
      <c r="E191" s="1487">
        <v>3</v>
      </c>
      <c r="F191" s="1487">
        <v>1</v>
      </c>
      <c r="G191" s="1487">
        <v>567000005</v>
      </c>
    </row>
    <row r="192" spans="1:7">
      <c r="A192" s="1485" t="s">
        <v>5777</v>
      </c>
      <c r="B192" s="1486">
        <v>1840</v>
      </c>
      <c r="C192" s="1493">
        <v>568186710</v>
      </c>
      <c r="D192" s="1483">
        <v>2325400</v>
      </c>
      <c r="E192" s="1487">
        <v>1</v>
      </c>
      <c r="F192" s="1487">
        <v>2</v>
      </c>
      <c r="G192" s="1487">
        <v>567000005</v>
      </c>
    </row>
    <row r="193" spans="1:7">
      <c r="A193" s="1485" t="s">
        <v>5778</v>
      </c>
      <c r="B193" s="1486">
        <v>1841</v>
      </c>
      <c r="C193" s="1493">
        <v>570512110</v>
      </c>
      <c r="D193" s="1483">
        <v>2348650</v>
      </c>
      <c r="E193" s="1487">
        <v>2</v>
      </c>
      <c r="F193" s="1487">
        <v>1</v>
      </c>
      <c r="G193" s="1487">
        <v>567000005</v>
      </c>
    </row>
    <row r="194" spans="1:7">
      <c r="A194" s="1485" t="s">
        <v>5779</v>
      </c>
      <c r="B194" s="1486">
        <v>1842</v>
      </c>
      <c r="C194" s="1493">
        <v>572860760</v>
      </c>
      <c r="D194" s="1483">
        <v>2372140</v>
      </c>
      <c r="E194" s="1487">
        <v>3</v>
      </c>
      <c r="F194" s="1487">
        <v>1</v>
      </c>
      <c r="G194" s="1487">
        <v>567000005</v>
      </c>
    </row>
    <row r="195" spans="1:7">
      <c r="A195" s="1485" t="s">
        <v>5780</v>
      </c>
      <c r="B195" s="1486">
        <v>1843</v>
      </c>
      <c r="C195" s="1493">
        <v>575232900</v>
      </c>
      <c r="D195" s="1483">
        <v>2395860</v>
      </c>
      <c r="E195" s="1487">
        <v>1</v>
      </c>
      <c r="F195" s="1487">
        <v>1</v>
      </c>
      <c r="G195" s="1487">
        <v>567000005</v>
      </c>
    </row>
    <row r="196" spans="1:7">
      <c r="A196" s="1485" t="s">
        <v>5781</v>
      </c>
      <c r="B196" s="1486">
        <v>1844</v>
      </c>
      <c r="C196" s="1493">
        <v>577628760</v>
      </c>
      <c r="D196" s="1483">
        <v>2419820</v>
      </c>
      <c r="E196" s="1487">
        <v>2</v>
      </c>
      <c r="F196" s="1487">
        <v>1</v>
      </c>
      <c r="G196" s="1487">
        <v>567000005</v>
      </c>
    </row>
    <row r="197" spans="1:7">
      <c r="A197" s="1485" t="s">
        <v>5782</v>
      </c>
      <c r="B197" s="1486">
        <v>1845</v>
      </c>
      <c r="C197" s="1493">
        <v>580048580</v>
      </c>
      <c r="D197" s="1483">
        <v>2444020</v>
      </c>
      <c r="E197" s="1487">
        <v>3</v>
      </c>
      <c r="F197" s="1487">
        <v>2</v>
      </c>
      <c r="G197" s="1487">
        <v>567000005</v>
      </c>
    </row>
    <row r="198" spans="1:7">
      <c r="A198" s="1485" t="s">
        <v>5783</v>
      </c>
      <c r="B198" s="1486">
        <v>1846</v>
      </c>
      <c r="C198" s="1493">
        <v>582492600</v>
      </c>
      <c r="D198" s="1483">
        <v>2468460</v>
      </c>
      <c r="E198" s="1487">
        <v>1</v>
      </c>
      <c r="F198" s="1487">
        <v>1</v>
      </c>
      <c r="G198" s="1487">
        <v>567000005</v>
      </c>
    </row>
    <row r="199" spans="1:7">
      <c r="A199" s="1485" t="s">
        <v>5784</v>
      </c>
      <c r="B199" s="1486">
        <v>1847</v>
      </c>
      <c r="C199" s="1493">
        <v>584961060</v>
      </c>
      <c r="D199" s="1483">
        <v>2493140</v>
      </c>
      <c r="E199" s="1487">
        <v>2</v>
      </c>
      <c r="F199" s="1487">
        <v>1</v>
      </c>
      <c r="G199" s="1487">
        <v>567000005</v>
      </c>
    </row>
    <row r="200" spans="1:7">
      <c r="A200" s="1485" t="s">
        <v>5785</v>
      </c>
      <c r="B200" s="1486">
        <v>1848</v>
      </c>
      <c r="C200" s="1493">
        <v>587454200</v>
      </c>
      <c r="D200" s="1483">
        <v>2518070</v>
      </c>
      <c r="E200" s="1487">
        <v>3</v>
      </c>
      <c r="F200" s="1487">
        <v>1</v>
      </c>
      <c r="G200" s="1487">
        <v>567000005</v>
      </c>
    </row>
    <row r="201" spans="1:7">
      <c r="A201" s="1485" t="s">
        <v>5786</v>
      </c>
      <c r="B201" s="1486">
        <v>1849</v>
      </c>
      <c r="C201" s="1493">
        <v>589972270</v>
      </c>
      <c r="D201" s="1483">
        <v>2543250</v>
      </c>
      <c r="E201" s="1487">
        <v>1</v>
      </c>
      <c r="F201" s="1487">
        <v>1</v>
      </c>
      <c r="G201" s="1487">
        <v>567000005</v>
      </c>
    </row>
    <row r="202" spans="1:7">
      <c r="A202" s="1481" t="s">
        <v>5787</v>
      </c>
      <c r="B202" s="1482">
        <v>1850</v>
      </c>
      <c r="C202" s="1493">
        <v>592515520</v>
      </c>
      <c r="D202" s="1483">
        <v>2568680</v>
      </c>
      <c r="E202" s="1484">
        <v>2</v>
      </c>
      <c r="F202" s="1484">
        <v>2</v>
      </c>
      <c r="G202" s="1484">
        <v>567000005</v>
      </c>
    </row>
    <row r="203" spans="1:7">
      <c r="A203" s="1485" t="s">
        <v>5788</v>
      </c>
      <c r="B203" s="1486">
        <v>1851</v>
      </c>
      <c r="C203" s="1493">
        <v>595084200</v>
      </c>
      <c r="D203" s="1483">
        <v>2607210</v>
      </c>
      <c r="E203" s="1487">
        <v>3</v>
      </c>
      <c r="F203" s="1487">
        <v>1</v>
      </c>
      <c r="G203" s="1487">
        <v>567000005</v>
      </c>
    </row>
    <row r="204" spans="1:7">
      <c r="A204" s="1485" t="s">
        <v>5789</v>
      </c>
      <c r="B204" s="1486">
        <v>1852</v>
      </c>
      <c r="C204" s="1493">
        <v>597691410</v>
      </c>
      <c r="D204" s="1483">
        <v>2646320</v>
      </c>
      <c r="E204" s="1487">
        <v>1</v>
      </c>
      <c r="F204" s="1487">
        <v>1</v>
      </c>
      <c r="G204" s="1487">
        <v>567000005</v>
      </c>
    </row>
    <row r="205" spans="1:7">
      <c r="A205" s="1485" t="s">
        <v>5790</v>
      </c>
      <c r="B205" s="1486">
        <v>1853</v>
      </c>
      <c r="C205" s="1493">
        <v>600337730</v>
      </c>
      <c r="D205" s="1483">
        <v>2686010</v>
      </c>
      <c r="E205" s="1487">
        <v>2</v>
      </c>
      <c r="F205" s="1487">
        <v>1</v>
      </c>
      <c r="G205" s="1487">
        <v>567000005</v>
      </c>
    </row>
    <row r="206" spans="1:7">
      <c r="A206" s="1485" t="s">
        <v>5791</v>
      </c>
      <c r="B206" s="1486">
        <v>1854</v>
      </c>
      <c r="C206" s="1493">
        <v>603023740</v>
      </c>
      <c r="D206" s="1483">
        <v>2726300</v>
      </c>
      <c r="E206" s="1487">
        <v>3</v>
      </c>
      <c r="F206" s="1487">
        <v>1</v>
      </c>
      <c r="G206" s="1487">
        <v>567000005</v>
      </c>
    </row>
    <row r="207" spans="1:7">
      <c r="A207" s="1485" t="s">
        <v>5792</v>
      </c>
      <c r="B207" s="1486">
        <v>1855</v>
      </c>
      <c r="C207" s="1493">
        <v>605750040</v>
      </c>
      <c r="D207" s="1483">
        <v>2767190</v>
      </c>
      <c r="E207" s="1487">
        <v>1</v>
      </c>
      <c r="F207" s="1487">
        <v>2</v>
      </c>
      <c r="G207" s="1487">
        <v>567000005</v>
      </c>
    </row>
    <row r="208" spans="1:7">
      <c r="A208" s="1485" t="s">
        <v>5793</v>
      </c>
      <c r="B208" s="1486">
        <v>1856</v>
      </c>
      <c r="C208" s="1493">
        <v>608517230</v>
      </c>
      <c r="D208" s="1483">
        <v>2808700</v>
      </c>
      <c r="E208" s="1487">
        <v>2</v>
      </c>
      <c r="F208" s="1487">
        <v>1</v>
      </c>
      <c r="G208" s="1487">
        <v>567000005</v>
      </c>
    </row>
    <row r="209" spans="1:7">
      <c r="A209" s="1485" t="s">
        <v>5794</v>
      </c>
      <c r="B209" s="1486">
        <v>1857</v>
      </c>
      <c r="C209" s="1493">
        <v>611325930</v>
      </c>
      <c r="D209" s="1483">
        <v>2850830</v>
      </c>
      <c r="E209" s="1487">
        <v>3</v>
      </c>
      <c r="F209" s="1487">
        <v>1</v>
      </c>
      <c r="G209" s="1487">
        <v>567000005</v>
      </c>
    </row>
    <row r="210" spans="1:7">
      <c r="A210" s="1485" t="s">
        <v>5795</v>
      </c>
      <c r="B210" s="1486">
        <v>1858</v>
      </c>
      <c r="C210" s="1493">
        <v>614176760</v>
      </c>
      <c r="D210" s="1483">
        <v>2893590</v>
      </c>
      <c r="E210" s="1487">
        <v>1</v>
      </c>
      <c r="F210" s="1487">
        <v>1</v>
      </c>
      <c r="G210" s="1487">
        <v>567000005</v>
      </c>
    </row>
    <row r="211" spans="1:7">
      <c r="A211" s="1485" t="s">
        <v>5796</v>
      </c>
      <c r="B211" s="1486">
        <v>1859</v>
      </c>
      <c r="C211" s="1493">
        <v>617070350</v>
      </c>
      <c r="D211" s="1483">
        <v>2936990</v>
      </c>
      <c r="E211" s="1487">
        <v>2</v>
      </c>
      <c r="F211" s="1487">
        <v>1</v>
      </c>
      <c r="G211" s="1487">
        <v>567000005</v>
      </c>
    </row>
    <row r="212" spans="1:7">
      <c r="A212" s="1485" t="s">
        <v>5797</v>
      </c>
      <c r="B212" s="1486">
        <v>1860</v>
      </c>
      <c r="C212" s="1493">
        <v>620007340</v>
      </c>
      <c r="D212" s="1483">
        <v>2981040</v>
      </c>
      <c r="E212" s="1487">
        <v>3</v>
      </c>
      <c r="F212" s="1487">
        <v>2</v>
      </c>
      <c r="G212" s="1487">
        <v>567000005</v>
      </c>
    </row>
    <row r="213" spans="1:7">
      <c r="A213" s="1485" t="s">
        <v>5798</v>
      </c>
      <c r="B213" s="1486">
        <v>1861</v>
      </c>
      <c r="C213" s="1493">
        <v>622988380</v>
      </c>
      <c r="D213" s="1483">
        <v>3025760</v>
      </c>
      <c r="E213" s="1487">
        <v>1</v>
      </c>
      <c r="F213" s="1487">
        <v>1</v>
      </c>
      <c r="G213" s="1487">
        <v>567000005</v>
      </c>
    </row>
    <row r="214" spans="1:7">
      <c r="A214" s="1485" t="s">
        <v>5799</v>
      </c>
      <c r="B214" s="1486">
        <v>1862</v>
      </c>
      <c r="C214" s="1493">
        <v>626014140</v>
      </c>
      <c r="D214" s="1483">
        <v>3071150</v>
      </c>
      <c r="E214" s="1487">
        <v>2</v>
      </c>
      <c r="F214" s="1487">
        <v>1</v>
      </c>
      <c r="G214" s="1487">
        <v>567000005</v>
      </c>
    </row>
    <row r="215" spans="1:7">
      <c r="A215" s="1485" t="s">
        <v>5800</v>
      </c>
      <c r="B215" s="1486">
        <v>1863</v>
      </c>
      <c r="C215" s="1493">
        <v>629085290</v>
      </c>
      <c r="D215" s="1483">
        <v>3117220</v>
      </c>
      <c r="E215" s="1487">
        <v>3</v>
      </c>
      <c r="F215" s="1487">
        <v>1</v>
      </c>
      <c r="G215" s="1487">
        <v>567000005</v>
      </c>
    </row>
    <row r="216" spans="1:7">
      <c r="A216" s="1485" t="s">
        <v>5801</v>
      </c>
      <c r="B216" s="1486">
        <v>1864</v>
      </c>
      <c r="C216" s="1493">
        <v>632202510</v>
      </c>
      <c r="D216" s="1483">
        <v>3163980</v>
      </c>
      <c r="E216" s="1487">
        <v>1</v>
      </c>
      <c r="F216" s="1487">
        <v>1</v>
      </c>
      <c r="G216" s="1487">
        <v>567000005</v>
      </c>
    </row>
    <row r="217" spans="1:7">
      <c r="A217" s="1485" t="s">
        <v>5802</v>
      </c>
      <c r="B217" s="1486">
        <v>1865</v>
      </c>
      <c r="C217" s="1493">
        <v>635366490</v>
      </c>
      <c r="D217" s="1483">
        <v>3211440</v>
      </c>
      <c r="E217" s="1487">
        <v>2</v>
      </c>
      <c r="F217" s="1487">
        <v>2</v>
      </c>
      <c r="G217" s="1487">
        <v>567000005</v>
      </c>
    </row>
    <row r="218" spans="1:7">
      <c r="A218" s="1485" t="s">
        <v>5803</v>
      </c>
      <c r="B218" s="1486">
        <v>1866</v>
      </c>
      <c r="C218" s="1493">
        <v>638577930</v>
      </c>
      <c r="D218" s="1483">
        <v>3259610</v>
      </c>
      <c r="E218" s="1487">
        <v>3</v>
      </c>
      <c r="F218" s="1487">
        <v>1</v>
      </c>
      <c r="G218" s="1487">
        <v>567000005</v>
      </c>
    </row>
    <row r="219" spans="1:7">
      <c r="A219" s="1485" t="s">
        <v>5804</v>
      </c>
      <c r="B219" s="1486">
        <v>1867</v>
      </c>
      <c r="C219" s="1493">
        <v>641837540</v>
      </c>
      <c r="D219" s="1483">
        <v>3308500</v>
      </c>
      <c r="E219" s="1487">
        <v>1</v>
      </c>
      <c r="F219" s="1487">
        <v>1</v>
      </c>
      <c r="G219" s="1487">
        <v>567000005</v>
      </c>
    </row>
    <row r="220" spans="1:7">
      <c r="A220" s="1485" t="s">
        <v>5805</v>
      </c>
      <c r="B220" s="1486">
        <v>1868</v>
      </c>
      <c r="C220" s="1493">
        <v>645146040</v>
      </c>
      <c r="D220" s="1483">
        <v>3358130</v>
      </c>
      <c r="E220" s="1487">
        <v>2</v>
      </c>
      <c r="F220" s="1487">
        <v>1</v>
      </c>
      <c r="G220" s="1487">
        <v>567000005</v>
      </c>
    </row>
    <row r="221" spans="1:7">
      <c r="A221" s="1485" t="s">
        <v>5806</v>
      </c>
      <c r="B221" s="1486">
        <v>1869</v>
      </c>
      <c r="C221" s="1493">
        <v>648504170</v>
      </c>
      <c r="D221" s="1483">
        <v>3408500</v>
      </c>
      <c r="E221" s="1487">
        <v>3</v>
      </c>
      <c r="F221" s="1487">
        <v>1</v>
      </c>
      <c r="G221" s="1487">
        <v>567000005</v>
      </c>
    </row>
    <row r="222" spans="1:7">
      <c r="A222" s="1485" t="s">
        <v>5807</v>
      </c>
      <c r="B222" s="1486">
        <v>1870</v>
      </c>
      <c r="C222" s="1493">
        <v>651912670</v>
      </c>
      <c r="D222" s="1483">
        <v>3459630</v>
      </c>
      <c r="E222" s="1487">
        <v>1</v>
      </c>
      <c r="F222" s="1487">
        <v>2</v>
      </c>
      <c r="G222" s="1487">
        <v>567000005</v>
      </c>
    </row>
    <row r="223" spans="1:7">
      <c r="A223" s="1485" t="s">
        <v>5808</v>
      </c>
      <c r="B223" s="1486">
        <v>1871</v>
      </c>
      <c r="C223" s="1493">
        <v>655372300</v>
      </c>
      <c r="D223" s="1483">
        <v>3511520</v>
      </c>
      <c r="E223" s="1487">
        <v>2</v>
      </c>
      <c r="F223" s="1487">
        <v>1</v>
      </c>
      <c r="G223" s="1487">
        <v>567000005</v>
      </c>
    </row>
    <row r="224" spans="1:7">
      <c r="A224" s="1485" t="s">
        <v>5809</v>
      </c>
      <c r="B224" s="1486">
        <v>1872</v>
      </c>
      <c r="C224" s="1493">
        <v>658883820</v>
      </c>
      <c r="D224" s="1483">
        <v>3564190</v>
      </c>
      <c r="E224" s="1487">
        <v>3</v>
      </c>
      <c r="F224" s="1487">
        <v>1</v>
      </c>
      <c r="G224" s="1487">
        <v>567000005</v>
      </c>
    </row>
    <row r="225" spans="1:7">
      <c r="A225" s="1485" t="s">
        <v>5810</v>
      </c>
      <c r="B225" s="1486">
        <v>1873</v>
      </c>
      <c r="C225" s="1493">
        <v>662448010</v>
      </c>
      <c r="D225" s="1483">
        <v>3617650</v>
      </c>
      <c r="E225" s="1487">
        <v>1</v>
      </c>
      <c r="F225" s="1487">
        <v>1</v>
      </c>
      <c r="G225" s="1487">
        <v>567000005</v>
      </c>
    </row>
    <row r="226" spans="1:7">
      <c r="A226" s="1485" t="s">
        <v>5811</v>
      </c>
      <c r="B226" s="1486">
        <v>1874</v>
      </c>
      <c r="C226" s="1493">
        <v>666065660</v>
      </c>
      <c r="D226" s="1483">
        <v>3671910</v>
      </c>
      <c r="E226" s="1487">
        <v>2</v>
      </c>
      <c r="F226" s="1487">
        <v>1</v>
      </c>
      <c r="G226" s="1487">
        <v>567000005</v>
      </c>
    </row>
    <row r="227" spans="1:7">
      <c r="A227" s="1485" t="s">
        <v>5812</v>
      </c>
      <c r="B227" s="1486">
        <v>1875</v>
      </c>
      <c r="C227" s="1493">
        <v>669737570</v>
      </c>
      <c r="D227" s="1483">
        <v>3726990</v>
      </c>
      <c r="E227" s="1487">
        <v>3</v>
      </c>
      <c r="F227" s="1487">
        <v>2</v>
      </c>
      <c r="G227" s="1487">
        <v>567000005</v>
      </c>
    </row>
    <row r="228" spans="1:7">
      <c r="A228" s="1485" t="s">
        <v>5813</v>
      </c>
      <c r="B228" s="1486">
        <v>1876</v>
      </c>
      <c r="C228" s="1493">
        <v>673464560</v>
      </c>
      <c r="D228" s="1483">
        <v>3782890</v>
      </c>
      <c r="E228" s="1487">
        <v>1</v>
      </c>
      <c r="F228" s="1487">
        <v>1</v>
      </c>
      <c r="G228" s="1487">
        <v>567000005</v>
      </c>
    </row>
    <row r="229" spans="1:7">
      <c r="A229" s="1485" t="s">
        <v>5814</v>
      </c>
      <c r="B229" s="1486">
        <v>1877</v>
      </c>
      <c r="C229" s="1493">
        <v>677247450</v>
      </c>
      <c r="D229" s="1483">
        <v>3839630</v>
      </c>
      <c r="E229" s="1487">
        <v>2</v>
      </c>
      <c r="F229" s="1487">
        <v>1</v>
      </c>
      <c r="G229" s="1487">
        <v>567000005</v>
      </c>
    </row>
    <row r="230" spans="1:7">
      <c r="A230" s="1485" t="s">
        <v>5815</v>
      </c>
      <c r="B230" s="1486">
        <v>1878</v>
      </c>
      <c r="C230" s="1493">
        <v>681087080</v>
      </c>
      <c r="D230" s="1483">
        <v>3897220</v>
      </c>
      <c r="E230" s="1487">
        <v>3</v>
      </c>
      <c r="F230" s="1487">
        <v>1</v>
      </c>
      <c r="G230" s="1487">
        <v>567000005</v>
      </c>
    </row>
    <row r="231" spans="1:7">
      <c r="A231" s="1485" t="s">
        <v>5816</v>
      </c>
      <c r="B231" s="1486">
        <v>1879</v>
      </c>
      <c r="C231" s="1493">
        <v>684984300</v>
      </c>
      <c r="D231" s="1483">
        <v>3955680</v>
      </c>
      <c r="E231" s="1487">
        <v>1</v>
      </c>
      <c r="F231" s="1487">
        <v>1</v>
      </c>
      <c r="G231" s="1487">
        <v>567000005</v>
      </c>
    </row>
    <row r="232" spans="1:7">
      <c r="A232" s="1485" t="s">
        <v>5817</v>
      </c>
      <c r="B232" s="1486">
        <v>1880</v>
      </c>
      <c r="C232" s="1493">
        <v>688939980</v>
      </c>
      <c r="D232" s="1483">
        <v>4015020</v>
      </c>
      <c r="E232" s="1487">
        <v>2</v>
      </c>
      <c r="F232" s="1487">
        <v>2</v>
      </c>
      <c r="G232" s="1487">
        <v>567000005</v>
      </c>
    </row>
    <row r="233" spans="1:7">
      <c r="A233" s="1485" t="s">
        <v>5818</v>
      </c>
      <c r="B233" s="1486">
        <v>1881</v>
      </c>
      <c r="C233" s="1493">
        <v>692955000</v>
      </c>
      <c r="D233" s="1483">
        <v>4075250</v>
      </c>
      <c r="E233" s="1487">
        <v>3</v>
      </c>
      <c r="F233" s="1487">
        <v>1</v>
      </c>
      <c r="G233" s="1487">
        <v>567000005</v>
      </c>
    </row>
    <row r="234" spans="1:7">
      <c r="A234" s="1485" t="s">
        <v>5819</v>
      </c>
      <c r="B234" s="1486">
        <v>1882</v>
      </c>
      <c r="C234" s="1493">
        <v>697030250</v>
      </c>
      <c r="D234" s="1483">
        <v>4136380</v>
      </c>
      <c r="E234" s="1487">
        <v>1</v>
      </c>
      <c r="F234" s="1487">
        <v>1</v>
      </c>
      <c r="G234" s="1487">
        <v>567000005</v>
      </c>
    </row>
    <row r="235" spans="1:7">
      <c r="A235" s="1485" t="s">
        <v>5820</v>
      </c>
      <c r="B235" s="1486">
        <v>1883</v>
      </c>
      <c r="C235" s="1493">
        <v>701166630</v>
      </c>
      <c r="D235" s="1483">
        <v>4198430</v>
      </c>
      <c r="E235" s="1487">
        <v>2</v>
      </c>
      <c r="F235" s="1487">
        <v>1</v>
      </c>
      <c r="G235" s="1487">
        <v>567000005</v>
      </c>
    </row>
    <row r="236" spans="1:7">
      <c r="A236" s="1485" t="s">
        <v>5821</v>
      </c>
      <c r="B236" s="1486">
        <v>1884</v>
      </c>
      <c r="C236" s="1493">
        <v>705365060</v>
      </c>
      <c r="D236" s="1483">
        <v>4261410</v>
      </c>
      <c r="E236" s="1487">
        <v>3</v>
      </c>
      <c r="F236" s="1487">
        <v>1</v>
      </c>
      <c r="G236" s="1487">
        <v>567000005</v>
      </c>
    </row>
    <row r="237" spans="1:7">
      <c r="A237" s="1485" t="s">
        <v>5822</v>
      </c>
      <c r="B237" s="1486">
        <v>1885</v>
      </c>
      <c r="C237" s="1493">
        <v>709626470</v>
      </c>
      <c r="D237" s="1483">
        <v>4325330</v>
      </c>
      <c r="E237" s="1487">
        <v>1</v>
      </c>
      <c r="F237" s="1487">
        <v>2</v>
      </c>
      <c r="G237" s="1487">
        <v>567000005</v>
      </c>
    </row>
    <row r="238" spans="1:7">
      <c r="A238" s="1485" t="s">
        <v>5823</v>
      </c>
      <c r="B238" s="1486">
        <v>1886</v>
      </c>
      <c r="C238" s="1493">
        <v>713951800</v>
      </c>
      <c r="D238" s="1483">
        <v>4390210</v>
      </c>
      <c r="E238" s="1487">
        <v>2</v>
      </c>
      <c r="F238" s="1487">
        <v>1</v>
      </c>
      <c r="G238" s="1487">
        <v>567000005</v>
      </c>
    </row>
    <row r="239" spans="1:7">
      <c r="A239" s="1485" t="s">
        <v>5824</v>
      </c>
      <c r="B239" s="1486">
        <v>1887</v>
      </c>
      <c r="C239" s="1493">
        <v>718342010</v>
      </c>
      <c r="D239" s="1483">
        <v>4456060</v>
      </c>
      <c r="E239" s="1487">
        <v>3</v>
      </c>
      <c r="F239" s="1487">
        <v>1</v>
      </c>
      <c r="G239" s="1487">
        <v>567000005</v>
      </c>
    </row>
    <row r="240" spans="1:7">
      <c r="A240" s="1485" t="s">
        <v>5825</v>
      </c>
      <c r="B240" s="1486">
        <v>1888</v>
      </c>
      <c r="C240" s="1493">
        <v>722798070</v>
      </c>
      <c r="D240" s="1483">
        <v>4522900</v>
      </c>
      <c r="E240" s="1487">
        <v>1</v>
      </c>
      <c r="F240" s="1487">
        <v>1</v>
      </c>
      <c r="G240" s="1487">
        <v>567000005</v>
      </c>
    </row>
    <row r="241" spans="1:7">
      <c r="A241" s="1485" t="s">
        <v>5826</v>
      </c>
      <c r="B241" s="1486">
        <v>1889</v>
      </c>
      <c r="C241" s="1493">
        <v>727320970</v>
      </c>
      <c r="D241" s="1483">
        <v>4590740</v>
      </c>
      <c r="E241" s="1487">
        <v>2</v>
      </c>
      <c r="F241" s="1487">
        <v>1</v>
      </c>
      <c r="G241" s="1487">
        <v>567000005</v>
      </c>
    </row>
    <row r="242" spans="1:7">
      <c r="A242" s="1485" t="s">
        <v>5827</v>
      </c>
      <c r="B242" s="1486">
        <v>1890</v>
      </c>
      <c r="C242" s="1493">
        <v>731911710</v>
      </c>
      <c r="D242" s="1483">
        <v>4659600</v>
      </c>
      <c r="E242" s="1487">
        <v>3</v>
      </c>
      <c r="F242" s="1487">
        <v>2</v>
      </c>
      <c r="G242" s="1487">
        <v>567000005</v>
      </c>
    </row>
    <row r="243" spans="1:7">
      <c r="A243" s="1485" t="s">
        <v>5828</v>
      </c>
      <c r="B243" s="1486">
        <v>1891</v>
      </c>
      <c r="C243" s="1493">
        <v>736571310</v>
      </c>
      <c r="D243" s="1483">
        <v>4729490</v>
      </c>
      <c r="E243" s="1487">
        <v>1</v>
      </c>
      <c r="F243" s="1487">
        <v>1</v>
      </c>
      <c r="G243" s="1487">
        <v>567000005</v>
      </c>
    </row>
    <row r="244" spans="1:7">
      <c r="A244" s="1485" t="s">
        <v>5829</v>
      </c>
      <c r="B244" s="1486">
        <v>1892</v>
      </c>
      <c r="C244" s="1493">
        <v>741300800</v>
      </c>
      <c r="D244" s="1483">
        <v>4800430</v>
      </c>
      <c r="E244" s="1487">
        <v>2</v>
      </c>
      <c r="F244" s="1487">
        <v>1</v>
      </c>
      <c r="G244" s="1487">
        <v>567000005</v>
      </c>
    </row>
    <row r="245" spans="1:7">
      <c r="A245" s="1485" t="s">
        <v>5830</v>
      </c>
      <c r="B245" s="1486">
        <v>1893</v>
      </c>
      <c r="C245" s="1493">
        <v>746101230</v>
      </c>
      <c r="D245" s="1483">
        <v>4872440</v>
      </c>
      <c r="E245" s="1487">
        <v>3</v>
      </c>
      <c r="F245" s="1487">
        <v>1</v>
      </c>
      <c r="G245" s="1487">
        <v>567000005</v>
      </c>
    </row>
    <row r="246" spans="1:7">
      <c r="A246" s="1485" t="s">
        <v>5831</v>
      </c>
      <c r="B246" s="1486">
        <v>1894</v>
      </c>
      <c r="C246" s="1493">
        <v>750973670</v>
      </c>
      <c r="D246" s="1483">
        <v>4945530</v>
      </c>
      <c r="E246" s="1487">
        <v>1</v>
      </c>
      <c r="F246" s="1487">
        <v>1</v>
      </c>
      <c r="G246" s="1487">
        <v>567000005</v>
      </c>
    </row>
    <row r="247" spans="1:7">
      <c r="A247" s="1485" t="s">
        <v>5832</v>
      </c>
      <c r="B247" s="1486">
        <v>1895</v>
      </c>
      <c r="C247" s="1493">
        <v>755919200</v>
      </c>
      <c r="D247" s="1483">
        <v>5019710</v>
      </c>
      <c r="E247" s="1487">
        <v>2</v>
      </c>
      <c r="F247" s="1487">
        <v>2</v>
      </c>
      <c r="G247" s="1487">
        <v>567000005</v>
      </c>
    </row>
    <row r="248" spans="1:7">
      <c r="A248" s="1485" t="s">
        <v>5833</v>
      </c>
      <c r="B248" s="1486">
        <v>1896</v>
      </c>
      <c r="C248" s="1493">
        <v>760938910</v>
      </c>
      <c r="D248" s="1483">
        <v>5095010</v>
      </c>
      <c r="E248" s="1487">
        <v>3</v>
      </c>
      <c r="F248" s="1487">
        <v>1</v>
      </c>
      <c r="G248" s="1487">
        <v>567000005</v>
      </c>
    </row>
    <row r="249" spans="1:7">
      <c r="A249" s="1485" t="s">
        <v>5834</v>
      </c>
      <c r="B249" s="1486">
        <v>1897</v>
      </c>
      <c r="C249" s="1493">
        <v>766033920</v>
      </c>
      <c r="D249" s="1483">
        <v>5171440</v>
      </c>
      <c r="E249" s="1487">
        <v>1</v>
      </c>
      <c r="F249" s="1487">
        <v>1</v>
      </c>
      <c r="G249" s="1487">
        <v>567000005</v>
      </c>
    </row>
    <row r="250" spans="1:7">
      <c r="A250" s="1485" t="s">
        <v>5835</v>
      </c>
      <c r="B250" s="1486">
        <v>1898</v>
      </c>
      <c r="C250" s="1493">
        <v>771205360</v>
      </c>
      <c r="D250" s="1483">
        <v>5249010</v>
      </c>
      <c r="E250" s="1487">
        <v>2</v>
      </c>
      <c r="F250" s="1487">
        <v>1</v>
      </c>
      <c r="G250" s="1487">
        <v>567000005</v>
      </c>
    </row>
    <row r="251" spans="1:7">
      <c r="A251" s="1485" t="s">
        <v>5836</v>
      </c>
      <c r="B251" s="1486">
        <v>1899</v>
      </c>
      <c r="C251" s="1493">
        <v>776454370</v>
      </c>
      <c r="D251" s="1483">
        <v>5327750</v>
      </c>
      <c r="E251" s="1487">
        <v>3</v>
      </c>
      <c r="F251" s="1487">
        <v>1</v>
      </c>
      <c r="G251" s="1487">
        <v>567000005</v>
      </c>
    </row>
    <row r="252" spans="1:7">
      <c r="A252" s="1481" t="s">
        <v>5837</v>
      </c>
      <c r="B252" s="1482">
        <v>1900</v>
      </c>
      <c r="C252" s="1493">
        <v>781782120</v>
      </c>
      <c r="D252" s="1483">
        <v>5407670</v>
      </c>
      <c r="E252" s="1484">
        <v>1</v>
      </c>
      <c r="F252" s="1484">
        <v>2</v>
      </c>
      <c r="G252" s="1484">
        <v>567000005</v>
      </c>
    </row>
    <row r="253" spans="1:7">
      <c r="A253" s="1485" t="s">
        <v>5838</v>
      </c>
      <c r="B253" s="1486">
        <v>1901</v>
      </c>
      <c r="C253" s="1493">
        <v>787189790</v>
      </c>
      <c r="D253" s="1483">
        <v>5488790</v>
      </c>
      <c r="E253" s="1487">
        <v>2</v>
      </c>
      <c r="F253" s="1487">
        <v>1</v>
      </c>
      <c r="G253" s="1487">
        <v>567000005</v>
      </c>
    </row>
    <row r="254" spans="1:7">
      <c r="A254" s="1485" t="s">
        <v>5839</v>
      </c>
      <c r="B254" s="1486">
        <v>1902</v>
      </c>
      <c r="C254" s="1493">
        <v>792678580</v>
      </c>
      <c r="D254" s="1483">
        <v>5571120</v>
      </c>
      <c r="E254" s="1487">
        <v>3</v>
      </c>
      <c r="F254" s="1487">
        <v>1</v>
      </c>
      <c r="G254" s="1487">
        <v>567000005</v>
      </c>
    </row>
    <row r="255" spans="1:7">
      <c r="A255" s="1485" t="s">
        <v>5840</v>
      </c>
      <c r="B255" s="1486">
        <v>1903</v>
      </c>
      <c r="C255" s="1493">
        <v>798249700</v>
      </c>
      <c r="D255" s="1483">
        <v>5654690</v>
      </c>
      <c r="E255" s="1487">
        <v>1</v>
      </c>
      <c r="F255" s="1487">
        <v>1</v>
      </c>
      <c r="G255" s="1487">
        <v>567000005</v>
      </c>
    </row>
    <row r="256" spans="1:7">
      <c r="A256" s="1485" t="s">
        <v>5841</v>
      </c>
      <c r="B256" s="1486">
        <v>1904</v>
      </c>
      <c r="C256" s="1493">
        <v>803904390</v>
      </c>
      <c r="D256" s="1483">
        <v>5739510</v>
      </c>
      <c r="E256" s="1487">
        <v>2</v>
      </c>
      <c r="F256" s="1487">
        <v>1</v>
      </c>
      <c r="G256" s="1487">
        <v>567000005</v>
      </c>
    </row>
    <row r="257" spans="1:7">
      <c r="A257" s="1485" t="s">
        <v>5842</v>
      </c>
      <c r="B257" s="1486">
        <v>1905</v>
      </c>
      <c r="C257" s="1493">
        <v>809643900</v>
      </c>
      <c r="D257" s="1483">
        <v>5825600</v>
      </c>
      <c r="E257" s="1487">
        <v>3</v>
      </c>
      <c r="F257" s="1487">
        <v>2</v>
      </c>
      <c r="G257" s="1487">
        <v>567000005</v>
      </c>
    </row>
    <row r="258" spans="1:7">
      <c r="A258" s="1485" t="s">
        <v>5843</v>
      </c>
      <c r="B258" s="1486">
        <v>1906</v>
      </c>
      <c r="C258" s="1493">
        <v>815469500</v>
      </c>
      <c r="D258" s="1483">
        <v>5912980</v>
      </c>
      <c r="E258" s="1487">
        <v>1</v>
      </c>
      <c r="F258" s="1487">
        <v>1</v>
      </c>
      <c r="G258" s="1487">
        <v>567000005</v>
      </c>
    </row>
    <row r="259" spans="1:7">
      <c r="A259" s="1485" t="s">
        <v>5844</v>
      </c>
      <c r="B259" s="1486">
        <v>1907</v>
      </c>
      <c r="C259" s="1493">
        <v>821382480</v>
      </c>
      <c r="D259" s="1483">
        <v>6001670</v>
      </c>
      <c r="E259" s="1487">
        <v>2</v>
      </c>
      <c r="F259" s="1487">
        <v>1</v>
      </c>
      <c r="G259" s="1487">
        <v>567000005</v>
      </c>
    </row>
    <row r="260" spans="1:7">
      <c r="A260" s="1485" t="s">
        <v>5845</v>
      </c>
      <c r="B260" s="1486">
        <v>1908</v>
      </c>
      <c r="C260" s="1493">
        <v>827384150</v>
      </c>
      <c r="D260" s="1483">
        <v>6091700</v>
      </c>
      <c r="E260" s="1487">
        <v>3</v>
      </c>
      <c r="F260" s="1487">
        <v>1</v>
      </c>
      <c r="G260" s="1487">
        <v>567000005</v>
      </c>
    </row>
    <row r="261" spans="1:7">
      <c r="A261" s="1485" t="s">
        <v>5846</v>
      </c>
      <c r="B261" s="1486">
        <v>1909</v>
      </c>
      <c r="C261" s="1493">
        <v>833475850</v>
      </c>
      <c r="D261" s="1483">
        <v>6183080</v>
      </c>
      <c r="E261" s="1487">
        <v>1</v>
      </c>
      <c r="F261" s="1487">
        <v>1</v>
      </c>
      <c r="G261" s="1487">
        <v>567000005</v>
      </c>
    </row>
    <row r="262" spans="1:7">
      <c r="A262" s="1485" t="s">
        <v>5847</v>
      </c>
      <c r="B262" s="1486">
        <v>1910</v>
      </c>
      <c r="C262" s="1493">
        <v>839658930</v>
      </c>
      <c r="D262" s="1483">
        <v>6275830</v>
      </c>
      <c r="E262" s="1487">
        <v>2</v>
      </c>
      <c r="F262" s="1487">
        <v>2</v>
      </c>
      <c r="G262" s="1487">
        <v>567000005</v>
      </c>
    </row>
    <row r="263" spans="1:7">
      <c r="A263" s="1485" t="s">
        <v>5848</v>
      </c>
      <c r="B263" s="1486">
        <v>1911</v>
      </c>
      <c r="C263" s="1493">
        <v>845934760</v>
      </c>
      <c r="D263" s="1483">
        <v>6369970</v>
      </c>
      <c r="E263" s="1487">
        <v>3</v>
      </c>
      <c r="F263" s="1487">
        <v>1</v>
      </c>
      <c r="G263" s="1487">
        <v>567000005</v>
      </c>
    </row>
    <row r="264" spans="1:7">
      <c r="A264" s="1485" t="s">
        <v>5849</v>
      </c>
      <c r="B264" s="1486">
        <v>1912</v>
      </c>
      <c r="C264" s="1493">
        <v>852304730</v>
      </c>
      <c r="D264" s="1483">
        <v>6465520</v>
      </c>
      <c r="E264" s="1487">
        <v>1</v>
      </c>
      <c r="F264" s="1487">
        <v>1</v>
      </c>
      <c r="G264" s="1487">
        <v>567000005</v>
      </c>
    </row>
    <row r="265" spans="1:7">
      <c r="A265" s="1485" t="s">
        <v>5850</v>
      </c>
      <c r="B265" s="1486">
        <v>1913</v>
      </c>
      <c r="C265" s="1493">
        <v>858770250</v>
      </c>
      <c r="D265" s="1483">
        <v>6562500</v>
      </c>
      <c r="E265" s="1487">
        <v>2</v>
      </c>
      <c r="F265" s="1487">
        <v>1</v>
      </c>
      <c r="G265" s="1487">
        <v>567000005</v>
      </c>
    </row>
    <row r="266" spans="1:7">
      <c r="A266" s="1485" t="s">
        <v>5851</v>
      </c>
      <c r="B266" s="1486">
        <v>1914</v>
      </c>
      <c r="C266" s="1493">
        <v>865332750</v>
      </c>
      <c r="D266" s="1483">
        <v>6660940</v>
      </c>
      <c r="E266" s="1487">
        <v>3</v>
      </c>
      <c r="F266" s="1487">
        <v>1</v>
      </c>
      <c r="G266" s="1487">
        <v>567000005</v>
      </c>
    </row>
    <row r="267" spans="1:7">
      <c r="A267" s="1485" t="s">
        <v>5852</v>
      </c>
      <c r="B267" s="1486">
        <v>1915</v>
      </c>
      <c r="C267" s="1493">
        <v>871993690</v>
      </c>
      <c r="D267" s="1483">
        <v>6760850</v>
      </c>
      <c r="E267" s="1487">
        <v>1</v>
      </c>
      <c r="F267" s="1487">
        <v>2</v>
      </c>
      <c r="G267" s="1487">
        <v>567000005</v>
      </c>
    </row>
    <row r="268" spans="1:7">
      <c r="A268" s="1485" t="s">
        <v>5853</v>
      </c>
      <c r="B268" s="1486">
        <v>1916</v>
      </c>
      <c r="C268" s="1493">
        <v>878754540</v>
      </c>
      <c r="D268" s="1483">
        <v>6862260</v>
      </c>
      <c r="E268" s="1487">
        <v>2</v>
      </c>
      <c r="F268" s="1487">
        <v>1</v>
      </c>
      <c r="G268" s="1487">
        <v>567000005</v>
      </c>
    </row>
    <row r="269" spans="1:7">
      <c r="A269" s="1485" t="s">
        <v>5854</v>
      </c>
      <c r="B269" s="1486">
        <v>1917</v>
      </c>
      <c r="C269" s="1493">
        <v>885616800</v>
      </c>
      <c r="D269" s="1483">
        <v>6965190</v>
      </c>
      <c r="E269" s="1487">
        <v>3</v>
      </c>
      <c r="F269" s="1487">
        <v>1</v>
      </c>
      <c r="G269" s="1487">
        <v>567000005</v>
      </c>
    </row>
    <row r="270" spans="1:7">
      <c r="A270" s="1485" t="s">
        <v>5855</v>
      </c>
      <c r="B270" s="1486">
        <v>1918</v>
      </c>
      <c r="C270" s="1493">
        <v>892581990</v>
      </c>
      <c r="D270" s="1483">
        <v>7069670</v>
      </c>
      <c r="E270" s="1487">
        <v>1</v>
      </c>
      <c r="F270" s="1487">
        <v>1</v>
      </c>
      <c r="G270" s="1487">
        <v>567000005</v>
      </c>
    </row>
    <row r="271" spans="1:7">
      <c r="A271" s="1485" t="s">
        <v>5856</v>
      </c>
      <c r="B271" s="1486">
        <v>1919</v>
      </c>
      <c r="C271" s="1493">
        <v>899651660</v>
      </c>
      <c r="D271" s="1483">
        <v>7175720</v>
      </c>
      <c r="E271" s="1487">
        <v>2</v>
      </c>
      <c r="F271" s="1487">
        <v>1</v>
      </c>
      <c r="G271" s="1487">
        <v>567000005</v>
      </c>
    </row>
    <row r="272" spans="1:7">
      <c r="A272" s="1485" t="s">
        <v>5857</v>
      </c>
      <c r="B272" s="1486">
        <v>1920</v>
      </c>
      <c r="C272" s="1493">
        <v>906827380</v>
      </c>
      <c r="D272" s="1483">
        <v>7283360</v>
      </c>
      <c r="E272" s="1487">
        <v>3</v>
      </c>
      <c r="F272" s="1487">
        <v>2</v>
      </c>
      <c r="G272" s="1487">
        <v>567000005</v>
      </c>
    </row>
    <row r="273" spans="1:7">
      <c r="A273" s="1485" t="s">
        <v>5858</v>
      </c>
      <c r="B273" s="1486">
        <v>1921</v>
      </c>
      <c r="C273" s="1493">
        <v>914110740</v>
      </c>
      <c r="D273" s="1483">
        <v>7392610</v>
      </c>
      <c r="E273" s="1487">
        <v>1</v>
      </c>
      <c r="F273" s="1487">
        <v>1</v>
      </c>
      <c r="G273" s="1487">
        <v>567000005</v>
      </c>
    </row>
    <row r="274" spans="1:7">
      <c r="A274" s="1485" t="s">
        <v>5859</v>
      </c>
      <c r="B274" s="1486">
        <v>1922</v>
      </c>
      <c r="C274" s="1493">
        <v>921503350</v>
      </c>
      <c r="D274" s="1483">
        <v>7503500</v>
      </c>
      <c r="E274" s="1487">
        <v>2</v>
      </c>
      <c r="F274" s="1487">
        <v>1</v>
      </c>
      <c r="G274" s="1487">
        <v>567000005</v>
      </c>
    </row>
    <row r="275" spans="1:7">
      <c r="A275" s="1485" t="s">
        <v>5860</v>
      </c>
      <c r="B275" s="1486">
        <v>1923</v>
      </c>
      <c r="C275" s="1493">
        <v>929006850</v>
      </c>
      <c r="D275" s="1483">
        <v>7616050</v>
      </c>
      <c r="E275" s="1487">
        <v>3</v>
      </c>
      <c r="F275" s="1487">
        <v>1</v>
      </c>
      <c r="G275" s="1487">
        <v>567000005</v>
      </c>
    </row>
    <row r="276" spans="1:7">
      <c r="A276" s="1485" t="s">
        <v>5861</v>
      </c>
      <c r="B276" s="1486">
        <v>1924</v>
      </c>
      <c r="C276" s="1493">
        <v>936622900</v>
      </c>
      <c r="D276" s="1483">
        <v>7730290</v>
      </c>
      <c r="E276" s="1487">
        <v>1</v>
      </c>
      <c r="F276" s="1487">
        <v>1</v>
      </c>
      <c r="G276" s="1487">
        <v>567000005</v>
      </c>
    </row>
    <row r="277" spans="1:7">
      <c r="A277" s="1485" t="s">
        <v>5862</v>
      </c>
      <c r="B277" s="1486">
        <v>1925</v>
      </c>
      <c r="C277" s="1493">
        <v>944353190</v>
      </c>
      <c r="D277" s="1483">
        <v>7846240</v>
      </c>
      <c r="E277" s="1487">
        <v>2</v>
      </c>
      <c r="F277" s="1487">
        <v>2</v>
      </c>
      <c r="G277" s="1487">
        <v>567000005</v>
      </c>
    </row>
    <row r="278" spans="1:7">
      <c r="A278" s="1485" t="s">
        <v>5863</v>
      </c>
      <c r="B278" s="1486">
        <v>1926</v>
      </c>
      <c r="C278" s="1493">
        <v>952199430</v>
      </c>
      <c r="D278" s="1483">
        <v>7963930</v>
      </c>
      <c r="E278" s="1487">
        <v>3</v>
      </c>
      <c r="F278" s="1487">
        <v>1</v>
      </c>
      <c r="G278" s="1487">
        <v>567000005</v>
      </c>
    </row>
    <row r="279" spans="1:7">
      <c r="A279" s="1485" t="s">
        <v>5864</v>
      </c>
      <c r="B279" s="1486">
        <v>1927</v>
      </c>
      <c r="C279" s="1493">
        <v>960163360</v>
      </c>
      <c r="D279" s="1483">
        <v>8083390</v>
      </c>
      <c r="E279" s="1487">
        <v>1</v>
      </c>
      <c r="F279" s="1487">
        <v>1</v>
      </c>
      <c r="G279" s="1487">
        <v>567000005</v>
      </c>
    </row>
    <row r="280" spans="1:7">
      <c r="A280" s="1485" t="s">
        <v>5865</v>
      </c>
      <c r="B280" s="1486">
        <v>1928</v>
      </c>
      <c r="C280" s="1493">
        <v>968246750</v>
      </c>
      <c r="D280" s="1483">
        <v>8204640</v>
      </c>
      <c r="E280" s="1487">
        <v>2</v>
      </c>
      <c r="F280" s="1487">
        <v>1</v>
      </c>
      <c r="G280" s="1487">
        <v>567000005</v>
      </c>
    </row>
    <row r="281" spans="1:7">
      <c r="A281" s="1485" t="s">
        <v>5866</v>
      </c>
      <c r="B281" s="1486">
        <v>1929</v>
      </c>
      <c r="C281" s="1493">
        <v>976451390</v>
      </c>
      <c r="D281" s="1483">
        <v>8327710</v>
      </c>
      <c r="E281" s="1487">
        <v>3</v>
      </c>
      <c r="F281" s="1487">
        <v>1</v>
      </c>
      <c r="G281" s="1487">
        <v>567000005</v>
      </c>
    </row>
    <row r="282" spans="1:7">
      <c r="A282" s="1485" t="s">
        <v>5867</v>
      </c>
      <c r="B282" s="1486">
        <v>1930</v>
      </c>
      <c r="C282" s="1493">
        <v>984779100</v>
      </c>
      <c r="D282" s="1483">
        <v>8452630</v>
      </c>
      <c r="E282" s="1487">
        <v>1</v>
      </c>
      <c r="F282" s="1487">
        <v>2</v>
      </c>
      <c r="G282" s="1487">
        <v>567000005</v>
      </c>
    </row>
    <row r="283" spans="1:7">
      <c r="A283" s="1485" t="s">
        <v>5868</v>
      </c>
      <c r="B283" s="1486">
        <v>1931</v>
      </c>
      <c r="C283" s="1493">
        <v>993231730</v>
      </c>
      <c r="D283" s="1483">
        <v>8579420</v>
      </c>
      <c r="E283" s="1487">
        <v>2</v>
      </c>
      <c r="F283" s="1487">
        <v>1</v>
      </c>
      <c r="G283" s="1487">
        <v>567000005</v>
      </c>
    </row>
    <row r="284" spans="1:7">
      <c r="A284" s="1485" t="s">
        <v>5869</v>
      </c>
      <c r="B284" s="1486">
        <v>1932</v>
      </c>
      <c r="C284" s="1493">
        <v>1001811150</v>
      </c>
      <c r="D284" s="1483">
        <v>8708110</v>
      </c>
      <c r="E284" s="1487">
        <v>3</v>
      </c>
      <c r="F284" s="1487">
        <v>1</v>
      </c>
      <c r="G284" s="1487">
        <v>567000005</v>
      </c>
    </row>
    <row r="285" spans="1:7">
      <c r="A285" s="1485" t="s">
        <v>5870</v>
      </c>
      <c r="B285" s="1486">
        <v>1933</v>
      </c>
      <c r="C285" s="1493">
        <v>1010519260</v>
      </c>
      <c r="D285" s="1483">
        <v>8838730</v>
      </c>
      <c r="E285" s="1487">
        <v>1</v>
      </c>
      <c r="F285" s="1487">
        <v>1</v>
      </c>
      <c r="G285" s="1487">
        <v>567000005</v>
      </c>
    </row>
    <row r="286" spans="1:7">
      <c r="A286" s="1485" t="s">
        <v>5871</v>
      </c>
      <c r="B286" s="1486">
        <v>1934</v>
      </c>
      <c r="C286" s="1493">
        <v>1019357990</v>
      </c>
      <c r="D286" s="1483">
        <v>8971310</v>
      </c>
      <c r="E286" s="1487">
        <v>2</v>
      </c>
      <c r="F286" s="1487">
        <v>1</v>
      </c>
      <c r="G286" s="1487">
        <v>567000005</v>
      </c>
    </row>
    <row r="287" spans="1:7">
      <c r="A287" s="1485" t="s">
        <v>5872</v>
      </c>
      <c r="B287" s="1486">
        <v>1935</v>
      </c>
      <c r="C287" s="1493">
        <v>1028329300</v>
      </c>
      <c r="D287" s="1483">
        <v>9105880</v>
      </c>
      <c r="E287" s="1487">
        <v>3</v>
      </c>
      <c r="F287" s="1487">
        <v>2</v>
      </c>
      <c r="G287" s="1487">
        <v>567000005</v>
      </c>
    </row>
    <row r="288" spans="1:7">
      <c r="A288" s="1485" t="s">
        <v>5873</v>
      </c>
      <c r="B288" s="1486">
        <v>1936</v>
      </c>
      <c r="C288" s="1493">
        <v>1037435180</v>
      </c>
      <c r="D288" s="1483">
        <v>9242470</v>
      </c>
      <c r="E288" s="1487">
        <v>1</v>
      </c>
      <c r="F288" s="1487">
        <v>1</v>
      </c>
      <c r="G288" s="1487">
        <v>567000005</v>
      </c>
    </row>
    <row r="289" spans="1:7">
      <c r="A289" s="1485" t="s">
        <v>5874</v>
      </c>
      <c r="B289" s="1486">
        <v>1937</v>
      </c>
      <c r="C289" s="1493">
        <v>1046677650</v>
      </c>
      <c r="D289" s="1483">
        <v>9381110</v>
      </c>
      <c r="E289" s="1487">
        <v>2</v>
      </c>
      <c r="F289" s="1487">
        <v>1</v>
      </c>
      <c r="G289" s="1487">
        <v>567000005</v>
      </c>
    </row>
    <row r="290" spans="1:7">
      <c r="A290" s="1485" t="s">
        <v>5875</v>
      </c>
      <c r="B290" s="1486">
        <v>1938</v>
      </c>
      <c r="C290" s="1493">
        <v>1056058760</v>
      </c>
      <c r="D290" s="1483">
        <v>9521830</v>
      </c>
      <c r="E290" s="1487">
        <v>3</v>
      </c>
      <c r="F290" s="1487">
        <v>1</v>
      </c>
      <c r="G290" s="1487">
        <v>567000005</v>
      </c>
    </row>
    <row r="291" spans="1:7">
      <c r="A291" s="1485" t="s">
        <v>5876</v>
      </c>
      <c r="B291" s="1486">
        <v>1939</v>
      </c>
      <c r="C291" s="1493">
        <v>1065580590</v>
      </c>
      <c r="D291" s="1483">
        <v>9664660</v>
      </c>
      <c r="E291" s="1487">
        <v>1</v>
      </c>
      <c r="F291" s="1487">
        <v>1</v>
      </c>
      <c r="G291" s="1487">
        <v>567000005</v>
      </c>
    </row>
    <row r="292" spans="1:7">
      <c r="A292" s="1485" t="s">
        <v>5877</v>
      </c>
      <c r="B292" s="1486">
        <v>1940</v>
      </c>
      <c r="C292" s="1493">
        <v>1075245250</v>
      </c>
      <c r="D292" s="1483">
        <v>9809630</v>
      </c>
      <c r="E292" s="1487">
        <v>2</v>
      </c>
      <c r="F292" s="1487">
        <v>2</v>
      </c>
      <c r="G292" s="1487">
        <v>567000005</v>
      </c>
    </row>
    <row r="293" spans="1:7">
      <c r="A293" s="1485" t="s">
        <v>5878</v>
      </c>
      <c r="B293" s="1486">
        <v>1941</v>
      </c>
      <c r="C293" s="1493">
        <v>1085054880</v>
      </c>
      <c r="D293" s="1483">
        <v>9956770</v>
      </c>
      <c r="E293" s="1487">
        <v>3</v>
      </c>
      <c r="F293" s="1487">
        <v>1</v>
      </c>
      <c r="G293" s="1487">
        <v>567000005</v>
      </c>
    </row>
    <row r="294" spans="1:7">
      <c r="A294" s="1485" t="s">
        <v>5879</v>
      </c>
      <c r="B294" s="1486">
        <v>1942</v>
      </c>
      <c r="C294" s="1493">
        <v>1095011650</v>
      </c>
      <c r="D294" s="1483">
        <v>10106120</v>
      </c>
      <c r="E294" s="1487">
        <v>1</v>
      </c>
      <c r="F294" s="1487">
        <v>1</v>
      </c>
      <c r="G294" s="1487">
        <v>567000005</v>
      </c>
    </row>
    <row r="295" spans="1:7">
      <c r="A295" s="1485" t="s">
        <v>5880</v>
      </c>
      <c r="B295" s="1486">
        <v>1943</v>
      </c>
      <c r="C295" s="1493">
        <v>1105117770</v>
      </c>
      <c r="D295" s="1483">
        <v>10257710</v>
      </c>
      <c r="E295" s="1487">
        <v>2</v>
      </c>
      <c r="F295" s="1487">
        <v>1</v>
      </c>
      <c r="G295" s="1487">
        <v>567000005</v>
      </c>
    </row>
    <row r="296" spans="1:7">
      <c r="A296" s="1485" t="s">
        <v>5881</v>
      </c>
      <c r="B296" s="1486">
        <v>1944</v>
      </c>
      <c r="C296" s="1493">
        <v>1115375480</v>
      </c>
      <c r="D296" s="1483">
        <v>10411580</v>
      </c>
      <c r="E296" s="1487">
        <v>3</v>
      </c>
      <c r="F296" s="1487">
        <v>1</v>
      </c>
      <c r="G296" s="1487">
        <v>567000005</v>
      </c>
    </row>
    <row r="297" spans="1:7">
      <c r="A297" s="1485" t="s">
        <v>5882</v>
      </c>
      <c r="B297" s="1486">
        <v>1945</v>
      </c>
      <c r="C297" s="1493">
        <v>1125787060</v>
      </c>
      <c r="D297" s="1483">
        <v>10567750</v>
      </c>
      <c r="E297" s="1487">
        <v>1</v>
      </c>
      <c r="F297" s="1487">
        <v>2</v>
      </c>
      <c r="G297" s="1487">
        <v>567000005</v>
      </c>
    </row>
    <row r="298" spans="1:7">
      <c r="A298" s="1485" t="s">
        <v>5883</v>
      </c>
      <c r="B298" s="1486">
        <v>1946</v>
      </c>
      <c r="C298" s="1493">
        <v>1136354810</v>
      </c>
      <c r="D298" s="1483">
        <v>10726270</v>
      </c>
      <c r="E298" s="1487">
        <v>2</v>
      </c>
      <c r="F298" s="1487">
        <v>1</v>
      </c>
      <c r="G298" s="1487">
        <v>567000005</v>
      </c>
    </row>
    <row r="299" spans="1:7">
      <c r="A299" s="1485" t="s">
        <v>5884</v>
      </c>
      <c r="B299" s="1486">
        <v>1947</v>
      </c>
      <c r="C299" s="1493">
        <v>1147081080</v>
      </c>
      <c r="D299" s="1483">
        <v>10887160</v>
      </c>
      <c r="E299" s="1487">
        <v>3</v>
      </c>
      <c r="F299" s="1487">
        <v>1</v>
      </c>
      <c r="G299" s="1487">
        <v>567000005</v>
      </c>
    </row>
    <row r="300" spans="1:7">
      <c r="A300" s="1485" t="s">
        <v>5885</v>
      </c>
      <c r="B300" s="1486">
        <v>1948</v>
      </c>
      <c r="C300" s="1493">
        <v>1157968240</v>
      </c>
      <c r="D300" s="1483">
        <v>11050470</v>
      </c>
      <c r="E300" s="1487">
        <v>1</v>
      </c>
      <c r="F300" s="1487">
        <v>1</v>
      </c>
      <c r="G300" s="1487">
        <v>567000005</v>
      </c>
    </row>
    <row r="301" spans="1:7">
      <c r="A301" s="1485" t="s">
        <v>5886</v>
      </c>
      <c r="B301" s="1486">
        <v>1949</v>
      </c>
      <c r="C301" s="1493">
        <v>1169018710</v>
      </c>
      <c r="D301" s="1483">
        <v>11216230</v>
      </c>
      <c r="E301" s="1487">
        <v>2</v>
      </c>
      <c r="F301" s="1487">
        <v>1</v>
      </c>
      <c r="G301" s="1487">
        <v>567000005</v>
      </c>
    </row>
    <row r="302" spans="1:7">
      <c r="A302" s="1481" t="s">
        <v>5887</v>
      </c>
      <c r="B302" s="1482">
        <v>1950</v>
      </c>
      <c r="C302" s="1493">
        <v>1180234940</v>
      </c>
      <c r="D302" s="1483">
        <v>11384470</v>
      </c>
      <c r="E302" s="1484">
        <v>3</v>
      </c>
      <c r="F302" s="1484">
        <v>2</v>
      </c>
      <c r="G302" s="1484">
        <v>567000005</v>
      </c>
    </row>
    <row r="303" spans="1:7">
      <c r="A303" s="1485" t="s">
        <v>5888</v>
      </c>
      <c r="B303" s="1486">
        <v>1951</v>
      </c>
      <c r="C303" s="1493">
        <v>1191619410</v>
      </c>
      <c r="D303" s="1483">
        <v>11555240</v>
      </c>
      <c r="E303" s="1487">
        <v>1</v>
      </c>
      <c r="F303" s="1487">
        <v>1</v>
      </c>
      <c r="G303" s="1487">
        <v>567000005</v>
      </c>
    </row>
    <row r="304" spans="1:7">
      <c r="A304" s="1485" t="s">
        <v>5889</v>
      </c>
      <c r="B304" s="1486">
        <v>1952</v>
      </c>
      <c r="C304" s="1493">
        <v>1203174650</v>
      </c>
      <c r="D304" s="1483">
        <v>11728570</v>
      </c>
      <c r="E304" s="1487">
        <v>2</v>
      </c>
      <c r="F304" s="1487">
        <v>1</v>
      </c>
      <c r="G304" s="1487">
        <v>567000005</v>
      </c>
    </row>
    <row r="305" spans="1:7">
      <c r="A305" s="1485" t="s">
        <v>5890</v>
      </c>
      <c r="B305" s="1486">
        <v>1953</v>
      </c>
      <c r="C305" s="1493">
        <v>1214903220</v>
      </c>
      <c r="D305" s="1483">
        <v>11904500</v>
      </c>
      <c r="E305" s="1487">
        <v>3</v>
      </c>
      <c r="F305" s="1487">
        <v>1</v>
      </c>
      <c r="G305" s="1487">
        <v>567000005</v>
      </c>
    </row>
    <row r="306" spans="1:7">
      <c r="A306" s="1485" t="s">
        <v>5891</v>
      </c>
      <c r="B306" s="1486">
        <v>1954</v>
      </c>
      <c r="C306" s="1493">
        <v>1226807720</v>
      </c>
      <c r="D306" s="1483">
        <v>12083070</v>
      </c>
      <c r="E306" s="1487">
        <v>1</v>
      </c>
      <c r="F306" s="1487">
        <v>1</v>
      </c>
      <c r="G306" s="1487">
        <v>567000005</v>
      </c>
    </row>
    <row r="307" spans="1:7">
      <c r="A307" s="1485" t="s">
        <v>5892</v>
      </c>
      <c r="B307" s="1486">
        <v>1955</v>
      </c>
      <c r="C307" s="1493">
        <v>1238890790</v>
      </c>
      <c r="D307" s="1483">
        <v>12264320</v>
      </c>
      <c r="E307" s="1487">
        <v>2</v>
      </c>
      <c r="F307" s="1487">
        <v>2</v>
      </c>
      <c r="G307" s="1487">
        <v>567000005</v>
      </c>
    </row>
    <row r="308" spans="1:7">
      <c r="A308" s="1485" t="s">
        <v>5893</v>
      </c>
      <c r="B308" s="1486">
        <v>1956</v>
      </c>
      <c r="C308" s="1493">
        <v>1251155110</v>
      </c>
      <c r="D308" s="1483">
        <v>12448280</v>
      </c>
      <c r="E308" s="1487">
        <v>3</v>
      </c>
      <c r="F308" s="1487">
        <v>1</v>
      </c>
      <c r="G308" s="1487">
        <v>567000005</v>
      </c>
    </row>
    <row r="309" spans="1:7">
      <c r="A309" s="1485" t="s">
        <v>5894</v>
      </c>
      <c r="B309" s="1486">
        <v>1957</v>
      </c>
      <c r="C309" s="1493">
        <v>1263603390</v>
      </c>
      <c r="D309" s="1483">
        <v>12635000</v>
      </c>
      <c r="E309" s="1487">
        <v>1</v>
      </c>
      <c r="F309" s="1487">
        <v>1</v>
      </c>
      <c r="G309" s="1487">
        <v>567000005</v>
      </c>
    </row>
    <row r="310" spans="1:7">
      <c r="A310" s="1485" t="s">
        <v>5895</v>
      </c>
      <c r="B310" s="1486">
        <v>1958</v>
      </c>
      <c r="C310" s="1493">
        <v>1276238390</v>
      </c>
      <c r="D310" s="1483">
        <v>12824530</v>
      </c>
      <c r="E310" s="1487">
        <v>2</v>
      </c>
      <c r="F310" s="1487">
        <v>1</v>
      </c>
      <c r="G310" s="1487">
        <v>567000005</v>
      </c>
    </row>
    <row r="311" spans="1:7">
      <c r="A311" s="1485" t="s">
        <v>5896</v>
      </c>
      <c r="B311" s="1486">
        <v>1959</v>
      </c>
      <c r="C311" s="1493">
        <v>1289062920</v>
      </c>
      <c r="D311" s="1483">
        <v>13016900</v>
      </c>
      <c r="E311" s="1487">
        <v>3</v>
      </c>
      <c r="F311" s="1487">
        <v>1</v>
      </c>
      <c r="G311" s="1487">
        <v>567000005</v>
      </c>
    </row>
    <row r="312" spans="1:7">
      <c r="A312" s="1485" t="s">
        <v>5897</v>
      </c>
      <c r="B312" s="1486">
        <v>1960</v>
      </c>
      <c r="C312" s="1493">
        <v>1302079820</v>
      </c>
      <c r="D312" s="1483">
        <v>13212150</v>
      </c>
      <c r="E312" s="1487">
        <v>1</v>
      </c>
      <c r="F312" s="1487">
        <v>2</v>
      </c>
      <c r="G312" s="1487">
        <v>567000005</v>
      </c>
    </row>
    <row r="313" spans="1:7">
      <c r="A313" s="1485" t="s">
        <v>5898</v>
      </c>
      <c r="B313" s="1486">
        <v>1961</v>
      </c>
      <c r="C313" s="1493">
        <v>1315291970</v>
      </c>
      <c r="D313" s="1483">
        <v>13410330</v>
      </c>
      <c r="E313" s="1487">
        <v>2</v>
      </c>
      <c r="F313" s="1487">
        <v>1</v>
      </c>
      <c r="G313" s="1487">
        <v>567000005</v>
      </c>
    </row>
    <row r="314" spans="1:7">
      <c r="A314" s="1485" t="s">
        <v>5899</v>
      </c>
      <c r="B314" s="1486">
        <v>1962</v>
      </c>
      <c r="C314" s="1493">
        <v>1328702300</v>
      </c>
      <c r="D314" s="1483">
        <v>13611480</v>
      </c>
      <c r="E314" s="1487">
        <v>3</v>
      </c>
      <c r="F314" s="1487">
        <v>1</v>
      </c>
      <c r="G314" s="1487">
        <v>567000005</v>
      </c>
    </row>
    <row r="315" spans="1:7">
      <c r="A315" s="1485" t="s">
        <v>5900</v>
      </c>
      <c r="B315" s="1486">
        <v>1963</v>
      </c>
      <c r="C315" s="1493">
        <v>1342313780</v>
      </c>
      <c r="D315" s="1483">
        <v>13815650</v>
      </c>
      <c r="E315" s="1487">
        <v>1</v>
      </c>
      <c r="F315" s="1487">
        <v>1</v>
      </c>
      <c r="G315" s="1487">
        <v>567000005</v>
      </c>
    </row>
    <row r="316" spans="1:7">
      <c r="A316" s="1485" t="s">
        <v>5901</v>
      </c>
      <c r="B316" s="1486">
        <v>1964</v>
      </c>
      <c r="C316" s="1493">
        <v>1356129430</v>
      </c>
      <c r="D316" s="1483">
        <v>14022880</v>
      </c>
      <c r="E316" s="1487">
        <v>2</v>
      </c>
      <c r="F316" s="1487">
        <v>1</v>
      </c>
      <c r="G316" s="1487">
        <v>567000005</v>
      </c>
    </row>
    <row r="317" spans="1:7">
      <c r="A317" s="1485" t="s">
        <v>5902</v>
      </c>
      <c r="B317" s="1486">
        <v>1965</v>
      </c>
      <c r="C317" s="1493">
        <v>1370152310</v>
      </c>
      <c r="D317" s="1483">
        <v>14233220</v>
      </c>
      <c r="E317" s="1487">
        <v>3</v>
      </c>
      <c r="F317" s="1487">
        <v>2</v>
      </c>
      <c r="G317" s="1487">
        <v>567000005</v>
      </c>
    </row>
    <row r="318" spans="1:7">
      <c r="A318" s="1485" t="s">
        <v>5903</v>
      </c>
      <c r="B318" s="1486">
        <v>1966</v>
      </c>
      <c r="C318" s="1493">
        <v>1384385530</v>
      </c>
      <c r="D318" s="1483">
        <v>14446720</v>
      </c>
      <c r="E318" s="1487">
        <v>1</v>
      </c>
      <c r="F318" s="1487">
        <v>1</v>
      </c>
      <c r="G318" s="1487">
        <v>567000005</v>
      </c>
    </row>
    <row r="319" spans="1:7">
      <c r="A319" s="1485" t="s">
        <v>5904</v>
      </c>
      <c r="B319" s="1486">
        <v>1967</v>
      </c>
      <c r="C319" s="1493">
        <v>1398832250</v>
      </c>
      <c r="D319" s="1483">
        <v>14663420</v>
      </c>
      <c r="E319" s="1487">
        <v>2</v>
      </c>
      <c r="F319" s="1487">
        <v>1</v>
      </c>
      <c r="G319" s="1487">
        <v>567000005</v>
      </c>
    </row>
    <row r="320" spans="1:7">
      <c r="A320" s="1485" t="s">
        <v>5905</v>
      </c>
      <c r="B320" s="1486">
        <v>1968</v>
      </c>
      <c r="C320" s="1493">
        <v>1413495670</v>
      </c>
      <c r="D320" s="1483">
        <v>14883370</v>
      </c>
      <c r="E320" s="1487">
        <v>3</v>
      </c>
      <c r="F320" s="1487">
        <v>1</v>
      </c>
      <c r="G320" s="1487">
        <v>567000005</v>
      </c>
    </row>
    <row r="321" spans="1:7">
      <c r="A321" s="1485" t="s">
        <v>5906</v>
      </c>
      <c r="B321" s="1486">
        <v>1969</v>
      </c>
      <c r="C321" s="1493">
        <v>1428379040</v>
      </c>
      <c r="D321" s="1483">
        <v>15106620</v>
      </c>
      <c r="E321" s="1487">
        <v>1</v>
      </c>
      <c r="F321" s="1487">
        <v>1</v>
      </c>
      <c r="G321" s="1487">
        <v>567000005</v>
      </c>
    </row>
    <row r="322" spans="1:7">
      <c r="A322" s="1485" t="s">
        <v>5907</v>
      </c>
      <c r="B322" s="1486">
        <v>1970</v>
      </c>
      <c r="C322" s="1493">
        <v>1443485660</v>
      </c>
      <c r="D322" s="1483">
        <v>15333220</v>
      </c>
      <c r="E322" s="1487">
        <v>2</v>
      </c>
      <c r="F322" s="1487">
        <v>2</v>
      </c>
      <c r="G322" s="1487">
        <v>567000005</v>
      </c>
    </row>
    <row r="323" spans="1:7">
      <c r="A323" s="1485" t="s">
        <v>5908</v>
      </c>
      <c r="B323" s="1486">
        <v>1971</v>
      </c>
      <c r="C323" s="1493">
        <v>1458818880</v>
      </c>
      <c r="D323" s="1483">
        <v>15563220</v>
      </c>
      <c r="E323" s="1487">
        <v>3</v>
      </c>
      <c r="F323" s="1487">
        <v>1</v>
      </c>
      <c r="G323" s="1487">
        <v>567000005</v>
      </c>
    </row>
    <row r="324" spans="1:7">
      <c r="A324" s="1485" t="s">
        <v>5909</v>
      </c>
      <c r="B324" s="1486">
        <v>1972</v>
      </c>
      <c r="C324" s="1493">
        <v>1474382100</v>
      </c>
      <c r="D324" s="1483">
        <v>15796670</v>
      </c>
      <c r="E324" s="1487">
        <v>1</v>
      </c>
      <c r="F324" s="1487">
        <v>1</v>
      </c>
      <c r="G324" s="1487">
        <v>567000005</v>
      </c>
    </row>
    <row r="325" spans="1:7">
      <c r="A325" s="1485" t="s">
        <v>5910</v>
      </c>
      <c r="B325" s="1486">
        <v>1973</v>
      </c>
      <c r="C325" s="1493">
        <v>1490178770</v>
      </c>
      <c r="D325" s="1483">
        <v>16033620</v>
      </c>
      <c r="E325" s="1487">
        <v>2</v>
      </c>
      <c r="F325" s="1487">
        <v>1</v>
      </c>
      <c r="G325" s="1487">
        <v>567000005</v>
      </c>
    </row>
    <row r="326" spans="1:7">
      <c r="A326" s="1485" t="s">
        <v>5911</v>
      </c>
      <c r="B326" s="1486">
        <v>1974</v>
      </c>
      <c r="C326" s="1493">
        <v>1506212390</v>
      </c>
      <c r="D326" s="1483">
        <v>16274120</v>
      </c>
      <c r="E326" s="1487">
        <v>3</v>
      </c>
      <c r="F326" s="1487">
        <v>1</v>
      </c>
      <c r="G326" s="1487">
        <v>567000005</v>
      </c>
    </row>
    <row r="327" spans="1:7">
      <c r="A327" s="1485" t="s">
        <v>5912</v>
      </c>
      <c r="B327" s="1486">
        <v>1975</v>
      </c>
      <c r="C327" s="1493">
        <v>1522486510</v>
      </c>
      <c r="D327" s="1483">
        <v>16518230</v>
      </c>
      <c r="E327" s="1487">
        <v>1</v>
      </c>
      <c r="F327" s="1487">
        <v>2</v>
      </c>
      <c r="G327" s="1487">
        <v>567000005</v>
      </c>
    </row>
    <row r="328" spans="1:7">
      <c r="A328" s="1485" t="s">
        <v>5913</v>
      </c>
      <c r="B328" s="1486">
        <v>1976</v>
      </c>
      <c r="C328" s="1493">
        <v>1539004740</v>
      </c>
      <c r="D328" s="1483">
        <v>16766000</v>
      </c>
      <c r="E328" s="1487">
        <v>2</v>
      </c>
      <c r="F328" s="1487">
        <v>1</v>
      </c>
      <c r="G328" s="1487">
        <v>567000005</v>
      </c>
    </row>
    <row r="329" spans="1:7">
      <c r="A329" s="1485" t="s">
        <v>5914</v>
      </c>
      <c r="B329" s="1486">
        <v>1977</v>
      </c>
      <c r="C329" s="1493">
        <v>1555770740</v>
      </c>
      <c r="D329" s="1483">
        <v>17017490</v>
      </c>
      <c r="E329" s="1487">
        <v>3</v>
      </c>
      <c r="F329" s="1487">
        <v>1</v>
      </c>
      <c r="G329" s="1487">
        <v>567000005</v>
      </c>
    </row>
    <row r="330" spans="1:7">
      <c r="A330" s="1485" t="s">
        <v>5915</v>
      </c>
      <c r="B330" s="1486">
        <v>1978</v>
      </c>
      <c r="C330" s="1493">
        <v>1572788230</v>
      </c>
      <c r="D330" s="1483">
        <v>17272750</v>
      </c>
      <c r="E330" s="1487">
        <v>1</v>
      </c>
      <c r="F330" s="1487">
        <v>1</v>
      </c>
      <c r="G330" s="1487">
        <v>567000005</v>
      </c>
    </row>
    <row r="331" spans="1:7">
      <c r="A331" s="1485" t="s">
        <v>5916</v>
      </c>
      <c r="B331" s="1486">
        <v>1979</v>
      </c>
      <c r="C331" s="1493">
        <v>1590060980</v>
      </c>
      <c r="D331" s="1483">
        <v>17531840</v>
      </c>
      <c r="E331" s="1487">
        <v>2</v>
      </c>
      <c r="F331" s="1487">
        <v>1</v>
      </c>
      <c r="G331" s="1487">
        <v>567000005</v>
      </c>
    </row>
    <row r="332" spans="1:7">
      <c r="A332" s="1485" t="s">
        <v>5917</v>
      </c>
      <c r="B332" s="1486">
        <v>1980</v>
      </c>
      <c r="C332" s="1493">
        <v>1607592820</v>
      </c>
      <c r="D332" s="1483">
        <v>17794820</v>
      </c>
      <c r="E332" s="1487">
        <v>3</v>
      </c>
      <c r="F332" s="1487">
        <v>2</v>
      </c>
      <c r="G332" s="1487">
        <v>567000005</v>
      </c>
    </row>
    <row r="333" spans="1:7">
      <c r="A333" s="1485" t="s">
        <v>5918</v>
      </c>
      <c r="B333" s="1486">
        <v>1981</v>
      </c>
      <c r="C333" s="1493">
        <v>1625387640</v>
      </c>
      <c r="D333" s="1483">
        <v>18061740</v>
      </c>
      <c r="E333" s="1487">
        <v>1</v>
      </c>
      <c r="F333" s="1487">
        <v>1</v>
      </c>
      <c r="G333" s="1487">
        <v>567000005</v>
      </c>
    </row>
    <row r="334" spans="1:7">
      <c r="A334" s="1485" t="s">
        <v>5919</v>
      </c>
      <c r="B334" s="1486">
        <v>1982</v>
      </c>
      <c r="C334" s="1493">
        <v>1643449380</v>
      </c>
      <c r="D334" s="1483">
        <v>18332670</v>
      </c>
      <c r="E334" s="1487">
        <v>2</v>
      </c>
      <c r="F334" s="1487">
        <v>1</v>
      </c>
      <c r="G334" s="1487">
        <v>567000005</v>
      </c>
    </row>
    <row r="335" spans="1:7">
      <c r="A335" s="1485" t="s">
        <v>5920</v>
      </c>
      <c r="B335" s="1486">
        <v>1983</v>
      </c>
      <c r="C335" s="1493">
        <v>1661782050</v>
      </c>
      <c r="D335" s="1483">
        <v>18607660</v>
      </c>
      <c r="E335" s="1487">
        <v>3</v>
      </c>
      <c r="F335" s="1487">
        <v>1</v>
      </c>
      <c r="G335" s="1487">
        <v>567000005</v>
      </c>
    </row>
    <row r="336" spans="1:7">
      <c r="A336" s="1485" t="s">
        <v>5921</v>
      </c>
      <c r="B336" s="1486">
        <v>1984</v>
      </c>
      <c r="C336" s="1493">
        <v>1680389710</v>
      </c>
      <c r="D336" s="1483">
        <v>18886770</v>
      </c>
      <c r="E336" s="1487">
        <v>1</v>
      </c>
      <c r="F336" s="1487">
        <v>1</v>
      </c>
      <c r="G336" s="1487">
        <v>567000005</v>
      </c>
    </row>
    <row r="337" spans="1:7">
      <c r="A337" s="1485" t="s">
        <v>5922</v>
      </c>
      <c r="B337" s="1486">
        <v>1985</v>
      </c>
      <c r="C337" s="1493">
        <v>1699276480</v>
      </c>
      <c r="D337" s="1483">
        <v>19170070</v>
      </c>
      <c r="E337" s="1487">
        <v>2</v>
      </c>
      <c r="F337" s="1487">
        <v>2</v>
      </c>
      <c r="G337" s="1487">
        <v>567000005</v>
      </c>
    </row>
    <row r="338" spans="1:7">
      <c r="A338" s="1485" t="s">
        <v>5923</v>
      </c>
      <c r="B338" s="1486">
        <v>1986</v>
      </c>
      <c r="C338" s="1493">
        <v>1718446550</v>
      </c>
      <c r="D338" s="1483">
        <v>19457620</v>
      </c>
      <c r="E338" s="1487">
        <v>3</v>
      </c>
      <c r="F338" s="1487">
        <v>1</v>
      </c>
      <c r="G338" s="1487">
        <v>567000005</v>
      </c>
    </row>
    <row r="339" spans="1:7">
      <c r="A339" s="1485" t="s">
        <v>5924</v>
      </c>
      <c r="B339" s="1486">
        <v>1987</v>
      </c>
      <c r="C339" s="1493">
        <v>1737904170</v>
      </c>
      <c r="D339" s="1483">
        <v>19749480</v>
      </c>
      <c r="E339" s="1487">
        <v>1</v>
      </c>
      <c r="F339" s="1487">
        <v>1</v>
      </c>
      <c r="G339" s="1487">
        <v>567000005</v>
      </c>
    </row>
    <row r="340" spans="1:7">
      <c r="A340" s="1485" t="s">
        <v>5925</v>
      </c>
      <c r="B340" s="1486">
        <v>1988</v>
      </c>
      <c r="C340" s="1493">
        <v>1757653650</v>
      </c>
      <c r="D340" s="1483">
        <v>20045720</v>
      </c>
      <c r="E340" s="1487">
        <v>2</v>
      </c>
      <c r="F340" s="1487">
        <v>1</v>
      </c>
      <c r="G340" s="1487">
        <v>567000005</v>
      </c>
    </row>
    <row r="341" spans="1:7">
      <c r="A341" s="1485" t="s">
        <v>5926</v>
      </c>
      <c r="B341" s="1486">
        <v>1989</v>
      </c>
      <c r="C341" s="1493">
        <v>1777699370</v>
      </c>
      <c r="D341" s="1483">
        <v>20346410</v>
      </c>
      <c r="E341" s="1487">
        <v>3</v>
      </c>
      <c r="F341" s="1487">
        <v>1</v>
      </c>
      <c r="G341" s="1487">
        <v>567000005</v>
      </c>
    </row>
    <row r="342" spans="1:7">
      <c r="A342" s="1485" t="s">
        <v>5927</v>
      </c>
      <c r="B342" s="1486">
        <v>1990</v>
      </c>
      <c r="C342" s="1493">
        <v>1798045780</v>
      </c>
      <c r="D342" s="1483">
        <v>20651610</v>
      </c>
      <c r="E342" s="1487">
        <v>1</v>
      </c>
      <c r="F342" s="1487">
        <v>2</v>
      </c>
      <c r="G342" s="1487">
        <v>567000005</v>
      </c>
    </row>
    <row r="343" spans="1:7">
      <c r="A343" s="1485" t="s">
        <v>5928</v>
      </c>
      <c r="B343" s="1486">
        <v>1991</v>
      </c>
      <c r="C343" s="1493">
        <v>1818697390</v>
      </c>
      <c r="D343" s="1483">
        <v>20961380</v>
      </c>
      <c r="E343" s="1487">
        <v>2</v>
      </c>
      <c r="F343" s="1487">
        <v>1</v>
      </c>
      <c r="G343" s="1487">
        <v>567000005</v>
      </c>
    </row>
    <row r="344" spans="1:7">
      <c r="A344" s="1485" t="s">
        <v>5929</v>
      </c>
      <c r="B344" s="1486">
        <v>1992</v>
      </c>
      <c r="C344" s="1493">
        <v>1839658770</v>
      </c>
      <c r="D344" s="1483">
        <v>21275800</v>
      </c>
      <c r="E344" s="1487">
        <v>3</v>
      </c>
      <c r="F344" s="1487">
        <v>1</v>
      </c>
      <c r="G344" s="1487">
        <v>567000005</v>
      </c>
    </row>
    <row r="345" spans="1:7">
      <c r="A345" s="1485" t="s">
        <v>5930</v>
      </c>
      <c r="B345" s="1486">
        <v>1993</v>
      </c>
      <c r="C345" s="1493">
        <v>1860934570</v>
      </c>
      <c r="D345" s="1483">
        <v>21594940</v>
      </c>
      <c r="E345" s="1487">
        <v>1</v>
      </c>
      <c r="F345" s="1487">
        <v>1</v>
      </c>
      <c r="G345" s="1487">
        <v>567000005</v>
      </c>
    </row>
    <row r="346" spans="1:7">
      <c r="A346" s="1485" t="s">
        <v>5931</v>
      </c>
      <c r="B346" s="1486">
        <v>1994</v>
      </c>
      <c r="C346" s="1493">
        <v>1882529510</v>
      </c>
      <c r="D346" s="1483">
        <v>21918860</v>
      </c>
      <c r="E346" s="1487">
        <v>2</v>
      </c>
      <c r="F346" s="1487">
        <v>1</v>
      </c>
      <c r="G346" s="1487">
        <v>567000005</v>
      </c>
    </row>
    <row r="347" spans="1:7">
      <c r="A347" s="1485" t="s">
        <v>5932</v>
      </c>
      <c r="B347" s="1486">
        <v>1995</v>
      </c>
      <c r="C347" s="1493">
        <v>1904448370</v>
      </c>
      <c r="D347" s="1483">
        <v>22247640</v>
      </c>
      <c r="E347" s="1487">
        <v>3</v>
      </c>
      <c r="F347" s="1487">
        <v>2</v>
      </c>
      <c r="G347" s="1487">
        <v>567000005</v>
      </c>
    </row>
    <row r="348" spans="1:7">
      <c r="A348" s="1485" t="s">
        <v>5933</v>
      </c>
      <c r="B348" s="1486">
        <v>1996</v>
      </c>
      <c r="C348" s="1493">
        <v>1926696010</v>
      </c>
      <c r="D348" s="1483">
        <v>22581350</v>
      </c>
      <c r="E348" s="1487">
        <v>1</v>
      </c>
      <c r="F348" s="1487">
        <v>1</v>
      </c>
      <c r="G348" s="1487">
        <v>567000005</v>
      </c>
    </row>
    <row r="349" spans="1:7">
      <c r="A349" s="1485" t="s">
        <v>5934</v>
      </c>
      <c r="B349" s="1486">
        <v>1997</v>
      </c>
      <c r="C349" s="1493">
        <v>1949277360</v>
      </c>
      <c r="D349" s="1483">
        <v>22920070</v>
      </c>
      <c r="E349" s="1487">
        <v>2</v>
      </c>
      <c r="F349" s="1487">
        <v>1</v>
      </c>
      <c r="G349" s="1487">
        <v>567000005</v>
      </c>
    </row>
    <row r="350" spans="1:7">
      <c r="A350" s="1485" t="s">
        <v>5935</v>
      </c>
      <c r="B350" s="1486">
        <v>1998</v>
      </c>
      <c r="C350" s="1493">
        <v>1972197430</v>
      </c>
      <c r="D350" s="1483">
        <v>23263870</v>
      </c>
      <c r="E350" s="1487">
        <v>3</v>
      </c>
      <c r="F350" s="1488">
        <v>2</v>
      </c>
      <c r="G350" s="1487">
        <v>567000005</v>
      </c>
    </row>
    <row r="351" spans="1:7">
      <c r="A351" s="1485" t="s">
        <v>5936</v>
      </c>
      <c r="B351" s="1486">
        <v>1999</v>
      </c>
      <c r="C351" s="1493">
        <v>1995461300</v>
      </c>
      <c r="D351" s="1483">
        <v>23612830</v>
      </c>
      <c r="E351" s="1487">
        <v>1</v>
      </c>
      <c r="F351" s="1487">
        <v>1</v>
      </c>
      <c r="G351" s="1487">
        <v>567000005</v>
      </c>
    </row>
    <row r="352" spans="1:7">
      <c r="A352" s="1481" t="s">
        <v>5937</v>
      </c>
      <c r="B352" s="1482">
        <v>2000</v>
      </c>
      <c r="C352" s="1493">
        <v>2019074130</v>
      </c>
      <c r="D352" s="1483">
        <v>23967020</v>
      </c>
      <c r="E352" s="1484">
        <v>2</v>
      </c>
      <c r="F352" s="1488">
        <v>1</v>
      </c>
      <c r="G352" s="1484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923" t="s">
        <v>5580</v>
      </c>
    </row>
    <row r="23" spans="2:2">
      <c r="B23" s="1142" t="s">
        <v>5582</v>
      </c>
    </row>
    <row r="24" spans="2:2">
      <c r="B24" s="1142" t="s">
        <v>5581</v>
      </c>
    </row>
  </sheetData>
  <phoneticPr fontId="6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33" customWidth="1"/>
    <col min="2" max="2" width="11.375" style="33" customWidth="1"/>
    <col min="3" max="3" width="13.5" style="33" customWidth="1"/>
    <col min="4" max="4" width="10.875" style="33" customWidth="1"/>
    <col min="5" max="5" width="24" style="33" customWidth="1"/>
    <col min="6" max="16384" width="9" style="33"/>
  </cols>
  <sheetData>
    <row r="1" spans="1:10" ht="23.25" customHeight="1">
      <c r="A1" s="30" t="s">
        <v>10</v>
      </c>
      <c r="B1" s="30" t="s">
        <v>10</v>
      </c>
      <c r="C1" s="30" t="s">
        <v>10</v>
      </c>
      <c r="D1" s="30" t="s">
        <v>10</v>
      </c>
      <c r="E1" s="30" t="s">
        <v>5502</v>
      </c>
      <c r="F1" s="30" t="s">
        <v>5535</v>
      </c>
      <c r="G1" s="30" t="s">
        <v>3686</v>
      </c>
      <c r="H1" s="30" t="s">
        <v>5533</v>
      </c>
      <c r="I1" s="30" t="s">
        <v>3685</v>
      </c>
      <c r="J1" s="30" t="s">
        <v>5534</v>
      </c>
    </row>
    <row r="2" spans="1:10" ht="16.5" customHeight="1">
      <c r="A2" s="1449" t="s">
        <v>747</v>
      </c>
      <c r="B2" s="1450" t="s">
        <v>5503</v>
      </c>
      <c r="C2" s="1450">
        <v>1002</v>
      </c>
      <c r="D2" s="1451" t="b">
        <v>1</v>
      </c>
      <c r="E2" s="1451">
        <v>10</v>
      </c>
      <c r="F2" s="1468" t="s">
        <v>235</v>
      </c>
      <c r="G2" s="1469">
        <v>99000</v>
      </c>
      <c r="H2" s="1469">
        <v>99000</v>
      </c>
      <c r="I2" s="1469">
        <v>99000</v>
      </c>
      <c r="J2" s="1469">
        <v>99000</v>
      </c>
    </row>
    <row r="3" spans="1:10" ht="16.5" customHeight="1">
      <c r="A3" s="1449" t="s">
        <v>747</v>
      </c>
      <c r="B3" s="1450" t="s">
        <v>5504</v>
      </c>
      <c r="C3" s="1450">
        <v>1003</v>
      </c>
      <c r="D3" s="1451" t="b">
        <v>1</v>
      </c>
      <c r="E3" s="1451">
        <v>7</v>
      </c>
      <c r="F3" s="1452" t="s">
        <v>236</v>
      </c>
      <c r="G3" s="1453">
        <v>500</v>
      </c>
      <c r="H3" s="1453">
        <v>500</v>
      </c>
      <c r="I3" s="1453">
        <v>500</v>
      </c>
      <c r="J3" s="1453">
        <v>500</v>
      </c>
    </row>
    <row r="4" spans="1:10" ht="16.5" customHeight="1">
      <c r="A4" s="1449" t="s">
        <v>747</v>
      </c>
      <c r="B4" s="1450" t="s">
        <v>5505</v>
      </c>
      <c r="C4" s="1450">
        <v>1004</v>
      </c>
      <c r="D4" s="1452" t="b">
        <v>1</v>
      </c>
      <c r="E4" s="1451">
        <v>3</v>
      </c>
      <c r="F4" s="1452" t="s">
        <v>236</v>
      </c>
      <c r="G4" s="1453">
        <v>500</v>
      </c>
      <c r="H4" s="1453">
        <v>500</v>
      </c>
      <c r="I4" s="1453">
        <v>500</v>
      </c>
      <c r="J4" s="1453">
        <v>500</v>
      </c>
    </row>
    <row r="5" spans="1:10" ht="16.5" customHeight="1">
      <c r="A5" s="1449" t="s">
        <v>747</v>
      </c>
      <c r="B5" s="1450" t="s">
        <v>5506</v>
      </c>
      <c r="C5" s="1450">
        <v>1005</v>
      </c>
      <c r="D5" s="1451" t="b">
        <v>1</v>
      </c>
      <c r="E5" s="1451">
        <v>5</v>
      </c>
      <c r="F5" s="1452" t="s">
        <v>236</v>
      </c>
      <c r="G5" s="1453">
        <v>500</v>
      </c>
      <c r="H5" s="1453">
        <v>500</v>
      </c>
      <c r="I5" s="1453">
        <v>500</v>
      </c>
      <c r="J5" s="1453">
        <v>500</v>
      </c>
    </row>
    <row r="6" spans="1:10" ht="16.5" customHeight="1">
      <c r="A6" s="1449" t="s">
        <v>747</v>
      </c>
      <c r="B6" s="1450" t="s">
        <v>5507</v>
      </c>
      <c r="C6" s="1450">
        <v>1007</v>
      </c>
      <c r="D6" s="1452" t="b">
        <v>1</v>
      </c>
      <c r="E6" s="1451">
        <v>8</v>
      </c>
      <c r="F6" s="1468" t="s">
        <v>1229</v>
      </c>
      <c r="G6" s="1469">
        <v>300</v>
      </c>
      <c r="H6" s="1469">
        <v>300</v>
      </c>
      <c r="I6" s="1469">
        <v>300</v>
      </c>
      <c r="J6" s="1469">
        <v>300</v>
      </c>
    </row>
    <row r="7" spans="1:10" ht="16.5" customHeight="1">
      <c r="A7" s="1449" t="s">
        <v>747</v>
      </c>
      <c r="B7" s="1450" t="s">
        <v>5508</v>
      </c>
      <c r="C7" s="1450">
        <v>1008</v>
      </c>
      <c r="D7" s="1451" t="b">
        <v>1</v>
      </c>
      <c r="E7" s="1451">
        <v>4</v>
      </c>
      <c r="F7" s="1452" t="s">
        <v>236</v>
      </c>
      <c r="G7" s="1453">
        <v>500</v>
      </c>
      <c r="H7" s="1453">
        <v>500</v>
      </c>
      <c r="I7" s="1453">
        <v>500</v>
      </c>
      <c r="J7" s="1453">
        <v>500</v>
      </c>
    </row>
    <row r="8" spans="1:10" ht="16.5" customHeight="1">
      <c r="A8" s="1449" t="s">
        <v>747</v>
      </c>
      <c r="B8" s="1450" t="s">
        <v>5509</v>
      </c>
      <c r="C8" s="1450">
        <v>1009</v>
      </c>
      <c r="D8" s="1451" t="b">
        <v>1</v>
      </c>
      <c r="E8" s="1451">
        <v>9</v>
      </c>
      <c r="F8" s="1468" t="s">
        <v>1229</v>
      </c>
      <c r="G8" s="1469">
        <v>300</v>
      </c>
      <c r="H8" s="1469">
        <v>300</v>
      </c>
      <c r="I8" s="1469">
        <v>300</v>
      </c>
      <c r="J8" s="1469">
        <v>300</v>
      </c>
    </row>
    <row r="9" spans="1:10" ht="16.5" customHeight="1">
      <c r="A9" s="1449" t="s">
        <v>747</v>
      </c>
      <c r="B9" s="1450" t="s">
        <v>5510</v>
      </c>
      <c r="C9" s="1450">
        <v>1010</v>
      </c>
      <c r="D9" s="1451" t="b">
        <v>1</v>
      </c>
      <c r="E9" s="1451">
        <v>6</v>
      </c>
      <c r="F9" s="1452" t="s">
        <v>236</v>
      </c>
      <c r="G9" s="1453">
        <v>500</v>
      </c>
      <c r="H9" s="1453">
        <v>500</v>
      </c>
      <c r="I9" s="1453">
        <v>500</v>
      </c>
      <c r="J9" s="1453">
        <v>500</v>
      </c>
    </row>
    <row r="10" spans="1:10" ht="16.5" customHeight="1">
      <c r="A10" s="1449" t="s">
        <v>747</v>
      </c>
      <c r="B10" s="1450" t="s">
        <v>5511</v>
      </c>
      <c r="C10" s="1450">
        <v>1013</v>
      </c>
      <c r="D10" s="1451" t="b">
        <v>1</v>
      </c>
      <c r="E10" s="1451">
        <v>2</v>
      </c>
      <c r="F10" s="1452" t="s">
        <v>236</v>
      </c>
      <c r="G10" s="1453">
        <v>500</v>
      </c>
      <c r="H10" s="1453">
        <v>500</v>
      </c>
      <c r="I10" s="1453">
        <v>500</v>
      </c>
      <c r="J10" s="1453">
        <v>500</v>
      </c>
    </row>
    <row r="11" spans="1:10" ht="16.5" customHeight="1">
      <c r="A11" s="1462" t="s">
        <v>747</v>
      </c>
      <c r="B11" s="1463" t="s">
        <v>5512</v>
      </c>
      <c r="C11" s="1463">
        <v>1015</v>
      </c>
      <c r="D11" s="1464" t="b">
        <v>1</v>
      </c>
      <c r="E11" s="1463">
        <v>1</v>
      </c>
      <c r="F11" s="1464" t="s">
        <v>236</v>
      </c>
      <c r="G11" s="1465">
        <v>2500</v>
      </c>
      <c r="H11" s="1465">
        <v>1000</v>
      </c>
      <c r="I11" s="1465">
        <v>1000</v>
      </c>
      <c r="J11" s="1465">
        <v>1000</v>
      </c>
    </row>
    <row r="12" spans="1:10" ht="16.5" customHeight="1">
      <c r="A12" s="1446" t="s">
        <v>796</v>
      </c>
      <c r="B12" s="1445" t="s">
        <v>5513</v>
      </c>
      <c r="C12" s="1445">
        <v>2002</v>
      </c>
      <c r="D12" s="1454" t="b">
        <v>1</v>
      </c>
      <c r="E12" s="1454">
        <v>10</v>
      </c>
      <c r="F12" s="1466" t="s">
        <v>235</v>
      </c>
      <c r="G12" s="1467">
        <v>99000</v>
      </c>
      <c r="H12" s="1467">
        <v>99000</v>
      </c>
      <c r="I12" s="1467">
        <v>99000</v>
      </c>
      <c r="J12" s="1467">
        <v>99000</v>
      </c>
    </row>
    <row r="13" spans="1:10" ht="16.5" customHeight="1">
      <c r="A13" s="1446" t="s">
        <v>796</v>
      </c>
      <c r="B13" s="1445" t="s">
        <v>5514</v>
      </c>
      <c r="C13" s="1445">
        <v>2003</v>
      </c>
      <c r="D13" s="1454" t="b">
        <v>1</v>
      </c>
      <c r="E13" s="1454">
        <v>7</v>
      </c>
      <c r="F13" s="1455" t="s">
        <v>236</v>
      </c>
      <c r="G13" s="1456">
        <v>500</v>
      </c>
      <c r="H13" s="1456">
        <v>500</v>
      </c>
      <c r="I13" s="1456">
        <v>500</v>
      </c>
      <c r="J13" s="1456">
        <v>500</v>
      </c>
    </row>
    <row r="14" spans="1:10" ht="16.5" customHeight="1">
      <c r="A14" s="1446" t="s">
        <v>796</v>
      </c>
      <c r="B14" s="1445" t="s">
        <v>5515</v>
      </c>
      <c r="C14" s="1445">
        <v>2004</v>
      </c>
      <c r="D14" s="1455" t="b">
        <v>1</v>
      </c>
      <c r="E14" s="1454">
        <v>3</v>
      </c>
      <c r="F14" s="1455" t="s">
        <v>236</v>
      </c>
      <c r="G14" s="1456">
        <v>500</v>
      </c>
      <c r="H14" s="1456">
        <v>500</v>
      </c>
      <c r="I14" s="1456">
        <v>500</v>
      </c>
      <c r="J14" s="1456">
        <v>500</v>
      </c>
    </row>
    <row r="15" spans="1:10" ht="16.5" customHeight="1">
      <c r="A15" s="1446" t="s">
        <v>796</v>
      </c>
      <c r="B15" s="1445" t="s">
        <v>5516</v>
      </c>
      <c r="C15" s="1445">
        <v>2005</v>
      </c>
      <c r="D15" s="1454" t="b">
        <v>1</v>
      </c>
      <c r="E15" s="1454">
        <v>5</v>
      </c>
      <c r="F15" s="1455" t="s">
        <v>236</v>
      </c>
      <c r="G15" s="1456">
        <v>500</v>
      </c>
      <c r="H15" s="1456">
        <v>500</v>
      </c>
      <c r="I15" s="1456">
        <v>500</v>
      </c>
      <c r="J15" s="1456">
        <v>500</v>
      </c>
    </row>
    <row r="16" spans="1:10" ht="16.5" customHeight="1">
      <c r="A16" s="1446" t="s">
        <v>796</v>
      </c>
      <c r="B16" s="1445" t="s">
        <v>5517</v>
      </c>
      <c r="C16" s="1445">
        <v>2007</v>
      </c>
      <c r="D16" s="1455" t="b">
        <v>1</v>
      </c>
      <c r="E16" s="1454">
        <v>8</v>
      </c>
      <c r="F16" s="1466" t="s">
        <v>1229</v>
      </c>
      <c r="G16" s="1467">
        <v>300</v>
      </c>
      <c r="H16" s="1467">
        <v>300</v>
      </c>
      <c r="I16" s="1467">
        <v>300</v>
      </c>
      <c r="J16" s="1467">
        <v>300</v>
      </c>
    </row>
    <row r="17" spans="1:10" ht="16.5" customHeight="1">
      <c r="A17" s="1446" t="s">
        <v>796</v>
      </c>
      <c r="B17" s="1445" t="s">
        <v>5518</v>
      </c>
      <c r="C17" s="1445">
        <v>2008</v>
      </c>
      <c r="D17" s="1454" t="b">
        <v>1</v>
      </c>
      <c r="E17" s="1454">
        <v>4</v>
      </c>
      <c r="F17" s="1455" t="s">
        <v>236</v>
      </c>
      <c r="G17" s="1456">
        <v>500</v>
      </c>
      <c r="H17" s="1456">
        <v>500</v>
      </c>
      <c r="I17" s="1456">
        <v>500</v>
      </c>
      <c r="J17" s="1456">
        <v>500</v>
      </c>
    </row>
    <row r="18" spans="1:10" ht="16.5" customHeight="1">
      <c r="A18" s="1446" t="s">
        <v>796</v>
      </c>
      <c r="B18" s="1445" t="s">
        <v>5509</v>
      </c>
      <c r="C18" s="1445">
        <v>2009</v>
      </c>
      <c r="D18" s="1454" t="b">
        <v>1</v>
      </c>
      <c r="E18" s="1454">
        <v>9</v>
      </c>
      <c r="F18" s="1466" t="s">
        <v>1229</v>
      </c>
      <c r="G18" s="1467">
        <v>300</v>
      </c>
      <c r="H18" s="1467">
        <v>300</v>
      </c>
      <c r="I18" s="1467">
        <v>300</v>
      </c>
      <c r="J18" s="1467">
        <v>300</v>
      </c>
    </row>
    <row r="19" spans="1:10" ht="16.5" customHeight="1">
      <c r="A19" s="1446" t="s">
        <v>796</v>
      </c>
      <c r="B19" s="1445" t="s">
        <v>5510</v>
      </c>
      <c r="C19" s="1445">
        <v>2010</v>
      </c>
      <c r="D19" s="1454" t="b">
        <v>1</v>
      </c>
      <c r="E19" s="1454">
        <v>6</v>
      </c>
      <c r="F19" s="1455" t="s">
        <v>236</v>
      </c>
      <c r="G19" s="1456">
        <v>500</v>
      </c>
      <c r="H19" s="1456">
        <v>500</v>
      </c>
      <c r="I19" s="1456">
        <v>500</v>
      </c>
      <c r="J19" s="1456">
        <v>500</v>
      </c>
    </row>
    <row r="20" spans="1:10" ht="16.5" customHeight="1">
      <c r="A20" s="1446" t="s">
        <v>796</v>
      </c>
      <c r="B20" s="1445" t="s">
        <v>5511</v>
      </c>
      <c r="C20" s="1445">
        <v>2013</v>
      </c>
      <c r="D20" s="1454" t="b">
        <v>1</v>
      </c>
      <c r="E20" s="1454">
        <v>2</v>
      </c>
      <c r="F20" s="1455" t="s">
        <v>236</v>
      </c>
      <c r="G20" s="1456">
        <v>500</v>
      </c>
      <c r="H20" s="1456">
        <v>500</v>
      </c>
      <c r="I20" s="1456">
        <v>500</v>
      </c>
      <c r="J20" s="1456">
        <v>500</v>
      </c>
    </row>
    <row r="21" spans="1:10" ht="16.5" customHeight="1">
      <c r="A21" s="1458" t="s">
        <v>796</v>
      </c>
      <c r="B21" s="1459" t="s">
        <v>5512</v>
      </c>
      <c r="C21" s="1459">
        <v>2015</v>
      </c>
      <c r="D21" s="1460" t="b">
        <v>1</v>
      </c>
      <c r="E21" s="1459">
        <v>1</v>
      </c>
      <c r="F21" s="1460" t="s">
        <v>236</v>
      </c>
      <c r="G21" s="1461">
        <v>2500</v>
      </c>
      <c r="H21" s="1461">
        <v>1000</v>
      </c>
      <c r="I21" s="1461">
        <v>1000</v>
      </c>
      <c r="J21" s="1461">
        <v>1000</v>
      </c>
    </row>
    <row r="22" spans="1:10" ht="16.5" customHeight="1">
      <c r="A22" s="1449" t="s">
        <v>845</v>
      </c>
      <c r="B22" s="1450" t="s">
        <v>5519</v>
      </c>
      <c r="C22" s="1450">
        <v>3002</v>
      </c>
      <c r="D22" s="1451" t="b">
        <v>1</v>
      </c>
      <c r="E22" s="1451">
        <v>10</v>
      </c>
      <c r="F22" s="1468" t="s">
        <v>235</v>
      </c>
      <c r="G22" s="1469">
        <v>99000</v>
      </c>
      <c r="H22" s="1469">
        <v>99000</v>
      </c>
      <c r="I22" s="1469">
        <v>99000</v>
      </c>
      <c r="J22" s="1469">
        <v>99000</v>
      </c>
    </row>
    <row r="23" spans="1:10" ht="16.5" customHeight="1">
      <c r="A23" s="1449" t="s">
        <v>845</v>
      </c>
      <c r="B23" s="1450" t="s">
        <v>5520</v>
      </c>
      <c r="C23" s="1450">
        <v>3003</v>
      </c>
      <c r="D23" s="1451" t="b">
        <v>1</v>
      </c>
      <c r="E23" s="1451">
        <v>7</v>
      </c>
      <c r="F23" s="1452" t="s">
        <v>236</v>
      </c>
      <c r="G23" s="1453">
        <v>500</v>
      </c>
      <c r="H23" s="1453">
        <v>500</v>
      </c>
      <c r="I23" s="1453">
        <v>500</v>
      </c>
      <c r="J23" s="1453">
        <v>500</v>
      </c>
    </row>
    <row r="24" spans="1:10" ht="16.5" customHeight="1">
      <c r="A24" s="1449" t="s">
        <v>845</v>
      </c>
      <c r="B24" s="1450" t="s">
        <v>5521</v>
      </c>
      <c r="C24" s="1450">
        <v>3004</v>
      </c>
      <c r="D24" s="1452" t="b">
        <v>1</v>
      </c>
      <c r="E24" s="1451">
        <v>3</v>
      </c>
      <c r="F24" s="1452" t="s">
        <v>236</v>
      </c>
      <c r="G24" s="1453">
        <v>500</v>
      </c>
      <c r="H24" s="1453">
        <v>500</v>
      </c>
      <c r="I24" s="1453">
        <v>500</v>
      </c>
      <c r="J24" s="1453">
        <v>500</v>
      </c>
    </row>
    <row r="25" spans="1:10" ht="16.5" customHeight="1">
      <c r="A25" s="1449" t="s">
        <v>845</v>
      </c>
      <c r="B25" s="1450" t="s">
        <v>5522</v>
      </c>
      <c r="C25" s="1450">
        <v>3005</v>
      </c>
      <c r="D25" s="1451" t="b">
        <v>1</v>
      </c>
      <c r="E25" s="1451">
        <v>5</v>
      </c>
      <c r="F25" s="1452" t="s">
        <v>236</v>
      </c>
      <c r="G25" s="1453">
        <v>500</v>
      </c>
      <c r="H25" s="1453">
        <v>500</v>
      </c>
      <c r="I25" s="1453">
        <v>500</v>
      </c>
      <c r="J25" s="1453">
        <v>500</v>
      </c>
    </row>
    <row r="26" spans="1:10" ht="16.5" customHeight="1">
      <c r="A26" s="1449" t="s">
        <v>845</v>
      </c>
      <c r="B26" s="1450" t="s">
        <v>5523</v>
      </c>
      <c r="C26" s="1450">
        <v>3007</v>
      </c>
      <c r="D26" s="1452" t="b">
        <v>1</v>
      </c>
      <c r="E26" s="1451">
        <v>8</v>
      </c>
      <c r="F26" s="1468" t="s">
        <v>1229</v>
      </c>
      <c r="G26" s="1469">
        <v>300</v>
      </c>
      <c r="H26" s="1469">
        <v>300</v>
      </c>
      <c r="I26" s="1469">
        <v>300</v>
      </c>
      <c r="J26" s="1469">
        <v>300</v>
      </c>
    </row>
    <row r="27" spans="1:10" ht="16.5" customHeight="1">
      <c r="A27" s="1449" t="s">
        <v>845</v>
      </c>
      <c r="B27" s="1450" t="s">
        <v>5524</v>
      </c>
      <c r="C27" s="1450">
        <v>3008</v>
      </c>
      <c r="D27" s="1451" t="b">
        <v>1</v>
      </c>
      <c r="E27" s="1451">
        <v>4</v>
      </c>
      <c r="F27" s="1452" t="s">
        <v>236</v>
      </c>
      <c r="G27" s="1453">
        <v>500</v>
      </c>
      <c r="H27" s="1453">
        <v>500</v>
      </c>
      <c r="I27" s="1453">
        <v>500</v>
      </c>
      <c r="J27" s="1453">
        <v>500</v>
      </c>
    </row>
    <row r="28" spans="1:10" ht="16.5" customHeight="1">
      <c r="A28" s="1449" t="s">
        <v>845</v>
      </c>
      <c r="B28" s="1450" t="s">
        <v>5509</v>
      </c>
      <c r="C28" s="1450">
        <v>3009</v>
      </c>
      <c r="D28" s="1451" t="b">
        <v>1</v>
      </c>
      <c r="E28" s="1451">
        <v>9</v>
      </c>
      <c r="F28" s="1468" t="s">
        <v>1229</v>
      </c>
      <c r="G28" s="1469">
        <v>300</v>
      </c>
      <c r="H28" s="1469">
        <v>300</v>
      </c>
      <c r="I28" s="1469">
        <v>300</v>
      </c>
      <c r="J28" s="1469">
        <v>300</v>
      </c>
    </row>
    <row r="29" spans="1:10" ht="16.5" customHeight="1">
      <c r="A29" s="1449" t="s">
        <v>845</v>
      </c>
      <c r="B29" s="1450" t="s">
        <v>5510</v>
      </c>
      <c r="C29" s="1450">
        <v>3010</v>
      </c>
      <c r="D29" s="1451" t="b">
        <v>1</v>
      </c>
      <c r="E29" s="1451">
        <v>6</v>
      </c>
      <c r="F29" s="1452" t="s">
        <v>236</v>
      </c>
      <c r="G29" s="1453">
        <v>500</v>
      </c>
      <c r="H29" s="1453">
        <v>500</v>
      </c>
      <c r="I29" s="1453">
        <v>500</v>
      </c>
      <c r="J29" s="1453">
        <v>500</v>
      </c>
    </row>
    <row r="30" spans="1:10" ht="16.5" customHeight="1">
      <c r="A30" s="1449" t="s">
        <v>845</v>
      </c>
      <c r="B30" s="1450" t="s">
        <v>5511</v>
      </c>
      <c r="C30" s="1450">
        <v>3013</v>
      </c>
      <c r="D30" s="1451" t="b">
        <v>1</v>
      </c>
      <c r="E30" s="1451">
        <v>2</v>
      </c>
      <c r="F30" s="1452" t="s">
        <v>236</v>
      </c>
      <c r="G30" s="1453">
        <v>500</v>
      </c>
      <c r="H30" s="1453">
        <v>500</v>
      </c>
      <c r="I30" s="1453">
        <v>500</v>
      </c>
      <c r="J30" s="1453">
        <v>500</v>
      </c>
    </row>
    <row r="31" spans="1:10" ht="16.5" customHeight="1">
      <c r="A31" s="1462" t="s">
        <v>845</v>
      </c>
      <c r="B31" s="1463" t="s">
        <v>5512</v>
      </c>
      <c r="C31" s="1463">
        <v>3015</v>
      </c>
      <c r="D31" s="1464" t="b">
        <v>1</v>
      </c>
      <c r="E31" s="1463">
        <v>1</v>
      </c>
      <c r="F31" s="1464" t="s">
        <v>236</v>
      </c>
      <c r="G31" s="1465">
        <v>2500</v>
      </c>
      <c r="H31" s="1465">
        <v>1000</v>
      </c>
      <c r="I31" s="1465">
        <v>1000</v>
      </c>
      <c r="J31" s="1465">
        <v>1000</v>
      </c>
    </row>
    <row r="32" spans="1:10" ht="16.5" customHeight="1">
      <c r="A32" s="1446" t="s">
        <v>894</v>
      </c>
      <c r="B32" s="1445" t="s">
        <v>5525</v>
      </c>
      <c r="C32" s="1445">
        <v>4002</v>
      </c>
      <c r="D32" s="1454" t="b">
        <v>1</v>
      </c>
      <c r="E32" s="1454">
        <v>10</v>
      </c>
      <c r="F32" s="1466" t="s">
        <v>235</v>
      </c>
      <c r="G32" s="1467">
        <v>99000</v>
      </c>
      <c r="H32" s="1467">
        <v>99000</v>
      </c>
      <c r="I32" s="1467">
        <v>99000</v>
      </c>
      <c r="J32" s="1467">
        <v>99000</v>
      </c>
    </row>
    <row r="33" spans="1:10" ht="16.5" customHeight="1">
      <c r="A33" s="1446" t="s">
        <v>894</v>
      </c>
      <c r="B33" s="1445" t="s">
        <v>5526</v>
      </c>
      <c r="C33" s="1445">
        <v>4003</v>
      </c>
      <c r="D33" s="1454" t="b">
        <v>1</v>
      </c>
      <c r="E33" s="1454">
        <v>7</v>
      </c>
      <c r="F33" s="1455" t="s">
        <v>236</v>
      </c>
      <c r="G33" s="1456">
        <v>500</v>
      </c>
      <c r="H33" s="1456">
        <v>500</v>
      </c>
      <c r="I33" s="1456">
        <v>500</v>
      </c>
      <c r="J33" s="1456">
        <v>500</v>
      </c>
    </row>
    <row r="34" spans="1:10" ht="16.5" customHeight="1">
      <c r="A34" s="1446" t="s">
        <v>894</v>
      </c>
      <c r="B34" s="1445" t="s">
        <v>5527</v>
      </c>
      <c r="C34" s="1445">
        <v>4004</v>
      </c>
      <c r="D34" s="1455" t="b">
        <v>1</v>
      </c>
      <c r="E34" s="1454">
        <v>3</v>
      </c>
      <c r="F34" s="1455" t="s">
        <v>236</v>
      </c>
      <c r="G34" s="1456">
        <v>500</v>
      </c>
      <c r="H34" s="1456">
        <v>500</v>
      </c>
      <c r="I34" s="1456">
        <v>500</v>
      </c>
      <c r="J34" s="1456">
        <v>500</v>
      </c>
    </row>
    <row r="35" spans="1:10" ht="16.5" customHeight="1">
      <c r="A35" s="1446" t="s">
        <v>894</v>
      </c>
      <c r="B35" s="1445" t="s">
        <v>5528</v>
      </c>
      <c r="C35" s="1445">
        <v>4005</v>
      </c>
      <c r="D35" s="1454" t="b">
        <v>1</v>
      </c>
      <c r="E35" s="1454">
        <v>5</v>
      </c>
      <c r="F35" s="1455" t="s">
        <v>236</v>
      </c>
      <c r="G35" s="1456">
        <v>500</v>
      </c>
      <c r="H35" s="1456">
        <v>500</v>
      </c>
      <c r="I35" s="1456">
        <v>500</v>
      </c>
      <c r="J35" s="1456">
        <v>500</v>
      </c>
    </row>
    <row r="36" spans="1:10" ht="16.5" customHeight="1">
      <c r="A36" s="1446" t="s">
        <v>894</v>
      </c>
      <c r="B36" s="1445" t="s">
        <v>5529</v>
      </c>
      <c r="C36" s="1445">
        <v>4007</v>
      </c>
      <c r="D36" s="1455" t="b">
        <v>1</v>
      </c>
      <c r="E36" s="1454">
        <v>8</v>
      </c>
      <c r="F36" s="1466" t="s">
        <v>1229</v>
      </c>
      <c r="G36" s="1467">
        <v>300</v>
      </c>
      <c r="H36" s="1467">
        <v>300</v>
      </c>
      <c r="I36" s="1467">
        <v>300</v>
      </c>
      <c r="J36" s="1467">
        <v>300</v>
      </c>
    </row>
    <row r="37" spans="1:10" ht="16.5" customHeight="1">
      <c r="A37" s="1446" t="s">
        <v>894</v>
      </c>
      <c r="B37" s="1445" t="s">
        <v>5530</v>
      </c>
      <c r="C37" s="1445">
        <v>4008</v>
      </c>
      <c r="D37" s="1454" t="b">
        <v>1</v>
      </c>
      <c r="E37" s="1454">
        <v>4</v>
      </c>
      <c r="F37" s="1455" t="s">
        <v>236</v>
      </c>
      <c r="G37" s="1456">
        <v>500</v>
      </c>
      <c r="H37" s="1456">
        <v>500</v>
      </c>
      <c r="I37" s="1456">
        <v>500</v>
      </c>
      <c r="J37" s="1456">
        <v>500</v>
      </c>
    </row>
    <row r="38" spans="1:10" ht="16.5" customHeight="1">
      <c r="A38" s="1448" t="s">
        <v>894</v>
      </c>
      <c r="B38" s="1447" t="s">
        <v>5509</v>
      </c>
      <c r="C38" s="1447">
        <v>4009</v>
      </c>
      <c r="D38" s="1454" t="b">
        <v>1</v>
      </c>
      <c r="E38" s="1457">
        <v>9</v>
      </c>
      <c r="F38" s="1466" t="s">
        <v>1229</v>
      </c>
      <c r="G38" s="1467">
        <v>300</v>
      </c>
      <c r="H38" s="1467">
        <v>300</v>
      </c>
      <c r="I38" s="1467">
        <v>300</v>
      </c>
      <c r="J38" s="1467">
        <v>300</v>
      </c>
    </row>
    <row r="39" spans="1:10" ht="16.5" customHeight="1">
      <c r="A39" s="1446" t="s">
        <v>894</v>
      </c>
      <c r="B39" s="1445" t="s">
        <v>5510</v>
      </c>
      <c r="C39" s="1445">
        <v>4010</v>
      </c>
      <c r="D39" s="1454" t="b">
        <v>1</v>
      </c>
      <c r="E39" s="1454">
        <v>6</v>
      </c>
      <c r="F39" s="1455" t="s">
        <v>236</v>
      </c>
      <c r="G39" s="1456">
        <v>500</v>
      </c>
      <c r="H39" s="1456">
        <v>500</v>
      </c>
      <c r="I39" s="1456">
        <v>500</v>
      </c>
      <c r="J39" s="1456">
        <v>500</v>
      </c>
    </row>
    <row r="40" spans="1:10" ht="16.5" customHeight="1">
      <c r="A40" s="1446" t="s">
        <v>894</v>
      </c>
      <c r="B40" s="1445" t="s">
        <v>5511</v>
      </c>
      <c r="C40" s="1447">
        <v>4013</v>
      </c>
      <c r="D40" s="1454" t="b">
        <v>1</v>
      </c>
      <c r="E40" s="1454">
        <v>2</v>
      </c>
      <c r="F40" s="1455" t="s">
        <v>236</v>
      </c>
      <c r="G40" s="1456">
        <v>500</v>
      </c>
      <c r="H40" s="1456">
        <v>500</v>
      </c>
      <c r="I40" s="1456">
        <v>500</v>
      </c>
      <c r="J40" s="1456">
        <v>500</v>
      </c>
    </row>
    <row r="41" spans="1:10" ht="16.5" customHeight="1">
      <c r="A41" s="1458" t="s">
        <v>894</v>
      </c>
      <c r="B41" s="1459" t="s">
        <v>5512</v>
      </c>
      <c r="C41" s="1459">
        <v>4015</v>
      </c>
      <c r="D41" s="1460" t="b">
        <v>1</v>
      </c>
      <c r="E41" s="1459">
        <v>1</v>
      </c>
      <c r="F41" s="1460" t="s">
        <v>236</v>
      </c>
      <c r="G41" s="1461">
        <v>2500</v>
      </c>
      <c r="H41" s="1461">
        <v>1000</v>
      </c>
      <c r="I41" s="1461">
        <v>1000</v>
      </c>
      <c r="J41" s="1461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923" t="s">
        <v>5544</v>
      </c>
    </row>
    <row r="3" spans="2:11" ht="27">
      <c r="B3" s="30" t="s">
        <v>5272</v>
      </c>
      <c r="C3" s="38" t="s">
        <v>5338</v>
      </c>
      <c r="D3" s="38" t="s">
        <v>5339</v>
      </c>
      <c r="E3" s="38" t="s">
        <v>5340</v>
      </c>
      <c r="F3" s="30" t="s">
        <v>5272</v>
      </c>
      <c r="G3" s="38" t="s">
        <v>5341</v>
      </c>
      <c r="H3" s="30" t="s">
        <v>5272</v>
      </c>
      <c r="I3" s="38" t="s">
        <v>5341</v>
      </c>
      <c r="J3" s="30" t="s">
        <v>5272</v>
      </c>
      <c r="K3" s="38" t="s">
        <v>5341</v>
      </c>
    </row>
    <row r="4" spans="2:11">
      <c r="B4" s="1436" t="s">
        <v>5273</v>
      </c>
      <c r="C4" s="1436">
        <v>1000000</v>
      </c>
      <c r="D4" s="1436">
        <v>3</v>
      </c>
      <c r="E4" s="1436">
        <v>80</v>
      </c>
      <c r="F4" s="1436" t="s">
        <v>5342</v>
      </c>
      <c r="G4" s="1436">
        <v>100</v>
      </c>
      <c r="H4" s="1440" t="s">
        <v>5365</v>
      </c>
      <c r="I4" s="1436" t="s">
        <v>5364</v>
      </c>
      <c r="J4" s="1436" t="s">
        <v>5364</v>
      </c>
      <c r="K4" s="1436" t="s">
        <v>5364</v>
      </c>
    </row>
    <row r="5" spans="2:11">
      <c r="B5" s="1436" t="s">
        <v>5274</v>
      </c>
      <c r="C5" s="1436">
        <v>1000000</v>
      </c>
      <c r="D5" s="1436">
        <v>3</v>
      </c>
      <c r="E5" s="1436">
        <v>80</v>
      </c>
      <c r="F5" s="1436" t="s">
        <v>5342</v>
      </c>
      <c r="G5" s="1436">
        <v>100</v>
      </c>
      <c r="H5" s="1436" t="s">
        <v>5364</v>
      </c>
      <c r="I5" s="1436" t="s">
        <v>5364</v>
      </c>
      <c r="J5" s="1436" t="s">
        <v>5364</v>
      </c>
      <c r="K5" s="1436" t="s">
        <v>5364</v>
      </c>
    </row>
    <row r="6" spans="2:11">
      <c r="B6" s="1436" t="s">
        <v>5275</v>
      </c>
      <c r="C6" s="1436">
        <v>1000000</v>
      </c>
      <c r="D6" s="1436">
        <v>3</v>
      </c>
      <c r="E6" s="1436">
        <v>80</v>
      </c>
      <c r="F6" s="1436" t="s">
        <v>5342</v>
      </c>
      <c r="G6" s="1436">
        <v>100</v>
      </c>
      <c r="H6" s="1436" t="s">
        <v>5364</v>
      </c>
      <c r="I6" s="1436" t="s">
        <v>5364</v>
      </c>
      <c r="J6" s="1436" t="s">
        <v>5364</v>
      </c>
      <c r="K6" s="1436" t="s">
        <v>5364</v>
      </c>
    </row>
    <row r="7" spans="2:11">
      <c r="B7" s="1436" t="s">
        <v>5276</v>
      </c>
      <c r="C7" s="1436">
        <v>1000000</v>
      </c>
      <c r="D7" s="1436">
        <v>3</v>
      </c>
      <c r="E7" s="1436">
        <v>80</v>
      </c>
      <c r="F7" s="1436" t="s">
        <v>5342</v>
      </c>
      <c r="G7" s="1436">
        <v>100</v>
      </c>
      <c r="H7" s="1436" t="s">
        <v>5364</v>
      </c>
      <c r="I7" s="1436" t="s">
        <v>5364</v>
      </c>
      <c r="J7" s="1436" t="s">
        <v>5364</v>
      </c>
      <c r="K7" s="1436" t="s">
        <v>5364</v>
      </c>
    </row>
    <row r="8" spans="2:11">
      <c r="B8" s="1436" t="s">
        <v>5277</v>
      </c>
      <c r="C8" s="1436">
        <v>1000000</v>
      </c>
      <c r="D8" s="1436">
        <v>3</v>
      </c>
      <c r="E8" s="1436">
        <v>80</v>
      </c>
      <c r="F8" s="1436" t="s">
        <v>5342</v>
      </c>
      <c r="G8" s="1436">
        <v>100</v>
      </c>
      <c r="H8" s="1436" t="s">
        <v>5364</v>
      </c>
      <c r="I8" s="1436" t="s">
        <v>5364</v>
      </c>
      <c r="J8" s="1436" t="s">
        <v>5364</v>
      </c>
      <c r="K8" s="1436" t="s">
        <v>5364</v>
      </c>
    </row>
    <row r="9" spans="2:11">
      <c r="B9" s="1436" t="s">
        <v>5278</v>
      </c>
      <c r="C9" s="1436">
        <v>1000000</v>
      </c>
      <c r="D9" s="1436">
        <v>3</v>
      </c>
      <c r="E9" s="1436">
        <v>80</v>
      </c>
      <c r="F9" s="1436" t="s">
        <v>5342</v>
      </c>
      <c r="G9" s="1436">
        <v>100</v>
      </c>
      <c r="H9" s="1436" t="s">
        <v>5364</v>
      </c>
      <c r="I9" s="1436" t="s">
        <v>5364</v>
      </c>
      <c r="J9" s="1436" t="s">
        <v>5364</v>
      </c>
      <c r="K9" s="1436" t="s">
        <v>5364</v>
      </c>
    </row>
    <row r="10" spans="2:11">
      <c r="B10" s="1437" t="s">
        <v>5279</v>
      </c>
      <c r="C10" s="1437">
        <v>600000</v>
      </c>
      <c r="D10" s="1437">
        <v>2</v>
      </c>
      <c r="E10" s="1437">
        <v>80</v>
      </c>
      <c r="F10" s="1437" t="s">
        <v>5343</v>
      </c>
      <c r="G10" s="1437">
        <v>40</v>
      </c>
      <c r="H10" s="1437" t="s">
        <v>5364</v>
      </c>
      <c r="I10" s="1437" t="s">
        <v>5364</v>
      </c>
      <c r="J10" s="1437" t="s">
        <v>5364</v>
      </c>
      <c r="K10" s="1437" t="s">
        <v>5364</v>
      </c>
    </row>
    <row r="11" spans="2:11">
      <c r="B11" s="1437" t="s">
        <v>5280</v>
      </c>
      <c r="C11" s="1437">
        <v>600000</v>
      </c>
      <c r="D11" s="1437">
        <v>2</v>
      </c>
      <c r="E11" s="1437">
        <v>80</v>
      </c>
      <c r="F11" s="1437" t="s">
        <v>5343</v>
      </c>
      <c r="G11" s="1437">
        <v>40</v>
      </c>
      <c r="H11" s="1437" t="s">
        <v>5364</v>
      </c>
      <c r="I11" s="1437" t="s">
        <v>5364</v>
      </c>
      <c r="J11" s="1437" t="s">
        <v>5364</v>
      </c>
      <c r="K11" s="1437" t="s">
        <v>5364</v>
      </c>
    </row>
    <row r="12" spans="2:11">
      <c r="B12" s="1437" t="s">
        <v>5281</v>
      </c>
      <c r="C12" s="1437">
        <v>600000</v>
      </c>
      <c r="D12" s="1437">
        <v>2</v>
      </c>
      <c r="E12" s="1437">
        <v>80</v>
      </c>
      <c r="F12" s="1437" t="s">
        <v>5343</v>
      </c>
      <c r="G12" s="1437">
        <v>40</v>
      </c>
      <c r="H12" s="1437" t="s">
        <v>5364</v>
      </c>
      <c r="I12" s="1437" t="s">
        <v>5364</v>
      </c>
      <c r="J12" s="1437" t="s">
        <v>5364</v>
      </c>
      <c r="K12" s="1437" t="s">
        <v>5364</v>
      </c>
    </row>
    <row r="13" spans="2:11">
      <c r="B13" s="1437" t="s">
        <v>5282</v>
      </c>
      <c r="C13" s="1437">
        <v>600000</v>
      </c>
      <c r="D13" s="1437">
        <v>2</v>
      </c>
      <c r="E13" s="1437">
        <v>80</v>
      </c>
      <c r="F13" s="1437" t="s">
        <v>5343</v>
      </c>
      <c r="G13" s="1437">
        <v>40</v>
      </c>
      <c r="H13" s="1437" t="s">
        <v>5364</v>
      </c>
      <c r="I13" s="1437" t="s">
        <v>5364</v>
      </c>
      <c r="J13" s="1437" t="s">
        <v>5364</v>
      </c>
      <c r="K13" s="1437" t="s">
        <v>5364</v>
      </c>
    </row>
    <row r="14" spans="2:11">
      <c r="B14" s="1437" t="s">
        <v>5283</v>
      </c>
      <c r="C14" s="1437">
        <v>600000</v>
      </c>
      <c r="D14" s="1437">
        <v>2</v>
      </c>
      <c r="E14" s="1437">
        <v>80</v>
      </c>
      <c r="F14" s="1437" t="s">
        <v>5343</v>
      </c>
      <c r="G14" s="1437">
        <v>40</v>
      </c>
      <c r="H14" s="1437" t="s">
        <v>5364</v>
      </c>
      <c r="I14" s="1437" t="s">
        <v>5364</v>
      </c>
      <c r="J14" s="1437" t="s">
        <v>5364</v>
      </c>
      <c r="K14" s="1437" t="s">
        <v>5364</v>
      </c>
    </row>
    <row r="15" spans="2:11">
      <c r="B15" s="1437" t="s">
        <v>5284</v>
      </c>
      <c r="C15" s="1437">
        <v>600000</v>
      </c>
      <c r="D15" s="1437">
        <v>2</v>
      </c>
      <c r="E15" s="1437">
        <v>80</v>
      </c>
      <c r="F15" s="1437" t="s">
        <v>5344</v>
      </c>
      <c r="G15" s="1437">
        <v>40</v>
      </c>
      <c r="H15" s="1437" t="s">
        <v>5364</v>
      </c>
      <c r="I15" s="1437" t="s">
        <v>5364</v>
      </c>
      <c r="J15" s="1437" t="s">
        <v>5364</v>
      </c>
      <c r="K15" s="1437" t="s">
        <v>5364</v>
      </c>
    </row>
    <row r="16" spans="2:11">
      <c r="B16" s="1437" t="s">
        <v>5285</v>
      </c>
      <c r="C16" s="1437">
        <v>600000</v>
      </c>
      <c r="D16" s="1437">
        <v>2</v>
      </c>
      <c r="E16" s="1437">
        <v>80</v>
      </c>
      <c r="F16" s="1437" t="s">
        <v>5344</v>
      </c>
      <c r="G16" s="1437">
        <v>40</v>
      </c>
      <c r="H16" s="1437" t="s">
        <v>5364</v>
      </c>
      <c r="I16" s="1437" t="s">
        <v>5364</v>
      </c>
      <c r="J16" s="1437" t="s">
        <v>5364</v>
      </c>
      <c r="K16" s="1437" t="s">
        <v>5364</v>
      </c>
    </row>
    <row r="17" spans="2:11">
      <c r="B17" s="1437" t="s">
        <v>5286</v>
      </c>
      <c r="C17" s="1437">
        <v>600000</v>
      </c>
      <c r="D17" s="1437">
        <v>2</v>
      </c>
      <c r="E17" s="1437">
        <v>80</v>
      </c>
      <c r="F17" s="1437" t="s">
        <v>5344</v>
      </c>
      <c r="G17" s="1437">
        <v>40</v>
      </c>
      <c r="H17" s="1437" t="s">
        <v>5364</v>
      </c>
      <c r="I17" s="1437" t="s">
        <v>5364</v>
      </c>
      <c r="J17" s="1437" t="s">
        <v>5364</v>
      </c>
      <c r="K17" s="1437" t="s">
        <v>5364</v>
      </c>
    </row>
    <row r="18" spans="2:11">
      <c r="B18" s="1437" t="s">
        <v>5287</v>
      </c>
      <c r="C18" s="1437">
        <v>600000</v>
      </c>
      <c r="D18" s="1437">
        <v>2</v>
      </c>
      <c r="E18" s="1437">
        <v>80</v>
      </c>
      <c r="F18" s="1437" t="s">
        <v>5344</v>
      </c>
      <c r="G18" s="1437">
        <v>40</v>
      </c>
      <c r="H18" s="1437" t="s">
        <v>5364</v>
      </c>
      <c r="I18" s="1437" t="s">
        <v>5364</v>
      </c>
      <c r="J18" s="1437" t="s">
        <v>5364</v>
      </c>
      <c r="K18" s="1437" t="s">
        <v>5364</v>
      </c>
    </row>
    <row r="19" spans="2:11">
      <c r="B19" s="1437" t="s">
        <v>5288</v>
      </c>
      <c r="C19" s="1437">
        <v>600000</v>
      </c>
      <c r="D19" s="1437">
        <v>2</v>
      </c>
      <c r="E19" s="1437">
        <v>80</v>
      </c>
      <c r="F19" s="1437" t="s">
        <v>5344</v>
      </c>
      <c r="G19" s="1437">
        <v>40</v>
      </c>
      <c r="H19" s="1437" t="s">
        <v>5364</v>
      </c>
      <c r="I19" s="1437" t="s">
        <v>5364</v>
      </c>
      <c r="J19" s="1437" t="s">
        <v>5364</v>
      </c>
      <c r="K19" s="1437" t="s">
        <v>5364</v>
      </c>
    </row>
    <row r="20" spans="2:11">
      <c r="B20" s="1437" t="s">
        <v>5289</v>
      </c>
      <c r="C20" s="1437">
        <v>600000</v>
      </c>
      <c r="D20" s="1437">
        <v>2</v>
      </c>
      <c r="E20" s="1437">
        <v>80</v>
      </c>
      <c r="F20" s="1437" t="s">
        <v>5345</v>
      </c>
      <c r="G20" s="1437">
        <v>40</v>
      </c>
      <c r="H20" s="1437" t="s">
        <v>5364</v>
      </c>
      <c r="I20" s="1437" t="s">
        <v>5364</v>
      </c>
      <c r="J20" s="1437" t="s">
        <v>5364</v>
      </c>
      <c r="K20" s="1437" t="s">
        <v>5364</v>
      </c>
    </row>
    <row r="21" spans="2:11">
      <c r="B21" s="1437" t="s">
        <v>5290</v>
      </c>
      <c r="C21" s="1437">
        <v>600000</v>
      </c>
      <c r="D21" s="1437">
        <v>2</v>
      </c>
      <c r="E21" s="1437">
        <v>80</v>
      </c>
      <c r="F21" s="1437" t="s">
        <v>5345</v>
      </c>
      <c r="G21" s="1437">
        <v>40</v>
      </c>
      <c r="H21" s="1437" t="s">
        <v>5364</v>
      </c>
      <c r="I21" s="1437" t="s">
        <v>5364</v>
      </c>
      <c r="J21" s="1437" t="s">
        <v>5364</v>
      </c>
      <c r="K21" s="1437" t="s">
        <v>5364</v>
      </c>
    </row>
    <row r="22" spans="2:11">
      <c r="B22" s="1437" t="s">
        <v>5291</v>
      </c>
      <c r="C22" s="1437">
        <v>600000</v>
      </c>
      <c r="D22" s="1437">
        <v>2</v>
      </c>
      <c r="E22" s="1437">
        <v>80</v>
      </c>
      <c r="F22" s="1437" t="s">
        <v>5345</v>
      </c>
      <c r="G22" s="1437">
        <v>40</v>
      </c>
      <c r="H22" s="1437" t="s">
        <v>5364</v>
      </c>
      <c r="I22" s="1437" t="s">
        <v>5364</v>
      </c>
      <c r="J22" s="1437" t="s">
        <v>5364</v>
      </c>
      <c r="K22" s="1437" t="s">
        <v>5364</v>
      </c>
    </row>
    <row r="23" spans="2:11">
      <c r="B23" s="1437" t="s">
        <v>5292</v>
      </c>
      <c r="C23" s="1437">
        <v>600000</v>
      </c>
      <c r="D23" s="1437">
        <v>2</v>
      </c>
      <c r="E23" s="1437">
        <v>80</v>
      </c>
      <c r="F23" s="1437" t="s">
        <v>5345</v>
      </c>
      <c r="G23" s="1437">
        <v>40</v>
      </c>
      <c r="H23" s="1437" t="s">
        <v>5364</v>
      </c>
      <c r="I23" s="1437" t="s">
        <v>5364</v>
      </c>
      <c r="J23" s="1437" t="s">
        <v>5364</v>
      </c>
      <c r="K23" s="1437" t="s">
        <v>5364</v>
      </c>
    </row>
    <row r="24" spans="2:11">
      <c r="B24" s="1437" t="s">
        <v>5293</v>
      </c>
      <c r="C24" s="1437">
        <v>600000</v>
      </c>
      <c r="D24" s="1437">
        <v>2</v>
      </c>
      <c r="E24" s="1437">
        <v>80</v>
      </c>
      <c r="F24" s="1437" t="s">
        <v>5345</v>
      </c>
      <c r="G24" s="1437">
        <v>40</v>
      </c>
      <c r="H24" s="1437" t="s">
        <v>5364</v>
      </c>
      <c r="I24" s="1437" t="s">
        <v>5364</v>
      </c>
      <c r="J24" s="1437" t="s">
        <v>5364</v>
      </c>
      <c r="K24" s="1437" t="s">
        <v>5364</v>
      </c>
    </row>
    <row r="25" spans="2:11">
      <c r="B25" s="1437" t="s">
        <v>5294</v>
      </c>
      <c r="C25" s="1437">
        <v>600000</v>
      </c>
      <c r="D25" s="1437">
        <v>2</v>
      </c>
      <c r="E25" s="1437">
        <v>80</v>
      </c>
      <c r="F25" s="1437" t="s">
        <v>5346</v>
      </c>
      <c r="G25" s="1437">
        <v>40</v>
      </c>
      <c r="H25" s="1437" t="s">
        <v>5364</v>
      </c>
      <c r="I25" s="1437" t="s">
        <v>5364</v>
      </c>
      <c r="J25" s="1437" t="s">
        <v>5364</v>
      </c>
      <c r="K25" s="1437" t="s">
        <v>5364</v>
      </c>
    </row>
    <row r="26" spans="2:11">
      <c r="B26" s="1437" t="s">
        <v>5295</v>
      </c>
      <c r="C26" s="1437">
        <v>600000</v>
      </c>
      <c r="D26" s="1437">
        <v>2</v>
      </c>
      <c r="E26" s="1437">
        <v>80</v>
      </c>
      <c r="F26" s="1437" t="s">
        <v>5346</v>
      </c>
      <c r="G26" s="1437">
        <v>40</v>
      </c>
      <c r="H26" s="1437" t="s">
        <v>5364</v>
      </c>
      <c r="I26" s="1437" t="s">
        <v>5364</v>
      </c>
      <c r="J26" s="1437" t="s">
        <v>5364</v>
      </c>
      <c r="K26" s="1437" t="s">
        <v>5364</v>
      </c>
    </row>
    <row r="27" spans="2:11">
      <c r="B27" s="1437" t="s">
        <v>5296</v>
      </c>
      <c r="C27" s="1437">
        <v>600000</v>
      </c>
      <c r="D27" s="1437">
        <v>2</v>
      </c>
      <c r="E27" s="1437">
        <v>80</v>
      </c>
      <c r="F27" s="1437" t="s">
        <v>5346</v>
      </c>
      <c r="G27" s="1437">
        <v>40</v>
      </c>
      <c r="H27" s="1437" t="s">
        <v>5364</v>
      </c>
      <c r="I27" s="1437" t="s">
        <v>5364</v>
      </c>
      <c r="J27" s="1437" t="s">
        <v>5364</v>
      </c>
      <c r="K27" s="1437" t="s">
        <v>5364</v>
      </c>
    </row>
    <row r="28" spans="2:11">
      <c r="B28" s="1437" t="s">
        <v>5297</v>
      </c>
      <c r="C28" s="1437">
        <v>600000</v>
      </c>
      <c r="D28" s="1437">
        <v>2</v>
      </c>
      <c r="E28" s="1437">
        <v>80</v>
      </c>
      <c r="F28" s="1437" t="s">
        <v>5346</v>
      </c>
      <c r="G28" s="1437">
        <v>40</v>
      </c>
      <c r="H28" s="1437" t="s">
        <v>5364</v>
      </c>
      <c r="I28" s="1437" t="s">
        <v>5364</v>
      </c>
      <c r="J28" s="1437" t="s">
        <v>5364</v>
      </c>
      <c r="K28" s="1437" t="s">
        <v>5364</v>
      </c>
    </row>
    <row r="29" spans="2:11">
      <c r="B29" s="1437" t="s">
        <v>5298</v>
      </c>
      <c r="C29" s="1437">
        <v>600000</v>
      </c>
      <c r="D29" s="1437">
        <v>2</v>
      </c>
      <c r="E29" s="1437">
        <v>80</v>
      </c>
      <c r="F29" s="1437" t="s">
        <v>5346</v>
      </c>
      <c r="G29" s="1437">
        <v>40</v>
      </c>
      <c r="H29" s="1437" t="s">
        <v>5364</v>
      </c>
      <c r="I29" s="1437" t="s">
        <v>5364</v>
      </c>
      <c r="J29" s="1437" t="s">
        <v>5364</v>
      </c>
      <c r="K29" s="1437" t="s">
        <v>5364</v>
      </c>
    </row>
    <row r="30" spans="2:11">
      <c r="B30" s="1437" t="s">
        <v>5299</v>
      </c>
      <c r="C30" s="1437">
        <v>600000</v>
      </c>
      <c r="D30" s="1437">
        <v>2</v>
      </c>
      <c r="E30" s="1437">
        <v>80</v>
      </c>
      <c r="F30" s="1437" t="s">
        <v>5347</v>
      </c>
      <c r="G30" s="1437">
        <v>40</v>
      </c>
      <c r="H30" s="1437" t="s">
        <v>5364</v>
      </c>
      <c r="I30" s="1437" t="s">
        <v>5364</v>
      </c>
      <c r="J30" s="1437" t="s">
        <v>5364</v>
      </c>
      <c r="K30" s="1437" t="s">
        <v>5364</v>
      </c>
    </row>
    <row r="31" spans="2:11">
      <c r="B31" s="1437" t="s">
        <v>5300</v>
      </c>
      <c r="C31" s="1437">
        <v>600000</v>
      </c>
      <c r="D31" s="1437">
        <v>2</v>
      </c>
      <c r="E31" s="1437">
        <v>80</v>
      </c>
      <c r="F31" s="1437" t="s">
        <v>5347</v>
      </c>
      <c r="G31" s="1437">
        <v>40</v>
      </c>
      <c r="H31" s="1437" t="s">
        <v>5364</v>
      </c>
      <c r="I31" s="1437" t="s">
        <v>5364</v>
      </c>
      <c r="J31" s="1437" t="s">
        <v>5364</v>
      </c>
      <c r="K31" s="1437" t="s">
        <v>5364</v>
      </c>
    </row>
    <row r="32" spans="2:11">
      <c r="B32" s="1437" t="s">
        <v>5301</v>
      </c>
      <c r="C32" s="1437">
        <v>600000</v>
      </c>
      <c r="D32" s="1437">
        <v>2</v>
      </c>
      <c r="E32" s="1437">
        <v>80</v>
      </c>
      <c r="F32" s="1437" t="s">
        <v>5347</v>
      </c>
      <c r="G32" s="1437">
        <v>40</v>
      </c>
      <c r="H32" s="1437" t="s">
        <v>5364</v>
      </c>
      <c r="I32" s="1437" t="s">
        <v>5364</v>
      </c>
      <c r="J32" s="1437" t="s">
        <v>5364</v>
      </c>
      <c r="K32" s="1437" t="s">
        <v>5364</v>
      </c>
    </row>
    <row r="33" spans="2:11">
      <c r="B33" s="1437" t="s">
        <v>5302</v>
      </c>
      <c r="C33" s="1437">
        <v>600000</v>
      </c>
      <c r="D33" s="1437">
        <v>2</v>
      </c>
      <c r="E33" s="1437">
        <v>80</v>
      </c>
      <c r="F33" s="1437" t="s">
        <v>5347</v>
      </c>
      <c r="G33" s="1437">
        <v>40</v>
      </c>
      <c r="H33" s="1437" t="s">
        <v>5364</v>
      </c>
      <c r="I33" s="1437" t="s">
        <v>5364</v>
      </c>
      <c r="J33" s="1437" t="s">
        <v>5364</v>
      </c>
      <c r="K33" s="1437" t="s">
        <v>5364</v>
      </c>
    </row>
    <row r="34" spans="2:11">
      <c r="B34" s="1437" t="s">
        <v>5303</v>
      </c>
      <c r="C34" s="1437">
        <v>600000</v>
      </c>
      <c r="D34" s="1437">
        <v>2</v>
      </c>
      <c r="E34" s="1437">
        <v>80</v>
      </c>
      <c r="F34" s="1437" t="s">
        <v>5347</v>
      </c>
      <c r="G34" s="1437">
        <v>40</v>
      </c>
      <c r="H34" s="1437" t="s">
        <v>5364</v>
      </c>
      <c r="I34" s="1437" t="s">
        <v>5364</v>
      </c>
      <c r="J34" s="1437" t="s">
        <v>5364</v>
      </c>
      <c r="K34" s="1437" t="s">
        <v>5364</v>
      </c>
    </row>
    <row r="35" spans="2:11">
      <c r="B35" s="1438" t="s">
        <v>5304</v>
      </c>
      <c r="C35" s="1438">
        <v>800000</v>
      </c>
      <c r="D35" s="1438">
        <v>2</v>
      </c>
      <c r="E35" s="1438">
        <v>80</v>
      </c>
      <c r="F35" s="1439" t="s">
        <v>5348</v>
      </c>
      <c r="G35" s="1439">
        <v>60</v>
      </c>
      <c r="H35" s="1439" t="s">
        <v>5364</v>
      </c>
      <c r="I35" s="1439" t="s">
        <v>5364</v>
      </c>
      <c r="J35" s="1439" t="s">
        <v>5364</v>
      </c>
      <c r="K35" s="1439" t="s">
        <v>5364</v>
      </c>
    </row>
    <row r="36" spans="2:11">
      <c r="B36" s="1438" t="s">
        <v>5305</v>
      </c>
      <c r="C36" s="1438">
        <v>800000</v>
      </c>
      <c r="D36" s="1438">
        <v>2</v>
      </c>
      <c r="E36" s="1438">
        <v>80</v>
      </c>
      <c r="F36" s="1439" t="s">
        <v>5348</v>
      </c>
      <c r="G36" s="1439">
        <v>60</v>
      </c>
      <c r="H36" s="1439" t="s">
        <v>5364</v>
      </c>
      <c r="I36" s="1439" t="s">
        <v>5364</v>
      </c>
      <c r="J36" s="1439" t="s">
        <v>5364</v>
      </c>
      <c r="K36" s="1439" t="s">
        <v>5364</v>
      </c>
    </row>
    <row r="37" spans="2:11">
      <c r="B37" s="1438" t="s">
        <v>5306</v>
      </c>
      <c r="C37" s="1438">
        <v>800000</v>
      </c>
      <c r="D37" s="1438">
        <v>2</v>
      </c>
      <c r="E37" s="1438">
        <v>80</v>
      </c>
      <c r="F37" s="1439" t="s">
        <v>5348</v>
      </c>
      <c r="G37" s="1439">
        <v>60</v>
      </c>
      <c r="H37" s="1439" t="s">
        <v>5364</v>
      </c>
      <c r="I37" s="1439" t="s">
        <v>5364</v>
      </c>
      <c r="J37" s="1439" t="s">
        <v>5364</v>
      </c>
      <c r="K37" s="1439" t="s">
        <v>5364</v>
      </c>
    </row>
    <row r="38" spans="2:11">
      <c r="B38" s="1438" t="s">
        <v>5307</v>
      </c>
      <c r="C38" s="1438">
        <v>800000</v>
      </c>
      <c r="D38" s="1438">
        <v>2</v>
      </c>
      <c r="E38" s="1438">
        <v>80</v>
      </c>
      <c r="F38" s="1439" t="s">
        <v>5349</v>
      </c>
      <c r="G38" s="1439">
        <v>60</v>
      </c>
      <c r="H38" s="1439" t="s">
        <v>5364</v>
      </c>
      <c r="I38" s="1439" t="s">
        <v>5364</v>
      </c>
      <c r="J38" s="1439" t="s">
        <v>5364</v>
      </c>
      <c r="K38" s="1439" t="s">
        <v>5364</v>
      </c>
    </row>
    <row r="39" spans="2:11">
      <c r="B39" s="1438" t="s">
        <v>5308</v>
      </c>
      <c r="C39" s="1438">
        <v>800000</v>
      </c>
      <c r="D39" s="1438">
        <v>2</v>
      </c>
      <c r="E39" s="1438">
        <v>80</v>
      </c>
      <c r="F39" s="1439" t="s">
        <v>5349</v>
      </c>
      <c r="G39" s="1439">
        <v>60</v>
      </c>
      <c r="H39" s="1439" t="s">
        <v>5364</v>
      </c>
      <c r="I39" s="1439" t="s">
        <v>5364</v>
      </c>
      <c r="J39" s="1439" t="s">
        <v>5364</v>
      </c>
      <c r="K39" s="1439" t="s">
        <v>5364</v>
      </c>
    </row>
    <row r="40" spans="2:11">
      <c r="B40" s="1438" t="s">
        <v>5309</v>
      </c>
      <c r="C40" s="1438">
        <v>800000</v>
      </c>
      <c r="D40" s="1438">
        <v>2</v>
      </c>
      <c r="E40" s="1438">
        <v>80</v>
      </c>
      <c r="F40" s="1439" t="s">
        <v>5349</v>
      </c>
      <c r="G40" s="1439">
        <v>60</v>
      </c>
      <c r="H40" s="1439" t="s">
        <v>5364</v>
      </c>
      <c r="I40" s="1439" t="s">
        <v>5364</v>
      </c>
      <c r="J40" s="1439" t="s">
        <v>5364</v>
      </c>
      <c r="K40" s="1439" t="s">
        <v>5364</v>
      </c>
    </row>
    <row r="41" spans="2:11">
      <c r="B41" s="1436" t="s">
        <v>5310</v>
      </c>
      <c r="C41" s="1436">
        <v>500</v>
      </c>
      <c r="D41" s="1436">
        <v>0</v>
      </c>
      <c r="E41" s="1436">
        <v>0</v>
      </c>
      <c r="F41" s="1436" t="s">
        <v>5350</v>
      </c>
      <c r="G41" s="1436">
        <v>50</v>
      </c>
      <c r="H41" s="1436" t="s">
        <v>5351</v>
      </c>
      <c r="I41" s="1436">
        <v>1</v>
      </c>
      <c r="J41" s="1436" t="s">
        <v>5364</v>
      </c>
      <c r="K41" s="1436" t="s">
        <v>5364</v>
      </c>
    </row>
    <row r="42" spans="2:11">
      <c r="B42" s="1436" t="s">
        <v>5311</v>
      </c>
      <c r="C42" s="1436">
        <v>2500</v>
      </c>
      <c r="D42" s="1436">
        <v>0</v>
      </c>
      <c r="E42" s="1436">
        <v>0</v>
      </c>
      <c r="F42" s="1436" t="s">
        <v>5352</v>
      </c>
      <c r="G42" s="1436">
        <v>250</v>
      </c>
      <c r="H42" s="1436" t="s">
        <v>5353</v>
      </c>
      <c r="I42" s="1436">
        <v>2</v>
      </c>
      <c r="J42" s="1436" t="s">
        <v>5364</v>
      </c>
      <c r="K42" s="1436" t="s">
        <v>5364</v>
      </c>
    </row>
    <row r="43" spans="2:11">
      <c r="B43" s="1436" t="s">
        <v>5312</v>
      </c>
      <c r="C43" s="1436">
        <v>12500</v>
      </c>
      <c r="D43" s="1436">
        <v>0</v>
      </c>
      <c r="E43" s="1436">
        <v>0</v>
      </c>
      <c r="F43" s="1436" t="s">
        <v>5354</v>
      </c>
      <c r="G43" s="1436">
        <v>1250</v>
      </c>
      <c r="H43" s="1436" t="s">
        <v>5355</v>
      </c>
      <c r="I43" s="1436">
        <v>5</v>
      </c>
      <c r="J43" s="1436" t="s">
        <v>5364</v>
      </c>
      <c r="K43" s="1436" t="s">
        <v>5364</v>
      </c>
    </row>
    <row r="44" spans="2:11">
      <c r="B44" s="1436" t="s">
        <v>5313</v>
      </c>
      <c r="C44" s="1436">
        <v>37500</v>
      </c>
      <c r="D44" s="1436">
        <v>0</v>
      </c>
      <c r="E44" s="1436">
        <v>0</v>
      </c>
      <c r="F44" s="1436" t="s">
        <v>5356</v>
      </c>
      <c r="G44" s="1436">
        <v>3750</v>
      </c>
      <c r="H44" s="1436" t="s">
        <v>5357</v>
      </c>
      <c r="I44" s="1436">
        <v>10</v>
      </c>
      <c r="J44" s="1436" t="s">
        <v>5364</v>
      </c>
      <c r="K44" s="1436" t="s">
        <v>5364</v>
      </c>
    </row>
    <row r="45" spans="2:11">
      <c r="B45" s="1436" t="s">
        <v>5314</v>
      </c>
      <c r="C45" s="1436">
        <v>112500</v>
      </c>
      <c r="D45" s="1436">
        <v>0</v>
      </c>
      <c r="E45" s="1436">
        <v>0</v>
      </c>
      <c r="F45" s="1436" t="s">
        <v>5358</v>
      </c>
      <c r="G45" s="1436">
        <v>11250</v>
      </c>
      <c r="H45" s="1436" t="s">
        <v>5359</v>
      </c>
      <c r="I45" s="1436">
        <v>25</v>
      </c>
      <c r="J45" s="1436" t="s">
        <v>5364</v>
      </c>
      <c r="K45" s="1436" t="s">
        <v>5364</v>
      </c>
    </row>
    <row r="46" spans="2:11">
      <c r="B46" s="1436" t="s">
        <v>5315</v>
      </c>
      <c r="C46" s="1436">
        <v>337500</v>
      </c>
      <c r="D46" s="1436">
        <v>0</v>
      </c>
      <c r="E46" s="1436">
        <v>0</v>
      </c>
      <c r="F46" s="1436" t="s">
        <v>5360</v>
      </c>
      <c r="G46" s="1436">
        <v>33750</v>
      </c>
      <c r="H46" s="1436" t="s">
        <v>5361</v>
      </c>
      <c r="I46" s="1436">
        <v>50</v>
      </c>
      <c r="J46" s="1436" t="s">
        <v>5364</v>
      </c>
      <c r="K46" s="1436" t="s">
        <v>5364</v>
      </c>
    </row>
    <row r="47" spans="2:11">
      <c r="B47" s="1436" t="s">
        <v>5316</v>
      </c>
      <c r="C47" s="1436">
        <v>1012500</v>
      </c>
      <c r="D47" s="1436">
        <v>0</v>
      </c>
      <c r="E47" s="1436">
        <v>0</v>
      </c>
      <c r="F47" s="1436" t="s">
        <v>5362</v>
      </c>
      <c r="G47" s="1436">
        <v>101250</v>
      </c>
      <c r="H47" s="1436" t="s">
        <v>5363</v>
      </c>
      <c r="I47" s="1436">
        <v>100</v>
      </c>
      <c r="J47" s="1436" t="s">
        <v>5364</v>
      </c>
      <c r="K47" s="1436" t="s">
        <v>5364</v>
      </c>
    </row>
    <row r="48" spans="2:11">
      <c r="B48" s="1437" t="s">
        <v>5317</v>
      </c>
      <c r="C48" s="1437">
        <v>500</v>
      </c>
      <c r="D48" s="1437">
        <v>0</v>
      </c>
      <c r="E48" s="1437">
        <v>0</v>
      </c>
      <c r="F48" s="1437" t="s">
        <v>5350</v>
      </c>
      <c r="G48" s="1437">
        <v>50</v>
      </c>
      <c r="H48" s="1437" t="s">
        <v>5351</v>
      </c>
      <c r="I48" s="1437">
        <v>1</v>
      </c>
      <c r="J48" s="1437" t="s">
        <v>5364</v>
      </c>
      <c r="K48" s="1437" t="s">
        <v>5364</v>
      </c>
    </row>
    <row r="49" spans="2:11">
      <c r="B49" s="1437" t="s">
        <v>5318</v>
      </c>
      <c r="C49" s="1437">
        <v>2500</v>
      </c>
      <c r="D49" s="1437">
        <v>0</v>
      </c>
      <c r="E49" s="1437">
        <v>0</v>
      </c>
      <c r="F49" s="1437" t="s">
        <v>5352</v>
      </c>
      <c r="G49" s="1437">
        <v>250</v>
      </c>
      <c r="H49" s="1437" t="s">
        <v>5353</v>
      </c>
      <c r="I49" s="1437">
        <v>2</v>
      </c>
      <c r="J49" s="1437" t="s">
        <v>5364</v>
      </c>
      <c r="K49" s="1437" t="s">
        <v>5364</v>
      </c>
    </row>
    <row r="50" spans="2:11">
      <c r="B50" s="1437" t="s">
        <v>5319</v>
      </c>
      <c r="C50" s="1437">
        <v>12500</v>
      </c>
      <c r="D50" s="1437">
        <v>0</v>
      </c>
      <c r="E50" s="1437">
        <v>0</v>
      </c>
      <c r="F50" s="1437" t="s">
        <v>5354</v>
      </c>
      <c r="G50" s="1437">
        <v>1250</v>
      </c>
      <c r="H50" s="1437" t="s">
        <v>5355</v>
      </c>
      <c r="I50" s="1437">
        <v>5</v>
      </c>
      <c r="J50" s="1437" t="s">
        <v>5364</v>
      </c>
      <c r="K50" s="1437" t="s">
        <v>5364</v>
      </c>
    </row>
    <row r="51" spans="2:11">
      <c r="B51" s="1437" t="s">
        <v>5320</v>
      </c>
      <c r="C51" s="1437">
        <v>37500</v>
      </c>
      <c r="D51" s="1437">
        <v>0</v>
      </c>
      <c r="E51" s="1437">
        <v>0</v>
      </c>
      <c r="F51" s="1437" t="s">
        <v>5356</v>
      </c>
      <c r="G51" s="1437">
        <v>3750</v>
      </c>
      <c r="H51" s="1437" t="s">
        <v>5357</v>
      </c>
      <c r="I51" s="1437">
        <v>10</v>
      </c>
      <c r="J51" s="1437" t="s">
        <v>5364</v>
      </c>
      <c r="K51" s="1437" t="s">
        <v>5364</v>
      </c>
    </row>
    <row r="52" spans="2:11">
      <c r="B52" s="1437" t="s">
        <v>5321</v>
      </c>
      <c r="C52" s="1437">
        <v>112500</v>
      </c>
      <c r="D52" s="1437">
        <v>0</v>
      </c>
      <c r="E52" s="1437">
        <v>0</v>
      </c>
      <c r="F52" s="1437" t="s">
        <v>5358</v>
      </c>
      <c r="G52" s="1437">
        <v>11250</v>
      </c>
      <c r="H52" s="1437" t="s">
        <v>5359</v>
      </c>
      <c r="I52" s="1437">
        <v>25</v>
      </c>
      <c r="J52" s="1437" t="s">
        <v>5364</v>
      </c>
      <c r="K52" s="1437" t="s">
        <v>5364</v>
      </c>
    </row>
    <row r="53" spans="2:11">
      <c r="B53" s="1437" t="s">
        <v>5322</v>
      </c>
      <c r="C53" s="1437">
        <v>337500</v>
      </c>
      <c r="D53" s="1437">
        <v>0</v>
      </c>
      <c r="E53" s="1437">
        <v>0</v>
      </c>
      <c r="F53" s="1437" t="s">
        <v>5360</v>
      </c>
      <c r="G53" s="1437">
        <v>33750</v>
      </c>
      <c r="H53" s="1437" t="s">
        <v>5361</v>
      </c>
      <c r="I53" s="1437">
        <v>50</v>
      </c>
      <c r="J53" s="1437" t="s">
        <v>5364</v>
      </c>
      <c r="K53" s="1437" t="s">
        <v>5364</v>
      </c>
    </row>
    <row r="54" spans="2:11">
      <c r="B54" s="1437" t="s">
        <v>5323</v>
      </c>
      <c r="C54" s="1437">
        <v>1012500</v>
      </c>
      <c r="D54" s="1437">
        <v>0</v>
      </c>
      <c r="E54" s="1437">
        <v>0</v>
      </c>
      <c r="F54" s="1437" t="s">
        <v>5362</v>
      </c>
      <c r="G54" s="1437">
        <v>101250</v>
      </c>
      <c r="H54" s="1437" t="s">
        <v>5363</v>
      </c>
      <c r="I54" s="1437">
        <v>100</v>
      </c>
      <c r="J54" s="1437" t="s">
        <v>5364</v>
      </c>
      <c r="K54" s="1437" t="s">
        <v>5364</v>
      </c>
    </row>
    <row r="55" spans="2:11">
      <c r="B55" s="1436" t="s">
        <v>5324</v>
      </c>
      <c r="C55" s="1436">
        <v>500</v>
      </c>
      <c r="D55" s="1436">
        <v>0</v>
      </c>
      <c r="E55" s="1436">
        <v>0</v>
      </c>
      <c r="F55" s="1436" t="s">
        <v>5350</v>
      </c>
      <c r="G55" s="1436">
        <v>50</v>
      </c>
      <c r="H55" s="1436" t="s">
        <v>5351</v>
      </c>
      <c r="I55" s="1436">
        <v>1</v>
      </c>
      <c r="J55" s="1436" t="s">
        <v>5364</v>
      </c>
      <c r="K55" s="1436" t="s">
        <v>5364</v>
      </c>
    </row>
    <row r="56" spans="2:11">
      <c r="B56" s="1436" t="s">
        <v>5325</v>
      </c>
      <c r="C56" s="1436">
        <v>2500</v>
      </c>
      <c r="D56" s="1436">
        <v>0</v>
      </c>
      <c r="E56" s="1436">
        <v>0</v>
      </c>
      <c r="F56" s="1436" t="s">
        <v>5352</v>
      </c>
      <c r="G56" s="1436">
        <v>250</v>
      </c>
      <c r="H56" s="1436" t="s">
        <v>5353</v>
      </c>
      <c r="I56" s="1436">
        <v>2</v>
      </c>
      <c r="J56" s="1436" t="s">
        <v>5364</v>
      </c>
      <c r="K56" s="1436" t="s">
        <v>5364</v>
      </c>
    </row>
    <row r="57" spans="2:11">
      <c r="B57" s="1436" t="s">
        <v>5326</v>
      </c>
      <c r="C57" s="1436">
        <v>12500</v>
      </c>
      <c r="D57" s="1436">
        <v>0</v>
      </c>
      <c r="E57" s="1436">
        <v>0</v>
      </c>
      <c r="F57" s="1436" t="s">
        <v>5354</v>
      </c>
      <c r="G57" s="1436">
        <v>1250</v>
      </c>
      <c r="H57" s="1436" t="s">
        <v>5355</v>
      </c>
      <c r="I57" s="1436">
        <v>5</v>
      </c>
      <c r="J57" s="1436" t="s">
        <v>5364</v>
      </c>
      <c r="K57" s="1436" t="s">
        <v>5364</v>
      </c>
    </row>
    <row r="58" spans="2:11">
      <c r="B58" s="1436" t="s">
        <v>5327</v>
      </c>
      <c r="C58" s="1436">
        <v>37500</v>
      </c>
      <c r="D58" s="1436">
        <v>0</v>
      </c>
      <c r="E58" s="1436">
        <v>0</v>
      </c>
      <c r="F58" s="1436" t="s">
        <v>5356</v>
      </c>
      <c r="G58" s="1436">
        <v>3750</v>
      </c>
      <c r="H58" s="1436" t="s">
        <v>5357</v>
      </c>
      <c r="I58" s="1436">
        <v>10</v>
      </c>
      <c r="J58" s="1436" t="s">
        <v>5364</v>
      </c>
      <c r="K58" s="1436" t="s">
        <v>5364</v>
      </c>
    </row>
    <row r="59" spans="2:11">
      <c r="B59" s="1436" t="s">
        <v>5328</v>
      </c>
      <c r="C59" s="1436">
        <v>112500</v>
      </c>
      <c r="D59" s="1436">
        <v>0</v>
      </c>
      <c r="E59" s="1436">
        <v>0</v>
      </c>
      <c r="F59" s="1436" t="s">
        <v>5358</v>
      </c>
      <c r="G59" s="1436">
        <v>11250</v>
      </c>
      <c r="H59" s="1436" t="s">
        <v>5359</v>
      </c>
      <c r="I59" s="1436">
        <v>25</v>
      </c>
      <c r="J59" s="1436" t="s">
        <v>5364</v>
      </c>
      <c r="K59" s="1436" t="s">
        <v>5364</v>
      </c>
    </row>
    <row r="60" spans="2:11">
      <c r="B60" s="1436" t="s">
        <v>5329</v>
      </c>
      <c r="C60" s="1436">
        <v>337500</v>
      </c>
      <c r="D60" s="1436">
        <v>0</v>
      </c>
      <c r="E60" s="1436">
        <v>0</v>
      </c>
      <c r="F60" s="1436" t="s">
        <v>5360</v>
      </c>
      <c r="G60" s="1436">
        <v>33750</v>
      </c>
      <c r="H60" s="1436" t="s">
        <v>5361</v>
      </c>
      <c r="I60" s="1436">
        <v>50</v>
      </c>
      <c r="J60" s="1436" t="s">
        <v>5364</v>
      </c>
      <c r="K60" s="1436" t="s">
        <v>5364</v>
      </c>
    </row>
    <row r="61" spans="2:11">
      <c r="B61" s="1436" t="s">
        <v>5330</v>
      </c>
      <c r="C61" s="1436">
        <v>1012500</v>
      </c>
      <c r="D61" s="1436">
        <v>0</v>
      </c>
      <c r="E61" s="1436">
        <v>0</v>
      </c>
      <c r="F61" s="1436" t="s">
        <v>5362</v>
      </c>
      <c r="G61" s="1436">
        <v>101250</v>
      </c>
      <c r="H61" s="1436" t="s">
        <v>5363</v>
      </c>
      <c r="I61" s="1436">
        <v>100</v>
      </c>
      <c r="J61" s="1436" t="s">
        <v>5364</v>
      </c>
      <c r="K61" s="1436" t="s">
        <v>5364</v>
      </c>
    </row>
    <row r="62" spans="2:11">
      <c r="B62" s="1437" t="s">
        <v>5331</v>
      </c>
      <c r="C62" s="1437">
        <v>500</v>
      </c>
      <c r="D62" s="1437">
        <v>0</v>
      </c>
      <c r="E62" s="1437">
        <v>0</v>
      </c>
      <c r="F62" s="1437" t="s">
        <v>5350</v>
      </c>
      <c r="G62" s="1437">
        <v>50</v>
      </c>
      <c r="H62" s="1437" t="s">
        <v>5351</v>
      </c>
      <c r="I62" s="1437">
        <v>1</v>
      </c>
      <c r="J62" s="1437" t="s">
        <v>5364</v>
      </c>
      <c r="K62" s="1437" t="s">
        <v>5364</v>
      </c>
    </row>
    <row r="63" spans="2:11">
      <c r="B63" s="1437" t="s">
        <v>5332</v>
      </c>
      <c r="C63" s="1437">
        <v>2500</v>
      </c>
      <c r="D63" s="1437">
        <v>0</v>
      </c>
      <c r="E63" s="1437">
        <v>0</v>
      </c>
      <c r="F63" s="1437" t="s">
        <v>5352</v>
      </c>
      <c r="G63" s="1437">
        <v>250</v>
      </c>
      <c r="H63" s="1437" t="s">
        <v>5353</v>
      </c>
      <c r="I63" s="1437">
        <v>2</v>
      </c>
      <c r="J63" s="1437" t="s">
        <v>5364</v>
      </c>
      <c r="K63" s="1437" t="s">
        <v>5364</v>
      </c>
    </row>
    <row r="64" spans="2:11">
      <c r="B64" s="1437" t="s">
        <v>5333</v>
      </c>
      <c r="C64" s="1437">
        <v>12500</v>
      </c>
      <c r="D64" s="1437">
        <v>0</v>
      </c>
      <c r="E64" s="1437">
        <v>0</v>
      </c>
      <c r="F64" s="1437" t="s">
        <v>5354</v>
      </c>
      <c r="G64" s="1437">
        <v>1250</v>
      </c>
      <c r="H64" s="1437" t="s">
        <v>5355</v>
      </c>
      <c r="I64" s="1437">
        <v>5</v>
      </c>
      <c r="J64" s="1437" t="s">
        <v>5364</v>
      </c>
      <c r="K64" s="1437" t="s">
        <v>5364</v>
      </c>
    </row>
    <row r="65" spans="2:11">
      <c r="B65" s="1437" t="s">
        <v>5334</v>
      </c>
      <c r="C65" s="1437">
        <v>37500</v>
      </c>
      <c r="D65" s="1437">
        <v>0</v>
      </c>
      <c r="E65" s="1437">
        <v>0</v>
      </c>
      <c r="F65" s="1437" t="s">
        <v>5356</v>
      </c>
      <c r="G65" s="1437">
        <v>3750</v>
      </c>
      <c r="H65" s="1437" t="s">
        <v>5357</v>
      </c>
      <c r="I65" s="1437">
        <v>10</v>
      </c>
      <c r="J65" s="1437" t="s">
        <v>5364</v>
      </c>
      <c r="K65" s="1437" t="s">
        <v>5364</v>
      </c>
    </row>
    <row r="66" spans="2:11">
      <c r="B66" s="1437" t="s">
        <v>5335</v>
      </c>
      <c r="C66" s="1437">
        <v>112500</v>
      </c>
      <c r="D66" s="1437">
        <v>0</v>
      </c>
      <c r="E66" s="1437">
        <v>0</v>
      </c>
      <c r="F66" s="1437" t="s">
        <v>5358</v>
      </c>
      <c r="G66" s="1437">
        <v>11250</v>
      </c>
      <c r="H66" s="1437" t="s">
        <v>5359</v>
      </c>
      <c r="I66" s="1437">
        <v>25</v>
      </c>
      <c r="J66" s="1437" t="s">
        <v>5364</v>
      </c>
      <c r="K66" s="1437" t="s">
        <v>5364</v>
      </c>
    </row>
    <row r="67" spans="2:11">
      <c r="B67" s="1437" t="s">
        <v>5336</v>
      </c>
      <c r="C67" s="1437">
        <v>337500</v>
      </c>
      <c r="D67" s="1437">
        <v>0</v>
      </c>
      <c r="E67" s="1437">
        <v>0</v>
      </c>
      <c r="F67" s="1437" t="s">
        <v>5360</v>
      </c>
      <c r="G67" s="1437">
        <v>33750</v>
      </c>
      <c r="H67" s="1437" t="s">
        <v>5361</v>
      </c>
      <c r="I67" s="1437">
        <v>50</v>
      </c>
      <c r="J67" s="1437" t="s">
        <v>5364</v>
      </c>
      <c r="K67" s="1437" t="s">
        <v>5364</v>
      </c>
    </row>
    <row r="68" spans="2:11">
      <c r="B68" s="1437" t="s">
        <v>5337</v>
      </c>
      <c r="C68" s="1437">
        <v>1012500</v>
      </c>
      <c r="D68" s="1437">
        <v>0</v>
      </c>
      <c r="E68" s="1437">
        <v>0</v>
      </c>
      <c r="F68" s="1437" t="s">
        <v>5362</v>
      </c>
      <c r="G68" s="1437">
        <v>101250</v>
      </c>
      <c r="H68" s="1437" t="s">
        <v>5363</v>
      </c>
      <c r="I68" s="1437">
        <v>100</v>
      </c>
      <c r="J68" s="1437" t="s">
        <v>5364</v>
      </c>
      <c r="K68" s="1437" t="s">
        <v>5364</v>
      </c>
    </row>
  </sheetData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5543</v>
      </c>
    </row>
    <row r="3" spans="2:3">
      <c r="B3" s="1142" t="s">
        <v>5497</v>
      </c>
    </row>
    <row r="4" spans="2:3">
      <c r="B4" s="1094" t="s">
        <v>5499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442" t="s">
        <v>5367</v>
      </c>
      <c r="C7" s="1473">
        <v>0.2</v>
      </c>
    </row>
    <row r="8" spans="2:3">
      <c r="B8" s="1442" t="s">
        <v>5368</v>
      </c>
      <c r="C8" s="1473">
        <v>0.2</v>
      </c>
    </row>
    <row r="9" spans="2:3">
      <c r="B9" s="1442" t="s">
        <v>5369</v>
      </c>
      <c r="C9" s="1473">
        <v>0.2</v>
      </c>
    </row>
    <row r="10" spans="2:3">
      <c r="B10" s="1442" t="s">
        <v>5370</v>
      </c>
      <c r="C10" s="1473">
        <v>0.2</v>
      </c>
    </row>
    <row r="11" spans="2:3">
      <c r="B11" s="1442" t="s">
        <v>5371</v>
      </c>
      <c r="C11" s="1473">
        <v>0.2</v>
      </c>
    </row>
    <row r="12" spans="2:3">
      <c r="B12" s="1442" t="s">
        <v>5372</v>
      </c>
      <c r="C12" s="1473">
        <v>0</v>
      </c>
    </row>
    <row r="13" spans="2:3">
      <c r="B13" s="1441" t="s">
        <v>5373</v>
      </c>
      <c r="C13" s="1472">
        <v>0.2</v>
      </c>
    </row>
    <row r="14" spans="2:3">
      <c r="B14" s="1441" t="s">
        <v>5374</v>
      </c>
      <c r="C14" s="1472">
        <v>0.2</v>
      </c>
    </row>
    <row r="15" spans="2:3">
      <c r="B15" s="1441" t="s">
        <v>5375</v>
      </c>
      <c r="C15" s="1472">
        <v>0.2</v>
      </c>
    </row>
    <row r="16" spans="2:3">
      <c r="B16" s="1441" t="s">
        <v>5376</v>
      </c>
      <c r="C16" s="1472">
        <v>0.2</v>
      </c>
    </row>
    <row r="17" spans="2:3">
      <c r="B17" s="1441" t="s">
        <v>5377</v>
      </c>
      <c r="C17" s="1472">
        <v>0.2</v>
      </c>
    </row>
    <row r="18" spans="2:3">
      <c r="B18" s="1441" t="s">
        <v>5378</v>
      </c>
      <c r="C18" s="1472">
        <v>0</v>
      </c>
    </row>
    <row r="19" spans="2:3">
      <c r="B19" s="1442" t="s">
        <v>5379</v>
      </c>
      <c r="C19" s="1473">
        <v>0.2</v>
      </c>
    </row>
    <row r="20" spans="2:3">
      <c r="B20" s="1442" t="s">
        <v>5380</v>
      </c>
      <c r="C20" s="1473">
        <v>0.2</v>
      </c>
    </row>
    <row r="21" spans="2:3">
      <c r="B21" s="1442" t="s">
        <v>5381</v>
      </c>
      <c r="C21" s="1473">
        <v>0.2</v>
      </c>
    </row>
    <row r="22" spans="2:3">
      <c r="B22" s="1442" t="s">
        <v>5382</v>
      </c>
      <c r="C22" s="1473">
        <v>0.2</v>
      </c>
    </row>
    <row r="23" spans="2:3">
      <c r="B23" s="1442" t="s">
        <v>5383</v>
      </c>
      <c r="C23" s="1473">
        <v>0.2</v>
      </c>
    </row>
    <row r="24" spans="2:3">
      <c r="B24" s="1442" t="s">
        <v>5384</v>
      </c>
      <c r="C24" s="1473">
        <v>0</v>
      </c>
    </row>
    <row r="25" spans="2:3">
      <c r="B25" s="1441" t="s">
        <v>5385</v>
      </c>
      <c r="C25" s="1472">
        <v>0.2</v>
      </c>
    </row>
    <row r="26" spans="2:3">
      <c r="B26" s="1441" t="s">
        <v>5386</v>
      </c>
      <c r="C26" s="1472">
        <v>0.2</v>
      </c>
    </row>
    <row r="27" spans="2:3">
      <c r="B27" s="1441" t="s">
        <v>5387</v>
      </c>
      <c r="C27" s="1472">
        <v>0.2</v>
      </c>
    </row>
    <row r="28" spans="2:3">
      <c r="B28" s="1441" t="s">
        <v>5388</v>
      </c>
      <c r="C28" s="1472">
        <v>0.2</v>
      </c>
    </row>
    <row r="29" spans="2:3">
      <c r="B29" s="1441" t="s">
        <v>5389</v>
      </c>
      <c r="C29" s="1472">
        <v>0.2</v>
      </c>
    </row>
    <row r="30" spans="2:3">
      <c r="B30" s="1441" t="s">
        <v>5390</v>
      </c>
      <c r="C30" s="1472">
        <v>0</v>
      </c>
    </row>
    <row r="31" spans="2:3">
      <c r="B31" s="1442" t="s">
        <v>5391</v>
      </c>
      <c r="C31" s="1473">
        <v>0.04</v>
      </c>
    </row>
    <row r="32" spans="2:3">
      <c r="B32" s="1442" t="s">
        <v>5392</v>
      </c>
      <c r="C32" s="1473">
        <v>0.04</v>
      </c>
    </row>
    <row r="33" spans="2:3">
      <c r="B33" s="1442" t="s">
        <v>5393</v>
      </c>
      <c r="C33" s="1473">
        <v>0.04</v>
      </c>
    </row>
    <row r="34" spans="2:3">
      <c r="B34" s="1442" t="s">
        <v>5394</v>
      </c>
      <c r="C34" s="1473">
        <v>0.04</v>
      </c>
    </row>
    <row r="35" spans="2:3">
      <c r="B35" s="1442" t="s">
        <v>5395</v>
      </c>
      <c r="C35" s="1473">
        <v>0.04</v>
      </c>
    </row>
    <row r="36" spans="2:3">
      <c r="B36" s="1442" t="s">
        <v>5396</v>
      </c>
      <c r="C36" s="1473">
        <v>0.04</v>
      </c>
    </row>
    <row r="37" spans="2:3">
      <c r="B37" s="1442" t="s">
        <v>5397</v>
      </c>
      <c r="C37" s="1473">
        <v>0.04</v>
      </c>
    </row>
    <row r="38" spans="2:3">
      <c r="B38" s="1442" t="s">
        <v>5398</v>
      </c>
      <c r="C38" s="1473">
        <v>0.04</v>
      </c>
    </row>
    <row r="39" spans="2:3">
      <c r="B39" s="1442" t="s">
        <v>5399</v>
      </c>
      <c r="C39" s="1473">
        <v>0.04</v>
      </c>
    </row>
    <row r="40" spans="2:3">
      <c r="B40" s="1442" t="s">
        <v>5400</v>
      </c>
      <c r="C40" s="1473">
        <v>0.04</v>
      </c>
    </row>
    <row r="41" spans="2:3">
      <c r="B41" s="1442" t="s">
        <v>5401</v>
      </c>
      <c r="C41" s="1473">
        <v>0.04</v>
      </c>
    </row>
    <row r="42" spans="2:3">
      <c r="B42" s="1442" t="s">
        <v>5402</v>
      </c>
      <c r="C42" s="1473">
        <v>0.04</v>
      </c>
    </row>
    <row r="43" spans="2:3">
      <c r="B43" s="1442" t="s">
        <v>5403</v>
      </c>
      <c r="C43" s="1473">
        <v>0.04</v>
      </c>
    </row>
    <row r="44" spans="2:3">
      <c r="B44" s="1442" t="s">
        <v>5404</v>
      </c>
      <c r="C44" s="1473">
        <v>0.04</v>
      </c>
    </row>
    <row r="45" spans="2:3">
      <c r="B45" s="1442" t="s">
        <v>5405</v>
      </c>
      <c r="C45" s="1473">
        <v>0.04</v>
      </c>
    </row>
    <row r="46" spans="2:3">
      <c r="B46" s="1442" t="s">
        <v>5406</v>
      </c>
      <c r="C46" s="1473">
        <v>0.04</v>
      </c>
    </row>
    <row r="47" spans="2:3">
      <c r="B47" s="1442" t="s">
        <v>5407</v>
      </c>
      <c r="C47" s="1473">
        <v>0.04</v>
      </c>
    </row>
    <row r="48" spans="2:3">
      <c r="B48" s="1442" t="s">
        <v>5408</v>
      </c>
      <c r="C48" s="1473">
        <v>0.04</v>
      </c>
    </row>
    <row r="49" spans="2:3">
      <c r="B49" s="1442" t="s">
        <v>5409</v>
      </c>
      <c r="C49" s="1473">
        <v>0.04</v>
      </c>
    </row>
    <row r="50" spans="2:3">
      <c r="B50" s="1442" t="s">
        <v>5410</v>
      </c>
      <c r="C50" s="1473">
        <v>0.04</v>
      </c>
    </row>
    <row r="51" spans="2:3">
      <c r="B51" s="1442" t="s">
        <v>5411</v>
      </c>
      <c r="C51" s="1473">
        <v>0.04</v>
      </c>
    </row>
    <row r="52" spans="2:3">
      <c r="B52" s="1442" t="s">
        <v>5412</v>
      </c>
      <c r="C52" s="1473">
        <v>0.04</v>
      </c>
    </row>
    <row r="53" spans="2:3">
      <c r="B53" s="1442" t="s">
        <v>5413</v>
      </c>
      <c r="C53" s="1473">
        <v>0.04</v>
      </c>
    </row>
    <row r="54" spans="2:3">
      <c r="B54" s="1442" t="s">
        <v>5414</v>
      </c>
      <c r="C54" s="1473">
        <v>0.04</v>
      </c>
    </row>
    <row r="55" spans="2:3">
      <c r="B55" s="1442" t="s">
        <v>5415</v>
      </c>
      <c r="C55" s="1473">
        <v>0.04</v>
      </c>
    </row>
    <row r="56" spans="2:3">
      <c r="B56" s="1441" t="s">
        <v>5416</v>
      </c>
      <c r="C56" s="1472">
        <v>0.04</v>
      </c>
    </row>
    <row r="57" spans="2:3">
      <c r="B57" s="1441" t="s">
        <v>5417</v>
      </c>
      <c r="C57" s="1472">
        <v>0.04</v>
      </c>
    </row>
    <row r="58" spans="2:3">
      <c r="B58" s="1441" t="s">
        <v>5418</v>
      </c>
      <c r="C58" s="1472">
        <v>0.04</v>
      </c>
    </row>
    <row r="59" spans="2:3">
      <c r="B59" s="1441" t="s">
        <v>5419</v>
      </c>
      <c r="C59" s="1472">
        <v>0.04</v>
      </c>
    </row>
    <row r="60" spans="2:3">
      <c r="B60" s="1441" t="s">
        <v>5420</v>
      </c>
      <c r="C60" s="1472">
        <v>0.04</v>
      </c>
    </row>
    <row r="61" spans="2:3">
      <c r="B61" s="1441" t="s">
        <v>5421</v>
      </c>
      <c r="C61" s="1472">
        <v>0.04</v>
      </c>
    </row>
    <row r="62" spans="2:3">
      <c r="B62" s="1441" t="s">
        <v>5422</v>
      </c>
      <c r="C62" s="1472">
        <v>0.04</v>
      </c>
    </row>
    <row r="63" spans="2:3">
      <c r="B63" s="1441" t="s">
        <v>5423</v>
      </c>
      <c r="C63" s="1472">
        <v>0.04</v>
      </c>
    </row>
    <row r="64" spans="2:3">
      <c r="B64" s="1441" t="s">
        <v>5424</v>
      </c>
      <c r="C64" s="1472">
        <v>0.04</v>
      </c>
    </row>
    <row r="65" spans="2:3">
      <c r="B65" s="1441" t="s">
        <v>5425</v>
      </c>
      <c r="C65" s="1472">
        <v>0.04</v>
      </c>
    </row>
    <row r="66" spans="2:3">
      <c r="B66" s="1441" t="s">
        <v>5426</v>
      </c>
      <c r="C66" s="1472">
        <v>0.04</v>
      </c>
    </row>
    <row r="67" spans="2:3">
      <c r="B67" s="1441" t="s">
        <v>5427</v>
      </c>
      <c r="C67" s="1472">
        <v>0.04</v>
      </c>
    </row>
    <row r="68" spans="2:3">
      <c r="B68" s="1441" t="s">
        <v>5428</v>
      </c>
      <c r="C68" s="1472">
        <v>0.04</v>
      </c>
    </row>
    <row r="69" spans="2:3">
      <c r="B69" s="1441" t="s">
        <v>5429</v>
      </c>
      <c r="C69" s="1472">
        <v>0.04</v>
      </c>
    </row>
    <row r="70" spans="2:3">
      <c r="B70" s="1441" t="s">
        <v>5430</v>
      </c>
      <c r="C70" s="1472">
        <v>0.04</v>
      </c>
    </row>
    <row r="71" spans="2:3">
      <c r="B71" s="1441" t="s">
        <v>5431</v>
      </c>
      <c r="C71" s="1472">
        <v>0.04</v>
      </c>
    </row>
    <row r="72" spans="2:3">
      <c r="B72" s="1441" t="s">
        <v>5432</v>
      </c>
      <c r="C72" s="1472">
        <v>0.04</v>
      </c>
    </row>
    <row r="73" spans="2:3">
      <c r="B73" s="1441" t="s">
        <v>5433</v>
      </c>
      <c r="C73" s="1472">
        <v>0.04</v>
      </c>
    </row>
    <row r="74" spans="2:3">
      <c r="B74" s="1441" t="s">
        <v>5434</v>
      </c>
      <c r="C74" s="1472">
        <v>0.04</v>
      </c>
    </row>
    <row r="75" spans="2:3">
      <c r="B75" s="1441" t="s">
        <v>5435</v>
      </c>
      <c r="C75" s="1472">
        <v>0.04</v>
      </c>
    </row>
    <row r="76" spans="2:3">
      <c r="B76" s="1441" t="s">
        <v>5436</v>
      </c>
      <c r="C76" s="1472">
        <v>0.04</v>
      </c>
    </row>
    <row r="77" spans="2:3">
      <c r="B77" s="1441" t="s">
        <v>5437</v>
      </c>
      <c r="C77" s="1472">
        <v>0.04</v>
      </c>
    </row>
    <row r="78" spans="2:3">
      <c r="B78" s="1441" t="s">
        <v>5438</v>
      </c>
      <c r="C78" s="1472">
        <v>0.04</v>
      </c>
    </row>
    <row r="79" spans="2:3">
      <c r="B79" s="1441" t="s">
        <v>5439</v>
      </c>
      <c r="C79" s="1472">
        <v>0.04</v>
      </c>
    </row>
    <row r="80" spans="2:3">
      <c r="B80" s="1441" t="s">
        <v>5440</v>
      </c>
      <c r="C80" s="1472">
        <v>0.04</v>
      </c>
    </row>
    <row r="81" spans="2:3">
      <c r="B81" s="1442" t="s">
        <v>5441</v>
      </c>
      <c r="C81" s="1473">
        <v>0.04</v>
      </c>
    </row>
    <row r="82" spans="2:3">
      <c r="B82" s="1442" t="s">
        <v>5442</v>
      </c>
      <c r="C82" s="1473">
        <v>0.04</v>
      </c>
    </row>
    <row r="83" spans="2:3">
      <c r="B83" s="1442" t="s">
        <v>5443</v>
      </c>
      <c r="C83" s="1473">
        <v>0.04</v>
      </c>
    </row>
    <row r="84" spans="2:3">
      <c r="B84" s="1442" t="s">
        <v>5444</v>
      </c>
      <c r="C84" s="1473">
        <v>0.04</v>
      </c>
    </row>
    <row r="85" spans="2:3">
      <c r="B85" s="1442" t="s">
        <v>5445</v>
      </c>
      <c r="C85" s="1473">
        <v>0.04</v>
      </c>
    </row>
    <row r="86" spans="2:3">
      <c r="B86" s="1442" t="s">
        <v>5446</v>
      </c>
      <c r="C86" s="1473">
        <v>0.04</v>
      </c>
    </row>
    <row r="87" spans="2:3">
      <c r="B87" s="1442" t="s">
        <v>5447</v>
      </c>
      <c r="C87" s="1473">
        <v>0.04</v>
      </c>
    </row>
    <row r="88" spans="2:3">
      <c r="B88" s="1442" t="s">
        <v>5448</v>
      </c>
      <c r="C88" s="1473">
        <v>0.04</v>
      </c>
    </row>
    <row r="89" spans="2:3">
      <c r="B89" s="1442" t="s">
        <v>5449</v>
      </c>
      <c r="C89" s="1473">
        <v>0.04</v>
      </c>
    </row>
    <row r="90" spans="2:3">
      <c r="B90" s="1442" t="s">
        <v>5450</v>
      </c>
      <c r="C90" s="1473">
        <v>0.04</v>
      </c>
    </row>
    <row r="91" spans="2:3">
      <c r="B91" s="1442" t="s">
        <v>5451</v>
      </c>
      <c r="C91" s="1473">
        <v>0.04</v>
      </c>
    </row>
    <row r="92" spans="2:3">
      <c r="B92" s="1442" t="s">
        <v>5452</v>
      </c>
      <c r="C92" s="1473">
        <v>0.04</v>
      </c>
    </row>
    <row r="93" spans="2:3">
      <c r="B93" s="1442" t="s">
        <v>5453</v>
      </c>
      <c r="C93" s="1473">
        <v>0.04</v>
      </c>
    </row>
    <row r="94" spans="2:3">
      <c r="B94" s="1442" t="s">
        <v>5454</v>
      </c>
      <c r="C94" s="1473">
        <v>0.04</v>
      </c>
    </row>
    <row r="95" spans="2:3">
      <c r="B95" s="1442" t="s">
        <v>5455</v>
      </c>
      <c r="C95" s="1473">
        <v>0.04</v>
      </c>
    </row>
    <row r="96" spans="2:3">
      <c r="B96" s="1442" t="s">
        <v>5456</v>
      </c>
      <c r="C96" s="1473">
        <v>0.04</v>
      </c>
    </row>
    <row r="97" spans="2:3">
      <c r="B97" s="1442" t="s">
        <v>5457</v>
      </c>
      <c r="C97" s="1473">
        <v>0.04</v>
      </c>
    </row>
    <row r="98" spans="2:3">
      <c r="B98" s="1442" t="s">
        <v>5458</v>
      </c>
      <c r="C98" s="1473">
        <v>0.04</v>
      </c>
    </row>
    <row r="99" spans="2:3">
      <c r="B99" s="1442" t="s">
        <v>5459</v>
      </c>
      <c r="C99" s="1473">
        <v>0.04</v>
      </c>
    </row>
    <row r="100" spans="2:3">
      <c r="B100" s="1442" t="s">
        <v>5460</v>
      </c>
      <c r="C100" s="1473">
        <v>0.04</v>
      </c>
    </row>
    <row r="101" spans="2:3">
      <c r="B101" s="1442" t="s">
        <v>5461</v>
      </c>
      <c r="C101" s="1473">
        <v>0.04</v>
      </c>
    </row>
    <row r="102" spans="2:3">
      <c r="B102" s="1442" t="s">
        <v>5462</v>
      </c>
      <c r="C102" s="1473">
        <v>0.04</v>
      </c>
    </row>
    <row r="103" spans="2:3">
      <c r="B103" s="1442" t="s">
        <v>5463</v>
      </c>
      <c r="C103" s="1473">
        <v>0.04</v>
      </c>
    </row>
    <row r="104" spans="2:3">
      <c r="B104" s="1442" t="s">
        <v>5464</v>
      </c>
      <c r="C104" s="1473">
        <v>0.04</v>
      </c>
    </row>
    <row r="105" spans="2:3">
      <c r="B105" s="1442" t="s">
        <v>5465</v>
      </c>
      <c r="C105" s="1473">
        <v>0.04</v>
      </c>
    </row>
    <row r="106" spans="2:3">
      <c r="B106" s="1441" t="s">
        <v>5466</v>
      </c>
      <c r="C106" s="1472">
        <v>0.04</v>
      </c>
    </row>
    <row r="107" spans="2:3">
      <c r="B107" s="1441" t="s">
        <v>5467</v>
      </c>
      <c r="C107" s="1472">
        <v>0.04</v>
      </c>
    </row>
    <row r="108" spans="2:3">
      <c r="B108" s="1441" t="s">
        <v>5468</v>
      </c>
      <c r="C108" s="1472">
        <v>0.04</v>
      </c>
    </row>
    <row r="109" spans="2:3">
      <c r="B109" s="1441" t="s">
        <v>5469</v>
      </c>
      <c r="C109" s="1472">
        <v>0.04</v>
      </c>
    </row>
    <row r="110" spans="2:3">
      <c r="B110" s="1441" t="s">
        <v>5470</v>
      </c>
      <c r="C110" s="1472">
        <v>0.04</v>
      </c>
    </row>
    <row r="111" spans="2:3">
      <c r="B111" s="1441" t="s">
        <v>5471</v>
      </c>
      <c r="C111" s="1472">
        <v>0.04</v>
      </c>
    </row>
    <row r="112" spans="2:3">
      <c r="B112" s="1441" t="s">
        <v>5472</v>
      </c>
      <c r="C112" s="1472">
        <v>0.04</v>
      </c>
    </row>
    <row r="113" spans="2:3">
      <c r="B113" s="1441" t="s">
        <v>5473</v>
      </c>
      <c r="C113" s="1472">
        <v>0.04</v>
      </c>
    </row>
    <row r="114" spans="2:3">
      <c r="B114" s="1441" t="s">
        <v>5474</v>
      </c>
      <c r="C114" s="1472">
        <v>0.04</v>
      </c>
    </row>
    <row r="115" spans="2:3">
      <c r="B115" s="1441" t="s">
        <v>5475</v>
      </c>
      <c r="C115" s="1472">
        <v>0.04</v>
      </c>
    </row>
    <row r="116" spans="2:3">
      <c r="B116" s="1441" t="s">
        <v>5476</v>
      </c>
      <c r="C116" s="1472">
        <v>0.04</v>
      </c>
    </row>
    <row r="117" spans="2:3">
      <c r="B117" s="1441" t="s">
        <v>5477</v>
      </c>
      <c r="C117" s="1472">
        <v>0.04</v>
      </c>
    </row>
    <row r="118" spans="2:3">
      <c r="B118" s="1441" t="s">
        <v>5478</v>
      </c>
      <c r="C118" s="1472">
        <v>0.04</v>
      </c>
    </row>
    <row r="119" spans="2:3">
      <c r="B119" s="1441" t="s">
        <v>5479</v>
      </c>
      <c r="C119" s="1472">
        <v>0.04</v>
      </c>
    </row>
    <row r="120" spans="2:3">
      <c r="B120" s="1441" t="s">
        <v>5480</v>
      </c>
      <c r="C120" s="1472">
        <v>0.04</v>
      </c>
    </row>
    <row r="121" spans="2:3">
      <c r="B121" s="1441" t="s">
        <v>5481</v>
      </c>
      <c r="C121" s="1472">
        <v>0.04</v>
      </c>
    </row>
    <row r="122" spans="2:3">
      <c r="B122" s="1441" t="s">
        <v>5482</v>
      </c>
      <c r="C122" s="1472">
        <v>0.04</v>
      </c>
    </row>
    <row r="123" spans="2:3">
      <c r="B123" s="1441" t="s">
        <v>5483</v>
      </c>
      <c r="C123" s="1472">
        <v>0.04</v>
      </c>
    </row>
    <row r="124" spans="2:3">
      <c r="B124" s="1441" t="s">
        <v>5484</v>
      </c>
      <c r="C124" s="1472">
        <v>0.04</v>
      </c>
    </row>
    <row r="125" spans="2:3">
      <c r="B125" s="1441" t="s">
        <v>5485</v>
      </c>
      <c r="C125" s="1472">
        <v>0.04</v>
      </c>
    </row>
    <row r="126" spans="2:3">
      <c r="B126" s="1441" t="s">
        <v>5486</v>
      </c>
      <c r="C126" s="1472">
        <v>0.04</v>
      </c>
    </row>
    <row r="127" spans="2:3">
      <c r="B127" s="1441" t="s">
        <v>5487</v>
      </c>
      <c r="C127" s="1472">
        <v>0.04</v>
      </c>
    </row>
    <row r="128" spans="2:3">
      <c r="B128" s="1441" t="s">
        <v>5488</v>
      </c>
      <c r="C128" s="1472">
        <v>0.04</v>
      </c>
    </row>
    <row r="129" spans="2:3">
      <c r="B129" s="1441" t="s">
        <v>5489</v>
      </c>
      <c r="C129" s="1472">
        <v>0.04</v>
      </c>
    </row>
    <row r="130" spans="2:3">
      <c r="B130" s="1441" t="s">
        <v>5490</v>
      </c>
      <c r="C130" s="1472">
        <v>0.04</v>
      </c>
    </row>
    <row r="131" spans="2:3">
      <c r="B131" s="1442" t="s">
        <v>5491</v>
      </c>
      <c r="C131" s="1473">
        <v>0.2</v>
      </c>
    </row>
    <row r="132" spans="2:3">
      <c r="B132" s="1442" t="s">
        <v>5492</v>
      </c>
      <c r="C132" s="1473">
        <v>0.1</v>
      </c>
    </row>
    <row r="133" spans="2:3">
      <c r="B133" s="1442" t="s">
        <v>5493</v>
      </c>
      <c r="C133" s="1473">
        <v>0.2</v>
      </c>
    </row>
    <row r="134" spans="2:3">
      <c r="B134" s="1442" t="s">
        <v>5494</v>
      </c>
      <c r="C134" s="1473">
        <v>0.2</v>
      </c>
    </row>
    <row r="135" spans="2:3">
      <c r="B135" s="1442" t="s">
        <v>5495</v>
      </c>
      <c r="C135" s="1473">
        <v>0.1</v>
      </c>
    </row>
    <row r="136" spans="2:3">
      <c r="B136" s="1442" t="s">
        <v>5496</v>
      </c>
      <c r="C136" s="1473">
        <v>0.2</v>
      </c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923" t="s">
        <v>5538</v>
      </c>
    </row>
    <row r="3" spans="2:8">
      <c r="B3" s="1094" t="s">
        <v>5539</v>
      </c>
    </row>
    <row r="4" spans="2:8">
      <c r="B4" s="1094" t="s">
        <v>5542</v>
      </c>
    </row>
    <row r="5" spans="2:8">
      <c r="B5" s="1094" t="s">
        <v>5540</v>
      </c>
    </row>
    <row r="6" spans="2:8">
      <c r="B6" s="1094" t="s">
        <v>5541</v>
      </c>
    </row>
    <row r="7" spans="2:8">
      <c r="B7" s="30" t="s">
        <v>10</v>
      </c>
      <c r="C7" s="30" t="s">
        <v>668</v>
      </c>
      <c r="D7" s="30" t="s">
        <v>669</v>
      </c>
      <c r="E7" s="30" t="s">
        <v>4198</v>
      </c>
    </row>
    <row r="8" spans="2:8">
      <c r="B8" s="1470" t="s">
        <v>5536</v>
      </c>
      <c r="C8" s="1471" t="s">
        <v>4200</v>
      </c>
      <c r="D8" s="1470">
        <v>1000</v>
      </c>
      <c r="E8" s="1470">
        <v>5</v>
      </c>
    </row>
    <row r="9" spans="2:8">
      <c r="B9" s="1470" t="s">
        <v>5537</v>
      </c>
      <c r="C9" s="1471" t="s">
        <v>4200</v>
      </c>
      <c r="D9" s="1470">
        <v>1000</v>
      </c>
      <c r="E9" s="1470">
        <v>5</v>
      </c>
    </row>
    <row r="10" spans="2:8">
      <c r="B10" s="1470" t="s">
        <v>5548</v>
      </c>
      <c r="C10" s="1471" t="s">
        <v>4200</v>
      </c>
      <c r="D10" s="1470">
        <v>1000</v>
      </c>
      <c r="E10" s="1470">
        <v>10</v>
      </c>
    </row>
    <row r="11" spans="2:8">
      <c r="B11" s="1470" t="s">
        <v>4203</v>
      </c>
      <c r="C11" s="1471" t="s">
        <v>4200</v>
      </c>
      <c r="D11" s="1470">
        <v>500</v>
      </c>
      <c r="E11" s="1470">
        <v>20</v>
      </c>
    </row>
    <row r="13" spans="2:8">
      <c r="B13" s="923" t="s">
        <v>5552</v>
      </c>
    </row>
    <row r="14" spans="2:8">
      <c r="B14" s="1474" t="s">
        <v>5553</v>
      </c>
      <c r="C14" s="67"/>
      <c r="F14" s="1474" t="s">
        <v>5560</v>
      </c>
      <c r="G14" s="67"/>
      <c r="H14" s="67"/>
    </row>
    <row r="15" spans="2:8">
      <c r="B15" s="1475" t="s">
        <v>5554</v>
      </c>
      <c r="C15" s="1476" t="s">
        <v>5555</v>
      </c>
      <c r="F15" s="1475" t="s">
        <v>5554</v>
      </c>
      <c r="G15" s="1475" t="s">
        <v>5561</v>
      </c>
      <c r="H15" s="1475" t="s">
        <v>5562</v>
      </c>
    </row>
    <row r="16" spans="2:8">
      <c r="B16" s="1477" t="s">
        <v>5556</v>
      </c>
      <c r="C16" s="1478" t="s">
        <v>5557</v>
      </c>
      <c r="F16" s="1477" t="s">
        <v>5563</v>
      </c>
      <c r="G16" s="1479">
        <v>0.33333000000000002</v>
      </c>
      <c r="H16" s="1477">
        <v>1</v>
      </c>
    </row>
    <row r="17" spans="2:8">
      <c r="B17" s="1477" t="s">
        <v>5558</v>
      </c>
      <c r="C17" s="1478" t="s">
        <v>5559</v>
      </c>
      <c r="F17" s="1477" t="s">
        <v>5564</v>
      </c>
      <c r="G17" s="1479">
        <v>0.33333000000000002</v>
      </c>
      <c r="H17" s="1477">
        <v>1</v>
      </c>
    </row>
    <row r="18" spans="2:8">
      <c r="F18" s="1477" t="s">
        <v>5565</v>
      </c>
      <c r="G18" s="1479">
        <v>0.33333000000000002</v>
      </c>
      <c r="H18" s="1477">
        <v>1</v>
      </c>
    </row>
    <row r="19" spans="2:8">
      <c r="F19" s="1480" t="s">
        <v>5566</v>
      </c>
      <c r="G19" s="924"/>
      <c r="H19" s="67"/>
    </row>
    <row r="21" spans="2:8">
      <c r="B21" s="1142" t="s">
        <v>5567</v>
      </c>
    </row>
    <row r="22" spans="2:8">
      <c r="B22" s="1142" t="s">
        <v>5568</v>
      </c>
    </row>
    <row r="23" spans="2:8">
      <c r="B23" s="1142" t="s">
        <v>5571</v>
      </c>
    </row>
    <row r="24" spans="2:8">
      <c r="B24" s="1142" t="s">
        <v>5572</v>
      </c>
    </row>
    <row r="25" spans="2:8">
      <c r="B25" s="1142" t="s">
        <v>5569</v>
      </c>
    </row>
    <row r="26" spans="2:8">
      <c r="B26" s="1142" t="s">
        <v>5570</v>
      </c>
    </row>
    <row r="27" spans="2:8">
      <c r="B27" s="1142" t="s">
        <v>5573</v>
      </c>
    </row>
    <row r="28" spans="2:8">
      <c r="B28" s="1094" t="s">
        <v>5575</v>
      </c>
    </row>
  </sheetData>
  <phoneticPr fontId="6" type="noConversion"/>
  <conditionalFormatting sqref="C8:C10">
    <cfRule type="cellIs" dxfId="9" priority="2" operator="lessThan">
      <formula>1</formula>
    </cfRule>
  </conditionalFormatting>
  <conditionalFormatting sqref="C11">
    <cfRule type="cellIs" dxfId="8" priority="1" operator="lessThan">
      <formula>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1099" customWidth="1"/>
    <col min="2" max="2" width="22" style="1099" customWidth="1"/>
    <col min="3" max="3" width="24.5" style="1099" customWidth="1"/>
    <col min="4" max="4" width="19.375" style="1099" customWidth="1"/>
    <col min="5" max="5" width="21.375" style="1099" customWidth="1"/>
    <col min="6" max="6" width="40.875" style="1099" customWidth="1"/>
    <col min="7" max="7" width="26.75" style="1099" customWidth="1"/>
    <col min="8" max="8" width="28.125" style="1099" customWidth="1"/>
    <col min="9" max="9" width="26.75" style="1099" customWidth="1"/>
    <col min="10" max="10" width="33.375" style="1099" customWidth="1"/>
    <col min="11" max="12" width="9" style="1099"/>
    <col min="13" max="13" width="37.125" style="1099" bestFit="1" customWidth="1"/>
    <col min="14" max="16384" width="9" style="1099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5264</v>
      </c>
      <c r="G1" s="1331" t="s">
        <v>5036</v>
      </c>
      <c r="H1" s="1332" t="s">
        <v>5265</v>
      </c>
      <c r="I1" s="1332" t="s">
        <v>5266</v>
      </c>
      <c r="J1" s="1332" t="s">
        <v>5039</v>
      </c>
    </row>
    <row r="2" spans="1:10" ht="16.5" customHeight="1">
      <c r="A2" s="1427" t="b">
        <v>1</v>
      </c>
      <c r="B2" s="1427" t="s">
        <v>5040</v>
      </c>
      <c r="C2" s="1427">
        <v>1001</v>
      </c>
      <c r="D2" s="1427" t="s">
        <v>5041</v>
      </c>
      <c r="E2" s="1427">
        <v>1</v>
      </c>
      <c r="F2" s="1428" t="s">
        <v>1657</v>
      </c>
      <c r="G2" s="1428">
        <v>50000</v>
      </c>
      <c r="H2" s="1428">
        <v>-1</v>
      </c>
      <c r="I2" s="1428">
        <v>-1</v>
      </c>
      <c r="J2" s="1428" t="s">
        <v>5043</v>
      </c>
    </row>
    <row r="3" spans="1:10" ht="16.5" customHeight="1">
      <c r="A3" s="1427" t="b">
        <v>1</v>
      </c>
      <c r="B3" s="1427" t="s">
        <v>5040</v>
      </c>
      <c r="C3" s="1427">
        <v>1001</v>
      </c>
      <c r="D3" s="1427" t="s">
        <v>5041</v>
      </c>
      <c r="E3" s="1427">
        <v>2</v>
      </c>
      <c r="F3" s="1428">
        <v>160002003</v>
      </c>
      <c r="G3" s="1428">
        <v>300</v>
      </c>
      <c r="H3" s="1428">
        <v>-1</v>
      </c>
      <c r="I3" s="1428">
        <v>-1</v>
      </c>
      <c r="J3" s="1428" t="s">
        <v>5073</v>
      </c>
    </row>
    <row r="4" spans="1:10" ht="16.5" customHeight="1">
      <c r="A4" s="1427" t="b">
        <v>1</v>
      </c>
      <c r="B4" s="1427" t="s">
        <v>5040</v>
      </c>
      <c r="C4" s="1427">
        <v>1001</v>
      </c>
      <c r="D4" s="1427" t="s">
        <v>5041</v>
      </c>
      <c r="E4" s="1427">
        <v>3</v>
      </c>
      <c r="F4" s="1428">
        <v>156104010</v>
      </c>
      <c r="G4" s="1428">
        <v>1</v>
      </c>
      <c r="H4" s="1428">
        <v>-1</v>
      </c>
      <c r="I4" s="1428">
        <v>-1</v>
      </c>
      <c r="J4" s="1428" t="s">
        <v>5074</v>
      </c>
    </row>
    <row r="5" spans="1:10" ht="16.5" customHeight="1">
      <c r="A5" s="1427" t="b">
        <v>1</v>
      </c>
      <c r="B5" s="1427" t="s">
        <v>5040</v>
      </c>
      <c r="C5" s="1427">
        <v>1001</v>
      </c>
      <c r="D5" s="1427" t="s">
        <v>5041</v>
      </c>
      <c r="E5" s="1427">
        <v>4</v>
      </c>
      <c r="F5" s="1428">
        <v>156102018</v>
      </c>
      <c r="G5" s="1428">
        <v>1</v>
      </c>
      <c r="H5" s="1428">
        <v>-1</v>
      </c>
      <c r="I5" s="1428">
        <v>-1</v>
      </c>
      <c r="J5" s="1428" t="s">
        <v>5042</v>
      </c>
    </row>
    <row r="6" spans="1:10" ht="16.5" customHeight="1">
      <c r="A6" s="1427" t="b">
        <v>1</v>
      </c>
      <c r="B6" s="1427" t="s">
        <v>5040</v>
      </c>
      <c r="C6" s="1427">
        <v>1001</v>
      </c>
      <c r="D6" s="1427" t="s">
        <v>5041</v>
      </c>
      <c r="E6" s="1427">
        <v>5</v>
      </c>
      <c r="F6" s="1428">
        <v>160002005</v>
      </c>
      <c r="G6" s="1428">
        <v>30</v>
      </c>
      <c r="H6" s="1428">
        <v>-1</v>
      </c>
      <c r="I6" s="1428">
        <v>-1</v>
      </c>
      <c r="J6" s="1428" t="s">
        <v>5075</v>
      </c>
    </row>
    <row r="7" spans="1:10" ht="16.5" customHeight="1">
      <c r="A7" s="1427" t="b">
        <v>1</v>
      </c>
      <c r="B7" s="1427" t="s">
        <v>5040</v>
      </c>
      <c r="C7" s="1427">
        <v>1001</v>
      </c>
      <c r="D7" s="1427" t="s">
        <v>5041</v>
      </c>
      <c r="E7" s="1427">
        <v>6</v>
      </c>
      <c r="F7" s="1428">
        <v>156103009</v>
      </c>
      <c r="G7" s="1428">
        <v>1</v>
      </c>
      <c r="H7" s="1428">
        <v>-1</v>
      </c>
      <c r="I7" s="1428">
        <v>-1</v>
      </c>
      <c r="J7" s="1428" t="s">
        <v>5044</v>
      </c>
    </row>
    <row r="8" spans="1:10" ht="16.5" customHeight="1">
      <c r="A8" s="1427" t="b">
        <v>1</v>
      </c>
      <c r="B8" s="1427" t="s">
        <v>5040</v>
      </c>
      <c r="C8" s="1427">
        <v>1001</v>
      </c>
      <c r="D8" s="1427" t="s">
        <v>5041</v>
      </c>
      <c r="E8" s="1427">
        <v>7</v>
      </c>
      <c r="F8" s="1428">
        <v>160001002</v>
      </c>
      <c r="G8" s="1428">
        <v>700</v>
      </c>
      <c r="H8" s="1428">
        <v>156101011</v>
      </c>
      <c r="I8" s="1428">
        <v>1</v>
      </c>
      <c r="J8" s="1428" t="s">
        <v>5076</v>
      </c>
    </row>
    <row r="9" spans="1:10" ht="16.5" customHeight="1">
      <c r="A9" s="1429" t="b">
        <v>1</v>
      </c>
      <c r="B9" s="1429" t="s">
        <v>5255</v>
      </c>
      <c r="C9" s="1433">
        <v>1002</v>
      </c>
      <c r="D9" s="1429" t="s">
        <v>5041</v>
      </c>
      <c r="E9" s="1429">
        <v>1</v>
      </c>
      <c r="F9" s="1430" t="s">
        <v>1657</v>
      </c>
      <c r="G9" s="1430">
        <v>100000</v>
      </c>
      <c r="H9" s="1429">
        <v>-1</v>
      </c>
      <c r="I9" s="1429">
        <v>-1</v>
      </c>
      <c r="J9" s="1432" t="s">
        <v>5256</v>
      </c>
    </row>
    <row r="10" spans="1:10" ht="16.5" customHeight="1">
      <c r="A10" s="1429" t="b">
        <v>1</v>
      </c>
      <c r="B10" s="1429" t="s">
        <v>5255</v>
      </c>
      <c r="C10" s="1433">
        <v>1002</v>
      </c>
      <c r="D10" s="1429" t="s">
        <v>5041</v>
      </c>
      <c r="E10" s="1429">
        <v>2</v>
      </c>
      <c r="F10" s="1430">
        <v>160002003</v>
      </c>
      <c r="G10" s="1430">
        <v>500</v>
      </c>
      <c r="H10" s="1429">
        <v>-1</v>
      </c>
      <c r="I10" s="1429">
        <v>-1</v>
      </c>
      <c r="J10" s="1432" t="s">
        <v>5257</v>
      </c>
    </row>
    <row r="11" spans="1:10" ht="16.5" customHeight="1">
      <c r="A11" s="1429" t="b">
        <v>1</v>
      </c>
      <c r="B11" s="1429" t="s">
        <v>5255</v>
      </c>
      <c r="C11" s="1433">
        <v>1002</v>
      </c>
      <c r="D11" s="1429" t="s">
        <v>5041</v>
      </c>
      <c r="E11" s="1429">
        <v>3</v>
      </c>
      <c r="F11" s="1430">
        <v>156103010</v>
      </c>
      <c r="G11" s="1430">
        <v>1</v>
      </c>
      <c r="H11" s="1429">
        <v>-1</v>
      </c>
      <c r="I11" s="1429">
        <v>-1</v>
      </c>
      <c r="J11" s="1432" t="s">
        <v>5258</v>
      </c>
    </row>
    <row r="12" spans="1:10" ht="16.5" customHeight="1">
      <c r="A12" s="1429" t="b">
        <v>1</v>
      </c>
      <c r="B12" s="1429" t="s">
        <v>5255</v>
      </c>
      <c r="C12" s="1433">
        <v>1002</v>
      </c>
      <c r="D12" s="1429" t="s">
        <v>5041</v>
      </c>
      <c r="E12" s="1429">
        <v>4</v>
      </c>
      <c r="F12" s="1431">
        <v>160004004</v>
      </c>
      <c r="G12" s="1431">
        <v>50</v>
      </c>
      <c r="H12" s="1429">
        <v>-1</v>
      </c>
      <c r="I12" s="1429">
        <v>-1</v>
      </c>
      <c r="J12" s="1433" t="s">
        <v>5259</v>
      </c>
    </row>
    <row r="13" spans="1:10" ht="16.5" customHeight="1">
      <c r="A13" s="1429" t="b">
        <v>1</v>
      </c>
      <c r="B13" s="1429" t="s">
        <v>5255</v>
      </c>
      <c r="C13" s="1433">
        <v>1002</v>
      </c>
      <c r="D13" s="1429" t="s">
        <v>5041</v>
      </c>
      <c r="E13" s="1429">
        <v>5</v>
      </c>
      <c r="F13" s="1430">
        <v>156102011</v>
      </c>
      <c r="G13" s="1430">
        <v>1</v>
      </c>
      <c r="H13" s="1429">
        <v>-1</v>
      </c>
      <c r="I13" s="1429">
        <v>-1</v>
      </c>
      <c r="J13" s="1432" t="s">
        <v>5260</v>
      </c>
    </row>
    <row r="14" spans="1:10" ht="16.5" customHeight="1">
      <c r="A14" s="1429" t="b">
        <v>1</v>
      </c>
      <c r="B14" s="1429" t="s">
        <v>5255</v>
      </c>
      <c r="C14" s="1433">
        <v>1002</v>
      </c>
      <c r="D14" s="1429" t="s">
        <v>5041</v>
      </c>
      <c r="E14" s="1429">
        <v>6</v>
      </c>
      <c r="F14" s="1431">
        <v>160000602</v>
      </c>
      <c r="G14" s="1431">
        <v>10</v>
      </c>
      <c r="H14" s="1429">
        <v>-1</v>
      </c>
      <c r="I14" s="1429">
        <v>-1</v>
      </c>
      <c r="J14" s="1433" t="s">
        <v>5261</v>
      </c>
    </row>
    <row r="15" spans="1:10" ht="16.5" customHeight="1">
      <c r="A15" s="1429" t="b">
        <v>1</v>
      </c>
      <c r="B15" s="1429" t="s">
        <v>5255</v>
      </c>
      <c r="C15" s="1433">
        <v>1002</v>
      </c>
      <c r="D15" s="1429" t="s">
        <v>5041</v>
      </c>
      <c r="E15" s="1429">
        <v>7</v>
      </c>
      <c r="F15" s="1430">
        <v>160000601</v>
      </c>
      <c r="G15" s="1430">
        <v>10</v>
      </c>
      <c r="H15" s="1430">
        <v>156101011</v>
      </c>
      <c r="I15" s="1430">
        <v>1</v>
      </c>
      <c r="J15" s="1432" t="s">
        <v>5262</v>
      </c>
    </row>
    <row r="17" spans="1:6" ht="75" customHeight="1">
      <c r="A17" s="38" t="s">
        <v>5030</v>
      </c>
      <c r="B17" s="30" t="s">
        <v>5031</v>
      </c>
      <c r="C17" s="38" t="s">
        <v>5032</v>
      </c>
      <c r="D17" s="329" t="s">
        <v>5033</v>
      </c>
      <c r="E17" s="329" t="s">
        <v>5034</v>
      </c>
      <c r="F17" s="1332" t="s">
        <v>5039</v>
      </c>
    </row>
    <row r="18" spans="1:6" ht="16.5" customHeight="1">
      <c r="A18" s="1424" t="b">
        <v>1</v>
      </c>
      <c r="B18" s="1425" t="s">
        <v>5040</v>
      </c>
      <c r="C18" s="1434">
        <v>1002</v>
      </c>
      <c r="D18" s="1425" t="s">
        <v>5041</v>
      </c>
      <c r="E18" s="1425">
        <v>1</v>
      </c>
      <c r="F18" s="1425" t="s">
        <v>5248</v>
      </c>
    </row>
    <row r="19" spans="1:6" ht="16.5" customHeight="1">
      <c r="A19" s="1424" t="b">
        <v>1</v>
      </c>
      <c r="B19" s="1425" t="s">
        <v>5040</v>
      </c>
      <c r="C19" s="1434">
        <v>1002</v>
      </c>
      <c r="D19" s="1425" t="s">
        <v>5041</v>
      </c>
      <c r="E19" s="1425">
        <v>2</v>
      </c>
      <c r="F19" s="1425" t="s">
        <v>5249</v>
      </c>
    </row>
    <row r="20" spans="1:6" ht="16.5" customHeight="1">
      <c r="A20" s="1424" t="b">
        <v>1</v>
      </c>
      <c r="B20" s="1425" t="s">
        <v>5040</v>
      </c>
      <c r="C20" s="1434">
        <v>1002</v>
      </c>
      <c r="D20" s="1425" t="s">
        <v>5041</v>
      </c>
      <c r="E20" s="1425">
        <v>3</v>
      </c>
      <c r="F20" s="1426" t="s">
        <v>5250</v>
      </c>
    </row>
    <row r="21" spans="1:6" ht="16.5" customHeight="1">
      <c r="A21" s="1424" t="b">
        <v>1</v>
      </c>
      <c r="B21" s="1425" t="s">
        <v>5040</v>
      </c>
      <c r="C21" s="1434">
        <v>1002</v>
      </c>
      <c r="D21" s="1425" t="s">
        <v>5041</v>
      </c>
      <c r="E21" s="1425">
        <v>4</v>
      </c>
      <c r="F21" s="1425" t="s">
        <v>5251</v>
      </c>
    </row>
    <row r="22" spans="1:6" ht="16.5" customHeight="1">
      <c r="A22" s="1424" t="b">
        <v>1</v>
      </c>
      <c r="B22" s="1425" t="s">
        <v>5040</v>
      </c>
      <c r="C22" s="1434">
        <v>1002</v>
      </c>
      <c r="D22" s="1425" t="s">
        <v>5041</v>
      </c>
      <c r="E22" s="1425">
        <v>5</v>
      </c>
      <c r="F22" s="1426" t="s">
        <v>5252</v>
      </c>
    </row>
    <row r="23" spans="1:6" ht="16.5" customHeight="1">
      <c r="A23" s="1424" t="b">
        <v>1</v>
      </c>
      <c r="B23" s="1425" t="s">
        <v>5040</v>
      </c>
      <c r="C23" s="1434">
        <v>1002</v>
      </c>
      <c r="D23" s="1425" t="s">
        <v>5041</v>
      </c>
      <c r="E23" s="1425">
        <v>6</v>
      </c>
      <c r="F23" s="1425" t="s">
        <v>5253</v>
      </c>
    </row>
    <row r="24" spans="1:6" ht="16.5" customHeight="1">
      <c r="A24" s="1424" t="b">
        <v>1</v>
      </c>
      <c r="B24" s="1425" t="s">
        <v>5040</v>
      </c>
      <c r="C24" s="1434">
        <v>1002</v>
      </c>
      <c r="D24" s="1425" t="s">
        <v>5041</v>
      </c>
      <c r="E24" s="1425">
        <v>7</v>
      </c>
      <c r="F24" s="1426" t="s">
        <v>5254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zoomScaleNormal="100" workbookViewId="0">
      <selection activeCell="E19" sqref="E1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5245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62"/>
      <c r="F7" s="24"/>
    </row>
    <row r="8" spans="2:8">
      <c r="B8" s="20"/>
      <c r="C8" s="21"/>
      <c r="E8" s="162"/>
      <c r="F8" s="24"/>
    </row>
    <row r="9" spans="2:8">
      <c r="B9" s="866"/>
      <c r="C9" s="1119"/>
      <c r="E9" s="162"/>
      <c r="F9" s="24"/>
    </row>
    <row r="10" spans="2:8">
      <c r="B10" s="866"/>
      <c r="C10" s="21"/>
      <c r="E10" s="606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1119"/>
      <c r="D12" s="26" t="s">
        <v>5080</v>
      </c>
      <c r="F12" s="24"/>
    </row>
    <row r="13" spans="2:8">
      <c r="B13" s="866"/>
      <c r="C13" s="1119"/>
      <c r="D13" s="26"/>
      <c r="E13" s="9" t="s">
        <v>5081</v>
      </c>
      <c r="F13" s="24"/>
    </row>
    <row r="14" spans="2:8">
      <c r="B14" s="866"/>
      <c r="C14" s="1119"/>
      <c r="D14" s="26"/>
      <c r="F14" s="24"/>
    </row>
    <row r="15" spans="2:8">
      <c r="B15" s="866"/>
      <c r="C15" s="1119"/>
      <c r="D15" s="26" t="s">
        <v>5084</v>
      </c>
      <c r="F15" s="24"/>
    </row>
    <row r="16" spans="2:8">
      <c r="B16" s="866"/>
      <c r="C16" s="1119"/>
      <c r="D16" s="26"/>
      <c r="E16" s="9" t="s">
        <v>5094</v>
      </c>
      <c r="F16" s="24"/>
    </row>
    <row r="17" spans="2:6">
      <c r="B17" s="866"/>
      <c r="C17" s="1119"/>
      <c r="F17" s="24"/>
    </row>
    <row r="18" spans="2:6">
      <c r="B18" s="866"/>
      <c r="C18" s="21"/>
      <c r="D18" s="26" t="s">
        <v>4055</v>
      </c>
      <c r="F18" s="24"/>
    </row>
    <row r="19" spans="2:6">
      <c r="B19" s="866"/>
      <c r="C19" s="1119"/>
      <c r="D19" s="26" t="s">
        <v>5077</v>
      </c>
      <c r="F19" s="24"/>
    </row>
    <row r="20" spans="2:6">
      <c r="B20" s="866"/>
      <c r="C20" s="1119"/>
      <c r="D20" s="26"/>
      <c r="E20" s="9" t="s">
        <v>5093</v>
      </c>
      <c r="F20" s="24"/>
    </row>
    <row r="21" spans="2:6">
      <c r="B21" s="866"/>
      <c r="C21" s="1119"/>
      <c r="D21" s="26"/>
      <c r="F21" s="24"/>
    </row>
    <row r="22" spans="2:6">
      <c r="B22" s="866"/>
      <c r="C22" s="1119"/>
      <c r="D22" s="26" t="s">
        <v>5078</v>
      </c>
      <c r="F22" s="24"/>
    </row>
    <row r="23" spans="2:6">
      <c r="B23" s="866"/>
      <c r="C23" s="1119"/>
      <c r="D23" s="26"/>
      <c r="E23" s="9" t="s">
        <v>5079</v>
      </c>
      <c r="F23" s="24"/>
    </row>
    <row r="24" spans="2:6">
      <c r="B24" s="866"/>
      <c r="C24" s="1119"/>
      <c r="D24" s="26"/>
      <c r="F24" s="24"/>
    </row>
    <row r="25" spans="2:6">
      <c r="B25" s="866"/>
      <c r="C25" s="21"/>
      <c r="D25" s="26" t="s">
        <v>5082</v>
      </c>
      <c r="E25" s="404"/>
      <c r="F25" s="24"/>
    </row>
    <row r="26" spans="2:6">
      <c r="B26" s="866"/>
      <c r="C26" s="1119"/>
      <c r="E26" s="9" t="s">
        <v>5083</v>
      </c>
      <c r="F26" s="24"/>
    </row>
    <row r="27" spans="2:6">
      <c r="B27" s="866"/>
      <c r="C27" s="1119"/>
      <c r="F27" s="24"/>
    </row>
    <row r="28" spans="2:6">
      <c r="B28" s="866"/>
      <c r="C28" s="1119"/>
      <c r="D28" s="26" t="s">
        <v>5065</v>
      </c>
      <c r="F28" s="24"/>
    </row>
    <row r="29" spans="2:6">
      <c r="B29" s="866"/>
      <c r="C29" s="1119"/>
      <c r="D29" s="26"/>
      <c r="E29" s="9" t="s">
        <v>5095</v>
      </c>
      <c r="F29" s="24"/>
    </row>
    <row r="30" spans="2:6">
      <c r="B30" s="866"/>
      <c r="C30" s="1119"/>
      <c r="D30" s="26"/>
      <c r="E30" s="9" t="s">
        <v>5096</v>
      </c>
      <c r="F30" s="24"/>
    </row>
    <row r="31" spans="2:6">
      <c r="B31" s="866"/>
      <c r="C31" s="1119"/>
      <c r="E31" s="9" t="s">
        <v>5097</v>
      </c>
      <c r="F31" s="24"/>
    </row>
    <row r="32" spans="2:6">
      <c r="B32" s="866"/>
      <c r="C32" s="1119"/>
      <c r="F32" s="24"/>
    </row>
    <row r="33" spans="2:8">
      <c r="B33" s="866"/>
      <c r="C33" s="1119"/>
      <c r="D33" s="26" t="s">
        <v>5239</v>
      </c>
      <c r="F33" s="24"/>
    </row>
    <row r="34" spans="2:8">
      <c r="B34" s="866"/>
      <c r="C34" s="1119"/>
      <c r="E34" s="9" t="s">
        <v>5243</v>
      </c>
      <c r="F34" s="24"/>
    </row>
    <row r="35" spans="2:8">
      <c r="B35" s="866"/>
      <c r="C35" s="1119"/>
      <c r="F35" s="24"/>
    </row>
    <row r="36" spans="2:8">
      <c r="B36" s="20"/>
      <c r="C36" s="21"/>
      <c r="F36" s="24"/>
      <c r="H36" s="19"/>
    </row>
    <row r="37" spans="2:8">
      <c r="B37" s="20"/>
      <c r="C37" s="21"/>
      <c r="D37" s="26" t="s">
        <v>502</v>
      </c>
      <c r="F37" s="24"/>
    </row>
    <row r="38" spans="2:8">
      <c r="B38" s="20"/>
      <c r="C38" s="21"/>
      <c r="D38" s="26"/>
      <c r="F38" s="24"/>
    </row>
    <row r="39" spans="2:8">
      <c r="B39" s="51"/>
      <c r="C39" s="49"/>
      <c r="D39" s="23"/>
      <c r="E39" s="7"/>
      <c r="F39" s="24"/>
    </row>
    <row r="40" spans="2:8">
      <c r="B40" s="51"/>
      <c r="C40" s="49"/>
      <c r="D40" s="23"/>
      <c r="F40" s="24"/>
    </row>
    <row r="41" spans="2:8">
      <c r="B41" s="51"/>
      <c r="C41" s="49"/>
      <c r="D41" s="23"/>
      <c r="F41" s="24"/>
    </row>
    <row r="42" spans="2:8">
      <c r="B42" s="52"/>
      <c r="C42" s="50"/>
      <c r="D42" s="27"/>
      <c r="E42" s="8"/>
      <c r="F42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67" customWidth="1"/>
    <col min="2" max="3" width="20.625" style="67" customWidth="1"/>
    <col min="4" max="4" width="15.625" style="924" customWidth="1"/>
    <col min="5" max="6" width="15.625" style="67" customWidth="1"/>
    <col min="7" max="8" width="10.625" style="67" customWidth="1"/>
    <col min="9" max="10" width="20.625" style="67" customWidth="1"/>
    <col min="11" max="12" width="30.625" style="67" customWidth="1"/>
    <col min="13" max="14" width="15.625" style="924" customWidth="1"/>
    <col min="15" max="15" width="9" style="67"/>
    <col min="16" max="16" width="13.625" style="67" customWidth="1"/>
    <col min="17" max="17" width="9.625" style="67" customWidth="1"/>
    <col min="18" max="16384" width="9" style="67"/>
  </cols>
  <sheetData>
    <row r="1" spans="1:22">
      <c r="A1" s="923" t="s">
        <v>5098</v>
      </c>
      <c r="L1" s="1376"/>
    </row>
    <row r="2" spans="1:22">
      <c r="A2" s="1377" t="s">
        <v>3847</v>
      </c>
      <c r="B2" s="1377" t="s">
        <v>3848</v>
      </c>
      <c r="C2" s="1378" t="s">
        <v>3911</v>
      </c>
      <c r="D2" s="1379" t="s">
        <v>5099</v>
      </c>
      <c r="E2" s="1380" t="s">
        <v>3851</v>
      </c>
      <c r="F2" s="1380" t="s">
        <v>3852</v>
      </c>
      <c r="G2" s="1380" t="s">
        <v>3853</v>
      </c>
      <c r="H2" s="1381" t="s">
        <v>3854</v>
      </c>
      <c r="I2" s="1377" t="s">
        <v>3855</v>
      </c>
      <c r="J2" s="1377" t="s">
        <v>5100</v>
      </c>
      <c r="K2" s="1377" t="s">
        <v>3857</v>
      </c>
      <c r="L2" s="1382"/>
      <c r="M2" s="1383" t="s">
        <v>1805</v>
      </c>
      <c r="N2" s="1383" t="s">
        <v>3858</v>
      </c>
      <c r="P2" s="1383" t="s">
        <v>3859</v>
      </c>
      <c r="Q2" s="1383" t="s">
        <v>3860</v>
      </c>
      <c r="R2" s="1383" t="s">
        <v>3861</v>
      </c>
    </row>
    <row r="3" spans="1:22">
      <c r="A3" s="1774" t="s">
        <v>5101</v>
      </c>
      <c r="B3" s="1774" t="s">
        <v>5102</v>
      </c>
      <c r="C3" s="1384"/>
      <c r="D3" s="1385"/>
      <c r="E3" s="1386"/>
      <c r="F3" s="1775">
        <f>SUM(E3:E7)</f>
        <v>7196.2056370277496</v>
      </c>
      <c r="G3" s="1775">
        <v>5500</v>
      </c>
      <c r="H3" s="1774">
        <f>1-G3/F3</f>
        <v>0.23570833333333341</v>
      </c>
      <c r="I3" s="1773" t="s">
        <v>5103</v>
      </c>
      <c r="J3" s="1773" t="s">
        <v>5104</v>
      </c>
      <c r="K3" s="1788" t="s">
        <v>5105</v>
      </c>
      <c r="L3" s="1387"/>
      <c r="M3" s="1388" t="s">
        <v>3690</v>
      </c>
      <c r="N3" s="1389">
        <v>11</v>
      </c>
      <c r="P3" s="1390" t="s">
        <v>5106</v>
      </c>
      <c r="Q3" s="1391">
        <v>300</v>
      </c>
      <c r="R3" s="1392">
        <v>3300</v>
      </c>
    </row>
    <row r="4" spans="1:22">
      <c r="A4" s="1774"/>
      <c r="B4" s="1774"/>
      <c r="C4" s="1384" t="s">
        <v>5107</v>
      </c>
      <c r="D4" s="1385">
        <v>2</v>
      </c>
      <c r="E4" s="1392"/>
      <c r="F4" s="1775"/>
      <c r="G4" s="1775"/>
      <c r="H4" s="1774"/>
      <c r="I4" s="1773"/>
      <c r="J4" s="1773"/>
      <c r="K4" s="1788"/>
      <c r="L4" s="1387"/>
      <c r="M4" s="1388" t="s">
        <v>5108</v>
      </c>
      <c r="N4" s="1389">
        <f>R4/Q4</f>
        <v>27.5</v>
      </c>
      <c r="P4" s="1390" t="s">
        <v>5109</v>
      </c>
      <c r="Q4" s="1391">
        <v>20</v>
      </c>
      <c r="R4" s="1392">
        <v>550</v>
      </c>
      <c r="S4" s="939"/>
    </row>
    <row r="5" spans="1:22">
      <c r="A5" s="1774"/>
      <c r="B5" s="1774"/>
      <c r="C5" s="1384" t="s">
        <v>5110</v>
      </c>
      <c r="D5" s="1385">
        <v>500</v>
      </c>
      <c r="E5" s="1386">
        <f>D5*$N$22</f>
        <v>7196.2056370277496</v>
      </c>
      <c r="F5" s="1775"/>
      <c r="G5" s="1775"/>
      <c r="H5" s="1774"/>
      <c r="I5" s="1773"/>
      <c r="J5" s="1773"/>
      <c r="K5" s="1788"/>
      <c r="L5" s="1387"/>
      <c r="M5" s="1393" t="s">
        <v>3957</v>
      </c>
      <c r="N5" s="1394">
        <f>R5/Q5</f>
        <v>1.8333333333333333E-2</v>
      </c>
      <c r="P5" s="1390" t="s">
        <v>5111</v>
      </c>
      <c r="Q5" s="1391">
        <v>30000</v>
      </c>
      <c r="R5" s="1392">
        <v>550</v>
      </c>
    </row>
    <row r="6" spans="1:22">
      <c r="A6" s="1774"/>
      <c r="B6" s="1774"/>
      <c r="C6" s="1384"/>
      <c r="D6" s="1385"/>
      <c r="E6" s="1386"/>
      <c r="F6" s="1775"/>
      <c r="G6" s="1775"/>
      <c r="H6" s="1774"/>
      <c r="I6" s="1773"/>
      <c r="J6" s="1773"/>
      <c r="K6" s="1788"/>
      <c r="L6" s="1387"/>
      <c r="M6" s="1393" t="s">
        <v>3873</v>
      </c>
      <c r="N6" s="1389">
        <v>399325.59436305572</v>
      </c>
      <c r="P6" s="1390" t="s">
        <v>3874</v>
      </c>
      <c r="Q6" s="1391">
        <v>100</v>
      </c>
      <c r="R6" s="1392">
        <v>32371.24304639372</v>
      </c>
      <c r="S6" s="67" t="s">
        <v>3875</v>
      </c>
    </row>
    <row r="7" spans="1:22">
      <c r="A7" s="1774"/>
      <c r="B7" s="1774"/>
      <c r="C7" s="1384"/>
      <c r="D7" s="1395"/>
      <c r="E7" s="1386"/>
      <c r="F7" s="1775"/>
      <c r="G7" s="1775"/>
      <c r="H7" s="1774"/>
      <c r="I7" s="1773"/>
      <c r="J7" s="1773"/>
      <c r="K7" s="1788"/>
      <c r="L7" s="1387"/>
      <c r="M7" s="1393" t="s">
        <v>3876</v>
      </c>
      <c r="N7" s="1389">
        <v>141071.64470229481</v>
      </c>
      <c r="P7" s="1390" t="s">
        <v>3877</v>
      </c>
      <c r="Q7" s="1391">
        <v>100</v>
      </c>
      <c r="R7" s="1392">
        <v>11000</v>
      </c>
      <c r="S7" s="67" t="s">
        <v>5112</v>
      </c>
    </row>
    <row r="8" spans="1:22">
      <c r="A8" s="1774"/>
      <c r="B8" s="1774" t="s">
        <v>5113</v>
      </c>
      <c r="C8" s="1384"/>
      <c r="D8" s="1385"/>
      <c r="E8" s="1386"/>
      <c r="F8" s="1775">
        <f>SUM(E8:E12)</f>
        <v>7196.2056370277496</v>
      </c>
      <c r="G8" s="1775">
        <v>5500</v>
      </c>
      <c r="H8" s="1774">
        <f>1-G8/F8</f>
        <v>0.23570833333333341</v>
      </c>
      <c r="I8" s="1773" t="s">
        <v>5103</v>
      </c>
      <c r="J8" s="1773" t="s">
        <v>5104</v>
      </c>
      <c r="K8" s="1788"/>
      <c r="L8" s="1387"/>
      <c r="M8" s="1393" t="s">
        <v>3880</v>
      </c>
      <c r="N8" s="1389">
        <v>73358.876990567675</v>
      </c>
      <c r="P8" s="1390" t="s">
        <v>3326</v>
      </c>
      <c r="Q8" s="1391">
        <v>90</v>
      </c>
      <c r="R8" s="1392">
        <f>1500*N3+(60*6*N4)</f>
        <v>26400</v>
      </c>
      <c r="S8" s="67" t="s">
        <v>5114</v>
      </c>
    </row>
    <row r="9" spans="1:22">
      <c r="A9" s="1774"/>
      <c r="B9" s="1774"/>
      <c r="C9" s="1384" t="s">
        <v>5107</v>
      </c>
      <c r="D9" s="1385">
        <v>2</v>
      </c>
      <c r="E9" s="1392"/>
      <c r="F9" s="1775"/>
      <c r="G9" s="1775"/>
      <c r="H9" s="1774"/>
      <c r="I9" s="1773"/>
      <c r="J9" s="1773"/>
      <c r="K9" s="1788"/>
      <c r="L9" s="1387"/>
      <c r="M9" s="1393" t="s">
        <v>3883</v>
      </c>
      <c r="N9" s="1389">
        <v>18135.720562123603</v>
      </c>
      <c r="P9" s="1390" t="s">
        <v>3884</v>
      </c>
      <c r="Q9" s="1391">
        <v>5000</v>
      </c>
      <c r="R9" s="1392">
        <v>71962.056370277496</v>
      </c>
      <c r="S9" s="943" t="s">
        <v>5115</v>
      </c>
    </row>
    <row r="10" spans="1:22">
      <c r="A10" s="1774"/>
      <c r="B10" s="1774"/>
      <c r="C10" s="1384" t="s">
        <v>5116</v>
      </c>
      <c r="D10" s="1385">
        <v>500</v>
      </c>
      <c r="E10" s="1386">
        <f>D10*$N$22</f>
        <v>7196.2056370277496</v>
      </c>
      <c r="F10" s="1775"/>
      <c r="G10" s="1775"/>
      <c r="H10" s="1774"/>
      <c r="I10" s="1773"/>
      <c r="J10" s="1773"/>
      <c r="K10" s="1788"/>
      <c r="L10" s="1387"/>
      <c r="M10" s="1393" t="s">
        <v>3887</v>
      </c>
      <c r="N10" s="1389">
        <v>3000</v>
      </c>
      <c r="P10" s="1390" t="s">
        <v>3888</v>
      </c>
      <c r="Q10" s="1391">
        <v>50</v>
      </c>
      <c r="R10" s="1392">
        <v>77961.624939025845</v>
      </c>
      <c r="S10" s="943" t="s">
        <v>5117</v>
      </c>
    </row>
    <row r="11" spans="1:22">
      <c r="A11" s="1774"/>
      <c r="B11" s="1774"/>
      <c r="C11" s="1384"/>
      <c r="D11" s="1385"/>
      <c r="E11" s="1386"/>
      <c r="F11" s="1775"/>
      <c r="G11" s="1775"/>
      <c r="H11" s="1774"/>
      <c r="I11" s="1773"/>
      <c r="J11" s="1773"/>
      <c r="K11" s="1788"/>
      <c r="L11" s="1387"/>
      <c r="M11" s="1393" t="s">
        <v>3891</v>
      </c>
      <c r="N11" s="1389">
        <v>29180.351847812417</v>
      </c>
      <c r="P11" s="1390" t="s">
        <v>3785</v>
      </c>
      <c r="Q11" s="1391">
        <v>50</v>
      </c>
      <c r="R11" s="1392">
        <v>77961.624939025845</v>
      </c>
      <c r="S11" s="943" t="s">
        <v>5117</v>
      </c>
    </row>
    <row r="12" spans="1:22">
      <c r="A12" s="1774"/>
      <c r="B12" s="1774"/>
      <c r="C12" s="1384"/>
      <c r="D12" s="1385"/>
      <c r="E12" s="1386"/>
      <c r="F12" s="1775"/>
      <c r="G12" s="1775"/>
      <c r="H12" s="1774"/>
      <c r="I12" s="1773"/>
      <c r="J12" s="1773"/>
      <c r="K12" s="1788"/>
      <c r="L12" s="1387"/>
      <c r="M12" s="1393" t="s">
        <v>3893</v>
      </c>
      <c r="N12" s="1389">
        <v>97782.744984599325</v>
      </c>
      <c r="P12" s="1390" t="s">
        <v>3894</v>
      </c>
      <c r="Q12" s="1391">
        <v>50</v>
      </c>
      <c r="R12" s="1392">
        <v>77961.624939025845</v>
      </c>
      <c r="S12" s="943" t="s">
        <v>5117</v>
      </c>
    </row>
    <row r="13" spans="1:22">
      <c r="A13" s="1774"/>
      <c r="B13" s="1774" t="s">
        <v>5118</v>
      </c>
      <c r="C13" s="1384"/>
      <c r="D13" s="1385"/>
      <c r="E13" s="1386"/>
      <c r="F13" s="1775">
        <f>SUM(E13:E17)</f>
        <v>7196.2056370277496</v>
      </c>
      <c r="G13" s="1775">
        <v>5500</v>
      </c>
      <c r="H13" s="1774">
        <f>1-G13/F13</f>
        <v>0.23570833333333341</v>
      </c>
      <c r="I13" s="1773" t="s">
        <v>5103</v>
      </c>
      <c r="J13" s="1773" t="s">
        <v>5104</v>
      </c>
      <c r="K13" s="1788"/>
      <c r="L13" s="1387"/>
      <c r="M13" s="1393" t="s">
        <v>3897</v>
      </c>
      <c r="N13" s="1389">
        <v>143654.18419890243</v>
      </c>
      <c r="P13" s="1390" t="s">
        <v>3898</v>
      </c>
      <c r="Q13" s="1391">
        <v>100</v>
      </c>
      <c r="R13" s="1392">
        <v>148500</v>
      </c>
      <c r="S13" s="67" t="s">
        <v>3899</v>
      </c>
    </row>
    <row r="14" spans="1:22">
      <c r="A14" s="1774"/>
      <c r="B14" s="1774"/>
      <c r="C14" s="1384" t="s">
        <v>5107</v>
      </c>
      <c r="D14" s="1385">
        <v>2</v>
      </c>
      <c r="E14" s="1392"/>
      <c r="F14" s="1775"/>
      <c r="G14" s="1775"/>
      <c r="H14" s="1774"/>
      <c r="I14" s="1773"/>
      <c r="J14" s="1773"/>
      <c r="K14" s="1788"/>
      <c r="L14" s="1387"/>
      <c r="M14" s="1396" t="s">
        <v>5119</v>
      </c>
      <c r="N14" s="1397">
        <f>R7/Q7</f>
        <v>110</v>
      </c>
      <c r="P14" s="1398" t="s">
        <v>3345</v>
      </c>
      <c r="Q14" s="1398">
        <v>50</v>
      </c>
      <c r="R14" s="1399">
        <v>165000.00000000003</v>
      </c>
      <c r="S14" s="67" t="s">
        <v>3902</v>
      </c>
      <c r="V14" s="939"/>
    </row>
    <row r="15" spans="1:22">
      <c r="A15" s="1774"/>
      <c r="B15" s="1774"/>
      <c r="C15" s="1384" t="s">
        <v>5120</v>
      </c>
      <c r="D15" s="1385">
        <v>500</v>
      </c>
      <c r="E15" s="1386">
        <f>D15*$N$22</f>
        <v>7196.2056370277496</v>
      </c>
      <c r="F15" s="1775"/>
      <c r="G15" s="1775"/>
      <c r="H15" s="1774"/>
      <c r="I15" s="1773"/>
      <c r="J15" s="1773"/>
      <c r="K15" s="1788"/>
      <c r="L15" s="1387"/>
      <c r="M15" s="1396" t="s">
        <v>5121</v>
      </c>
      <c r="N15" s="1397">
        <f>R6/Q6</f>
        <v>323.71243046393721</v>
      </c>
      <c r="P15" s="1398" t="s">
        <v>3904</v>
      </c>
      <c r="Q15" s="1398">
        <v>5</v>
      </c>
      <c r="R15" s="1399">
        <v>15000</v>
      </c>
    </row>
    <row r="16" spans="1:22">
      <c r="A16" s="1774"/>
      <c r="B16" s="1774"/>
      <c r="C16" s="1384"/>
      <c r="D16" s="1385"/>
      <c r="E16" s="1386"/>
      <c r="F16" s="1775"/>
      <c r="G16" s="1775"/>
      <c r="H16" s="1774"/>
      <c r="I16" s="1773"/>
      <c r="J16" s="1773"/>
      <c r="K16" s="1788"/>
      <c r="L16" s="1387"/>
      <c r="M16" s="1396" t="s">
        <v>3906</v>
      </c>
      <c r="N16" s="1397">
        <v>110</v>
      </c>
    </row>
    <row r="17" spans="1:14">
      <c r="A17" s="1774"/>
      <c r="B17" s="1774"/>
      <c r="C17" s="1384"/>
      <c r="D17" s="1385"/>
      <c r="E17" s="1386"/>
      <c r="F17" s="1775"/>
      <c r="G17" s="1775"/>
      <c r="H17" s="1774"/>
      <c r="I17" s="1773"/>
      <c r="J17" s="1773"/>
      <c r="K17" s="1788"/>
      <c r="L17" s="1387"/>
      <c r="M17" s="1396" t="s">
        <v>3908</v>
      </c>
      <c r="N17" s="1397">
        <v>110</v>
      </c>
    </row>
    <row r="18" spans="1:14">
      <c r="E18" s="948"/>
      <c r="L18" s="1376"/>
      <c r="M18" s="1400" t="s">
        <v>3900</v>
      </c>
      <c r="N18" s="1397">
        <f>R8/Q8</f>
        <v>293.33333333333331</v>
      </c>
    </row>
    <row r="19" spans="1:14">
      <c r="A19" s="923" t="s">
        <v>5122</v>
      </c>
      <c r="E19" s="948"/>
      <c r="L19" s="1376"/>
      <c r="M19" s="1400" t="s">
        <v>3888</v>
      </c>
      <c r="N19" s="1397">
        <f>R10/Q10</f>
        <v>1559.2324987805168</v>
      </c>
    </row>
    <row r="20" spans="1:14">
      <c r="A20" s="1377" t="s">
        <v>3847</v>
      </c>
      <c r="B20" s="1377" t="s">
        <v>3848</v>
      </c>
      <c r="C20" s="1378" t="s">
        <v>5123</v>
      </c>
      <c r="D20" s="1379" t="s">
        <v>3850</v>
      </c>
      <c r="E20" s="1401" t="s">
        <v>3851</v>
      </c>
      <c r="F20" s="1380" t="s">
        <v>3852</v>
      </c>
      <c r="G20" s="1380" t="s">
        <v>3853</v>
      </c>
      <c r="H20" s="1381" t="s">
        <v>3854</v>
      </c>
      <c r="I20" s="1377" t="s">
        <v>3855</v>
      </c>
      <c r="J20" s="1377" t="s">
        <v>5124</v>
      </c>
      <c r="K20" s="1377" t="s">
        <v>3857</v>
      </c>
      <c r="L20" s="1382"/>
      <c r="M20" s="1400" t="s">
        <v>3785</v>
      </c>
      <c r="N20" s="1397">
        <f>R11/Q11</f>
        <v>1559.2324987805168</v>
      </c>
    </row>
    <row r="21" spans="1:14">
      <c r="A21" s="1774" t="s">
        <v>5125</v>
      </c>
      <c r="B21" s="1774" t="s">
        <v>5126</v>
      </c>
      <c r="C21" s="1396" t="s">
        <v>3690</v>
      </c>
      <c r="D21" s="1385">
        <v>1000</v>
      </c>
      <c r="E21" s="1389">
        <f>D21*11</f>
        <v>11000</v>
      </c>
      <c r="F21" s="1775">
        <f>SUM(E21:E25)</f>
        <v>47684.649975610337</v>
      </c>
      <c r="G21" s="1775">
        <v>5500</v>
      </c>
      <c r="H21" s="1774">
        <f>1-G21/F21</f>
        <v>0.88465889960787947</v>
      </c>
      <c r="I21" s="1773" t="s">
        <v>3915</v>
      </c>
      <c r="J21" s="1773" t="s">
        <v>5127</v>
      </c>
      <c r="K21" s="1788" t="s">
        <v>5128</v>
      </c>
      <c r="L21" s="1387"/>
      <c r="M21" s="1400" t="s">
        <v>3894</v>
      </c>
      <c r="N21" s="1397">
        <f>R12/Q12</f>
        <v>1559.2324987805168</v>
      </c>
    </row>
    <row r="22" spans="1:14">
      <c r="A22" s="1774"/>
      <c r="B22" s="1774"/>
      <c r="C22" s="1396" t="s">
        <v>5129</v>
      </c>
      <c r="D22" s="1402">
        <v>300000</v>
      </c>
      <c r="E22" s="1389">
        <f>D22*N5</f>
        <v>5500</v>
      </c>
      <c r="F22" s="1775"/>
      <c r="G22" s="1775"/>
      <c r="H22" s="1774"/>
      <c r="I22" s="1773"/>
      <c r="J22" s="1773"/>
      <c r="K22" s="1788"/>
      <c r="L22" s="1387"/>
      <c r="M22" s="1400" t="s">
        <v>5130</v>
      </c>
      <c r="N22" s="1403">
        <f>R9/Q9</f>
        <v>14.392411274055499</v>
      </c>
    </row>
    <row r="23" spans="1:14">
      <c r="A23" s="1774"/>
      <c r="B23" s="1774"/>
      <c r="C23" s="1396" t="s">
        <v>5131</v>
      </c>
      <c r="D23" s="1385">
        <v>20</v>
      </c>
      <c r="E23" s="1389">
        <f>D23*N19</f>
        <v>31184.649975610337</v>
      </c>
      <c r="F23" s="1775"/>
      <c r="G23" s="1775"/>
      <c r="H23" s="1774"/>
      <c r="I23" s="1773"/>
      <c r="J23" s="1773"/>
      <c r="K23" s="1788"/>
      <c r="L23" s="1387"/>
      <c r="N23" s="952"/>
    </row>
    <row r="24" spans="1:14">
      <c r="A24" s="1774"/>
      <c r="B24" s="1774"/>
      <c r="C24" s="1396"/>
      <c r="D24" s="1385"/>
      <c r="E24" s="1389"/>
      <c r="F24" s="1775"/>
      <c r="G24" s="1775"/>
      <c r="H24" s="1774"/>
      <c r="I24" s="1773"/>
      <c r="J24" s="1773"/>
      <c r="K24" s="1788"/>
      <c r="L24" s="1387"/>
      <c r="M24" s="924" t="s">
        <v>5132</v>
      </c>
    </row>
    <row r="25" spans="1:14">
      <c r="A25" s="1774"/>
      <c r="B25" s="1774"/>
      <c r="C25" s="1396"/>
      <c r="D25" s="1395"/>
      <c r="E25" s="1389"/>
      <c r="F25" s="1775"/>
      <c r="G25" s="1775"/>
      <c r="H25" s="1774"/>
      <c r="I25" s="1773"/>
      <c r="J25" s="1773"/>
      <c r="K25" s="1788"/>
      <c r="L25" s="1387"/>
      <c r="M25" s="1404" t="s">
        <v>1805</v>
      </c>
      <c r="N25" s="1404" t="s">
        <v>3858</v>
      </c>
    </row>
    <row r="26" spans="1:14">
      <c r="A26" s="1774"/>
      <c r="B26" s="1774" t="s">
        <v>5133</v>
      </c>
      <c r="C26" s="1396" t="s">
        <v>3690</v>
      </c>
      <c r="D26" s="1385">
        <v>2000</v>
      </c>
      <c r="E26" s="1389">
        <f>D26*11</f>
        <v>22000</v>
      </c>
      <c r="F26" s="1775">
        <f>SUM(E26:E30)</f>
        <v>89527.370362291491</v>
      </c>
      <c r="G26" s="1775">
        <v>11000</v>
      </c>
      <c r="H26" s="1774">
        <f>1-G26/F26</f>
        <v>0.87713254666716822</v>
      </c>
      <c r="I26" s="1773" t="s">
        <v>3915</v>
      </c>
      <c r="J26" s="1773" t="s">
        <v>5127</v>
      </c>
      <c r="K26" s="1788"/>
      <c r="L26" s="1387"/>
      <c r="M26" s="1397" t="s">
        <v>5134</v>
      </c>
      <c r="N26" s="1397">
        <v>249514.79034624758</v>
      </c>
    </row>
    <row r="27" spans="1:14">
      <c r="A27" s="1774"/>
      <c r="B27" s="1774"/>
      <c r="C27" s="1396" t="s">
        <v>5129</v>
      </c>
      <c r="D27" s="1385">
        <v>500000</v>
      </c>
      <c r="E27" s="1389">
        <f>D27*N5</f>
        <v>9166.6666666666661</v>
      </c>
      <c r="F27" s="1775"/>
      <c r="G27" s="1775"/>
      <c r="H27" s="1774"/>
      <c r="I27" s="1773"/>
      <c r="J27" s="1773"/>
      <c r="K27" s="1788"/>
      <c r="L27" s="1387"/>
      <c r="M27" s="1397" t="s">
        <v>5135</v>
      </c>
      <c r="N27" s="1397">
        <v>49902.958069249515</v>
      </c>
    </row>
    <row r="28" spans="1:14">
      <c r="A28" s="1774"/>
      <c r="B28" s="1774"/>
      <c r="C28" s="1396" t="s">
        <v>5136</v>
      </c>
      <c r="D28" s="1385">
        <v>2</v>
      </c>
      <c r="E28" s="1389">
        <f>N11*D28</f>
        <v>58360.703695624834</v>
      </c>
      <c r="F28" s="1775"/>
      <c r="G28" s="1775"/>
      <c r="H28" s="1774"/>
      <c r="I28" s="1773"/>
      <c r="J28" s="1773"/>
      <c r="K28" s="1788"/>
      <c r="L28" s="1387"/>
      <c r="M28" s="1397" t="s">
        <v>5137</v>
      </c>
      <c r="N28" s="1397">
        <v>9980.5916138499033</v>
      </c>
    </row>
    <row r="29" spans="1:14">
      <c r="A29" s="1774"/>
      <c r="B29" s="1774"/>
      <c r="C29" s="1396"/>
      <c r="D29" s="1385"/>
      <c r="E29" s="1389"/>
      <c r="F29" s="1775"/>
      <c r="G29" s="1775"/>
      <c r="H29" s="1774"/>
      <c r="I29" s="1773"/>
      <c r="J29" s="1773"/>
      <c r="K29" s="1788"/>
      <c r="L29" s="1387"/>
      <c r="M29" s="1397" t="s">
        <v>5138</v>
      </c>
      <c r="N29" s="1397">
        <v>3029.1656637442529</v>
      </c>
    </row>
    <row r="30" spans="1:14">
      <c r="A30" s="1774"/>
      <c r="B30" s="1774"/>
      <c r="C30" s="1396"/>
      <c r="D30" s="1395"/>
      <c r="E30" s="1389"/>
      <c r="F30" s="1775"/>
      <c r="G30" s="1775"/>
      <c r="H30" s="1774"/>
      <c r="I30" s="1773"/>
      <c r="J30" s="1773"/>
      <c r="K30" s="1788"/>
      <c r="L30" s="1387"/>
      <c r="M30" s="1397" t="s">
        <v>5139</v>
      </c>
      <c r="N30" s="1397">
        <v>2700</v>
      </c>
    </row>
    <row r="31" spans="1:14">
      <c r="A31" s="1774"/>
      <c r="B31" s="1774" t="s">
        <v>5140</v>
      </c>
      <c r="C31" s="1396" t="s">
        <v>3690</v>
      </c>
      <c r="D31" s="1385">
        <v>6000</v>
      </c>
      <c r="E31" s="1389">
        <f>D31*11</f>
        <v>66000</v>
      </c>
      <c r="F31" s="1775">
        <f>SUM(E31:E35)</f>
        <v>304742.72379136516</v>
      </c>
      <c r="G31" s="1775">
        <v>33000</v>
      </c>
      <c r="H31" s="1774">
        <f>1-G31/F31</f>
        <v>0.89171193461343257</v>
      </c>
      <c r="I31" s="1773" t="s">
        <v>3915</v>
      </c>
      <c r="J31" s="1773" t="s">
        <v>5141</v>
      </c>
      <c r="K31" s="1788"/>
      <c r="L31" s="1387"/>
      <c r="M31" s="1397" t="s">
        <v>5142</v>
      </c>
      <c r="N31" s="1397">
        <v>55004</v>
      </c>
    </row>
    <row r="32" spans="1:14">
      <c r="A32" s="1774"/>
      <c r="B32" s="1774"/>
      <c r="C32" s="1396" t="s">
        <v>5143</v>
      </c>
      <c r="D32" s="1385">
        <v>3000</v>
      </c>
      <c r="E32" s="1389">
        <f>D32*N22</f>
        <v>43177.233822166498</v>
      </c>
      <c r="F32" s="1775"/>
      <c r="G32" s="1775"/>
      <c r="H32" s="1774"/>
      <c r="I32" s="1773"/>
      <c r="J32" s="1773"/>
      <c r="K32" s="1788"/>
      <c r="L32" s="1387"/>
      <c r="M32" s="67"/>
      <c r="N32" s="67"/>
    </row>
    <row r="33" spans="1:13">
      <c r="A33" s="1774"/>
      <c r="B33" s="1774"/>
      <c r="C33" s="1396" t="s">
        <v>5144</v>
      </c>
      <c r="D33" s="1395">
        <v>2</v>
      </c>
      <c r="E33" s="1389">
        <f>D33*N12</f>
        <v>195565.48996919865</v>
      </c>
      <c r="F33" s="1775"/>
      <c r="G33" s="1775"/>
      <c r="H33" s="1774"/>
      <c r="I33" s="1773"/>
      <c r="J33" s="1773"/>
      <c r="K33" s="1788"/>
      <c r="L33" s="1387"/>
    </row>
    <row r="34" spans="1:13">
      <c r="A34" s="1774"/>
      <c r="B34" s="1774"/>
      <c r="C34" s="1396"/>
      <c r="D34" s="1385"/>
      <c r="E34" s="1389"/>
      <c r="F34" s="1775"/>
      <c r="G34" s="1775"/>
      <c r="H34" s="1774"/>
      <c r="I34" s="1773"/>
      <c r="J34" s="1773"/>
      <c r="K34" s="1788"/>
      <c r="L34" s="1387"/>
    </row>
    <row r="35" spans="1:13">
      <c r="A35" s="1774"/>
      <c r="B35" s="1774"/>
      <c r="C35" s="1396"/>
      <c r="D35" s="1395"/>
      <c r="E35" s="1389"/>
      <c r="F35" s="1775"/>
      <c r="G35" s="1775"/>
      <c r="H35" s="1774"/>
      <c r="I35" s="1773"/>
      <c r="J35" s="1773"/>
      <c r="K35" s="1788"/>
      <c r="L35" s="1387"/>
    </row>
    <row r="36" spans="1:13">
      <c r="A36" s="1774"/>
      <c r="B36" s="1774" t="s">
        <v>5145</v>
      </c>
      <c r="C36" s="1396" t="s">
        <v>3690</v>
      </c>
      <c r="D36" s="1385">
        <v>10000</v>
      </c>
      <c r="E36" s="1389">
        <f>D36*11</f>
        <v>110000</v>
      </c>
      <c r="F36" s="1775">
        <f>SUM(E36:E40)</f>
        <v>470645.70173113816</v>
      </c>
      <c r="G36" s="1775">
        <v>55000</v>
      </c>
      <c r="H36" s="1774">
        <f>1-G36/F36</f>
        <v>0.88313927058571251</v>
      </c>
      <c r="I36" s="1773" t="s">
        <v>3915</v>
      </c>
      <c r="J36" s="1773" t="s">
        <v>5141</v>
      </c>
      <c r="K36" s="1788"/>
      <c r="L36" s="1387"/>
    </row>
    <row r="37" spans="1:13">
      <c r="A37" s="1774"/>
      <c r="B37" s="1774"/>
      <c r="C37" s="1396" t="s">
        <v>5146</v>
      </c>
      <c r="D37" s="1385">
        <v>1000000</v>
      </c>
      <c r="E37" s="1389">
        <f>D37*N5</f>
        <v>18333.333333333332</v>
      </c>
      <c r="F37" s="1775"/>
      <c r="G37" s="1775"/>
      <c r="H37" s="1774"/>
      <c r="I37" s="1773"/>
      <c r="J37" s="1773"/>
      <c r="K37" s="1788"/>
      <c r="L37" s="1387"/>
    </row>
    <row r="38" spans="1:13">
      <c r="A38" s="1774"/>
      <c r="B38" s="1774"/>
      <c r="C38" s="1396" t="s">
        <v>5147</v>
      </c>
      <c r="D38" s="1385">
        <v>1</v>
      </c>
      <c r="E38" s="1389">
        <f>D38*N31</f>
        <v>55004</v>
      </c>
      <c r="F38" s="1775"/>
      <c r="G38" s="1775"/>
      <c r="H38" s="1774"/>
      <c r="I38" s="1773"/>
      <c r="J38" s="1773"/>
      <c r="K38" s="1788"/>
      <c r="L38" s="1387"/>
      <c r="M38" s="956"/>
    </row>
    <row r="39" spans="1:13">
      <c r="A39" s="1774"/>
      <c r="B39" s="1774"/>
      <c r="C39" s="1396" t="s">
        <v>5148</v>
      </c>
      <c r="D39" s="1385">
        <v>2</v>
      </c>
      <c r="E39" s="1389">
        <f>D39*N13</f>
        <v>287308.36839780485</v>
      </c>
      <c r="F39" s="1775"/>
      <c r="G39" s="1775"/>
      <c r="H39" s="1774"/>
      <c r="I39" s="1773"/>
      <c r="J39" s="1773"/>
      <c r="K39" s="1788"/>
      <c r="L39" s="1387"/>
    </row>
    <row r="40" spans="1:13">
      <c r="A40" s="1774"/>
      <c r="B40" s="1774"/>
      <c r="C40" s="1396"/>
      <c r="D40" s="1385"/>
      <c r="E40" s="1389"/>
      <c r="F40" s="1775"/>
      <c r="G40" s="1775"/>
      <c r="H40" s="1774"/>
      <c r="I40" s="1773"/>
      <c r="J40" s="1773"/>
      <c r="K40" s="1788"/>
      <c r="L40" s="1387"/>
    </row>
    <row r="41" spans="1:13">
      <c r="A41" s="1774"/>
      <c r="B41" s="1774" t="s">
        <v>5149</v>
      </c>
      <c r="C41" s="1396" t="s">
        <v>3690</v>
      </c>
      <c r="D41" s="1385">
        <v>20000</v>
      </c>
      <c r="E41" s="1389">
        <f>D41*11</f>
        <v>220000</v>
      </c>
      <c r="F41" s="1775">
        <f>SUM(E41:E45)</f>
        <v>707969.62493902585</v>
      </c>
      <c r="G41" s="1775">
        <v>110000</v>
      </c>
      <c r="H41" s="1774">
        <f>1-G41/F41</f>
        <v>0.84462610241297598</v>
      </c>
      <c r="I41" s="1773" t="s">
        <v>3915</v>
      </c>
      <c r="J41" s="1773" t="s">
        <v>5141</v>
      </c>
      <c r="K41" s="1788"/>
      <c r="L41" s="1387"/>
    </row>
    <row r="42" spans="1:13">
      <c r="A42" s="1774"/>
      <c r="B42" s="1774"/>
      <c r="C42" s="1396" t="s">
        <v>5150</v>
      </c>
      <c r="D42" s="1395">
        <v>50</v>
      </c>
      <c r="E42" s="1389">
        <f>D42*N19</f>
        <v>77961.624939025845</v>
      </c>
      <c r="F42" s="1775"/>
      <c r="G42" s="1775"/>
      <c r="H42" s="1774"/>
      <c r="I42" s="1773"/>
      <c r="J42" s="1773"/>
      <c r="K42" s="1788"/>
      <c r="L42" s="1387"/>
    </row>
    <row r="43" spans="1:13">
      <c r="A43" s="1774"/>
      <c r="B43" s="1774"/>
      <c r="C43" s="1396" t="s">
        <v>5147</v>
      </c>
      <c r="D43" s="1385">
        <v>2</v>
      </c>
      <c r="E43" s="1389">
        <f>D43*N31</f>
        <v>110008</v>
      </c>
      <c r="F43" s="1775"/>
      <c r="G43" s="1775"/>
      <c r="H43" s="1774"/>
      <c r="I43" s="1773"/>
      <c r="J43" s="1773"/>
      <c r="K43" s="1788"/>
      <c r="L43" s="1387"/>
    </row>
    <row r="44" spans="1:13">
      <c r="A44" s="1774"/>
      <c r="B44" s="1774"/>
      <c r="C44" s="1396" t="s">
        <v>5151</v>
      </c>
      <c r="D44" s="1385">
        <v>1</v>
      </c>
      <c r="E44" s="1389">
        <v>300000</v>
      </c>
      <c r="F44" s="1775"/>
      <c r="G44" s="1775"/>
      <c r="H44" s="1774"/>
      <c r="I44" s="1773"/>
      <c r="J44" s="1773"/>
      <c r="K44" s="1788"/>
      <c r="L44" s="1387"/>
    </row>
    <row r="45" spans="1:13">
      <c r="A45" s="1774"/>
      <c r="B45" s="1774"/>
      <c r="C45" s="1384"/>
      <c r="D45" s="1385"/>
      <c r="E45" s="1386"/>
      <c r="F45" s="1775"/>
      <c r="G45" s="1775"/>
      <c r="H45" s="1774"/>
      <c r="I45" s="1773"/>
      <c r="J45" s="1773"/>
      <c r="K45" s="1788"/>
      <c r="L45" s="1387"/>
    </row>
    <row r="46" spans="1:13">
      <c r="L46" s="1376"/>
      <c r="M46" s="956"/>
    </row>
    <row r="47" spans="1:13">
      <c r="A47" s="923" t="s">
        <v>5152</v>
      </c>
      <c r="E47" s="948"/>
      <c r="L47" s="1376"/>
    </row>
    <row r="48" spans="1:13">
      <c r="A48" s="1377" t="s">
        <v>3847</v>
      </c>
      <c r="B48" s="1377" t="s">
        <v>3848</v>
      </c>
      <c r="C48" s="1378" t="s">
        <v>5153</v>
      </c>
      <c r="D48" s="1379" t="s">
        <v>3850</v>
      </c>
      <c r="E48" s="1401" t="s">
        <v>3851</v>
      </c>
      <c r="F48" s="1380" t="s">
        <v>3852</v>
      </c>
      <c r="G48" s="1380" t="s">
        <v>3853</v>
      </c>
      <c r="H48" s="1381" t="s">
        <v>3854</v>
      </c>
      <c r="I48" s="1377" t="s">
        <v>3855</v>
      </c>
      <c r="J48" s="1377" t="s">
        <v>5154</v>
      </c>
      <c r="K48" s="1377" t="s">
        <v>3857</v>
      </c>
      <c r="L48" s="1382"/>
    </row>
    <row r="49" spans="1:12">
      <c r="A49" s="1781" t="s">
        <v>5155</v>
      </c>
      <c r="B49" s="1782" t="s">
        <v>5240</v>
      </c>
      <c r="C49" s="1405" t="s">
        <v>3690</v>
      </c>
      <c r="D49" s="1406">
        <v>10000</v>
      </c>
      <c r="E49" s="1407">
        <f>D49*N3</f>
        <v>110000</v>
      </c>
      <c r="F49" s="1777">
        <f>SUM(E49:E54)</f>
        <v>717960.14415362047</v>
      </c>
      <c r="G49" s="1777">
        <v>110000</v>
      </c>
      <c r="H49" s="1785">
        <f>1-(G49/F49)</f>
        <v>0.84678815266316021</v>
      </c>
      <c r="I49" s="1777" t="s">
        <v>5156</v>
      </c>
      <c r="J49" s="1777" t="s">
        <v>5157</v>
      </c>
      <c r="K49" s="1780"/>
      <c r="L49" s="1416" t="s">
        <v>5242</v>
      </c>
    </row>
    <row r="50" spans="1:12">
      <c r="A50" s="1781"/>
      <c r="B50" s="1783"/>
      <c r="C50" s="1405" t="s">
        <v>1780</v>
      </c>
      <c r="D50" s="1406">
        <v>2000000</v>
      </c>
      <c r="E50" s="1407">
        <f>D50*N5</f>
        <v>36666.666666666664</v>
      </c>
      <c r="F50" s="1778"/>
      <c r="G50" s="1778"/>
      <c r="H50" s="1786"/>
      <c r="I50" s="1778"/>
      <c r="J50" s="1778"/>
      <c r="K50" s="1780"/>
      <c r="L50" s="1408"/>
    </row>
    <row r="51" spans="1:12">
      <c r="A51" s="1781"/>
      <c r="B51" s="1783"/>
      <c r="C51" s="1409" t="s">
        <v>5158</v>
      </c>
      <c r="D51" s="1406">
        <v>3</v>
      </c>
      <c r="E51" s="1407">
        <f>D51*N13</f>
        <v>430962.55259670725</v>
      </c>
      <c r="F51" s="1778"/>
      <c r="G51" s="1778"/>
      <c r="H51" s="1786"/>
      <c r="I51" s="1778"/>
      <c r="J51" s="1778"/>
      <c r="K51" s="1780"/>
      <c r="L51" s="1408"/>
    </row>
    <row r="52" spans="1:12">
      <c r="A52" s="1781"/>
      <c r="B52" s="1783"/>
      <c r="C52" s="1405" t="s">
        <v>3888</v>
      </c>
      <c r="D52" s="1406">
        <v>30</v>
      </c>
      <c r="E52" s="1407">
        <f>D52*N19</f>
        <v>46776.974963415501</v>
      </c>
      <c r="F52" s="1778"/>
      <c r="G52" s="1778"/>
      <c r="H52" s="1786"/>
      <c r="I52" s="1778"/>
      <c r="J52" s="1778"/>
      <c r="K52" s="1780"/>
      <c r="L52" s="1408"/>
    </row>
    <row r="53" spans="1:12">
      <c r="A53" s="1781"/>
      <c r="B53" s="1783"/>
      <c r="C53" s="1405" t="s">
        <v>5159</v>
      </c>
      <c r="D53" s="1406">
        <v>30</v>
      </c>
      <c r="E53" s="1407">
        <f>D53*N20</f>
        <v>46776.974963415501</v>
      </c>
      <c r="F53" s="1778"/>
      <c r="G53" s="1778"/>
      <c r="H53" s="1786"/>
      <c r="I53" s="1778"/>
      <c r="J53" s="1778"/>
      <c r="K53" s="1780"/>
      <c r="L53" s="1408"/>
    </row>
    <row r="54" spans="1:12">
      <c r="A54" s="1781"/>
      <c r="B54" s="1784"/>
      <c r="C54" s="1405" t="s">
        <v>5160</v>
      </c>
      <c r="D54" s="1406">
        <v>30</v>
      </c>
      <c r="E54" s="1407">
        <f>D54*N21</f>
        <v>46776.974963415501</v>
      </c>
      <c r="F54" s="1779"/>
      <c r="G54" s="1779"/>
      <c r="H54" s="1787"/>
      <c r="I54" s="1779"/>
      <c r="J54" s="1779"/>
      <c r="K54" s="1780"/>
      <c r="L54" s="1408"/>
    </row>
    <row r="55" spans="1:12">
      <c r="A55" s="1781"/>
      <c r="B55" s="1774" t="s">
        <v>5161</v>
      </c>
      <c r="C55" s="1384" t="s">
        <v>5162</v>
      </c>
      <c r="D55" s="1385">
        <v>500</v>
      </c>
      <c r="E55" s="1386">
        <f>D55*N3</f>
        <v>5500</v>
      </c>
      <c r="F55" s="1775">
        <f>SUM(E55:E56)</f>
        <v>14300</v>
      </c>
      <c r="G55" s="1775">
        <v>5500</v>
      </c>
      <c r="H55" s="1774">
        <f>1-G55/F55</f>
        <v>0.61538461538461542</v>
      </c>
      <c r="I55" s="1773" t="s">
        <v>5163</v>
      </c>
      <c r="J55" s="1773" t="s">
        <v>5164</v>
      </c>
      <c r="K55" s="1776" t="s">
        <v>5165</v>
      </c>
      <c r="L55" s="1410"/>
    </row>
    <row r="56" spans="1:12">
      <c r="A56" s="1781"/>
      <c r="B56" s="1774"/>
      <c r="C56" s="1384" t="s">
        <v>5166</v>
      </c>
      <c r="D56" s="1385">
        <v>30</v>
      </c>
      <c r="E56" s="1386">
        <f>D56*N18</f>
        <v>8800</v>
      </c>
      <c r="F56" s="1775"/>
      <c r="G56" s="1775"/>
      <c r="H56" s="1774"/>
      <c r="I56" s="1773"/>
      <c r="J56" s="1773"/>
      <c r="K56" s="1776"/>
      <c r="L56" s="1410"/>
    </row>
    <row r="57" spans="1:12">
      <c r="A57" s="1781"/>
      <c r="B57" s="1774" t="s">
        <v>5167</v>
      </c>
      <c r="C57" s="1384" t="s">
        <v>5162</v>
      </c>
      <c r="D57" s="1385">
        <v>500</v>
      </c>
      <c r="E57" s="1386">
        <f>D57*N3</f>
        <v>5500</v>
      </c>
      <c r="F57" s="1775">
        <f>SUM(E57:E58)</f>
        <v>11000</v>
      </c>
      <c r="G57" s="1775">
        <v>5500</v>
      </c>
      <c r="H57" s="1774">
        <f>1-G57/F57</f>
        <v>0.5</v>
      </c>
      <c r="I57" s="1773" t="s">
        <v>5163</v>
      </c>
      <c r="J57" s="1773" t="s">
        <v>5164</v>
      </c>
      <c r="K57" s="1776" t="s">
        <v>5165</v>
      </c>
      <c r="L57" s="1410"/>
    </row>
    <row r="58" spans="1:12">
      <c r="A58" s="1781"/>
      <c r="B58" s="1774"/>
      <c r="C58" s="1384" t="s">
        <v>5168</v>
      </c>
      <c r="D58" s="1385">
        <v>50</v>
      </c>
      <c r="E58" s="1386">
        <f>D58*N14</f>
        <v>5500</v>
      </c>
      <c r="F58" s="1775"/>
      <c r="G58" s="1775"/>
      <c r="H58" s="1774"/>
      <c r="I58" s="1773"/>
      <c r="J58" s="1773"/>
      <c r="K58" s="1776"/>
      <c r="L58" s="1410"/>
    </row>
    <row r="59" spans="1:12">
      <c r="A59" s="1781"/>
      <c r="B59" s="1774" t="s">
        <v>5169</v>
      </c>
      <c r="C59" s="1384" t="s">
        <v>5162</v>
      </c>
      <c r="D59" s="1385">
        <v>500</v>
      </c>
      <c r="E59" s="1386">
        <f>D59*N3</f>
        <v>5500</v>
      </c>
      <c r="F59" s="1775">
        <f>SUM(E59:E60)</f>
        <v>19250</v>
      </c>
      <c r="G59" s="1775">
        <v>5500</v>
      </c>
      <c r="H59" s="1774">
        <f>1-G59/F59</f>
        <v>0.7142857142857143</v>
      </c>
      <c r="I59" s="1773" t="s">
        <v>5163</v>
      </c>
      <c r="J59" s="1773" t="s">
        <v>5164</v>
      </c>
      <c r="K59" s="1776" t="s">
        <v>5165</v>
      </c>
      <c r="L59" s="1410"/>
    </row>
    <row r="60" spans="1:12">
      <c r="A60" s="1781"/>
      <c r="B60" s="1774"/>
      <c r="C60" s="1384" t="s">
        <v>5170</v>
      </c>
      <c r="D60" s="1385">
        <v>500</v>
      </c>
      <c r="E60" s="1386">
        <f>D60*N4</f>
        <v>13750</v>
      </c>
      <c r="F60" s="1775"/>
      <c r="G60" s="1775"/>
      <c r="H60" s="1774"/>
      <c r="I60" s="1773"/>
      <c r="J60" s="1773"/>
      <c r="K60" s="1776"/>
      <c r="L60" s="1410"/>
    </row>
    <row r="61" spans="1:12">
      <c r="A61" s="1781"/>
      <c r="B61" s="1774" t="s">
        <v>5171</v>
      </c>
      <c r="C61" s="1384" t="s">
        <v>3947</v>
      </c>
      <c r="D61" s="1385">
        <v>5000</v>
      </c>
      <c r="E61" s="1386">
        <f>D61*N22</f>
        <v>71962.056370277496</v>
      </c>
      <c r="F61" s="1775">
        <f>SUM(E61:E62)</f>
        <v>77462.056370277496</v>
      </c>
      <c r="G61" s="1775">
        <v>22000</v>
      </c>
      <c r="H61" s="1774">
        <f>1-G61/F61</f>
        <v>0.71598998231033939</v>
      </c>
      <c r="I61" s="1775" t="s">
        <v>5163</v>
      </c>
      <c r="J61" s="1775" t="s">
        <v>5141</v>
      </c>
      <c r="K61" s="1775" t="s">
        <v>5165</v>
      </c>
      <c r="L61" s="1411"/>
    </row>
    <row r="62" spans="1:12">
      <c r="A62" s="1781"/>
      <c r="B62" s="1774"/>
      <c r="C62" s="1384" t="s">
        <v>1780</v>
      </c>
      <c r="D62" s="1385">
        <v>300000</v>
      </c>
      <c r="E62" s="1386">
        <f>D62*N5</f>
        <v>5500</v>
      </c>
      <c r="F62" s="1775"/>
      <c r="G62" s="1775"/>
      <c r="H62" s="1774"/>
      <c r="I62" s="1775"/>
      <c r="J62" s="1775"/>
      <c r="K62" s="1775"/>
      <c r="L62" s="1411"/>
    </row>
    <row r="63" spans="1:12">
      <c r="A63" s="1781"/>
      <c r="B63" s="1774" t="s">
        <v>5172</v>
      </c>
      <c r="C63" s="1384" t="s">
        <v>3888</v>
      </c>
      <c r="D63" s="1385">
        <v>30</v>
      </c>
      <c r="E63" s="1386">
        <f>D63*$N$19</f>
        <v>46776.974963415501</v>
      </c>
      <c r="F63" s="1775">
        <f>SUM(E63:E64)</f>
        <v>52276.974963415501</v>
      </c>
      <c r="G63" s="1775">
        <v>22000</v>
      </c>
      <c r="H63" s="1774">
        <f>1-G63/F63</f>
        <v>0.57916463193602818</v>
      </c>
      <c r="I63" s="1775" t="s">
        <v>5163</v>
      </c>
      <c r="J63" s="1775" t="s">
        <v>5141</v>
      </c>
      <c r="K63" s="1775" t="s">
        <v>5165</v>
      </c>
      <c r="L63" s="1411"/>
    </row>
    <row r="64" spans="1:12">
      <c r="A64" s="1781"/>
      <c r="B64" s="1774"/>
      <c r="C64" s="1384" t="s">
        <v>1780</v>
      </c>
      <c r="D64" s="1385">
        <v>300000</v>
      </c>
      <c r="E64" s="1386">
        <f>D64*$N$5</f>
        <v>5500</v>
      </c>
      <c r="F64" s="1775"/>
      <c r="G64" s="1775"/>
      <c r="H64" s="1774"/>
      <c r="I64" s="1775"/>
      <c r="J64" s="1775"/>
      <c r="K64" s="1775"/>
      <c r="L64" s="1411"/>
    </row>
    <row r="65" spans="1:12">
      <c r="A65" s="1781"/>
      <c r="B65" s="1774" t="s">
        <v>5173</v>
      </c>
      <c r="C65" s="1384" t="s">
        <v>3785</v>
      </c>
      <c r="D65" s="1385">
        <v>30</v>
      </c>
      <c r="E65" s="1386">
        <f>D65*$N$20</f>
        <v>46776.974963415501</v>
      </c>
      <c r="F65" s="1775">
        <f>SUM(E65:E66)</f>
        <v>52276.974963415501</v>
      </c>
      <c r="G65" s="1775">
        <v>22000</v>
      </c>
      <c r="H65" s="1774">
        <f>1-G65/F65</f>
        <v>0.57916463193602818</v>
      </c>
      <c r="I65" s="1775" t="s">
        <v>5163</v>
      </c>
      <c r="J65" s="1775" t="s">
        <v>5141</v>
      </c>
      <c r="K65" s="1775" t="s">
        <v>5165</v>
      </c>
      <c r="L65" s="1411"/>
    </row>
    <row r="66" spans="1:12">
      <c r="A66" s="1781"/>
      <c r="B66" s="1774"/>
      <c r="C66" s="1384" t="s">
        <v>1780</v>
      </c>
      <c r="D66" s="1385">
        <v>300000</v>
      </c>
      <c r="E66" s="1386">
        <f>D66*$N$5</f>
        <v>5500</v>
      </c>
      <c r="F66" s="1775"/>
      <c r="G66" s="1775"/>
      <c r="H66" s="1774"/>
      <c r="I66" s="1775"/>
      <c r="J66" s="1775"/>
      <c r="K66" s="1775"/>
      <c r="L66" s="1411"/>
    </row>
    <row r="67" spans="1:12">
      <c r="A67" s="1781"/>
      <c r="B67" s="1774" t="s">
        <v>5174</v>
      </c>
      <c r="C67" s="1384" t="s">
        <v>3894</v>
      </c>
      <c r="D67" s="1385">
        <v>30</v>
      </c>
      <c r="E67" s="1386">
        <f>D67*$N$21</f>
        <v>46776.974963415501</v>
      </c>
      <c r="F67" s="1775">
        <f>SUM(E67:E68)</f>
        <v>52276.974963415501</v>
      </c>
      <c r="G67" s="1775">
        <v>22000</v>
      </c>
      <c r="H67" s="1774">
        <f>1-G67/F67</f>
        <v>0.57916463193602818</v>
      </c>
      <c r="I67" s="1775" t="s">
        <v>5163</v>
      </c>
      <c r="J67" s="1775" t="s">
        <v>5141</v>
      </c>
      <c r="K67" s="1775" t="s">
        <v>5165</v>
      </c>
      <c r="L67" s="1411"/>
    </row>
    <row r="68" spans="1:12">
      <c r="A68" s="1781"/>
      <c r="B68" s="1774"/>
      <c r="C68" s="1384" t="s">
        <v>1780</v>
      </c>
      <c r="D68" s="1385">
        <v>300000</v>
      </c>
      <c r="E68" s="1386">
        <f>D68*$N$5</f>
        <v>5500</v>
      </c>
      <c r="F68" s="1775"/>
      <c r="G68" s="1775"/>
      <c r="H68" s="1774"/>
      <c r="I68" s="1775"/>
      <c r="J68" s="1775"/>
      <c r="K68" s="1775"/>
      <c r="L68" s="1411"/>
    </row>
    <row r="69" spans="1:12">
      <c r="A69" s="1781"/>
      <c r="B69" s="1773" t="s">
        <v>5175</v>
      </c>
      <c r="C69" s="1412" t="s">
        <v>5150</v>
      </c>
      <c r="D69" s="1413">
        <v>50</v>
      </c>
      <c r="E69" s="1386">
        <f>D69*$N$19</f>
        <v>77961.624939025845</v>
      </c>
      <c r="F69" s="1775">
        <f>SUM(E69:E71)</f>
        <v>233884.87481707754</v>
      </c>
      <c r="G69" s="1775">
        <v>44000</v>
      </c>
      <c r="H69" s="1774">
        <f>1-G69/F69</f>
        <v>0.81187325587252013</v>
      </c>
      <c r="I69" s="1773" t="s">
        <v>5163</v>
      </c>
      <c r="J69" s="1773" t="s">
        <v>5141</v>
      </c>
      <c r="K69" s="1773" t="s">
        <v>5165</v>
      </c>
      <c r="L69" s="1414"/>
    </row>
    <row r="70" spans="1:12">
      <c r="A70" s="1781"/>
      <c r="B70" s="1773"/>
      <c r="C70" s="1412" t="s">
        <v>5160</v>
      </c>
      <c r="D70" s="1413">
        <v>50</v>
      </c>
      <c r="E70" s="1386">
        <f>D70*$N$20</f>
        <v>77961.624939025845</v>
      </c>
      <c r="F70" s="1775"/>
      <c r="G70" s="1775"/>
      <c r="H70" s="1774"/>
      <c r="I70" s="1773"/>
      <c r="J70" s="1773"/>
      <c r="K70" s="1773"/>
      <c r="L70" s="1414"/>
    </row>
    <row r="71" spans="1:12">
      <c r="A71" s="1781"/>
      <c r="B71" s="1773"/>
      <c r="C71" s="1412" t="s">
        <v>5159</v>
      </c>
      <c r="D71" s="1413">
        <v>50</v>
      </c>
      <c r="E71" s="1386">
        <f>D71*$N$21</f>
        <v>77961.624939025845</v>
      </c>
      <c r="F71" s="1775"/>
      <c r="G71" s="1775"/>
      <c r="H71" s="1774"/>
      <c r="I71" s="1773"/>
      <c r="J71" s="1773"/>
      <c r="K71" s="1773"/>
      <c r="L71" s="1414"/>
    </row>
    <row r="72" spans="1:12">
      <c r="A72" s="1781"/>
      <c r="B72" s="1774" t="s">
        <v>5176</v>
      </c>
      <c r="C72" s="1384" t="s">
        <v>3952</v>
      </c>
      <c r="D72" s="1385">
        <v>100</v>
      </c>
      <c r="E72" s="1386">
        <f>R13</f>
        <v>148500</v>
      </c>
      <c r="F72" s="1775">
        <f>SUM(E72:E74)</f>
        <v>319000</v>
      </c>
      <c r="G72" s="1775">
        <v>33000</v>
      </c>
      <c r="H72" s="1775">
        <f>1-G72/F72</f>
        <v>0.89655172413793105</v>
      </c>
      <c r="I72" s="1775" t="s">
        <v>5163</v>
      </c>
      <c r="J72" s="1775" t="s">
        <v>5141</v>
      </c>
      <c r="K72" s="1775" t="s">
        <v>5165</v>
      </c>
      <c r="L72" s="1411"/>
    </row>
    <row r="73" spans="1:12">
      <c r="A73" s="1781"/>
      <c r="B73" s="1774"/>
      <c r="C73" s="1384" t="s">
        <v>3345</v>
      </c>
      <c r="D73" s="1395">
        <v>50</v>
      </c>
      <c r="E73" s="1386">
        <f>R14</f>
        <v>165000.00000000003</v>
      </c>
      <c r="F73" s="1775"/>
      <c r="G73" s="1775"/>
      <c r="H73" s="1775"/>
      <c r="I73" s="1775"/>
      <c r="J73" s="1775"/>
      <c r="K73" s="1775"/>
      <c r="L73" s="1411"/>
    </row>
    <row r="74" spans="1:12">
      <c r="A74" s="1781"/>
      <c r="B74" s="1774"/>
      <c r="C74" s="1384" t="s">
        <v>3954</v>
      </c>
      <c r="D74" s="1385">
        <v>50</v>
      </c>
      <c r="E74" s="1386">
        <f>D74*N14</f>
        <v>5500</v>
      </c>
      <c r="F74" s="1775"/>
      <c r="G74" s="1775"/>
      <c r="H74" s="1775"/>
      <c r="I74" s="1775"/>
      <c r="J74" s="1775"/>
      <c r="K74" s="1775"/>
      <c r="L74" s="1411"/>
    </row>
    <row r="75" spans="1:12">
      <c r="L75" s="1376"/>
    </row>
    <row r="76" spans="1:12">
      <c r="L76" s="1376"/>
    </row>
    <row r="77" spans="1:12">
      <c r="A77" s="923" t="s">
        <v>5177</v>
      </c>
      <c r="L77" s="1376"/>
    </row>
    <row r="78" spans="1:12">
      <c r="A78" s="1377" t="s">
        <v>3847</v>
      </c>
      <c r="B78" s="1377" t="s">
        <v>3848</v>
      </c>
      <c r="C78" s="1378" t="s">
        <v>5153</v>
      </c>
      <c r="D78" s="1379" t="s">
        <v>3850</v>
      </c>
      <c r="E78" s="1401" t="s">
        <v>3851</v>
      </c>
      <c r="F78" s="1380" t="s">
        <v>3852</v>
      </c>
      <c r="G78" s="1380" t="s">
        <v>3853</v>
      </c>
      <c r="H78" s="1381" t="s">
        <v>3854</v>
      </c>
      <c r="I78" s="1377" t="s">
        <v>3855</v>
      </c>
      <c r="J78" s="1377" t="s">
        <v>5154</v>
      </c>
      <c r="K78" s="1377" t="s">
        <v>3857</v>
      </c>
      <c r="L78" s="1382"/>
    </row>
    <row r="79" spans="1:12">
      <c r="A79" s="1762" t="s">
        <v>5178</v>
      </c>
      <c r="B79" s="1415" t="s">
        <v>5179</v>
      </c>
      <c r="C79" s="1415" t="s">
        <v>3690</v>
      </c>
      <c r="D79" s="1415">
        <v>400</v>
      </c>
      <c r="E79" s="1415">
        <f>D79*$N$3</f>
        <v>4400</v>
      </c>
      <c r="F79" s="1768">
        <f>SUM(E79:E83)</f>
        <v>47300</v>
      </c>
      <c r="G79" s="1768">
        <v>11000</v>
      </c>
      <c r="H79" s="1769">
        <f>1-(G79/F79)</f>
        <v>0.76744186046511631</v>
      </c>
      <c r="I79" s="1762" t="s">
        <v>5180</v>
      </c>
      <c r="J79" s="1762" t="s">
        <v>5141</v>
      </c>
      <c r="K79" s="1762" t="s">
        <v>5181</v>
      </c>
      <c r="L79" s="1416"/>
    </row>
    <row r="80" spans="1:12">
      <c r="A80" s="1762"/>
      <c r="B80" s="1415" t="s">
        <v>5182</v>
      </c>
      <c r="C80" s="1415" t="s">
        <v>3690</v>
      </c>
      <c r="D80" s="1415">
        <v>600</v>
      </c>
      <c r="E80" s="1415">
        <f>D80*$N$3</f>
        <v>6600</v>
      </c>
      <c r="F80" s="1768"/>
      <c r="G80" s="1768"/>
      <c r="H80" s="1769"/>
      <c r="I80" s="1762"/>
      <c r="J80" s="1762"/>
      <c r="K80" s="1762"/>
      <c r="L80" s="1416"/>
    </row>
    <row r="81" spans="1:12">
      <c r="A81" s="1762"/>
      <c r="B81" s="1415" t="s">
        <v>5183</v>
      </c>
      <c r="C81" s="1415" t="s">
        <v>3690</v>
      </c>
      <c r="D81" s="1415">
        <v>800</v>
      </c>
      <c r="E81" s="1415">
        <f>D81*$N$3</f>
        <v>8800</v>
      </c>
      <c r="F81" s="1768"/>
      <c r="G81" s="1768"/>
      <c r="H81" s="1769"/>
      <c r="I81" s="1762"/>
      <c r="J81" s="1762"/>
      <c r="K81" s="1762"/>
      <c r="L81" s="1416"/>
    </row>
    <row r="82" spans="1:12">
      <c r="A82" s="1762"/>
      <c r="B82" s="1415" t="s">
        <v>5184</v>
      </c>
      <c r="C82" s="1415" t="s">
        <v>3690</v>
      </c>
      <c r="D82" s="1415">
        <v>1000</v>
      </c>
      <c r="E82" s="1415">
        <f>D82*$N$3</f>
        <v>11000</v>
      </c>
      <c r="F82" s="1768"/>
      <c r="G82" s="1768"/>
      <c r="H82" s="1769"/>
      <c r="I82" s="1762"/>
      <c r="J82" s="1762"/>
      <c r="K82" s="1762"/>
      <c r="L82" s="1416"/>
    </row>
    <row r="83" spans="1:12">
      <c r="A83" s="1762"/>
      <c r="B83" s="1415" t="s">
        <v>5185</v>
      </c>
      <c r="C83" s="1415" t="s">
        <v>3690</v>
      </c>
      <c r="D83" s="1415">
        <v>1500</v>
      </c>
      <c r="E83" s="1415">
        <f>D83*$N$3</f>
        <v>16500</v>
      </c>
      <c r="F83" s="1768"/>
      <c r="G83" s="1768"/>
      <c r="H83" s="1769"/>
      <c r="I83" s="1762"/>
      <c r="J83" s="1762"/>
      <c r="K83" s="1762"/>
      <c r="L83" s="1416"/>
    </row>
    <row r="84" spans="1:12">
      <c r="A84" s="1417"/>
      <c r="B84" s="1418"/>
      <c r="C84" s="1418"/>
      <c r="D84" s="1418">
        <f>SUM(D79:D83)</f>
        <v>4300</v>
      </c>
      <c r="E84" s="1418"/>
      <c r="F84" s="1418"/>
      <c r="G84" s="1418"/>
      <c r="H84" s="1419"/>
      <c r="I84" s="1417"/>
      <c r="J84" s="1417"/>
      <c r="K84" s="1417"/>
      <c r="L84" s="1416"/>
    </row>
    <row r="85" spans="1:12">
      <c r="A85" s="923" t="s">
        <v>5186</v>
      </c>
      <c r="B85" s="1418"/>
      <c r="C85" s="1418"/>
      <c r="D85" s="1418"/>
      <c r="E85" s="1418"/>
      <c r="F85" s="1418"/>
      <c r="G85" s="1418"/>
      <c r="H85" s="1418"/>
      <c r="I85" s="1419"/>
      <c r="J85" s="1417"/>
      <c r="K85" s="1417"/>
      <c r="L85" s="1416"/>
    </row>
    <row r="86" spans="1:12">
      <c r="A86" s="1377" t="s">
        <v>3847</v>
      </c>
      <c r="B86" s="1377" t="s">
        <v>3848</v>
      </c>
      <c r="C86" s="1378" t="s">
        <v>5153</v>
      </c>
      <c r="D86" s="1379" t="s">
        <v>3850</v>
      </c>
      <c r="E86" s="1401" t="s">
        <v>3851</v>
      </c>
      <c r="F86" s="1380" t="s">
        <v>3852</v>
      </c>
      <c r="G86" s="1380" t="s">
        <v>3853</v>
      </c>
      <c r="H86" s="1381" t="s">
        <v>3854</v>
      </c>
      <c r="I86" s="1377" t="s">
        <v>3855</v>
      </c>
      <c r="J86" s="1377" t="s">
        <v>5154</v>
      </c>
      <c r="K86" s="1377" t="s">
        <v>3857</v>
      </c>
      <c r="L86" s="1382"/>
    </row>
    <row r="87" spans="1:12">
      <c r="A87" s="1764" t="s">
        <v>5187</v>
      </c>
      <c r="B87" s="1420" t="s">
        <v>5188</v>
      </c>
      <c r="C87" s="1420" t="s">
        <v>3690</v>
      </c>
      <c r="D87" s="1420">
        <v>2000</v>
      </c>
      <c r="E87" s="1420">
        <v>22000</v>
      </c>
      <c r="F87" s="1770">
        <f>SUM(E87:E90)</f>
        <v>382500</v>
      </c>
      <c r="G87" s="1765">
        <v>22000</v>
      </c>
      <c r="H87" s="1766">
        <f>1-(G87/F87)</f>
        <v>0.94248366013071894</v>
      </c>
      <c r="I87" s="1767" t="s">
        <v>5180</v>
      </c>
      <c r="J87" s="1764" t="s">
        <v>5157</v>
      </c>
      <c r="K87" s="1764" t="s">
        <v>5181</v>
      </c>
      <c r="L87" s="1416" t="s">
        <v>5241</v>
      </c>
    </row>
    <row r="88" spans="1:12">
      <c r="A88" s="1764"/>
      <c r="B88" s="1420" t="s">
        <v>5189</v>
      </c>
      <c r="C88" s="1420" t="s">
        <v>3690</v>
      </c>
      <c r="D88" s="1420">
        <v>2500</v>
      </c>
      <c r="E88" s="1420">
        <v>27500</v>
      </c>
      <c r="F88" s="1771"/>
      <c r="G88" s="1765"/>
      <c r="H88" s="1766"/>
      <c r="I88" s="1767"/>
      <c r="J88" s="1764"/>
      <c r="K88" s="1764"/>
      <c r="L88" s="1416"/>
    </row>
    <row r="89" spans="1:12">
      <c r="A89" s="1764"/>
      <c r="B89" s="1420" t="s">
        <v>5190</v>
      </c>
      <c r="C89" s="1420" t="s">
        <v>3690</v>
      </c>
      <c r="D89" s="1420">
        <v>3000</v>
      </c>
      <c r="E89" s="1420">
        <v>33000</v>
      </c>
      <c r="F89" s="1771"/>
      <c r="G89" s="1765"/>
      <c r="H89" s="1766"/>
      <c r="I89" s="1767"/>
      <c r="J89" s="1764"/>
      <c r="K89" s="1764"/>
      <c r="L89" s="1416"/>
    </row>
    <row r="90" spans="1:12">
      <c r="A90" s="1764"/>
      <c r="B90" s="1420" t="s">
        <v>5191</v>
      </c>
      <c r="C90" s="1420" t="s">
        <v>5192</v>
      </c>
      <c r="D90" s="1420">
        <v>1</v>
      </c>
      <c r="E90" s="1420">
        <v>300000</v>
      </c>
      <c r="F90" s="1772"/>
      <c r="G90" s="1765"/>
      <c r="H90" s="1766"/>
      <c r="I90" s="1767"/>
      <c r="J90" s="1764"/>
      <c r="K90" s="1764"/>
      <c r="L90" s="1416"/>
    </row>
    <row r="91" spans="1:12">
      <c r="A91" s="1417"/>
      <c r="B91" s="1418"/>
      <c r="C91" s="1418"/>
      <c r="D91" s="1418"/>
      <c r="E91" s="1418"/>
      <c r="F91" s="1418"/>
      <c r="G91" s="1418"/>
      <c r="H91" s="1419"/>
      <c r="I91" s="1417"/>
      <c r="J91" s="1417"/>
      <c r="K91" s="1417"/>
      <c r="L91" s="1416"/>
    </row>
    <row r="92" spans="1:12">
      <c r="A92" s="923" t="s">
        <v>5193</v>
      </c>
      <c r="B92" s="1418"/>
      <c r="C92" s="1418"/>
      <c r="D92" s="1418"/>
      <c r="E92" s="1418"/>
      <c r="F92" s="1418"/>
      <c r="G92" s="1418"/>
      <c r="H92" s="1418"/>
      <c r="I92" s="1419"/>
      <c r="J92" s="1417"/>
      <c r="K92" s="1417"/>
      <c r="L92" s="1416"/>
    </row>
    <row r="93" spans="1:12">
      <c r="A93" s="1377" t="s">
        <v>3847</v>
      </c>
      <c r="B93" s="1377" t="s">
        <v>3848</v>
      </c>
      <c r="C93" s="1378" t="s">
        <v>5153</v>
      </c>
      <c r="D93" s="1379" t="s">
        <v>3850</v>
      </c>
      <c r="E93" s="1401" t="s">
        <v>3851</v>
      </c>
      <c r="F93" s="1380" t="s">
        <v>3852</v>
      </c>
      <c r="G93" s="1380" t="s">
        <v>3853</v>
      </c>
      <c r="H93" s="1381" t="s">
        <v>3854</v>
      </c>
      <c r="I93" s="1377" t="s">
        <v>3855</v>
      </c>
      <c r="J93" s="1377" t="s">
        <v>5154</v>
      </c>
      <c r="K93" s="1377" t="s">
        <v>3857</v>
      </c>
      <c r="L93" s="1382"/>
    </row>
    <row r="94" spans="1:12">
      <c r="A94" s="1764" t="s">
        <v>5194</v>
      </c>
      <c r="B94" s="1420" t="s">
        <v>5195</v>
      </c>
      <c r="C94" s="1420" t="s">
        <v>3690</v>
      </c>
      <c r="D94" s="1420">
        <v>3500</v>
      </c>
      <c r="E94" s="1420">
        <v>38500</v>
      </c>
      <c r="F94" s="1770">
        <f>SUM(E94:E98)</f>
        <v>687000</v>
      </c>
      <c r="G94" s="1765">
        <v>33000</v>
      </c>
      <c r="H94" s="1766">
        <f>1-(G94/F94)</f>
        <v>0.95196506550218341</v>
      </c>
      <c r="I94" s="1767" t="s">
        <v>5180</v>
      </c>
      <c r="J94" s="1764" t="s">
        <v>5157</v>
      </c>
      <c r="K94" s="1764" t="s">
        <v>5181</v>
      </c>
      <c r="L94" s="1416" t="s">
        <v>5241</v>
      </c>
    </row>
    <row r="95" spans="1:12">
      <c r="A95" s="1764"/>
      <c r="B95" s="1420" t="s">
        <v>5196</v>
      </c>
      <c r="C95" s="1420" t="s">
        <v>3690</v>
      </c>
      <c r="D95" s="1420">
        <v>4000</v>
      </c>
      <c r="E95" s="1420">
        <v>44000</v>
      </c>
      <c r="F95" s="1771"/>
      <c r="G95" s="1765"/>
      <c r="H95" s="1766"/>
      <c r="I95" s="1767"/>
      <c r="J95" s="1764"/>
      <c r="K95" s="1764"/>
      <c r="L95" s="1416"/>
    </row>
    <row r="96" spans="1:12">
      <c r="A96" s="1764"/>
      <c r="B96" s="1420" t="s">
        <v>5197</v>
      </c>
      <c r="C96" s="1420" t="s">
        <v>3690</v>
      </c>
      <c r="D96" s="1420">
        <v>4500</v>
      </c>
      <c r="E96" s="1420">
        <v>49500</v>
      </c>
      <c r="F96" s="1771"/>
      <c r="G96" s="1765"/>
      <c r="H96" s="1766"/>
      <c r="I96" s="1767"/>
      <c r="J96" s="1764"/>
      <c r="K96" s="1764"/>
      <c r="L96" s="1416"/>
    </row>
    <row r="97" spans="1:12">
      <c r="A97" s="1764"/>
      <c r="B97" s="1420" t="s">
        <v>5198</v>
      </c>
      <c r="C97" s="1420" t="s">
        <v>3690</v>
      </c>
      <c r="D97" s="1420">
        <v>5000</v>
      </c>
      <c r="E97" s="1420">
        <v>55000</v>
      </c>
      <c r="F97" s="1771"/>
      <c r="G97" s="1765"/>
      <c r="H97" s="1766"/>
      <c r="I97" s="1767"/>
      <c r="J97" s="1764"/>
      <c r="K97" s="1764"/>
      <c r="L97" s="1416"/>
    </row>
    <row r="98" spans="1:12">
      <c r="A98" s="1764"/>
      <c r="B98" s="1420" t="s">
        <v>5199</v>
      </c>
      <c r="C98" s="1420" t="s">
        <v>5151</v>
      </c>
      <c r="D98" s="1420">
        <v>1</v>
      </c>
      <c r="E98" s="1420">
        <v>500000</v>
      </c>
      <c r="F98" s="1772"/>
      <c r="G98" s="1765"/>
      <c r="H98" s="1766"/>
      <c r="I98" s="1767"/>
      <c r="J98" s="1764"/>
      <c r="K98" s="1764"/>
      <c r="L98" s="1416"/>
    </row>
    <row r="99" spans="1:12">
      <c r="A99" s="1417"/>
      <c r="B99" s="1418"/>
      <c r="C99" s="1418"/>
      <c r="D99" s="1418"/>
      <c r="E99" s="1418"/>
      <c r="F99" s="1418"/>
      <c r="G99" s="1418"/>
      <c r="H99" s="1419"/>
      <c r="I99" s="1417"/>
      <c r="J99" s="1417"/>
      <c r="K99" s="1417"/>
      <c r="L99" s="1416"/>
    </row>
    <row r="100" spans="1:12">
      <c r="A100" s="923" t="s">
        <v>5200</v>
      </c>
      <c r="B100" s="1418"/>
      <c r="C100" s="1418"/>
      <c r="D100" s="1418"/>
      <c r="E100" s="1418"/>
      <c r="F100" s="1418"/>
      <c r="G100" s="1418"/>
      <c r="H100" s="1419"/>
      <c r="I100" s="1417"/>
      <c r="J100" s="1417"/>
      <c r="K100" s="1417"/>
      <c r="L100" s="1416"/>
    </row>
    <row r="101" spans="1:12">
      <c r="A101" s="1377" t="s">
        <v>3847</v>
      </c>
      <c r="B101" s="1377" t="s">
        <v>3848</v>
      </c>
      <c r="C101" s="1378" t="s">
        <v>5153</v>
      </c>
      <c r="D101" s="1379" t="s">
        <v>3850</v>
      </c>
      <c r="E101" s="1401" t="s">
        <v>3851</v>
      </c>
      <c r="F101" s="1380" t="s">
        <v>3852</v>
      </c>
      <c r="G101" s="1380" t="s">
        <v>3853</v>
      </c>
      <c r="H101" s="1381" t="s">
        <v>3854</v>
      </c>
      <c r="I101" s="1377" t="s">
        <v>3855</v>
      </c>
      <c r="J101" s="1377" t="s">
        <v>5154</v>
      </c>
      <c r="K101" s="1377" t="s">
        <v>3857</v>
      </c>
      <c r="L101" s="1382"/>
    </row>
    <row r="102" spans="1:12">
      <c r="A102" s="1762" t="s">
        <v>5201</v>
      </c>
      <c r="B102" s="1768" t="s">
        <v>5202</v>
      </c>
      <c r="C102" s="1415" t="s">
        <v>3690</v>
      </c>
      <c r="D102" s="1415">
        <v>6500</v>
      </c>
      <c r="E102" s="1415">
        <v>71500</v>
      </c>
      <c r="F102" s="1768">
        <f>SUM(E102:E103)</f>
        <v>86500</v>
      </c>
      <c r="G102" s="1768">
        <v>11000</v>
      </c>
      <c r="H102" s="1769">
        <f>1-(G102/F102)</f>
        <v>0.87283236994219648</v>
      </c>
      <c r="I102" s="1762" t="s">
        <v>5180</v>
      </c>
      <c r="J102" s="1762" t="s">
        <v>5141</v>
      </c>
      <c r="K102" s="1762" t="s">
        <v>5181</v>
      </c>
      <c r="L102" s="1416"/>
    </row>
    <row r="103" spans="1:12">
      <c r="A103" s="1762"/>
      <c r="B103" s="1768"/>
      <c r="C103" s="1415" t="s">
        <v>5203</v>
      </c>
      <c r="D103" s="1415">
        <v>5</v>
      </c>
      <c r="E103" s="1415">
        <f>D103*N10</f>
        <v>15000</v>
      </c>
      <c r="F103" s="1768"/>
      <c r="G103" s="1768"/>
      <c r="H103" s="1769"/>
      <c r="I103" s="1762"/>
      <c r="J103" s="1762"/>
      <c r="K103" s="1762"/>
      <c r="L103" s="1416"/>
    </row>
    <row r="104" spans="1:12">
      <c r="A104" s="1417"/>
      <c r="B104" s="1418"/>
      <c r="C104" s="1418"/>
      <c r="D104" s="1418"/>
      <c r="E104" s="1418"/>
      <c r="F104" s="1418"/>
      <c r="G104" s="1418"/>
      <c r="H104" s="1419"/>
      <c r="I104" s="1417"/>
      <c r="J104" s="1417"/>
      <c r="K104" s="1417"/>
      <c r="L104" s="1416"/>
    </row>
    <row r="105" spans="1:12">
      <c r="A105" s="923" t="s">
        <v>5204</v>
      </c>
      <c r="B105" s="1418"/>
      <c r="C105" s="1418"/>
      <c r="D105" s="1418"/>
      <c r="E105" s="1418"/>
      <c r="F105" s="1418"/>
      <c r="G105" s="1418"/>
      <c r="H105" s="1418"/>
      <c r="I105" s="1419"/>
      <c r="J105" s="1417"/>
      <c r="K105" s="1417"/>
      <c r="L105" s="1416"/>
    </row>
    <row r="106" spans="1:12">
      <c r="A106" s="1377" t="s">
        <v>3847</v>
      </c>
      <c r="B106" s="1377" t="s">
        <v>3848</v>
      </c>
      <c r="C106" s="1378" t="s">
        <v>5153</v>
      </c>
      <c r="D106" s="1379" t="s">
        <v>3850</v>
      </c>
      <c r="E106" s="1401" t="s">
        <v>3851</v>
      </c>
      <c r="F106" s="1380" t="s">
        <v>3852</v>
      </c>
      <c r="G106" s="1380" t="s">
        <v>3853</v>
      </c>
      <c r="H106" s="1381" t="s">
        <v>3854</v>
      </c>
      <c r="I106" s="1377" t="s">
        <v>3855</v>
      </c>
      <c r="J106" s="1377" t="s">
        <v>5154</v>
      </c>
      <c r="K106" s="1377" t="s">
        <v>3857</v>
      </c>
      <c r="L106" s="1382"/>
    </row>
    <row r="107" spans="1:12">
      <c r="A107" s="1764" t="s">
        <v>5205</v>
      </c>
      <c r="B107" s="1765" t="s">
        <v>5205</v>
      </c>
      <c r="C107" s="1420" t="s">
        <v>5206</v>
      </c>
      <c r="D107" s="1420">
        <v>50</v>
      </c>
      <c r="E107" s="1420">
        <v>293.33333333333331</v>
      </c>
      <c r="F107" s="1420">
        <v>14666.666666666666</v>
      </c>
      <c r="G107" s="1765">
        <v>11000</v>
      </c>
      <c r="H107" s="1766">
        <f>1-(G107/SUM(F107:F108))</f>
        <v>0.8928571428571429</v>
      </c>
      <c r="I107" s="1767" t="s">
        <v>5207</v>
      </c>
      <c r="J107" s="1764" t="s">
        <v>5208</v>
      </c>
      <c r="K107" s="1764" t="s">
        <v>5209</v>
      </c>
      <c r="L107" s="1416" t="s">
        <v>5241</v>
      </c>
    </row>
    <row r="108" spans="1:12">
      <c r="A108" s="1764"/>
      <c r="B108" s="1765"/>
      <c r="C108" s="1420" t="s">
        <v>5210</v>
      </c>
      <c r="D108" s="1420">
        <v>300</v>
      </c>
      <c r="E108" s="1420">
        <v>293.33333333333331</v>
      </c>
      <c r="F108" s="1420">
        <v>88000</v>
      </c>
      <c r="G108" s="1765"/>
      <c r="H108" s="1766"/>
      <c r="I108" s="1767"/>
      <c r="J108" s="1764"/>
      <c r="K108" s="1764"/>
      <c r="L108" s="1416"/>
    </row>
    <row r="109" spans="1:12">
      <c r="A109" s="1417"/>
      <c r="B109" s="1418"/>
      <c r="C109" s="1418"/>
      <c r="D109" s="1418"/>
      <c r="E109" s="1418"/>
      <c r="F109" s="1418"/>
      <c r="G109" s="1418"/>
      <c r="H109" s="1419"/>
      <c r="I109" s="1417"/>
      <c r="J109" s="1417"/>
      <c r="K109" s="1417"/>
      <c r="L109" s="1416"/>
    </row>
    <row r="110" spans="1:12">
      <c r="B110" s="952"/>
      <c r="C110" s="952"/>
      <c r="D110" s="952"/>
      <c r="E110" s="952"/>
      <c r="F110" s="952"/>
      <c r="G110" s="952"/>
      <c r="L110" s="1376"/>
    </row>
    <row r="111" spans="1:12">
      <c r="A111" s="923" t="s">
        <v>5211</v>
      </c>
      <c r="B111" s="952"/>
      <c r="C111" s="952"/>
      <c r="D111" s="952"/>
      <c r="E111" s="952"/>
      <c r="F111" s="952"/>
      <c r="G111" s="952"/>
      <c r="L111" s="1376"/>
    </row>
    <row r="112" spans="1:12">
      <c r="A112" s="1421" t="s">
        <v>3847</v>
      </c>
      <c r="B112" s="1422" t="s">
        <v>5212</v>
      </c>
      <c r="C112" s="1422" t="s">
        <v>5213</v>
      </c>
      <c r="D112" s="1422" t="s">
        <v>5214</v>
      </c>
      <c r="E112" s="1422" t="s">
        <v>5215</v>
      </c>
      <c r="F112" s="1422" t="s">
        <v>3853</v>
      </c>
      <c r="G112" s="952"/>
      <c r="L112" s="1376"/>
    </row>
    <row r="113" spans="1:12">
      <c r="A113" s="1762" t="s">
        <v>5216</v>
      </c>
      <c r="B113" s="1415" t="s">
        <v>5217</v>
      </c>
      <c r="C113" s="1415">
        <v>300</v>
      </c>
      <c r="D113" s="1415">
        <v>30</v>
      </c>
      <c r="E113" s="1415">
        <v>330</v>
      </c>
      <c r="F113" s="1415">
        <v>3300</v>
      </c>
      <c r="G113" s="952"/>
      <c r="L113" s="1376"/>
    </row>
    <row r="114" spans="1:12">
      <c r="A114" s="1762"/>
      <c r="B114" s="1415" t="s">
        <v>5218</v>
      </c>
      <c r="C114" s="1415">
        <v>500</v>
      </c>
      <c r="D114" s="1415">
        <v>60</v>
      </c>
      <c r="E114" s="1415">
        <v>560</v>
      </c>
      <c r="F114" s="1415">
        <v>5500</v>
      </c>
      <c r="G114" s="952"/>
      <c r="L114" s="1376"/>
    </row>
    <row r="115" spans="1:12">
      <c r="A115" s="1762"/>
      <c r="B115" s="1415" t="s">
        <v>5219</v>
      </c>
      <c r="C115" s="1415">
        <v>1000</v>
      </c>
      <c r="D115" s="1415">
        <v>150</v>
      </c>
      <c r="E115" s="1415">
        <v>1150</v>
      </c>
      <c r="F115" s="1415">
        <v>11000</v>
      </c>
      <c r="G115" s="952"/>
      <c r="L115" s="1376"/>
    </row>
    <row r="116" spans="1:12">
      <c r="A116" s="1762"/>
      <c r="B116" s="1415" t="s">
        <v>5220</v>
      </c>
      <c r="C116" s="1415">
        <v>3000</v>
      </c>
      <c r="D116" s="1415">
        <v>500</v>
      </c>
      <c r="E116" s="1415">
        <v>3500</v>
      </c>
      <c r="F116" s="1415">
        <v>33000</v>
      </c>
      <c r="G116" s="952"/>
      <c r="L116" s="1376"/>
    </row>
    <row r="117" spans="1:12">
      <c r="A117" s="1762"/>
      <c r="B117" s="1415" t="s">
        <v>5221</v>
      </c>
      <c r="C117" s="1415">
        <v>5000</v>
      </c>
      <c r="D117" s="1415">
        <v>1000</v>
      </c>
      <c r="E117" s="1415">
        <v>6000</v>
      </c>
      <c r="F117" s="1415">
        <v>55000</v>
      </c>
      <c r="G117" s="952"/>
      <c r="L117" s="1376"/>
    </row>
    <row r="118" spans="1:12">
      <c r="A118" s="1762"/>
      <c r="B118" s="1415" t="s">
        <v>5222</v>
      </c>
      <c r="C118" s="1415">
        <v>10000</v>
      </c>
      <c r="D118" s="1415">
        <v>1250</v>
      </c>
      <c r="E118" s="1415">
        <v>11250</v>
      </c>
      <c r="F118" s="1415">
        <v>110000</v>
      </c>
      <c r="G118" s="952"/>
      <c r="L118" s="1376"/>
    </row>
    <row r="119" spans="1:12">
      <c r="L119" s="1376"/>
    </row>
    <row r="120" spans="1:12">
      <c r="L120" s="1376"/>
    </row>
    <row r="121" spans="1:12">
      <c r="L121" s="1376"/>
    </row>
    <row r="122" spans="1:12">
      <c r="A122" s="923" t="s">
        <v>5223</v>
      </c>
      <c r="L122" s="1376"/>
    </row>
    <row r="123" spans="1:12">
      <c r="A123" s="1383" t="s">
        <v>5224</v>
      </c>
      <c r="B123" s="1383" t="s">
        <v>5225</v>
      </c>
      <c r="C123" s="1383" t="s">
        <v>5226</v>
      </c>
      <c r="L123" s="1376"/>
    </row>
    <row r="124" spans="1:12">
      <c r="A124" s="1762" t="s">
        <v>5227</v>
      </c>
      <c r="B124" s="1400" t="s">
        <v>5228</v>
      </c>
      <c r="C124" s="1423">
        <v>0.15</v>
      </c>
      <c r="D124" s="1763">
        <f>SUM(C124:C126)</f>
        <v>0.95</v>
      </c>
      <c r="L124" s="1376"/>
    </row>
    <row r="125" spans="1:12">
      <c r="A125" s="1762"/>
      <c r="B125" s="1400" t="s">
        <v>5229</v>
      </c>
      <c r="C125" s="1423">
        <v>0.45</v>
      </c>
      <c r="D125" s="1763"/>
      <c r="L125" s="1376"/>
    </row>
    <row r="126" spans="1:12">
      <c r="A126" s="1762"/>
      <c r="B126" s="1400" t="s">
        <v>5230</v>
      </c>
      <c r="C126" s="1423">
        <v>0.35</v>
      </c>
      <c r="D126" s="1763"/>
    </row>
    <row r="127" spans="1:12">
      <c r="A127" s="1762" t="s">
        <v>5231</v>
      </c>
      <c r="B127" s="1400" t="s">
        <v>5232</v>
      </c>
      <c r="C127" s="1423">
        <v>2.9999999999999997E-4</v>
      </c>
      <c r="D127" s="1763">
        <f>SUM(C127:C129)</f>
        <v>8.9999999999999998E-4</v>
      </c>
    </row>
    <row r="128" spans="1:12">
      <c r="A128" s="1762"/>
      <c r="B128" s="1400" t="s">
        <v>5233</v>
      </c>
      <c r="C128" s="1423">
        <v>2.9999999999999997E-4</v>
      </c>
      <c r="D128" s="1763"/>
    </row>
    <row r="129" spans="1:4">
      <c r="A129" s="1762"/>
      <c r="B129" s="1400" t="s">
        <v>5234</v>
      </c>
      <c r="C129" s="1423">
        <v>2.9999999999999997E-4</v>
      </c>
      <c r="D129" s="1763"/>
    </row>
    <row r="130" spans="1:4">
      <c r="A130" s="1762" t="s">
        <v>5235</v>
      </c>
      <c r="B130" s="1400" t="s">
        <v>5236</v>
      </c>
      <c r="C130" s="1423">
        <v>0.01</v>
      </c>
      <c r="D130" s="1763">
        <f>SUM(C130:C132)</f>
        <v>4.9099999999999998E-2</v>
      </c>
    </row>
    <row r="131" spans="1:4">
      <c r="A131" s="1762"/>
      <c r="B131" s="1400" t="s">
        <v>5237</v>
      </c>
      <c r="C131" s="1423">
        <v>2.41E-2</v>
      </c>
      <c r="D131" s="1763"/>
    </row>
    <row r="132" spans="1:4">
      <c r="A132" s="1762"/>
      <c r="B132" s="1400" t="s">
        <v>5238</v>
      </c>
      <c r="C132" s="1423">
        <v>1.4999999999999999E-2</v>
      </c>
      <c r="D132" s="1763"/>
    </row>
    <row r="133" spans="1:4">
      <c r="C133" s="956">
        <f>SUM(C124:C132)</f>
        <v>0.99999999999999989</v>
      </c>
      <c r="D133" s="956">
        <f>SUM(D124:D132)</f>
        <v>1</v>
      </c>
    </row>
  </sheetData>
  <mergeCells count="166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11" bestFit="1" customWidth="1"/>
    <col min="2" max="2" width="14.5" style="11" customWidth="1"/>
    <col min="3" max="3" width="14.25" style="11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1360" t="s">
        <v>5086</v>
      </c>
      <c r="B1" s="1361" t="s">
        <v>5088</v>
      </c>
      <c r="C1" s="1362" t="s">
        <v>5085</v>
      </c>
      <c r="D1" s="1363" t="s">
        <v>5086</v>
      </c>
      <c r="E1" s="1361" t="s">
        <v>1010</v>
      </c>
      <c r="F1" s="1362" t="s">
        <v>5085</v>
      </c>
      <c r="G1" s="1363" t="s">
        <v>5086</v>
      </c>
      <c r="H1" s="1361" t="s">
        <v>1010</v>
      </c>
      <c r="I1" s="1362" t="s">
        <v>5085</v>
      </c>
      <c r="J1" s="1363" t="s">
        <v>5086</v>
      </c>
      <c r="K1" s="1361" t="s">
        <v>1010</v>
      </c>
      <c r="L1" s="1362" t="s">
        <v>5085</v>
      </c>
    </row>
    <row r="2" spans="1:12">
      <c r="A2" s="1364" t="s">
        <v>5</v>
      </c>
      <c r="B2" s="1349" t="s">
        <v>1029</v>
      </c>
      <c r="C2" s="1351" t="s">
        <v>1035</v>
      </c>
      <c r="D2" s="1350" t="s">
        <v>5</v>
      </c>
      <c r="E2" s="1349" t="s">
        <v>1029</v>
      </c>
      <c r="F2" s="1351" t="s">
        <v>1035</v>
      </c>
      <c r="G2" s="1350" t="s">
        <v>5</v>
      </c>
      <c r="H2" s="1349" t="s">
        <v>1029</v>
      </c>
      <c r="I2" s="1351" t="s">
        <v>1035</v>
      </c>
      <c r="J2" s="1350" t="s">
        <v>5</v>
      </c>
      <c r="K2" s="1349" t="s">
        <v>1029</v>
      </c>
      <c r="L2" s="1351" t="s">
        <v>5092</v>
      </c>
    </row>
    <row r="3" spans="1:12">
      <c r="A3" s="1365" t="s">
        <v>21</v>
      </c>
      <c r="B3" s="1353">
        <v>10000</v>
      </c>
      <c r="C3" s="1354">
        <v>121.125</v>
      </c>
      <c r="D3" s="1357" t="s">
        <v>71</v>
      </c>
      <c r="E3" s="1353">
        <v>10000</v>
      </c>
      <c r="F3" s="1355">
        <v>121.125</v>
      </c>
      <c r="G3" s="1359" t="s">
        <v>121</v>
      </c>
      <c r="H3" s="1352">
        <v>10000</v>
      </c>
      <c r="I3" s="1356">
        <v>216.64000000000001</v>
      </c>
      <c r="J3" s="1358" t="s">
        <v>171</v>
      </c>
      <c r="K3" s="1352">
        <v>10000</v>
      </c>
      <c r="L3" s="1366">
        <v>102.95625</v>
      </c>
    </row>
    <row r="4" spans="1:12">
      <c r="A4" s="1365" t="s">
        <v>22</v>
      </c>
      <c r="B4" s="1353">
        <v>10070</v>
      </c>
      <c r="C4" s="1354">
        <v>122</v>
      </c>
      <c r="D4" s="1357" t="s">
        <v>72</v>
      </c>
      <c r="E4" s="1353">
        <v>10070</v>
      </c>
      <c r="F4" s="1355">
        <v>124.5</v>
      </c>
      <c r="G4" s="1359" t="s">
        <v>122</v>
      </c>
      <c r="H4" s="1352">
        <v>10070</v>
      </c>
      <c r="I4" s="1356">
        <v>234.56000000000003</v>
      </c>
      <c r="J4" s="1358" t="s">
        <v>172</v>
      </c>
      <c r="K4" s="1352">
        <v>10070</v>
      </c>
      <c r="L4" s="1366">
        <v>103.7</v>
      </c>
    </row>
    <row r="5" spans="1:12">
      <c r="A5" s="1365" t="s">
        <v>23</v>
      </c>
      <c r="B5" s="1353">
        <v>10160.817769699584</v>
      </c>
      <c r="C5" s="1354">
        <v>125</v>
      </c>
      <c r="D5" s="1357" t="s">
        <v>73</v>
      </c>
      <c r="E5" s="1353">
        <v>10160.817769699584</v>
      </c>
      <c r="F5" s="1355">
        <v>128.125</v>
      </c>
      <c r="G5" s="1359" t="s">
        <v>123</v>
      </c>
      <c r="H5" s="1352">
        <v>10160.817769699584</v>
      </c>
      <c r="I5" s="1356">
        <v>253.76000000000005</v>
      </c>
      <c r="J5" s="1358" t="s">
        <v>173</v>
      </c>
      <c r="K5" s="1352">
        <v>10160.817769699584</v>
      </c>
      <c r="L5" s="1366">
        <v>106.25</v>
      </c>
    </row>
    <row r="6" spans="1:12">
      <c r="A6" s="1365" t="s">
        <v>24</v>
      </c>
      <c r="B6" s="1353">
        <v>10261.603497319258</v>
      </c>
      <c r="C6" s="1354">
        <v>129</v>
      </c>
      <c r="D6" s="1357" t="s">
        <v>74</v>
      </c>
      <c r="E6" s="1353">
        <v>10261.603497319258</v>
      </c>
      <c r="F6" s="1355">
        <v>132</v>
      </c>
      <c r="G6" s="1359" t="s">
        <v>124</v>
      </c>
      <c r="H6" s="1352">
        <v>10261.603497319258</v>
      </c>
      <c r="I6" s="1356">
        <v>274.24000000000007</v>
      </c>
      <c r="J6" s="1358" t="s">
        <v>174</v>
      </c>
      <c r="K6" s="1352">
        <v>10261.603497319258</v>
      </c>
      <c r="L6" s="1366">
        <v>109.64999999999999</v>
      </c>
    </row>
    <row r="7" spans="1:12">
      <c r="A7" s="1365" t="s">
        <v>25</v>
      </c>
      <c r="B7" s="1353">
        <v>10369.46221501641</v>
      </c>
      <c r="C7" s="1354">
        <v>133</v>
      </c>
      <c r="D7" s="1357" t="s">
        <v>75</v>
      </c>
      <c r="E7" s="1353">
        <v>10369.46221501641</v>
      </c>
      <c r="F7" s="1355">
        <v>136.125</v>
      </c>
      <c r="G7" s="1359" t="s">
        <v>125</v>
      </c>
      <c r="H7" s="1352">
        <v>10369.46221501641</v>
      </c>
      <c r="I7" s="1356">
        <v>296.00000000000011</v>
      </c>
      <c r="J7" s="1358" t="s">
        <v>175</v>
      </c>
      <c r="K7" s="1352">
        <v>10369.46221501641</v>
      </c>
      <c r="L7" s="1366">
        <v>113.05</v>
      </c>
    </row>
    <row r="8" spans="1:12">
      <c r="A8" s="1365" t="s">
        <v>26</v>
      </c>
      <c r="B8" s="1353">
        <v>10482.905381511426</v>
      </c>
      <c r="C8" s="1354">
        <v>137</v>
      </c>
      <c r="D8" s="1357" t="s">
        <v>76</v>
      </c>
      <c r="E8" s="1353">
        <v>10482.905381511426</v>
      </c>
      <c r="F8" s="1355">
        <v>140.5</v>
      </c>
      <c r="G8" s="1359" t="s">
        <v>126</v>
      </c>
      <c r="H8" s="1352">
        <v>10482.905381511426</v>
      </c>
      <c r="I8" s="1356">
        <v>319.04000000000013</v>
      </c>
      <c r="J8" s="1358" t="s">
        <v>176</v>
      </c>
      <c r="K8" s="1352">
        <v>10482.905381511426</v>
      </c>
      <c r="L8" s="1366">
        <v>116.45</v>
      </c>
    </row>
    <row r="9" spans="1:12">
      <c r="A9" s="1365" t="s">
        <v>27</v>
      </c>
      <c r="B9" s="1353">
        <v>10601.007014064207</v>
      </c>
      <c r="C9" s="1354">
        <v>142</v>
      </c>
      <c r="D9" s="1357" t="s">
        <v>77</v>
      </c>
      <c r="E9" s="1353">
        <v>10601.007014064207</v>
      </c>
      <c r="F9" s="1355">
        <v>145.125</v>
      </c>
      <c r="G9" s="1359" t="s">
        <v>127</v>
      </c>
      <c r="H9" s="1352">
        <v>10601.007014064207</v>
      </c>
      <c r="I9" s="1356">
        <v>343.36000000000013</v>
      </c>
      <c r="J9" s="1358" t="s">
        <v>177</v>
      </c>
      <c r="K9" s="1352">
        <v>10601.007014064207</v>
      </c>
      <c r="L9" s="1366">
        <v>120.7</v>
      </c>
    </row>
    <row r="10" spans="1:12">
      <c r="A10" s="1365" t="s">
        <v>28</v>
      </c>
      <c r="B10" s="1353">
        <v>10723.12884918133</v>
      </c>
      <c r="C10" s="1354">
        <v>146</v>
      </c>
      <c r="D10" s="1357" t="s">
        <v>78</v>
      </c>
      <c r="E10" s="1353">
        <v>10723.12884918133</v>
      </c>
      <c r="F10" s="1355">
        <v>150</v>
      </c>
      <c r="G10" s="1359" t="s">
        <v>128</v>
      </c>
      <c r="H10" s="1352">
        <v>10723.12884918133</v>
      </c>
      <c r="I10" s="1356">
        <v>368.96000000000021</v>
      </c>
      <c r="J10" s="1358" t="s">
        <v>178</v>
      </c>
      <c r="K10" s="1352">
        <v>10723.12884918133</v>
      </c>
      <c r="L10" s="1366">
        <v>124.1</v>
      </c>
    </row>
    <row r="11" spans="1:12">
      <c r="A11" s="1365" t="s">
        <v>29</v>
      </c>
      <c r="B11" s="1353">
        <v>10848.801277245822</v>
      </c>
      <c r="C11" s="1354">
        <v>151</v>
      </c>
      <c r="D11" s="1357" t="s">
        <v>79</v>
      </c>
      <c r="E11" s="1353">
        <v>10848.801277245822</v>
      </c>
      <c r="F11" s="1355">
        <v>155.125</v>
      </c>
      <c r="G11" s="1359" t="s">
        <v>129</v>
      </c>
      <c r="H11" s="1352">
        <v>10848.801277245822</v>
      </c>
      <c r="I11" s="1356">
        <v>395.8400000000002</v>
      </c>
      <c r="J11" s="1358" t="s">
        <v>179</v>
      </c>
      <c r="K11" s="1352">
        <v>10848.801277245822</v>
      </c>
      <c r="L11" s="1366">
        <v>128.35</v>
      </c>
    </row>
    <row r="12" spans="1:12">
      <c r="A12" s="1365" t="s">
        <v>30</v>
      </c>
      <c r="B12" s="1353">
        <v>10977.662711566676</v>
      </c>
      <c r="C12" s="1354">
        <v>156</v>
      </c>
      <c r="D12" s="1357" t="s">
        <v>80</v>
      </c>
      <c r="E12" s="1353">
        <v>10977.662711566676</v>
      </c>
      <c r="F12" s="1355">
        <v>160.5</v>
      </c>
      <c r="G12" s="1359" t="s">
        <v>130</v>
      </c>
      <c r="H12" s="1352">
        <v>10977.662711566676</v>
      </c>
      <c r="I12" s="1356">
        <v>424.00000000000023</v>
      </c>
      <c r="J12" s="1358" t="s">
        <v>180</v>
      </c>
      <c r="K12" s="1352">
        <v>10977.662711566676</v>
      </c>
      <c r="L12" s="1366">
        <v>132.6</v>
      </c>
    </row>
    <row r="13" spans="1:12">
      <c r="A13" s="1365" t="s">
        <v>31</v>
      </c>
      <c r="B13" s="1353">
        <v>11109.425234722779</v>
      </c>
      <c r="C13" s="1354">
        <v>162</v>
      </c>
      <c r="D13" s="1357" t="s">
        <v>81</v>
      </c>
      <c r="E13" s="1353">
        <v>11109.425234722779</v>
      </c>
      <c r="F13" s="1355">
        <v>166.125</v>
      </c>
      <c r="G13" s="1359" t="s">
        <v>131</v>
      </c>
      <c r="H13" s="1352">
        <v>11109.425234722779</v>
      </c>
      <c r="I13" s="1356">
        <v>453.44000000000028</v>
      </c>
      <c r="J13" s="1358" t="s">
        <v>181</v>
      </c>
      <c r="K13" s="1352">
        <v>11109.425234722779</v>
      </c>
      <c r="L13" s="1366">
        <v>137.69999999999999</v>
      </c>
    </row>
    <row r="14" spans="1:12">
      <c r="A14" s="1365" t="s">
        <v>32</v>
      </c>
      <c r="B14" s="1353">
        <v>11243.853584975677</v>
      </c>
      <c r="C14" s="1354">
        <v>168</v>
      </c>
      <c r="D14" s="1357" t="s">
        <v>82</v>
      </c>
      <c r="E14" s="1353">
        <v>11243.853584975677</v>
      </c>
      <c r="F14" s="1355">
        <v>172</v>
      </c>
      <c r="G14" s="1359" t="s">
        <v>132</v>
      </c>
      <c r="H14" s="1352">
        <v>11243.853584975677</v>
      </c>
      <c r="I14" s="1356">
        <v>484.16000000000031</v>
      </c>
      <c r="J14" s="1358" t="s">
        <v>182</v>
      </c>
      <c r="K14" s="1352">
        <v>11243.853584975677</v>
      </c>
      <c r="L14" s="1366">
        <v>142.79999999999998</v>
      </c>
    </row>
    <row r="15" spans="1:12">
      <c r="A15" s="1365" t="s">
        <v>33</v>
      </c>
      <c r="B15" s="1353">
        <v>11380.751536794469</v>
      </c>
      <c r="C15" s="1354">
        <v>174</v>
      </c>
      <c r="D15" s="1357" t="s">
        <v>83</v>
      </c>
      <c r="E15" s="1353">
        <v>11380.751536794469</v>
      </c>
      <c r="F15" s="1355">
        <v>178.125</v>
      </c>
      <c r="G15" s="1359" t="s">
        <v>133</v>
      </c>
      <c r="H15" s="1352">
        <v>11380.751536794469</v>
      </c>
      <c r="I15" s="1356">
        <v>516.16000000000031</v>
      </c>
      <c r="J15" s="1358" t="s">
        <v>183</v>
      </c>
      <c r="K15" s="1352">
        <v>11380.751536794469</v>
      </c>
      <c r="L15" s="1366">
        <v>147.9</v>
      </c>
    </row>
    <row r="16" spans="1:12">
      <c r="A16" s="1365" t="s">
        <v>34</v>
      </c>
      <c r="B16" s="1353">
        <v>11519.952663624677</v>
      </c>
      <c r="C16" s="1354">
        <v>180</v>
      </c>
      <c r="D16" s="1357" t="s">
        <v>84</v>
      </c>
      <c r="E16" s="1353">
        <v>11519.952663624677</v>
      </c>
      <c r="F16" s="1355">
        <v>184.5</v>
      </c>
      <c r="G16" s="1359" t="s">
        <v>134</v>
      </c>
      <c r="H16" s="1352">
        <v>11519.952663624677</v>
      </c>
      <c r="I16" s="1356">
        <v>549.4400000000004</v>
      </c>
      <c r="J16" s="1358" t="s">
        <v>184</v>
      </c>
      <c r="K16" s="1352">
        <v>11519.952663624677</v>
      </c>
      <c r="L16" s="1366">
        <v>153</v>
      </c>
    </row>
    <row r="17" spans="1:12">
      <c r="A17" s="1365" t="s">
        <v>35</v>
      </c>
      <c r="B17" s="1353">
        <v>11661.313839010985</v>
      </c>
      <c r="C17" s="1354">
        <v>186</v>
      </c>
      <c r="D17" s="1357" t="s">
        <v>85</v>
      </c>
      <c r="E17" s="1353">
        <v>11661.313839010985</v>
      </c>
      <c r="F17" s="1355">
        <v>191.125</v>
      </c>
      <c r="G17" s="1359" t="s">
        <v>135</v>
      </c>
      <c r="H17" s="1352">
        <v>11661.313839010985</v>
      </c>
      <c r="I17" s="1356">
        <v>584.00000000000045</v>
      </c>
      <c r="J17" s="1358" t="s">
        <v>185</v>
      </c>
      <c r="K17" s="1352">
        <v>11661.313839010985</v>
      </c>
      <c r="L17" s="1366">
        <v>158.1</v>
      </c>
    </row>
    <row r="18" spans="1:12">
      <c r="A18" s="1365" t="s">
        <v>36</v>
      </c>
      <c r="B18" s="1353">
        <v>11804.710523966853</v>
      </c>
      <c r="C18" s="1354">
        <v>193</v>
      </c>
      <c r="D18" s="1357" t="s">
        <v>86</v>
      </c>
      <c r="E18" s="1353">
        <v>11804.710523966853</v>
      </c>
      <c r="F18" s="1355">
        <v>198</v>
      </c>
      <c r="G18" s="1359" t="s">
        <v>136</v>
      </c>
      <c r="H18" s="1352">
        <v>11804.710523966853</v>
      </c>
      <c r="I18" s="1356">
        <v>619.84000000000049</v>
      </c>
      <c r="J18" s="1358" t="s">
        <v>186</v>
      </c>
      <c r="K18" s="1352">
        <v>11804.710523966853</v>
      </c>
      <c r="L18" s="1366">
        <v>164.04999999999998</v>
      </c>
    </row>
    <row r="19" spans="1:12">
      <c r="A19" s="1365" t="s">
        <v>37</v>
      </c>
      <c r="B19" s="1353">
        <v>11950.033261783317</v>
      </c>
      <c r="C19" s="1354">
        <v>200</v>
      </c>
      <c r="D19" s="1357" t="s">
        <v>87</v>
      </c>
      <c r="E19" s="1353">
        <v>11950.033261783317</v>
      </c>
      <c r="F19" s="1355">
        <v>205.125</v>
      </c>
      <c r="G19" s="1359" t="s">
        <v>137</v>
      </c>
      <c r="H19" s="1352">
        <v>11950.033261783317</v>
      </c>
      <c r="I19" s="1356">
        <v>656.9600000000006</v>
      </c>
      <c r="J19" s="1358" t="s">
        <v>187</v>
      </c>
      <c r="K19" s="1352">
        <v>11950.033261783317</v>
      </c>
      <c r="L19" s="1366">
        <v>170</v>
      </c>
    </row>
    <row r="20" spans="1:12">
      <c r="A20" s="1365" t="s">
        <v>38</v>
      </c>
      <c r="B20" s="1353">
        <v>12097.185013920458</v>
      </c>
      <c r="C20" s="1354">
        <v>207</v>
      </c>
      <c r="D20" s="1357" t="s">
        <v>88</v>
      </c>
      <c r="E20" s="1353">
        <v>12097.185013920458</v>
      </c>
      <c r="F20" s="1355">
        <v>212.5</v>
      </c>
      <c r="G20" s="1359" t="s">
        <v>138</v>
      </c>
      <c r="H20" s="1352">
        <v>12097.185013920458</v>
      </c>
      <c r="I20" s="1356">
        <v>695.36000000000058</v>
      </c>
      <c r="J20" s="1358" t="s">
        <v>188</v>
      </c>
      <c r="K20" s="1352">
        <v>12097.185013920458</v>
      </c>
      <c r="L20" s="1366">
        <v>175.95</v>
      </c>
    </row>
    <row r="21" spans="1:12">
      <c r="A21" s="1365" t="s">
        <v>39</v>
      </c>
      <c r="B21" s="1353">
        <v>12246.079097037164</v>
      </c>
      <c r="C21" s="1354">
        <v>215</v>
      </c>
      <c r="D21" s="1357" t="s">
        <v>89</v>
      </c>
      <c r="E21" s="1353">
        <v>12246.079097037164</v>
      </c>
      <c r="F21" s="1355">
        <v>220.125</v>
      </c>
      <c r="G21" s="1359" t="s">
        <v>139</v>
      </c>
      <c r="H21" s="1352">
        <v>12246.079097037164</v>
      </c>
      <c r="I21" s="1356">
        <v>735.04000000000065</v>
      </c>
      <c r="J21" s="1358" t="s">
        <v>189</v>
      </c>
      <c r="K21" s="1352">
        <v>12246.079097037164</v>
      </c>
      <c r="L21" s="1366">
        <v>182.75</v>
      </c>
    </row>
    <row r="22" spans="1:12">
      <c r="A22" s="1365" t="s">
        <v>40</v>
      </c>
      <c r="B22" s="1353">
        <v>12396.637559331797</v>
      </c>
      <c r="C22" s="1354">
        <v>222</v>
      </c>
      <c r="D22" s="1357" t="s">
        <v>90</v>
      </c>
      <c r="E22" s="1353">
        <v>12396.637559331797</v>
      </c>
      <c r="F22" s="1355">
        <v>228</v>
      </c>
      <c r="G22" s="1359" t="s">
        <v>140</v>
      </c>
      <c r="H22" s="1352">
        <v>12396.637559331797</v>
      </c>
      <c r="I22" s="1356">
        <v>776.00000000000068</v>
      </c>
      <c r="J22" s="1358" t="s">
        <v>190</v>
      </c>
      <c r="K22" s="1352">
        <v>12396.637559331797</v>
      </c>
      <c r="L22" s="1366">
        <v>188.7</v>
      </c>
    </row>
    <row r="23" spans="1:12">
      <c r="A23" s="1365" t="s">
        <v>41</v>
      </c>
      <c r="B23" s="1353">
        <v>12548.789884236512</v>
      </c>
      <c r="C23" s="1354">
        <v>230</v>
      </c>
      <c r="D23" s="1357" t="s">
        <v>91</v>
      </c>
      <c r="E23" s="1353">
        <v>12548.789884236512</v>
      </c>
      <c r="F23" s="1355">
        <v>265.33600000000001</v>
      </c>
      <c r="G23" s="1359" t="s">
        <v>141</v>
      </c>
      <c r="H23" s="1352">
        <v>12548.789884236512</v>
      </c>
      <c r="I23" s="1356">
        <v>974.80000000000075</v>
      </c>
      <c r="J23" s="1358" t="s">
        <v>191</v>
      </c>
      <c r="K23" s="1352">
        <v>12548.789884236512</v>
      </c>
      <c r="L23" s="1366">
        <v>195.5</v>
      </c>
    </row>
    <row r="24" spans="1:12">
      <c r="A24" s="1365" t="s">
        <v>42</v>
      </c>
      <c r="B24" s="1353">
        <v>12702.47194226124</v>
      </c>
      <c r="C24" s="1354">
        <v>268</v>
      </c>
      <c r="D24" s="1357" t="s">
        <v>92</v>
      </c>
      <c r="E24" s="1353">
        <v>12702.47194226124</v>
      </c>
      <c r="F24" s="1355">
        <v>277.50400000000008</v>
      </c>
      <c r="G24" s="1359" t="s">
        <v>142</v>
      </c>
      <c r="H24" s="1352">
        <v>12702.47194226124</v>
      </c>
      <c r="I24" s="1356">
        <v>1040.8000000000009</v>
      </c>
      <c r="J24" s="1358" t="s">
        <v>192</v>
      </c>
      <c r="K24" s="1352">
        <v>12702.47194226124</v>
      </c>
      <c r="L24" s="1366">
        <v>227.79999999999998</v>
      </c>
    </row>
    <row r="25" spans="1:12">
      <c r="A25" s="1365" t="s">
        <v>43</v>
      </c>
      <c r="B25" s="1353">
        <v>12857.62513383745</v>
      </c>
      <c r="C25" s="1354">
        <v>280</v>
      </c>
      <c r="D25" s="1357" t="s">
        <v>93</v>
      </c>
      <c r="E25" s="1353">
        <v>12857.62513383745</v>
      </c>
      <c r="F25" s="1355">
        <v>290.10400000000004</v>
      </c>
      <c r="G25" s="1359" t="s">
        <v>143</v>
      </c>
      <c r="H25" s="1352">
        <v>12857.62513383745</v>
      </c>
      <c r="I25" s="1356">
        <v>1109.2000000000012</v>
      </c>
      <c r="J25" s="1358" t="s">
        <v>193</v>
      </c>
      <c r="K25" s="1352">
        <v>12857.62513383745</v>
      </c>
      <c r="L25" s="1366">
        <v>238</v>
      </c>
    </row>
    <row r="26" spans="1:12">
      <c r="A26" s="1365" t="s">
        <v>44</v>
      </c>
      <c r="B26" s="1353">
        <v>13014.19568119332</v>
      </c>
      <c r="C26" s="1354">
        <v>293</v>
      </c>
      <c r="D26" s="1357" t="s">
        <v>94</v>
      </c>
      <c r="E26" s="1353">
        <v>13014.19568119332</v>
      </c>
      <c r="F26" s="1355">
        <v>303.13600000000008</v>
      </c>
      <c r="G26" s="1359" t="s">
        <v>144</v>
      </c>
      <c r="H26" s="1352">
        <v>13014.19568119332</v>
      </c>
      <c r="I26" s="1356">
        <v>1180.0000000000009</v>
      </c>
      <c r="J26" s="1358" t="s">
        <v>194</v>
      </c>
      <c r="K26" s="1352">
        <v>13014.19568119332</v>
      </c>
      <c r="L26" s="1366">
        <v>249.04999999999998</v>
      </c>
    </row>
    <row r="27" spans="1:12">
      <c r="A27" s="1365" t="s">
        <v>45</v>
      </c>
      <c r="B27" s="1353">
        <v>13172.134037950871</v>
      </c>
      <c r="C27" s="1354">
        <v>306</v>
      </c>
      <c r="D27" s="1357" t="s">
        <v>95</v>
      </c>
      <c r="E27" s="1353">
        <v>13172.134037950871</v>
      </c>
      <c r="F27" s="1355">
        <v>316.60000000000014</v>
      </c>
      <c r="G27" s="1359" t="s">
        <v>145</v>
      </c>
      <c r="H27" s="1352">
        <v>13172.134037950871</v>
      </c>
      <c r="I27" s="1356">
        <v>1253.200000000001</v>
      </c>
      <c r="J27" s="1358" t="s">
        <v>195</v>
      </c>
      <c r="K27" s="1352">
        <v>13172.134037950871</v>
      </c>
      <c r="L27" s="1366">
        <v>260.09999999999997</v>
      </c>
    </row>
    <row r="28" spans="1:12">
      <c r="A28" s="1365" t="s">
        <v>46</v>
      </c>
      <c r="B28" s="1353">
        <v>13331.394392752787</v>
      </c>
      <c r="C28" s="1354">
        <v>320</v>
      </c>
      <c r="D28" s="1357" t="s">
        <v>96</v>
      </c>
      <c r="E28" s="1353">
        <v>13331.394392752787</v>
      </c>
      <c r="F28" s="1355">
        <v>330.49600000000021</v>
      </c>
      <c r="G28" s="1359" t="s">
        <v>146</v>
      </c>
      <c r="H28" s="1352">
        <v>13331.394392752787</v>
      </c>
      <c r="I28" s="1356">
        <v>1328.8000000000009</v>
      </c>
      <c r="J28" s="1358" t="s">
        <v>196</v>
      </c>
      <c r="K28" s="1352">
        <v>13331.394392752787</v>
      </c>
      <c r="L28" s="1366">
        <v>272</v>
      </c>
    </row>
    <row r="29" spans="1:12">
      <c r="A29" s="1365" t="s">
        <v>47</v>
      </c>
      <c r="B29" s="1353">
        <v>13491.934248758058</v>
      </c>
      <c r="C29" s="1354">
        <v>334</v>
      </c>
      <c r="D29" s="1357" t="s">
        <v>97</v>
      </c>
      <c r="E29" s="1353">
        <v>13491.934248758058</v>
      </c>
      <c r="F29" s="1355">
        <v>344.82400000000024</v>
      </c>
      <c r="G29" s="1359" t="s">
        <v>147</v>
      </c>
      <c r="H29" s="1352">
        <v>13491.934248758058</v>
      </c>
      <c r="I29" s="1356">
        <v>1406.8000000000011</v>
      </c>
      <c r="J29" s="1358" t="s">
        <v>197</v>
      </c>
      <c r="K29" s="1352">
        <v>13491.934248758058</v>
      </c>
      <c r="L29" s="1366">
        <v>283.89999999999998</v>
      </c>
    </row>
    <row r="30" spans="1:12">
      <c r="A30" s="1365" t="s">
        <v>48</v>
      </c>
      <c r="B30" s="1353">
        <v>13653.714064921032</v>
      </c>
      <c r="C30" s="1354">
        <v>348</v>
      </c>
      <c r="D30" s="1357" t="s">
        <v>98</v>
      </c>
      <c r="E30" s="1353">
        <v>13653.714064921032</v>
      </c>
      <c r="F30" s="1355">
        <v>359.58400000000029</v>
      </c>
      <c r="G30" s="1359" t="s">
        <v>148</v>
      </c>
      <c r="H30" s="1352">
        <v>13653.714064921032</v>
      </c>
      <c r="I30" s="1356">
        <v>1487.2000000000012</v>
      </c>
      <c r="J30" s="1358" t="s">
        <v>198</v>
      </c>
      <c r="K30" s="1352">
        <v>13653.714064921032</v>
      </c>
      <c r="L30" s="1366">
        <v>295.8</v>
      </c>
    </row>
    <row r="31" spans="1:12">
      <c r="A31" s="1365" t="s">
        <v>49</v>
      </c>
      <c r="B31" s="1353">
        <v>13816.696948011459</v>
      </c>
      <c r="C31" s="1354">
        <v>363</v>
      </c>
      <c r="D31" s="1357" t="s">
        <v>99</v>
      </c>
      <c r="E31" s="1353">
        <v>13816.696948011459</v>
      </c>
      <c r="F31" s="1355">
        <v>374.77600000000029</v>
      </c>
      <c r="G31" s="1359" t="s">
        <v>149</v>
      </c>
      <c r="H31" s="1352">
        <v>13816.696948011459</v>
      </c>
      <c r="I31" s="1356">
        <v>1570.0000000000011</v>
      </c>
      <c r="J31" s="1358" t="s">
        <v>199</v>
      </c>
      <c r="K31" s="1352">
        <v>13816.696948011459</v>
      </c>
      <c r="L31" s="1366">
        <v>308.55</v>
      </c>
    </row>
    <row r="32" spans="1:12">
      <c r="A32" s="1365" t="s">
        <v>50</v>
      </c>
      <c r="B32" s="1353">
        <v>13980.848386632733</v>
      </c>
      <c r="C32" s="1354">
        <v>379</v>
      </c>
      <c r="D32" s="1357" t="s">
        <v>100</v>
      </c>
      <c r="E32" s="1353">
        <v>13980.848386632733</v>
      </c>
      <c r="F32" s="1355">
        <v>390.40000000000038</v>
      </c>
      <c r="G32" s="1359" t="s">
        <v>150</v>
      </c>
      <c r="H32" s="1352">
        <v>13980.848386632733</v>
      </c>
      <c r="I32" s="1356">
        <v>1655.2000000000012</v>
      </c>
      <c r="J32" s="1358" t="s">
        <v>200</v>
      </c>
      <c r="K32" s="1352">
        <v>13980.848386632733</v>
      </c>
      <c r="L32" s="1366">
        <v>322.14999999999998</v>
      </c>
    </row>
    <row r="33" spans="1:12">
      <c r="A33" s="1365" t="s">
        <v>51</v>
      </c>
      <c r="B33" s="1353">
        <v>14146.136020253121</v>
      </c>
      <c r="C33" s="1354">
        <v>395</v>
      </c>
      <c r="D33" s="1357" t="s">
        <v>101</v>
      </c>
      <c r="E33" s="1353">
        <v>14146.136020253121</v>
      </c>
      <c r="F33" s="1355">
        <v>406.45600000000042</v>
      </c>
      <c r="G33" s="1359" t="s">
        <v>151</v>
      </c>
      <c r="H33" s="1352">
        <v>14146.136020253121</v>
      </c>
      <c r="I33" s="1356">
        <v>1742.8000000000011</v>
      </c>
      <c r="J33" s="1358" t="s">
        <v>201</v>
      </c>
      <c r="K33" s="1352">
        <v>14146.136020253121</v>
      </c>
      <c r="L33" s="1366">
        <v>335.75</v>
      </c>
    </row>
    <row r="34" spans="1:12">
      <c r="A34" s="1365" t="s">
        <v>52</v>
      </c>
      <c r="B34" s="1353">
        <v>14312.529437621874</v>
      </c>
      <c r="C34" s="1354">
        <v>411</v>
      </c>
      <c r="D34" s="1357" t="s">
        <v>102</v>
      </c>
      <c r="E34" s="1353">
        <v>14312.529437621874</v>
      </c>
      <c r="F34" s="1355">
        <v>422.94400000000047</v>
      </c>
      <c r="G34" s="1359" t="s">
        <v>152</v>
      </c>
      <c r="H34" s="1352">
        <v>14312.529437621874</v>
      </c>
      <c r="I34" s="1356">
        <v>1832.8000000000013</v>
      </c>
      <c r="J34" s="1358" t="s">
        <v>202</v>
      </c>
      <c r="K34" s="1352">
        <v>14312.529437621874</v>
      </c>
      <c r="L34" s="1366">
        <v>349.34999999999997</v>
      </c>
    </row>
    <row r="35" spans="1:12">
      <c r="A35" s="1365" t="s">
        <v>53</v>
      </c>
      <c r="B35" s="1353">
        <v>14479.999999999998</v>
      </c>
      <c r="C35" s="1354">
        <v>428</v>
      </c>
      <c r="D35" s="1357" t="s">
        <v>103</v>
      </c>
      <c r="E35" s="1353">
        <v>14479.999999999998</v>
      </c>
      <c r="F35" s="1355">
        <v>439.86400000000049</v>
      </c>
      <c r="G35" s="1359" t="s">
        <v>153</v>
      </c>
      <c r="H35" s="1352">
        <v>14479.999999999998</v>
      </c>
      <c r="I35" s="1356">
        <v>1925.2000000000014</v>
      </c>
      <c r="J35" s="1358" t="s">
        <v>203</v>
      </c>
      <c r="K35" s="1352">
        <v>14479.999999999998</v>
      </c>
      <c r="L35" s="1366">
        <v>363.8</v>
      </c>
    </row>
    <row r="36" spans="1:12">
      <c r="A36" s="1365" t="s">
        <v>54</v>
      </c>
      <c r="B36" s="1353">
        <v>14648.520685467636</v>
      </c>
      <c r="C36" s="1354">
        <v>445</v>
      </c>
      <c r="D36" s="1357" t="s">
        <v>104</v>
      </c>
      <c r="E36" s="1353">
        <v>14648.520685467636</v>
      </c>
      <c r="F36" s="1355">
        <v>457.21600000000058</v>
      </c>
      <c r="G36" s="1359" t="s">
        <v>154</v>
      </c>
      <c r="H36" s="1352">
        <v>14648.520685467636</v>
      </c>
      <c r="I36" s="1356">
        <v>2020.0000000000014</v>
      </c>
      <c r="J36" s="1358" t="s">
        <v>204</v>
      </c>
      <c r="K36" s="1352">
        <v>14648.520685467636</v>
      </c>
      <c r="L36" s="1366">
        <v>378.25</v>
      </c>
    </row>
    <row r="37" spans="1:12">
      <c r="A37" s="1365" t="s">
        <v>55</v>
      </c>
      <c r="B37" s="1353">
        <v>14818.065951229724</v>
      </c>
      <c r="C37" s="1354">
        <v>462</v>
      </c>
      <c r="D37" s="1357" t="s">
        <v>105</v>
      </c>
      <c r="E37" s="1353">
        <v>14818.065951229724</v>
      </c>
      <c r="F37" s="1355">
        <v>475.00000000000063</v>
      </c>
      <c r="G37" s="1359" t="s">
        <v>155</v>
      </c>
      <c r="H37" s="1352">
        <v>14818.065951229724</v>
      </c>
      <c r="I37" s="1356">
        <v>2117.2000000000016</v>
      </c>
      <c r="J37" s="1358" t="s">
        <v>205</v>
      </c>
      <c r="K37" s="1352">
        <v>14818.065951229724</v>
      </c>
      <c r="L37" s="1366">
        <v>392.7</v>
      </c>
    </row>
    <row r="38" spans="1:12">
      <c r="A38" s="1365" t="s">
        <v>56</v>
      </c>
      <c r="B38" s="1353">
        <v>14988.611611368971</v>
      </c>
      <c r="C38" s="1354">
        <v>480</v>
      </c>
      <c r="D38" s="1357" t="s">
        <v>106</v>
      </c>
      <c r="E38" s="1353">
        <v>14988.611611368971</v>
      </c>
      <c r="F38" s="1355">
        <v>493.21600000000069</v>
      </c>
      <c r="G38" s="1359" t="s">
        <v>156</v>
      </c>
      <c r="H38" s="1352">
        <v>14988.611611368971</v>
      </c>
      <c r="I38" s="1356">
        <v>2216.8000000000011</v>
      </c>
      <c r="J38" s="1358" t="s">
        <v>206</v>
      </c>
      <c r="K38" s="1352">
        <v>14988.611611368971</v>
      </c>
      <c r="L38" s="1366">
        <v>408</v>
      </c>
    </row>
    <row r="39" spans="1:12">
      <c r="A39" s="1365" t="s">
        <v>57</v>
      </c>
      <c r="B39" s="1353">
        <v>15160.134727919629</v>
      </c>
      <c r="C39" s="1354">
        <v>499</v>
      </c>
      <c r="D39" s="1357" t="s">
        <v>107</v>
      </c>
      <c r="E39" s="1353">
        <v>15160.134727919629</v>
      </c>
      <c r="F39" s="1355">
        <v>511.86400000000071</v>
      </c>
      <c r="G39" s="1359" t="s">
        <v>157</v>
      </c>
      <c r="H39" s="1352">
        <v>15160.134727919629</v>
      </c>
      <c r="I39" s="1356">
        <v>2318.8000000000015</v>
      </c>
      <c r="J39" s="1358" t="s">
        <v>207</v>
      </c>
      <c r="K39" s="1352">
        <v>15160.134727919629</v>
      </c>
      <c r="L39" s="1366">
        <v>424.15</v>
      </c>
    </row>
    <row r="40" spans="1:12">
      <c r="A40" s="1365" t="s">
        <v>58</v>
      </c>
      <c r="B40" s="1353">
        <v>15332.613513479357</v>
      </c>
      <c r="C40" s="1354">
        <v>518</v>
      </c>
      <c r="D40" s="1357" t="s">
        <v>108</v>
      </c>
      <c r="E40" s="1353">
        <v>15332.613513479357</v>
      </c>
      <c r="F40" s="1355">
        <v>530.94400000000087</v>
      </c>
      <c r="G40" s="1359" t="s">
        <v>158</v>
      </c>
      <c r="H40" s="1352">
        <v>15332.613513479357</v>
      </c>
      <c r="I40" s="1356">
        <v>2423.2000000000016</v>
      </c>
      <c r="J40" s="1358" t="s">
        <v>208</v>
      </c>
      <c r="K40" s="1352">
        <v>15332.613513479357</v>
      </c>
      <c r="L40" s="1366">
        <v>440.3</v>
      </c>
    </row>
    <row r="41" spans="1:12">
      <c r="A41" s="1365" t="s">
        <v>59</v>
      </c>
      <c r="B41" s="1353">
        <v>15506.027243857092</v>
      </c>
      <c r="C41" s="1354">
        <v>537</v>
      </c>
      <c r="D41" s="1357" t="s">
        <v>109</v>
      </c>
      <c r="E41" s="1353">
        <v>15506.027243857092</v>
      </c>
      <c r="F41" s="1355">
        <v>550.45600000000081</v>
      </c>
      <c r="G41" s="1359" t="s">
        <v>159</v>
      </c>
      <c r="H41" s="1352">
        <v>15506.027243857092</v>
      </c>
      <c r="I41" s="1356">
        <v>2530.0000000000014</v>
      </c>
      <c r="J41" s="1358" t="s">
        <v>209</v>
      </c>
      <c r="K41" s="1352">
        <v>15506.027243857092</v>
      </c>
      <c r="L41" s="1366">
        <v>456.45</v>
      </c>
    </row>
    <row r="42" spans="1:12">
      <c r="A42" s="1365" t="s">
        <v>60</v>
      </c>
      <c r="B42" s="1353">
        <v>15680.356179484832</v>
      </c>
      <c r="C42" s="1354">
        <v>557</v>
      </c>
      <c r="D42" s="1357" t="s">
        <v>110</v>
      </c>
      <c r="E42" s="1353">
        <v>15680.356179484832</v>
      </c>
      <c r="F42" s="1355">
        <v>570.40000000000089</v>
      </c>
      <c r="G42" s="1359" t="s">
        <v>160</v>
      </c>
      <c r="H42" s="1352">
        <v>15680.356179484832</v>
      </c>
      <c r="I42" s="1356">
        <v>2639.2000000000016</v>
      </c>
      <c r="J42" s="1358" t="s">
        <v>210</v>
      </c>
      <c r="K42" s="1352">
        <v>15680.356179484832</v>
      </c>
      <c r="L42" s="1366">
        <v>473.45</v>
      </c>
    </row>
    <row r="43" spans="1:12">
      <c r="A43" s="1365" t="s">
        <v>61</v>
      </c>
      <c r="B43" s="1353">
        <v>15855.581494511127</v>
      </c>
      <c r="C43" s="1354">
        <v>577</v>
      </c>
      <c r="D43" s="1357" t="s">
        <v>111</v>
      </c>
      <c r="E43" s="1353">
        <v>15855.581494511127</v>
      </c>
      <c r="F43" s="1355">
        <v>590.77600000000098</v>
      </c>
      <c r="G43" s="1359" t="s">
        <v>161</v>
      </c>
      <c r="H43" s="1352">
        <v>15855.581494511127</v>
      </c>
      <c r="I43" s="1356">
        <v>2750.8000000000015</v>
      </c>
      <c r="J43" s="1358" t="s">
        <v>211</v>
      </c>
      <c r="K43" s="1352">
        <v>15855.581494511127</v>
      </c>
      <c r="L43" s="1366">
        <v>490.45</v>
      </c>
    </row>
    <row r="44" spans="1:12">
      <c r="A44" s="1365" t="s">
        <v>62</v>
      </c>
      <c r="B44" s="1353">
        <v>16031.685212651502</v>
      </c>
      <c r="C44" s="1354">
        <v>597</v>
      </c>
      <c r="D44" s="1357" t="s">
        <v>112</v>
      </c>
      <c r="E44" s="1353">
        <v>16031.685212651502</v>
      </c>
      <c r="F44" s="1355">
        <v>611.58400000000097</v>
      </c>
      <c r="G44" s="1359" t="s">
        <v>162</v>
      </c>
      <c r="H44" s="1352">
        <v>16031.685212651502</v>
      </c>
      <c r="I44" s="1356">
        <v>2864.8000000000015</v>
      </c>
      <c r="J44" s="1358" t="s">
        <v>212</v>
      </c>
      <c r="K44" s="1352">
        <v>16031.685212651502</v>
      </c>
      <c r="L44" s="1366">
        <v>507.45</v>
      </c>
    </row>
    <row r="45" spans="1:12">
      <c r="A45" s="1365" t="s">
        <v>63</v>
      </c>
      <c r="B45" s="1353">
        <v>16208.650149002255</v>
      </c>
      <c r="C45" s="1354">
        <v>618</v>
      </c>
      <c r="D45" s="1357" t="s">
        <v>113</v>
      </c>
      <c r="E45" s="1353">
        <v>16208.650149002255</v>
      </c>
      <c r="F45" s="1355">
        <v>632.82400000000121</v>
      </c>
      <c r="G45" s="1359" t="s">
        <v>163</v>
      </c>
      <c r="H45" s="1352">
        <v>16208.650149002255</v>
      </c>
      <c r="I45" s="1356">
        <v>2981.2000000000012</v>
      </c>
      <c r="J45" s="1358" t="s">
        <v>213</v>
      </c>
      <c r="K45" s="1352">
        <v>16208.650149002255</v>
      </c>
      <c r="L45" s="1366">
        <v>525.29999999999995</v>
      </c>
    </row>
    <row r="46" spans="1:12">
      <c r="A46" s="1365" t="s">
        <v>64</v>
      </c>
      <c r="B46" s="1353">
        <v>16386.459857134112</v>
      </c>
      <c r="C46" s="1354">
        <v>640</v>
      </c>
      <c r="D46" s="1357" t="s">
        <v>114</v>
      </c>
      <c r="E46" s="1353">
        <v>16386.459857134112</v>
      </c>
      <c r="F46" s="1355">
        <v>654.49600000000123</v>
      </c>
      <c r="G46" s="1359" t="s">
        <v>164</v>
      </c>
      <c r="H46" s="1352">
        <v>16386.459857134112</v>
      </c>
      <c r="I46" s="1356">
        <v>3100.0000000000014</v>
      </c>
      <c r="J46" s="1358" t="s">
        <v>214</v>
      </c>
      <c r="K46" s="1352">
        <v>16386.459857134112</v>
      </c>
      <c r="L46" s="1366">
        <v>544</v>
      </c>
    </row>
    <row r="47" spans="1:12">
      <c r="A47" s="1365" t="s">
        <v>65</v>
      </c>
      <c r="B47" s="1353">
        <v>16565.098580874517</v>
      </c>
      <c r="C47" s="1354">
        <v>662</v>
      </c>
      <c r="D47" s="1357" t="s">
        <v>115</v>
      </c>
      <c r="E47" s="1353">
        <v>16565.098580874517</v>
      </c>
      <c r="F47" s="1355">
        <v>676.60000000000127</v>
      </c>
      <c r="G47" s="1359" t="s">
        <v>165</v>
      </c>
      <c r="H47" s="1352">
        <v>16565.098580874517</v>
      </c>
      <c r="I47" s="1356">
        <v>3221.2000000000016</v>
      </c>
      <c r="J47" s="1358" t="s">
        <v>215</v>
      </c>
      <c r="K47" s="1352">
        <v>16565.098580874517</v>
      </c>
      <c r="L47" s="1366">
        <v>562.69999999999993</v>
      </c>
    </row>
    <row r="48" spans="1:12">
      <c r="A48" s="1365" t="s">
        <v>66</v>
      </c>
      <c r="B48" s="1353">
        <v>16744.551210265719</v>
      </c>
      <c r="C48" s="1354">
        <v>684</v>
      </c>
      <c r="D48" s="1357" t="s">
        <v>116</v>
      </c>
      <c r="E48" s="1353">
        <v>16744.551210265719</v>
      </c>
      <c r="F48" s="1355">
        <v>699.13600000000145</v>
      </c>
      <c r="G48" s="1359" t="s">
        <v>166</v>
      </c>
      <c r="H48" s="1352">
        <v>16744.551210265719</v>
      </c>
      <c r="I48" s="1356">
        <v>3344.8000000000015</v>
      </c>
      <c r="J48" s="1358" t="s">
        <v>216</v>
      </c>
      <c r="K48" s="1352">
        <v>16744.551210265719</v>
      </c>
      <c r="L48" s="1366">
        <v>581.4</v>
      </c>
    </row>
    <row r="49" spans="1:12">
      <c r="A49" s="1365" t="s">
        <v>67</v>
      </c>
      <c r="B49" s="1353">
        <v>16924.803241251866</v>
      </c>
      <c r="C49" s="1354">
        <v>707</v>
      </c>
      <c r="D49" s="1357" t="s">
        <v>117</v>
      </c>
      <c r="E49" s="1353">
        <v>16924.803241251866</v>
      </c>
      <c r="F49" s="1355">
        <v>722.10400000000141</v>
      </c>
      <c r="G49" s="1359" t="s">
        <v>167</v>
      </c>
      <c r="H49" s="1352">
        <v>16924.803241251866</v>
      </c>
      <c r="I49" s="1356">
        <v>3470.8000000000015</v>
      </c>
      <c r="J49" s="1358" t="s">
        <v>217</v>
      </c>
      <c r="K49" s="1352">
        <v>16924.803241251866</v>
      </c>
      <c r="L49" s="1366">
        <v>600.94999999999993</v>
      </c>
    </row>
    <row r="50" spans="1:12">
      <c r="A50" s="1365" t="s">
        <v>68</v>
      </c>
      <c r="B50" s="1353">
        <v>17105.84073870509</v>
      </c>
      <c r="C50" s="1354">
        <v>730</v>
      </c>
      <c r="D50" s="1357" t="s">
        <v>118</v>
      </c>
      <c r="E50" s="1353">
        <v>17105.84073870509</v>
      </c>
      <c r="F50" s="1355">
        <v>745.50400000000161</v>
      </c>
      <c r="G50" s="1359" t="s">
        <v>168</v>
      </c>
      <c r="H50" s="1352">
        <v>17105.84073870509</v>
      </c>
      <c r="I50" s="1356">
        <v>3599.2000000000016</v>
      </c>
      <c r="J50" s="1358" t="s">
        <v>218</v>
      </c>
      <c r="K50" s="1352">
        <v>17105.84073870509</v>
      </c>
      <c r="L50" s="1366">
        <v>620.5</v>
      </c>
    </row>
    <row r="51" spans="1:12">
      <c r="A51" s="1365" t="s">
        <v>69</v>
      </c>
      <c r="B51" s="1353">
        <v>17287.650302448536</v>
      </c>
      <c r="C51" s="1354">
        <v>754</v>
      </c>
      <c r="D51" s="1357" t="s">
        <v>119</v>
      </c>
      <c r="E51" s="1353">
        <v>17287.650302448536</v>
      </c>
      <c r="F51" s="1355">
        <v>769.3360000000016</v>
      </c>
      <c r="G51" s="1359" t="s">
        <v>169</v>
      </c>
      <c r="H51" s="1352">
        <v>17287.650302448536</v>
      </c>
      <c r="I51" s="1356">
        <v>3730.0000000000018</v>
      </c>
      <c r="J51" s="1358" t="s">
        <v>219</v>
      </c>
      <c r="K51" s="1352">
        <v>17287.650302448536</v>
      </c>
      <c r="L51" s="1366">
        <v>640.9</v>
      </c>
    </row>
    <row r="52" spans="1:12" ht="17.25" thickBot="1">
      <c r="A52" s="1367" t="s">
        <v>70</v>
      </c>
      <c r="B52" s="1368">
        <v>17470.219035975933</v>
      </c>
      <c r="C52" s="1369">
        <v>778</v>
      </c>
      <c r="D52" s="1370" t="s">
        <v>120</v>
      </c>
      <c r="E52" s="1368">
        <v>17470.219035975933</v>
      </c>
      <c r="F52" s="1369">
        <v>793.60000000000161</v>
      </c>
      <c r="G52" s="1371" t="s">
        <v>170</v>
      </c>
      <c r="H52" s="1372">
        <v>17470.219035975933</v>
      </c>
      <c r="I52" s="1373">
        <v>3863.2000000000021</v>
      </c>
      <c r="J52" s="1374" t="s">
        <v>220</v>
      </c>
      <c r="K52" s="1372">
        <v>17470.219035975933</v>
      </c>
      <c r="L52" s="1375">
        <v>661.3</v>
      </c>
    </row>
    <row r="54" spans="1:12">
      <c r="C54" s="11" t="s">
        <v>5087</v>
      </c>
      <c r="F54" t="s">
        <v>5089</v>
      </c>
      <c r="I54" t="s">
        <v>5090</v>
      </c>
      <c r="L54" t="s">
        <v>5091</v>
      </c>
    </row>
  </sheetData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8"/>
  <sheetViews>
    <sheetView zoomScaleNormal="100" workbookViewId="0">
      <selection activeCell="E16" sqref="E16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5027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5028</v>
      </c>
      <c r="F6" s="24"/>
    </row>
    <row r="7" spans="2:8">
      <c r="B7" s="20"/>
      <c r="C7" s="21"/>
      <c r="D7" s="29"/>
      <c r="E7" s="162" t="s">
        <v>5029</v>
      </c>
      <c r="F7" s="24"/>
    </row>
    <row r="8" spans="2:8">
      <c r="B8" s="20"/>
      <c r="C8" s="21"/>
      <c r="E8" s="162" t="s">
        <v>5061</v>
      </c>
      <c r="F8" s="24"/>
    </row>
    <row r="9" spans="2:8">
      <c r="B9" s="20"/>
      <c r="C9" s="21"/>
      <c r="E9" s="162" t="s">
        <v>5062</v>
      </c>
      <c r="F9" s="24"/>
    </row>
    <row r="10" spans="2:8">
      <c r="B10" s="866"/>
      <c r="C10" s="1119"/>
      <c r="E10" s="162"/>
      <c r="F10" s="24"/>
    </row>
    <row r="11" spans="2:8">
      <c r="B11" s="866"/>
      <c r="C11" s="1119"/>
      <c r="D11" s="25" t="s">
        <v>5065</v>
      </c>
      <c r="E11" s="162"/>
      <c r="F11" s="24"/>
    </row>
    <row r="12" spans="2:8">
      <c r="B12" s="866"/>
      <c r="C12" s="1119"/>
      <c r="E12" s="162" t="s">
        <v>5064</v>
      </c>
      <c r="F12" s="24"/>
    </row>
    <row r="13" spans="2:8">
      <c r="B13" s="866"/>
      <c r="C13" s="1119"/>
      <c r="E13" s="162"/>
      <c r="F13" s="24"/>
    </row>
    <row r="14" spans="2:8">
      <c r="B14" s="866"/>
      <c r="C14" s="1119"/>
      <c r="D14" s="25" t="s">
        <v>5069</v>
      </c>
      <c r="E14" s="162"/>
      <c r="F14" s="24"/>
    </row>
    <row r="15" spans="2:8">
      <c r="B15" s="866"/>
      <c r="C15" s="1119"/>
      <c r="E15" s="162" t="s">
        <v>5066</v>
      </c>
      <c r="F15" s="24"/>
    </row>
    <row r="16" spans="2:8">
      <c r="B16" s="866"/>
      <c r="C16" s="1119"/>
      <c r="E16" s="162"/>
      <c r="F16" s="24"/>
    </row>
    <row r="17" spans="2:6">
      <c r="B17" s="866"/>
      <c r="C17" s="1119"/>
      <c r="D17" s="25" t="s">
        <v>5068</v>
      </c>
      <c r="E17" s="162"/>
      <c r="F17" s="24"/>
    </row>
    <row r="18" spans="2:6">
      <c r="B18" s="866"/>
      <c r="C18" s="1119"/>
      <c r="E18" s="162" t="s">
        <v>5067</v>
      </c>
      <c r="F18" s="24"/>
    </row>
    <row r="19" spans="2:6">
      <c r="B19" s="866"/>
      <c r="C19" s="1119"/>
      <c r="E19" s="162"/>
      <c r="F19" s="24"/>
    </row>
    <row r="20" spans="2:6">
      <c r="B20" s="866"/>
      <c r="C20" s="1119"/>
      <c r="D20" s="25" t="s">
        <v>5071</v>
      </c>
      <c r="E20" s="162"/>
      <c r="F20" s="24"/>
    </row>
    <row r="21" spans="2:6">
      <c r="B21" s="866"/>
      <c r="C21" s="1119"/>
      <c r="E21" s="162" t="s">
        <v>5070</v>
      </c>
      <c r="F21" s="24"/>
    </row>
    <row r="22" spans="2:6">
      <c r="B22" s="866"/>
      <c r="C22" s="1119"/>
      <c r="E22" s="162"/>
      <c r="F22" s="24"/>
    </row>
    <row r="23" spans="2:6">
      <c r="B23" s="866"/>
      <c r="C23" s="1119"/>
      <c r="E23" s="162"/>
      <c r="F23" s="24"/>
    </row>
    <row r="24" spans="2:6">
      <c r="B24" s="866"/>
      <c r="C24" s="21"/>
      <c r="E24" s="606"/>
      <c r="F24" s="24"/>
    </row>
    <row r="25" spans="2:6">
      <c r="B25" s="20"/>
      <c r="C25" s="21"/>
      <c r="D25" s="26" t="s">
        <v>4222</v>
      </c>
      <c r="F25" s="24"/>
    </row>
    <row r="26" spans="2:6">
      <c r="B26" s="866"/>
      <c r="C26" s="21"/>
      <c r="D26" s="500" t="s">
        <v>4325</v>
      </c>
      <c r="F26" s="24"/>
    </row>
    <row r="27" spans="2:6">
      <c r="B27" s="20"/>
      <c r="C27" s="21"/>
      <c r="D27" s="29"/>
      <c r="E27" s="162" t="s">
        <v>5026</v>
      </c>
      <c r="F27" s="24"/>
    </row>
    <row r="28" spans="2:6">
      <c r="B28" s="20"/>
      <c r="C28" s="21"/>
      <c r="E28" s="9" t="s">
        <v>5060</v>
      </c>
      <c r="F28" s="24"/>
    </row>
    <row r="29" spans="2:6">
      <c r="B29" s="20"/>
      <c r="C29" s="21"/>
      <c r="D29" s="19"/>
      <c r="E29" s="9" t="s">
        <v>5072</v>
      </c>
      <c r="F29" s="24"/>
    </row>
    <row r="30" spans="2:6">
      <c r="B30" s="866"/>
      <c r="C30" s="1119"/>
      <c r="D30" s="19"/>
      <c r="F30" s="24"/>
    </row>
    <row r="31" spans="2:6">
      <c r="B31" s="866"/>
      <c r="C31" s="1119"/>
      <c r="D31" s="19" t="s">
        <v>5045</v>
      </c>
      <c r="F31" s="24"/>
    </row>
    <row r="32" spans="2:6">
      <c r="B32" s="866"/>
      <c r="C32" s="1119"/>
      <c r="D32" s="19"/>
      <c r="E32" s="9" t="s">
        <v>5046</v>
      </c>
      <c r="F32" s="24"/>
    </row>
    <row r="33" spans="2:8">
      <c r="B33" s="866"/>
      <c r="C33" s="1119"/>
      <c r="D33" s="19"/>
      <c r="E33" s="9" t="s">
        <v>5047</v>
      </c>
      <c r="F33" s="24"/>
    </row>
    <row r="34" spans="2:8">
      <c r="B34" s="866"/>
      <c r="C34" s="1119"/>
      <c r="D34" s="19"/>
      <c r="E34" s="9" t="s">
        <v>5048</v>
      </c>
      <c r="F34" s="24"/>
    </row>
    <row r="35" spans="2:8">
      <c r="B35" s="866"/>
      <c r="C35" s="1119"/>
      <c r="D35" s="19"/>
      <c r="E35" s="9" t="s">
        <v>5049</v>
      </c>
      <c r="F35" s="24"/>
    </row>
    <row r="36" spans="2:8">
      <c r="B36" s="20"/>
      <c r="C36" s="21"/>
      <c r="D36" s="19"/>
      <c r="E36" s="9" t="s">
        <v>5063</v>
      </c>
      <c r="F36" s="24"/>
    </row>
    <row r="37" spans="2:8">
      <c r="B37" s="20"/>
      <c r="C37" s="21"/>
      <c r="F37" s="24"/>
    </row>
    <row r="38" spans="2:8">
      <c r="B38" s="866"/>
      <c r="C38" s="1119"/>
      <c r="F38" s="24"/>
    </row>
    <row r="39" spans="2:8">
      <c r="B39" s="866"/>
      <c r="C39" s="21"/>
      <c r="D39" s="26" t="s">
        <v>4055</v>
      </c>
      <c r="F39" s="24"/>
    </row>
    <row r="40" spans="2:8">
      <c r="B40" s="866"/>
      <c r="C40" s="21"/>
      <c r="E40" s="404"/>
      <c r="F40" s="24"/>
    </row>
    <row r="41" spans="2:8">
      <c r="B41" s="866"/>
      <c r="C41" s="1119"/>
      <c r="F41" s="24"/>
    </row>
    <row r="42" spans="2:8">
      <c r="B42" s="20"/>
      <c r="C42" s="21"/>
      <c r="F42" s="24"/>
      <c r="H42" s="19"/>
    </row>
    <row r="43" spans="2:8">
      <c r="B43" s="20"/>
      <c r="C43" s="21"/>
      <c r="D43" s="26" t="s">
        <v>502</v>
      </c>
      <c r="F43" s="24"/>
    </row>
    <row r="44" spans="2:8">
      <c r="B44" s="20"/>
      <c r="C44" s="21"/>
      <c r="D44" s="26" t="s">
        <v>5024</v>
      </c>
      <c r="F44" s="24"/>
    </row>
    <row r="45" spans="2:8">
      <c r="B45" s="51"/>
      <c r="C45" s="49"/>
      <c r="D45" s="23"/>
      <c r="E45" s="7" t="s">
        <v>5025</v>
      </c>
      <c r="F45" s="24"/>
    </row>
    <row r="46" spans="2:8">
      <c r="B46" s="51"/>
      <c r="C46" s="49"/>
      <c r="D46" s="23"/>
      <c r="F46" s="24"/>
    </row>
    <row r="47" spans="2:8">
      <c r="B47" s="51"/>
      <c r="C47" s="49"/>
      <c r="D47" s="23"/>
      <c r="F47" s="24"/>
    </row>
    <row r="48" spans="2:8">
      <c r="B48" s="52"/>
      <c r="C48" s="50"/>
      <c r="D48" s="27"/>
      <c r="E48" s="8"/>
      <c r="F48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7"/>
  <sheetViews>
    <sheetView workbookViewId="0">
      <selection activeCell="B2" sqref="B2:C7"/>
    </sheetView>
  </sheetViews>
  <sheetFormatPr defaultColWidth="9" defaultRowHeight="16.5" customHeight="1"/>
  <cols>
    <col min="1" max="1" width="28.25" style="33" customWidth="1"/>
    <col min="2" max="3" width="25.875" style="33" customWidth="1"/>
    <col min="4" max="4" width="24.375" style="33" customWidth="1"/>
    <col min="5" max="5" width="21.75" style="33" customWidth="1"/>
    <col min="6" max="16384" width="9" style="33"/>
  </cols>
  <sheetData>
    <row r="1" spans="1:5" ht="126" customHeight="1">
      <c r="A1" s="329" t="s">
        <v>5050</v>
      </c>
      <c r="B1" s="329" t="s">
        <v>5051</v>
      </c>
      <c r="C1" s="329" t="s">
        <v>5052</v>
      </c>
      <c r="D1" s="30" t="s">
        <v>5053</v>
      </c>
      <c r="E1" s="38" t="s">
        <v>5054</v>
      </c>
    </row>
    <row r="2" spans="1:5" ht="16.5" customHeight="1">
      <c r="A2" s="1334">
        <v>21</v>
      </c>
      <c r="B2" s="1335">
        <v>1</v>
      </c>
      <c r="C2" s="1335">
        <v>300</v>
      </c>
      <c r="D2" s="1336" t="s">
        <v>5055</v>
      </c>
      <c r="E2" s="1337">
        <v>21456</v>
      </c>
    </row>
    <row r="3" spans="1:5" ht="16.5" customHeight="1">
      <c r="A3" s="1334">
        <v>22</v>
      </c>
      <c r="B3" s="1338">
        <v>301</v>
      </c>
      <c r="C3" s="1338">
        <v>700</v>
      </c>
      <c r="D3" s="1339" t="s">
        <v>5056</v>
      </c>
      <c r="E3" s="1337">
        <v>21457</v>
      </c>
    </row>
    <row r="4" spans="1:5" ht="16.5" customHeight="1">
      <c r="A4" s="1334">
        <v>23</v>
      </c>
      <c r="B4" s="1340">
        <v>701</v>
      </c>
      <c r="C4" s="1340">
        <v>1100</v>
      </c>
      <c r="D4" s="1341" t="s">
        <v>5057</v>
      </c>
      <c r="E4" s="1337">
        <v>21458</v>
      </c>
    </row>
    <row r="5" spans="1:5" ht="16.5" customHeight="1">
      <c r="A5" s="1334">
        <v>24</v>
      </c>
      <c r="B5" s="1342">
        <v>1101</v>
      </c>
      <c r="C5" s="1342">
        <v>5000</v>
      </c>
      <c r="D5" s="1343" t="s">
        <v>5058</v>
      </c>
      <c r="E5" s="1344">
        <v>21475</v>
      </c>
    </row>
    <row r="6" spans="1:5" ht="16.5" customHeight="1">
      <c r="A6" s="1334">
        <v>25</v>
      </c>
      <c r="B6" s="1342">
        <v>5001</v>
      </c>
      <c r="C6" s="1342">
        <v>9999</v>
      </c>
      <c r="D6" s="1343" t="s">
        <v>5058</v>
      </c>
      <c r="E6" s="1344">
        <v>21475</v>
      </c>
    </row>
    <row r="7" spans="1:5" ht="16.5" customHeight="1">
      <c r="A7" s="1345">
        <v>31</v>
      </c>
      <c r="B7" s="1345">
        <v>-1</v>
      </c>
      <c r="C7" s="1345">
        <v>-1</v>
      </c>
      <c r="D7" s="1346" t="s">
        <v>5059</v>
      </c>
      <c r="E7" s="1346">
        <v>21459</v>
      </c>
    </row>
  </sheetData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8"/>
  <sheetViews>
    <sheetView workbookViewId="0">
      <selection activeCell="B8" sqref="B8"/>
    </sheetView>
  </sheetViews>
  <sheetFormatPr defaultColWidth="9" defaultRowHeight="16.5" customHeight="1"/>
  <cols>
    <col min="1" max="1" width="15" style="33" customWidth="1"/>
    <col min="2" max="2" width="22" style="33" customWidth="1"/>
    <col min="3" max="3" width="24.5" style="33" customWidth="1"/>
    <col min="4" max="4" width="19.375" style="33" customWidth="1"/>
    <col min="5" max="5" width="21.375" style="33" customWidth="1"/>
    <col min="6" max="6" width="27.875" style="33" customWidth="1"/>
    <col min="7" max="7" width="26.75" style="33" customWidth="1"/>
    <col min="8" max="8" width="28.125" style="33" customWidth="1"/>
    <col min="9" max="9" width="26.75" style="33" customWidth="1"/>
    <col min="10" max="10" width="33.375" style="33" customWidth="1"/>
    <col min="11" max="16384" width="9" style="33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5035</v>
      </c>
      <c r="G1" s="1331" t="s">
        <v>5036</v>
      </c>
      <c r="H1" s="1332" t="s">
        <v>5037</v>
      </c>
      <c r="I1" s="1332" t="s">
        <v>5038</v>
      </c>
      <c r="J1" s="1332" t="s">
        <v>5039</v>
      </c>
    </row>
    <row r="2" spans="1:10" ht="16.5" customHeight="1">
      <c r="A2" s="1333" t="b">
        <v>1</v>
      </c>
      <c r="B2" s="1333" t="s">
        <v>5040</v>
      </c>
      <c r="C2" s="1333">
        <v>1001</v>
      </c>
      <c r="D2" s="1333" t="s">
        <v>5041</v>
      </c>
      <c r="E2" s="1333">
        <v>1</v>
      </c>
      <c r="F2" s="1347" t="s">
        <v>1657</v>
      </c>
      <c r="G2" s="1347">
        <v>50000</v>
      </c>
      <c r="H2" s="1348">
        <v>-1</v>
      </c>
      <c r="I2" s="1348">
        <v>-1</v>
      </c>
      <c r="J2" s="1347" t="s">
        <v>5043</v>
      </c>
    </row>
    <row r="3" spans="1:10" ht="16.5" customHeight="1">
      <c r="A3" s="1333" t="b">
        <v>1</v>
      </c>
      <c r="B3" s="1333" t="s">
        <v>5040</v>
      </c>
      <c r="C3" s="1333">
        <v>1001</v>
      </c>
      <c r="D3" s="1333" t="s">
        <v>5041</v>
      </c>
      <c r="E3" s="1333">
        <v>2</v>
      </c>
      <c r="F3" s="1347">
        <v>160002003</v>
      </c>
      <c r="G3" s="1347">
        <v>300</v>
      </c>
      <c r="H3" s="1348">
        <v>-1</v>
      </c>
      <c r="I3" s="1348">
        <v>-1</v>
      </c>
      <c r="J3" s="1347" t="s">
        <v>5073</v>
      </c>
    </row>
    <row r="4" spans="1:10" ht="16.5" customHeight="1">
      <c r="A4" s="1333" t="b">
        <v>1</v>
      </c>
      <c r="B4" s="1333" t="s">
        <v>5040</v>
      </c>
      <c r="C4" s="1333">
        <v>1001</v>
      </c>
      <c r="D4" s="1333" t="s">
        <v>5041</v>
      </c>
      <c r="E4" s="1333">
        <v>3</v>
      </c>
      <c r="F4" s="1347">
        <v>156104010</v>
      </c>
      <c r="G4" s="1347">
        <v>1</v>
      </c>
      <c r="H4" s="1348">
        <v>-1</v>
      </c>
      <c r="I4" s="1348">
        <v>-1</v>
      </c>
      <c r="J4" s="1347" t="s">
        <v>5074</v>
      </c>
    </row>
    <row r="5" spans="1:10" ht="16.5" customHeight="1">
      <c r="A5" s="1333" t="b">
        <v>1</v>
      </c>
      <c r="B5" s="1333" t="s">
        <v>5040</v>
      </c>
      <c r="C5" s="1333">
        <v>1001</v>
      </c>
      <c r="D5" s="1333" t="s">
        <v>5041</v>
      </c>
      <c r="E5" s="1333">
        <v>4</v>
      </c>
      <c r="F5" s="1348">
        <v>156102018</v>
      </c>
      <c r="G5" s="1348">
        <v>1</v>
      </c>
      <c r="H5" s="1348">
        <v>-1</v>
      </c>
      <c r="I5" s="1348">
        <v>-1</v>
      </c>
      <c r="J5" s="1348" t="s">
        <v>5042</v>
      </c>
    </row>
    <row r="6" spans="1:10" ht="16.5" customHeight="1">
      <c r="A6" s="1333" t="b">
        <v>1</v>
      </c>
      <c r="B6" s="1333" t="s">
        <v>5040</v>
      </c>
      <c r="C6" s="1333">
        <v>1001</v>
      </c>
      <c r="D6" s="1333" t="s">
        <v>5041</v>
      </c>
      <c r="E6" s="1333">
        <v>5</v>
      </c>
      <c r="F6" s="1347">
        <v>160002005</v>
      </c>
      <c r="G6" s="1347">
        <v>30</v>
      </c>
      <c r="H6" s="1348">
        <v>-1</v>
      </c>
      <c r="I6" s="1348">
        <v>-1</v>
      </c>
      <c r="J6" s="1347" t="s">
        <v>5075</v>
      </c>
    </row>
    <row r="7" spans="1:10" ht="16.5" customHeight="1">
      <c r="A7" s="1333" t="b">
        <v>1</v>
      </c>
      <c r="B7" s="1333" t="s">
        <v>5040</v>
      </c>
      <c r="C7" s="1333">
        <v>1001</v>
      </c>
      <c r="D7" s="1333" t="s">
        <v>5041</v>
      </c>
      <c r="E7" s="1333">
        <v>6</v>
      </c>
      <c r="F7" s="1348">
        <v>156103009</v>
      </c>
      <c r="G7" s="1348">
        <v>1</v>
      </c>
      <c r="H7" s="1348">
        <v>-1</v>
      </c>
      <c r="I7" s="1348">
        <v>-1</v>
      </c>
      <c r="J7" s="1348" t="s">
        <v>5044</v>
      </c>
    </row>
    <row r="8" spans="1:10" ht="16.5" customHeight="1">
      <c r="A8" s="1333" t="b">
        <v>1</v>
      </c>
      <c r="B8" s="1333" t="s">
        <v>5040</v>
      </c>
      <c r="C8" s="1333">
        <v>1001</v>
      </c>
      <c r="D8" s="1333" t="s">
        <v>5041</v>
      </c>
      <c r="E8" s="1333">
        <v>7</v>
      </c>
      <c r="F8" s="1347">
        <v>160001002</v>
      </c>
      <c r="G8" s="1347">
        <v>700</v>
      </c>
      <c r="H8" s="1347">
        <v>156101011</v>
      </c>
      <c r="I8" s="1347">
        <v>1</v>
      </c>
      <c r="J8" s="1347" t="s">
        <v>5076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30"/>
  <sheetViews>
    <sheetView topLeftCell="A4" zoomScaleNormal="100" workbookViewId="0">
      <selection activeCell="E11" sqref="E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4324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4325</v>
      </c>
      <c r="F6" s="24"/>
    </row>
    <row r="7" spans="2:8">
      <c r="B7" s="20"/>
      <c r="C7" s="21"/>
      <c r="D7" s="29"/>
      <c r="E7" s="1092" t="s">
        <v>4838</v>
      </c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866"/>
      <c r="C10" s="21"/>
      <c r="E10" s="1097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21"/>
      <c r="D12" s="23" t="s">
        <v>4833</v>
      </c>
      <c r="F12" s="24"/>
    </row>
    <row r="13" spans="2:8">
      <c r="B13" s="20"/>
      <c r="C13" s="21"/>
      <c r="D13" s="29" t="s">
        <v>4315</v>
      </c>
      <c r="E13" s="1094" t="s">
        <v>4839</v>
      </c>
      <c r="F13" s="24"/>
    </row>
    <row r="14" spans="2:8">
      <c r="B14" s="20"/>
      <c r="C14" s="21"/>
      <c r="E14" s="1094" t="s">
        <v>4840</v>
      </c>
      <c r="F14" s="24"/>
    </row>
    <row r="15" spans="2:8">
      <c r="B15" s="20"/>
      <c r="C15" s="21"/>
      <c r="D15" s="19"/>
      <c r="F15" s="24"/>
    </row>
    <row r="16" spans="2:8">
      <c r="B16" s="20"/>
      <c r="C16" s="21"/>
      <c r="D16" s="19" t="s">
        <v>4837</v>
      </c>
      <c r="F16" s="24"/>
    </row>
    <row r="17" spans="2:8">
      <c r="B17" s="20"/>
      <c r="C17" s="21"/>
      <c r="E17" s="1094" t="s">
        <v>5023</v>
      </c>
      <c r="F17" s="24"/>
    </row>
    <row r="18" spans="2:8">
      <c r="B18" s="866"/>
      <c r="C18" s="1119"/>
      <c r="F18" s="24"/>
    </row>
    <row r="19" spans="2:8">
      <c r="B19" s="866"/>
      <c r="C19" s="1119"/>
      <c r="E19" s="1142"/>
      <c r="F19" s="24"/>
    </row>
    <row r="20" spans="2:8">
      <c r="B20" s="866"/>
      <c r="C20" s="1119"/>
      <c r="E20" s="1142"/>
      <c r="F20" s="24"/>
    </row>
    <row r="21" spans="2:8">
      <c r="B21" s="866"/>
      <c r="C21" s="21"/>
      <c r="D21" s="26" t="s">
        <v>4055</v>
      </c>
      <c r="F21" s="24"/>
    </row>
    <row r="22" spans="2:8">
      <c r="B22" s="866"/>
      <c r="C22" s="21"/>
      <c r="E22" s="1164"/>
      <c r="F22" s="24"/>
    </row>
    <row r="23" spans="2:8">
      <c r="B23" s="866"/>
      <c r="C23" s="1119"/>
      <c r="F23" s="24"/>
    </row>
    <row r="24" spans="2:8">
      <c r="B24" s="20"/>
      <c r="C24" s="21"/>
      <c r="F24" s="24"/>
      <c r="H24" s="19"/>
    </row>
    <row r="25" spans="2:8">
      <c r="B25" s="20"/>
      <c r="C25" s="21"/>
      <c r="D25" s="26" t="s">
        <v>502</v>
      </c>
      <c r="F25" s="24"/>
    </row>
    <row r="26" spans="2:8">
      <c r="B26" s="20"/>
      <c r="C26" s="21"/>
      <c r="D26" s="26" t="s">
        <v>4834</v>
      </c>
      <c r="F26" s="24"/>
    </row>
    <row r="27" spans="2:8">
      <c r="B27" s="51"/>
      <c r="C27" s="49"/>
      <c r="D27" s="23"/>
      <c r="E27" s="1093" t="s">
        <v>4835</v>
      </c>
      <c r="F27" s="24"/>
    </row>
    <row r="28" spans="2:8">
      <c r="B28" s="51"/>
      <c r="C28" s="49"/>
      <c r="D28" s="23"/>
      <c r="E28" s="1094" t="s">
        <v>4836</v>
      </c>
      <c r="F28" s="24"/>
    </row>
    <row r="29" spans="2:8">
      <c r="B29" s="51"/>
      <c r="C29" s="49"/>
      <c r="D29" s="23"/>
      <c r="F29" s="24"/>
    </row>
    <row r="30" spans="2:8">
      <c r="B30" s="52"/>
      <c r="C30" s="50"/>
      <c r="D30" s="27"/>
      <c r="E30" s="1096"/>
      <c r="F3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93"/>
  <sheetViews>
    <sheetView zoomScale="85" zoomScaleNormal="85" workbookViewId="0">
      <selection activeCell="F27" sqref="F27"/>
    </sheetView>
  </sheetViews>
  <sheetFormatPr defaultRowHeight="16.5"/>
  <cols>
    <col min="1" max="1" width="10" customWidth="1"/>
    <col min="2" max="2" width="30.875" customWidth="1"/>
    <col min="3" max="3" width="16" customWidth="1"/>
    <col min="4" max="4" width="9.625" customWidth="1"/>
    <col min="5" max="5" width="10.625" customWidth="1"/>
    <col min="6" max="6" width="22.875" customWidth="1"/>
    <col min="7" max="7" width="10.625" customWidth="1"/>
    <col min="8" max="8" width="9.625" customWidth="1"/>
    <col min="9" max="9" width="10.625" customWidth="1"/>
    <col min="10" max="10" width="22.875" customWidth="1"/>
    <col min="11" max="11" width="10.625" customWidth="1"/>
    <col min="13" max="13" width="23.5" customWidth="1"/>
    <col min="14" max="14" width="10.5" customWidth="1"/>
    <col min="15" max="15" width="10.5" style="1289" customWidth="1"/>
    <col min="16" max="16" width="10.5" customWidth="1"/>
    <col min="17" max="17" width="10.5" style="1290" customWidth="1"/>
    <col min="19" max="19" width="17.625" customWidth="1"/>
    <col min="20" max="20" width="13.375" customWidth="1"/>
  </cols>
  <sheetData>
    <row r="1" spans="1:20" ht="17.25" thickBot="1"/>
    <row r="2" spans="1:20">
      <c r="A2" s="1789" t="s">
        <v>4841</v>
      </c>
      <c r="B2" s="1791" t="s">
        <v>4842</v>
      </c>
      <c r="C2" s="1793" t="s">
        <v>4843</v>
      </c>
      <c r="D2" s="1795" t="s">
        <v>4844</v>
      </c>
      <c r="E2" s="1796"/>
      <c r="F2" s="1796"/>
      <c r="G2" s="1797"/>
      <c r="H2" s="1795" t="s">
        <v>4845</v>
      </c>
      <c r="I2" s="1796"/>
      <c r="J2" s="1796"/>
      <c r="K2" s="1797"/>
      <c r="N2" s="1291" t="s">
        <v>4844</v>
      </c>
      <c r="O2" s="1292" t="s">
        <v>4846</v>
      </c>
      <c r="P2" s="1291" t="s">
        <v>4845</v>
      </c>
      <c r="Q2" s="1293" t="s">
        <v>4846</v>
      </c>
      <c r="S2" t="s">
        <v>3690</v>
      </c>
      <c r="T2">
        <v>11</v>
      </c>
    </row>
    <row r="3" spans="1:20">
      <c r="A3" s="1790"/>
      <c r="B3" s="1792"/>
      <c r="C3" s="1794"/>
      <c r="D3" s="1294" t="s">
        <v>4847</v>
      </c>
      <c r="E3" s="661" t="s">
        <v>4848</v>
      </c>
      <c r="F3" s="1295" t="s">
        <v>4849</v>
      </c>
      <c r="G3" s="1296" t="s">
        <v>4848</v>
      </c>
      <c r="H3" s="1294" t="s">
        <v>4847</v>
      </c>
      <c r="I3" s="661" t="s">
        <v>4848</v>
      </c>
      <c r="J3" s="1295" t="s">
        <v>4849</v>
      </c>
      <c r="K3" s="1296" t="s">
        <v>4848</v>
      </c>
      <c r="M3" s="1291" t="s">
        <v>4850</v>
      </c>
      <c r="N3" s="1297">
        <f ca="1">SUMIF($D:$E,$M$3,$E:$E)</f>
        <v>405000</v>
      </c>
      <c r="O3" s="1298">
        <f ca="1">T4*N3</f>
        <v>7425</v>
      </c>
      <c r="P3" s="1297">
        <f ca="1">SUMIF($H:$K,$M$3,$I:$I)</f>
        <v>405000</v>
      </c>
      <c r="Q3" s="1299">
        <f ca="1">P3*T4</f>
        <v>7425</v>
      </c>
      <c r="S3" t="s">
        <v>4851</v>
      </c>
      <c r="T3">
        <v>27.5</v>
      </c>
    </row>
    <row r="4" spans="1:20">
      <c r="A4" s="1300" t="s">
        <v>4852</v>
      </c>
      <c r="B4" s="1301" t="s">
        <v>4853</v>
      </c>
      <c r="C4" s="1302" t="s">
        <v>4854</v>
      </c>
      <c r="D4" s="1300" t="s">
        <v>1780</v>
      </c>
      <c r="E4" s="1301">
        <v>1000</v>
      </c>
      <c r="F4" s="1301" t="s">
        <v>4855</v>
      </c>
      <c r="G4" s="1302">
        <v>5</v>
      </c>
      <c r="H4" s="1303" t="s">
        <v>1780</v>
      </c>
      <c r="I4" s="1304">
        <v>1000</v>
      </c>
      <c r="J4" s="1304" t="s">
        <v>4856</v>
      </c>
      <c r="K4" s="1305">
        <v>1</v>
      </c>
      <c r="M4" s="1291" t="s">
        <v>3691</v>
      </c>
      <c r="N4" s="1297">
        <f ca="1">SUMIF($D:$E,$M$4,$E:$E)</f>
        <v>450</v>
      </c>
      <c r="O4" s="1298">
        <f ca="1">N4*T2</f>
        <v>4950</v>
      </c>
      <c r="P4" s="1297">
        <f ca="1">SUMIF($H:$I,$M$4,$I:$I)</f>
        <v>450</v>
      </c>
      <c r="Q4" s="1299">
        <f ca="1">P4*T2</f>
        <v>4950</v>
      </c>
      <c r="S4" t="s">
        <v>1780</v>
      </c>
      <c r="T4">
        <v>1.8333333333333333E-2</v>
      </c>
    </row>
    <row r="5" spans="1:20">
      <c r="A5" s="1300" t="s">
        <v>4857</v>
      </c>
      <c r="B5" s="1301" t="s">
        <v>4853</v>
      </c>
      <c r="C5" s="1302" t="s">
        <v>4858</v>
      </c>
      <c r="D5" s="1300" t="s">
        <v>1780</v>
      </c>
      <c r="E5" s="1301">
        <v>1100</v>
      </c>
      <c r="F5" s="1301" t="s">
        <v>4859</v>
      </c>
      <c r="G5" s="1302">
        <v>50</v>
      </c>
      <c r="H5" s="1300" t="s">
        <v>1780</v>
      </c>
      <c r="I5" s="1301">
        <v>1100</v>
      </c>
      <c r="J5" s="1301" t="s">
        <v>4859</v>
      </c>
      <c r="K5" s="1306">
        <v>50</v>
      </c>
      <c r="N5" s="25"/>
      <c r="O5" s="1307"/>
      <c r="P5" s="25"/>
      <c r="Q5" s="1308"/>
      <c r="S5" t="s">
        <v>3873</v>
      </c>
      <c r="T5">
        <v>399325.59436305572</v>
      </c>
    </row>
    <row r="6" spans="1:20">
      <c r="A6" s="1300" t="s">
        <v>4854</v>
      </c>
      <c r="B6" s="1301" t="s">
        <v>4853</v>
      </c>
      <c r="C6" s="1302" t="s">
        <v>4860</v>
      </c>
      <c r="D6" s="1300" t="s">
        <v>1780</v>
      </c>
      <c r="E6" s="1301">
        <v>1200</v>
      </c>
      <c r="F6" s="1301" t="s">
        <v>3785</v>
      </c>
      <c r="G6" s="1302">
        <v>5</v>
      </c>
      <c r="H6" s="1300" t="s">
        <v>1780</v>
      </c>
      <c r="I6" s="1301">
        <v>1200</v>
      </c>
      <c r="J6" s="1301" t="s">
        <v>3785</v>
      </c>
      <c r="K6" s="1306">
        <v>5</v>
      </c>
      <c r="M6" s="1291" t="s">
        <v>4861</v>
      </c>
      <c r="N6" s="1297">
        <f ca="1">SUMIF($F:$G,$M6,$G:$G)</f>
        <v>900</v>
      </c>
      <c r="O6" s="1298"/>
      <c r="P6" s="1297">
        <f ca="1">SUMIF($J:$K,$M6,$K:$K)</f>
        <v>900</v>
      </c>
      <c r="Q6" s="1299"/>
      <c r="S6" t="s">
        <v>3876</v>
      </c>
      <c r="T6">
        <v>141071.64470229481</v>
      </c>
    </row>
    <row r="7" spans="1:20">
      <c r="A7" s="1300" t="s">
        <v>4858</v>
      </c>
      <c r="B7" s="1301" t="s">
        <v>4853</v>
      </c>
      <c r="C7" s="1302" t="s">
        <v>4862</v>
      </c>
      <c r="D7" s="1300" t="s">
        <v>1780</v>
      </c>
      <c r="E7" s="1301">
        <v>1300</v>
      </c>
      <c r="F7" s="1301" t="s">
        <v>4861</v>
      </c>
      <c r="G7" s="1302">
        <v>20</v>
      </c>
      <c r="H7" s="1300" t="s">
        <v>1780</v>
      </c>
      <c r="I7" s="1301">
        <v>1300</v>
      </c>
      <c r="J7" s="1301" t="s">
        <v>4861</v>
      </c>
      <c r="K7" s="1306">
        <v>20</v>
      </c>
      <c r="M7" s="1291" t="s">
        <v>3870</v>
      </c>
      <c r="N7" s="1297">
        <f ca="1">SUMIF($F:$G,$M7,$G:$G)</f>
        <v>180</v>
      </c>
      <c r="O7" s="1298">
        <f ca="1">N7*T3</f>
        <v>4950</v>
      </c>
      <c r="P7" s="1297">
        <f ca="1">SUMIF($J:$K,$M7,$K:$K)</f>
        <v>740</v>
      </c>
      <c r="Q7" s="1299">
        <f ca="1">P7*T3</f>
        <v>20350</v>
      </c>
      <c r="S7" t="s">
        <v>3880</v>
      </c>
      <c r="T7">
        <v>73358.876990567675</v>
      </c>
    </row>
    <row r="8" spans="1:20">
      <c r="A8" s="1300" t="s">
        <v>4860</v>
      </c>
      <c r="B8" s="1301" t="s">
        <v>4863</v>
      </c>
      <c r="C8" s="1302" t="s">
        <v>4852</v>
      </c>
      <c r="D8" s="1300" t="s">
        <v>1780</v>
      </c>
      <c r="E8" s="1301">
        <v>1400</v>
      </c>
      <c r="F8" s="1301" t="s">
        <v>3954</v>
      </c>
      <c r="G8" s="1302">
        <v>5</v>
      </c>
      <c r="H8" s="1300" t="s">
        <v>1780</v>
      </c>
      <c r="I8" s="1301">
        <v>1400</v>
      </c>
      <c r="J8" s="1301" t="s">
        <v>3954</v>
      </c>
      <c r="K8" s="1306">
        <v>5</v>
      </c>
      <c r="M8" s="1291" t="s">
        <v>3827</v>
      </c>
      <c r="N8" s="1297">
        <f ca="1">SUMIF($F:$G,$M8,$G:$G)</f>
        <v>30</v>
      </c>
      <c r="O8" s="1298">
        <f ca="1">N8*T17</f>
        <v>8800</v>
      </c>
      <c r="P8" s="1297">
        <f ca="1">SUMIF($J:$K,$M8,$K:$K)</f>
        <v>30</v>
      </c>
      <c r="Q8" s="1299">
        <f ca="1">P8*T17</f>
        <v>8800</v>
      </c>
      <c r="S8" t="s">
        <v>3883</v>
      </c>
      <c r="T8">
        <v>18135.720562123603</v>
      </c>
    </row>
    <row r="9" spans="1:20">
      <c r="A9" s="1300" t="s">
        <v>4862</v>
      </c>
      <c r="B9" s="1301" t="s">
        <v>4863</v>
      </c>
      <c r="C9" s="1302" t="s">
        <v>4854</v>
      </c>
      <c r="D9" s="1300" t="s">
        <v>1780</v>
      </c>
      <c r="E9" s="1301">
        <v>1500</v>
      </c>
      <c r="F9" s="1301" t="s">
        <v>4864</v>
      </c>
      <c r="G9" s="1302">
        <v>10</v>
      </c>
      <c r="H9" s="1300" t="s">
        <v>1780</v>
      </c>
      <c r="I9" s="1301">
        <v>1500</v>
      </c>
      <c r="J9" s="1301" t="s">
        <v>4865</v>
      </c>
      <c r="K9" s="1306">
        <v>10</v>
      </c>
      <c r="M9" s="1291" t="s">
        <v>4866</v>
      </c>
      <c r="N9" s="1297">
        <f ca="1">SUMIF($F:$G,$M9,$G:$G)</f>
        <v>5050</v>
      </c>
      <c r="O9" s="1298">
        <f ca="1">N9*T21</f>
        <v>72681.67693398027</v>
      </c>
      <c r="P9" s="1297">
        <f ca="1">SUMIF($J:$K,$M9,$K:$K)</f>
        <v>5050</v>
      </c>
      <c r="Q9" s="1299">
        <f ca="1">P9*T21</f>
        <v>72681.67693398027</v>
      </c>
      <c r="S9" t="s">
        <v>3887</v>
      </c>
      <c r="T9">
        <v>3000</v>
      </c>
    </row>
    <row r="10" spans="1:20">
      <c r="A10" s="1300" t="s">
        <v>4867</v>
      </c>
      <c r="B10" s="1301" t="s">
        <v>4853</v>
      </c>
      <c r="C10" s="1302" t="s">
        <v>4868</v>
      </c>
      <c r="D10" s="1300" t="s">
        <v>1780</v>
      </c>
      <c r="E10" s="1301">
        <v>1600</v>
      </c>
      <c r="F10" s="1301" t="s">
        <v>4851</v>
      </c>
      <c r="G10" s="1302">
        <v>10</v>
      </c>
      <c r="H10" s="1300" t="s">
        <v>1780</v>
      </c>
      <c r="I10" s="1301">
        <v>1600</v>
      </c>
      <c r="J10" s="1301" t="s">
        <v>4851</v>
      </c>
      <c r="K10" s="1306">
        <v>10</v>
      </c>
      <c r="M10" s="1309" t="s">
        <v>3692</v>
      </c>
      <c r="N10" s="1297">
        <f ca="1">SUMIF($F:$G,$M10,$G:$G)</f>
        <v>0</v>
      </c>
      <c r="O10" s="1298"/>
      <c r="P10" s="1297">
        <f ca="1">SUMIF($J:$K,$M10,$K:$K)</f>
        <v>0</v>
      </c>
      <c r="Q10" s="1299"/>
      <c r="S10" t="s">
        <v>3891</v>
      </c>
      <c r="T10">
        <v>29180.351847812417</v>
      </c>
    </row>
    <row r="11" spans="1:20">
      <c r="A11" s="1300" t="s">
        <v>4869</v>
      </c>
      <c r="B11" s="1301" t="s">
        <v>4853</v>
      </c>
      <c r="C11" s="1302" t="s">
        <v>4869</v>
      </c>
      <c r="D11" s="1300" t="s">
        <v>1780</v>
      </c>
      <c r="E11" s="1301">
        <v>1700</v>
      </c>
      <c r="F11" s="1301" t="s">
        <v>4859</v>
      </c>
      <c r="G11" s="1302">
        <v>100</v>
      </c>
      <c r="H11" s="1300" t="s">
        <v>1780</v>
      </c>
      <c r="I11" s="1301">
        <v>1700</v>
      </c>
      <c r="J11" s="1301" t="s">
        <v>4859</v>
      </c>
      <c r="K11" s="1306">
        <v>100</v>
      </c>
      <c r="S11" t="s">
        <v>3893</v>
      </c>
      <c r="T11">
        <v>97782.744984599325</v>
      </c>
    </row>
    <row r="12" spans="1:20">
      <c r="A12" s="1300" t="s">
        <v>4870</v>
      </c>
      <c r="B12" s="1301" t="s">
        <v>4853</v>
      </c>
      <c r="C12" s="1302" t="s">
        <v>4870</v>
      </c>
      <c r="D12" s="1300" t="s">
        <v>1780</v>
      </c>
      <c r="E12" s="1301">
        <v>1800</v>
      </c>
      <c r="F12" s="1301" t="s">
        <v>4871</v>
      </c>
      <c r="G12" s="1302">
        <v>20</v>
      </c>
      <c r="H12" s="1300" t="s">
        <v>1780</v>
      </c>
      <c r="I12" s="1301">
        <v>1800</v>
      </c>
      <c r="J12" s="1301" t="s">
        <v>4871</v>
      </c>
      <c r="K12" s="1306">
        <v>20</v>
      </c>
      <c r="M12" s="1291" t="s">
        <v>4855</v>
      </c>
      <c r="N12" s="1297">
        <f ca="1">SUMIF($F:$G,$M12,$G:$G)</f>
        <v>40</v>
      </c>
      <c r="O12" s="1298">
        <f ca="1">N12*T16</f>
        <v>4400</v>
      </c>
      <c r="P12" s="1297">
        <f ca="1">SUMIF($J:$K,$M12,$K:$K)</f>
        <v>35</v>
      </c>
      <c r="Q12" s="1299">
        <f ca="1">P12*T16</f>
        <v>3850</v>
      </c>
      <c r="S12" t="s">
        <v>3897</v>
      </c>
      <c r="T12">
        <v>143654.18419890243</v>
      </c>
    </row>
    <row r="13" spans="1:20">
      <c r="A13" s="1300" t="s">
        <v>4872</v>
      </c>
      <c r="B13" s="1301" t="s">
        <v>4873</v>
      </c>
      <c r="C13" s="1302" t="s">
        <v>4872</v>
      </c>
      <c r="D13" s="1300" t="s">
        <v>3690</v>
      </c>
      <c r="E13" s="1301">
        <v>10</v>
      </c>
      <c r="F13" s="1301" t="s">
        <v>4874</v>
      </c>
      <c r="G13" s="1302">
        <v>5</v>
      </c>
      <c r="H13" s="1300" t="s">
        <v>3690</v>
      </c>
      <c r="I13" s="1301">
        <v>10</v>
      </c>
      <c r="J13" s="1301" t="s">
        <v>4874</v>
      </c>
      <c r="K13" s="1306">
        <v>5</v>
      </c>
      <c r="M13" s="1291" t="s">
        <v>3874</v>
      </c>
      <c r="N13" s="1297">
        <f ca="1">SUMIF($F:$G,$M13,$G:$G)</f>
        <v>30</v>
      </c>
      <c r="O13" s="1298">
        <f ca="1">N13*T14</f>
        <v>9711.372913918116</v>
      </c>
      <c r="P13" s="1297">
        <f ca="1">SUMIF($J:$K,$M13,$K:$K)</f>
        <v>30</v>
      </c>
      <c r="Q13" s="1299">
        <f ca="1">P13*T14</f>
        <v>9711.372913918116</v>
      </c>
      <c r="S13" t="s">
        <v>3954</v>
      </c>
      <c r="T13">
        <v>110</v>
      </c>
    </row>
    <row r="14" spans="1:20">
      <c r="A14" s="1310" t="s">
        <v>4875</v>
      </c>
      <c r="B14" s="1311" t="s">
        <v>4876</v>
      </c>
      <c r="C14" s="1312" t="s">
        <v>4877</v>
      </c>
      <c r="D14" s="1310" t="s">
        <v>1780</v>
      </c>
      <c r="E14" s="1311">
        <v>1900</v>
      </c>
      <c r="F14" s="1311" t="s">
        <v>4856</v>
      </c>
      <c r="G14" s="1312">
        <v>1</v>
      </c>
      <c r="H14" s="1303" t="s">
        <v>1780</v>
      </c>
      <c r="I14" s="1304">
        <v>1900</v>
      </c>
      <c r="J14" s="1304" t="s">
        <v>3938</v>
      </c>
      <c r="K14" s="1305">
        <v>5</v>
      </c>
      <c r="M14" s="1291" t="s">
        <v>4874</v>
      </c>
      <c r="N14" s="1297">
        <f ca="1">SUMIF($F:$G,$M14,$G:$G)</f>
        <v>30</v>
      </c>
      <c r="O14" s="1298">
        <f ca="1">N14*T15</f>
        <v>3300</v>
      </c>
      <c r="P14" s="1297">
        <f ca="1">SUMIF($J:$K,$M14,$K:$K)</f>
        <v>30</v>
      </c>
      <c r="Q14" s="1298">
        <f ca="1">P14*T15</f>
        <v>3300</v>
      </c>
      <c r="S14" t="s">
        <v>4878</v>
      </c>
      <c r="T14">
        <v>323.71243046393721</v>
      </c>
    </row>
    <row r="15" spans="1:20">
      <c r="A15" s="1310" t="s">
        <v>4879</v>
      </c>
      <c r="B15" s="1311" t="s">
        <v>4880</v>
      </c>
      <c r="C15" s="1312" t="s">
        <v>2</v>
      </c>
      <c r="D15" s="1310" t="s">
        <v>1780</v>
      </c>
      <c r="E15" s="1311">
        <v>2000</v>
      </c>
      <c r="F15" s="1311" t="s">
        <v>4859</v>
      </c>
      <c r="G15" s="1312">
        <v>150</v>
      </c>
      <c r="H15" s="1310" t="s">
        <v>1780</v>
      </c>
      <c r="I15" s="1311">
        <v>2000</v>
      </c>
      <c r="J15" s="1311" t="s">
        <v>4859</v>
      </c>
      <c r="K15" s="1313">
        <v>150</v>
      </c>
      <c r="M15" s="1291" t="s">
        <v>3954</v>
      </c>
      <c r="N15" s="1297">
        <f ca="1">SUMIF($F:$G,$M15,$G:$G)</f>
        <v>45</v>
      </c>
      <c r="O15" s="1298">
        <f ca="1">N15*T13</f>
        <v>4950</v>
      </c>
      <c r="P15" s="1297">
        <f ca="1">SUMIF($J:$K,$M15,$K:$K)</f>
        <v>45</v>
      </c>
      <c r="Q15" s="1299">
        <f ca="1">T13*P15</f>
        <v>4950</v>
      </c>
      <c r="S15" t="s">
        <v>4881</v>
      </c>
      <c r="T15">
        <v>110</v>
      </c>
    </row>
    <row r="16" spans="1:20">
      <c r="A16" s="1310" t="s">
        <v>4882</v>
      </c>
      <c r="B16" s="1311" t="s">
        <v>4883</v>
      </c>
      <c r="C16" s="1312" t="s">
        <v>4884</v>
      </c>
      <c r="D16" s="1310" t="s">
        <v>1780</v>
      </c>
      <c r="E16" s="1311">
        <v>2100</v>
      </c>
      <c r="F16" s="1311" t="s">
        <v>3894</v>
      </c>
      <c r="G16" s="1312">
        <v>5</v>
      </c>
      <c r="H16" s="1310" t="s">
        <v>1780</v>
      </c>
      <c r="I16" s="1311">
        <v>2100</v>
      </c>
      <c r="J16" s="1311" t="s">
        <v>3894</v>
      </c>
      <c r="K16" s="1313">
        <v>5</v>
      </c>
      <c r="M16" s="1291" t="s">
        <v>3566</v>
      </c>
      <c r="N16" s="1297">
        <f ca="1">SUMIF($F:$G,$M16,$G:$G)</f>
        <v>0</v>
      </c>
      <c r="O16" s="1298"/>
      <c r="P16" s="1297">
        <f ca="1">SUMIF($J:$K,$M16,$K:$K)</f>
        <v>0</v>
      </c>
      <c r="Q16" s="1299">
        <f ca="1">P16*T22</f>
        <v>0</v>
      </c>
      <c r="S16" t="s">
        <v>4855</v>
      </c>
      <c r="T16">
        <v>110</v>
      </c>
    </row>
    <row r="17" spans="1:20">
      <c r="A17" s="1310" t="s">
        <v>4885</v>
      </c>
      <c r="B17" s="1311" t="s">
        <v>4886</v>
      </c>
      <c r="C17" s="1312" t="s">
        <v>4885</v>
      </c>
      <c r="D17" s="1310" t="s">
        <v>1780</v>
      </c>
      <c r="E17" s="1311">
        <v>2200</v>
      </c>
      <c r="F17" s="1311" t="s">
        <v>4861</v>
      </c>
      <c r="G17" s="1312">
        <v>40</v>
      </c>
      <c r="H17" s="1310" t="s">
        <v>1780</v>
      </c>
      <c r="I17" s="1311">
        <v>2200</v>
      </c>
      <c r="J17" s="1311" t="s">
        <v>4861</v>
      </c>
      <c r="K17" s="1313">
        <v>40</v>
      </c>
      <c r="S17" t="s">
        <v>3326</v>
      </c>
      <c r="T17">
        <v>293.33333333333331</v>
      </c>
    </row>
    <row r="18" spans="1:20">
      <c r="A18" s="1310" t="s">
        <v>4887</v>
      </c>
      <c r="B18" s="1311" t="s">
        <v>4853</v>
      </c>
      <c r="C18" s="1312" t="s">
        <v>4887</v>
      </c>
      <c r="D18" s="1310" t="s">
        <v>1780</v>
      </c>
      <c r="E18" s="1311">
        <v>2300</v>
      </c>
      <c r="F18" s="1311" t="s">
        <v>3874</v>
      </c>
      <c r="G18" s="1312">
        <v>5</v>
      </c>
      <c r="H18" s="1310" t="s">
        <v>1780</v>
      </c>
      <c r="I18" s="1311">
        <v>2300</v>
      </c>
      <c r="J18" s="1311" t="s">
        <v>3874</v>
      </c>
      <c r="K18" s="1313">
        <v>5</v>
      </c>
      <c r="M18" s="1291" t="s">
        <v>3888</v>
      </c>
      <c r="N18" s="1297">
        <f t="shared" ref="N18:N23" ca="1" si="0">SUMIF($F:$G,$M18,$G:$G)</f>
        <v>35</v>
      </c>
      <c r="O18" s="1298">
        <f ca="1">N18*T18</f>
        <v>54573.137457318087</v>
      </c>
      <c r="P18" s="1297">
        <f t="shared" ref="P18:P23" ca="1" si="1">SUMIF($J:$K,$M18,$K:$K)</f>
        <v>40</v>
      </c>
      <c r="Q18" s="1299">
        <f ca="1">P18*T18</f>
        <v>62369.299951220673</v>
      </c>
      <c r="S18" t="s">
        <v>3888</v>
      </c>
      <c r="T18">
        <v>1559.2324987805168</v>
      </c>
    </row>
    <row r="19" spans="1:20">
      <c r="A19" s="1310" t="s">
        <v>4888</v>
      </c>
      <c r="B19" s="1311" t="s">
        <v>4889</v>
      </c>
      <c r="C19" s="1312" t="s">
        <v>4890</v>
      </c>
      <c r="D19" s="1310" t="s">
        <v>1780</v>
      </c>
      <c r="E19" s="1311">
        <v>2400</v>
      </c>
      <c r="F19" s="1311" t="s">
        <v>4891</v>
      </c>
      <c r="G19" s="1312">
        <v>10</v>
      </c>
      <c r="H19" s="1310" t="s">
        <v>1780</v>
      </c>
      <c r="I19" s="1311">
        <v>2400</v>
      </c>
      <c r="J19" s="1311" t="s">
        <v>4891</v>
      </c>
      <c r="K19" s="1313">
        <v>10</v>
      </c>
      <c r="M19" s="1291" t="s">
        <v>3785</v>
      </c>
      <c r="N19" s="1297">
        <f t="shared" ca="1" si="0"/>
        <v>30</v>
      </c>
      <c r="O19" s="1298">
        <f ca="1">N19*T19</f>
        <v>46776.974963415501</v>
      </c>
      <c r="P19" s="1297">
        <f t="shared" ca="1" si="1"/>
        <v>30</v>
      </c>
      <c r="Q19" s="1299">
        <f ca="1">P19*T19</f>
        <v>46776.974963415501</v>
      </c>
      <c r="S19" t="s">
        <v>3785</v>
      </c>
      <c r="T19">
        <v>1559.2324987805168</v>
      </c>
    </row>
    <row r="20" spans="1:20">
      <c r="A20" s="1310" t="s">
        <v>4892</v>
      </c>
      <c r="B20" s="1311" t="s">
        <v>4853</v>
      </c>
      <c r="C20" s="1312" t="s">
        <v>4893</v>
      </c>
      <c r="D20" s="1310" t="s">
        <v>1780</v>
      </c>
      <c r="E20" s="1311">
        <v>2500</v>
      </c>
      <c r="F20" s="1311" t="s">
        <v>4851</v>
      </c>
      <c r="G20" s="1312">
        <v>10</v>
      </c>
      <c r="H20" s="1303" t="s">
        <v>1780</v>
      </c>
      <c r="I20" s="1304">
        <v>2500</v>
      </c>
      <c r="J20" s="1304" t="s">
        <v>4851</v>
      </c>
      <c r="K20" s="1305">
        <v>30</v>
      </c>
      <c r="M20" s="1291" t="s">
        <v>3894</v>
      </c>
      <c r="N20" s="1297">
        <f t="shared" ca="1" si="0"/>
        <v>30</v>
      </c>
      <c r="O20" s="1298">
        <f ca="1">N20*T20</f>
        <v>46776.974963415501</v>
      </c>
      <c r="P20" s="1297">
        <f t="shared" ca="1" si="1"/>
        <v>30</v>
      </c>
      <c r="Q20" s="1299">
        <f ca="1">P20*T20</f>
        <v>46776.974963415501</v>
      </c>
      <c r="S20" t="s">
        <v>3894</v>
      </c>
      <c r="T20">
        <v>1559.2324987805168</v>
      </c>
    </row>
    <row r="21" spans="1:20">
      <c r="A21" s="1310" t="s">
        <v>4894</v>
      </c>
      <c r="B21" s="1311" t="s">
        <v>4853</v>
      </c>
      <c r="C21" s="1312" t="s">
        <v>4894</v>
      </c>
      <c r="D21" s="1310" t="s">
        <v>1780</v>
      </c>
      <c r="E21" s="1311">
        <v>2600</v>
      </c>
      <c r="F21" s="1311" t="s">
        <v>4859</v>
      </c>
      <c r="G21" s="1312">
        <v>200</v>
      </c>
      <c r="H21" s="1310" t="s">
        <v>1780</v>
      </c>
      <c r="I21" s="1311">
        <v>2600</v>
      </c>
      <c r="J21" s="1311" t="s">
        <v>4859</v>
      </c>
      <c r="K21" s="1313">
        <v>200</v>
      </c>
      <c r="M21" s="1291" t="s">
        <v>4895</v>
      </c>
      <c r="N21" s="1297">
        <f t="shared" ca="1" si="0"/>
        <v>0</v>
      </c>
      <c r="O21" s="1298"/>
      <c r="P21" s="1297">
        <f t="shared" ca="1" si="1"/>
        <v>50</v>
      </c>
      <c r="Q21" s="1299"/>
      <c r="S21" t="s">
        <v>3947</v>
      </c>
      <c r="T21">
        <v>14.392411274055499</v>
      </c>
    </row>
    <row r="22" spans="1:20">
      <c r="A22" s="1310" t="s">
        <v>4896</v>
      </c>
      <c r="B22" s="1311" t="s">
        <v>4853</v>
      </c>
      <c r="C22" s="1312" t="s">
        <v>4896</v>
      </c>
      <c r="D22" s="1310" t="s">
        <v>1780</v>
      </c>
      <c r="E22" s="1311">
        <v>2700</v>
      </c>
      <c r="F22" s="1311" t="s">
        <v>4871</v>
      </c>
      <c r="G22" s="1312">
        <v>30</v>
      </c>
      <c r="H22" s="1310" t="s">
        <v>1780</v>
      </c>
      <c r="I22" s="1311">
        <v>2700</v>
      </c>
      <c r="J22" s="1311" t="s">
        <v>4871</v>
      </c>
      <c r="K22" s="1313">
        <v>30</v>
      </c>
      <c r="M22" s="1291" t="s">
        <v>4897</v>
      </c>
      <c r="N22" s="1297">
        <f t="shared" ca="1" si="0"/>
        <v>0</v>
      </c>
      <c r="O22" s="1298"/>
      <c r="P22" s="1297">
        <f t="shared" ca="1" si="1"/>
        <v>0</v>
      </c>
      <c r="Q22" s="1299"/>
      <c r="S22" t="s">
        <v>4898</v>
      </c>
      <c r="T22">
        <f>1000*T2/3</f>
        <v>3666.6666666666665</v>
      </c>
    </row>
    <row r="23" spans="1:20">
      <c r="A23" s="1310" t="s">
        <v>4899</v>
      </c>
      <c r="B23" s="1311" t="s">
        <v>4853</v>
      </c>
      <c r="C23" s="1312" t="s">
        <v>4899</v>
      </c>
      <c r="D23" s="1310" t="s">
        <v>3690</v>
      </c>
      <c r="E23" s="1311">
        <v>20</v>
      </c>
      <c r="F23" s="1311" t="s">
        <v>4900</v>
      </c>
      <c r="G23" s="1312">
        <v>1</v>
      </c>
      <c r="H23" s="1303" t="s">
        <v>3690</v>
      </c>
      <c r="I23" s="1304">
        <v>20</v>
      </c>
      <c r="J23" s="1304" t="s">
        <v>4901</v>
      </c>
      <c r="K23" s="1305">
        <v>1</v>
      </c>
      <c r="M23" s="1291" t="s">
        <v>4902</v>
      </c>
      <c r="N23" s="1297">
        <f t="shared" ca="1" si="0"/>
        <v>0</v>
      </c>
      <c r="O23" s="1298"/>
      <c r="P23" s="1297">
        <f t="shared" ca="1" si="1"/>
        <v>0</v>
      </c>
      <c r="Q23" s="1299"/>
    </row>
    <row r="24" spans="1:20">
      <c r="A24" s="1300" t="s">
        <v>4903</v>
      </c>
      <c r="B24" s="1301" t="s">
        <v>4853</v>
      </c>
      <c r="C24" s="1302" t="s">
        <v>4903</v>
      </c>
      <c r="D24" s="1300" t="s">
        <v>1780</v>
      </c>
      <c r="E24" s="1301">
        <v>2800</v>
      </c>
      <c r="F24" s="1301" t="s">
        <v>4855</v>
      </c>
      <c r="G24" s="1302">
        <v>5</v>
      </c>
      <c r="H24" s="1300" t="s">
        <v>1780</v>
      </c>
      <c r="I24" s="1301">
        <v>2800</v>
      </c>
      <c r="J24" s="1301" t="s">
        <v>4855</v>
      </c>
      <c r="K24" s="1306">
        <v>5</v>
      </c>
    </row>
    <row r="25" spans="1:20">
      <c r="A25" s="1300" t="s">
        <v>4904</v>
      </c>
      <c r="B25" s="1301" t="s">
        <v>4853</v>
      </c>
      <c r="C25" s="1302" t="s">
        <v>4904</v>
      </c>
      <c r="D25" s="1300" t="s">
        <v>1780</v>
      </c>
      <c r="E25" s="1301">
        <v>2900</v>
      </c>
      <c r="F25" s="1301" t="s">
        <v>4859</v>
      </c>
      <c r="G25" s="1302">
        <v>300</v>
      </c>
      <c r="H25" s="1300" t="s">
        <v>1780</v>
      </c>
      <c r="I25" s="1301">
        <v>2900</v>
      </c>
      <c r="J25" s="1301" t="s">
        <v>4859</v>
      </c>
      <c r="K25" s="1306">
        <v>300</v>
      </c>
      <c r="M25" s="1291" t="s">
        <v>4905</v>
      </c>
      <c r="N25" s="1297">
        <f t="shared" ref="N25:N44" ca="1" si="2">SUMIF($F:$G,$M25,$G:$G)</f>
        <v>0</v>
      </c>
      <c r="O25" s="1298"/>
      <c r="P25" s="1297">
        <f t="shared" ref="P25:P44" ca="1" si="3">SUMIF($J:$K,$M25,$K:$K)</f>
        <v>0</v>
      </c>
      <c r="Q25" s="1299"/>
    </row>
    <row r="26" spans="1:20">
      <c r="A26" s="1300" t="s">
        <v>4906</v>
      </c>
      <c r="B26" s="1301" t="s">
        <v>4853</v>
      </c>
      <c r="C26" s="1302" t="s">
        <v>4906</v>
      </c>
      <c r="D26" s="1300" t="s">
        <v>1780</v>
      </c>
      <c r="E26" s="1301">
        <v>3000</v>
      </c>
      <c r="F26" s="1301" t="s">
        <v>3888</v>
      </c>
      <c r="G26" s="1302">
        <v>5</v>
      </c>
      <c r="H26" s="1300" t="s">
        <v>1780</v>
      </c>
      <c r="I26" s="1301">
        <v>3000</v>
      </c>
      <c r="J26" s="1301" t="s">
        <v>3888</v>
      </c>
      <c r="K26" s="1306">
        <v>5</v>
      </c>
      <c r="M26" s="1291" t="s">
        <v>4907</v>
      </c>
      <c r="N26" s="1297">
        <f t="shared" ca="1" si="2"/>
        <v>0</v>
      </c>
      <c r="O26" s="1298"/>
      <c r="P26" s="1297">
        <f t="shared" ca="1" si="3"/>
        <v>0</v>
      </c>
      <c r="Q26" s="1299"/>
    </row>
    <row r="27" spans="1:20">
      <c r="A27" s="1300" t="s">
        <v>4908</v>
      </c>
      <c r="B27" s="1301" t="s">
        <v>4853</v>
      </c>
      <c r="C27" s="1302" t="s">
        <v>4908</v>
      </c>
      <c r="D27" s="1300" t="s">
        <v>1780</v>
      </c>
      <c r="E27" s="1301">
        <v>3100</v>
      </c>
      <c r="F27" s="1301" t="s">
        <v>4861</v>
      </c>
      <c r="G27" s="1302">
        <v>60</v>
      </c>
      <c r="H27" s="1300" t="s">
        <v>1780</v>
      </c>
      <c r="I27" s="1301">
        <v>3100</v>
      </c>
      <c r="J27" s="1301" t="s">
        <v>4861</v>
      </c>
      <c r="K27" s="1306">
        <v>60</v>
      </c>
      <c r="M27" s="1291" t="s">
        <v>3363</v>
      </c>
      <c r="N27" s="1297">
        <f t="shared" ca="1" si="2"/>
        <v>1</v>
      </c>
      <c r="O27" s="1298"/>
      <c r="P27" s="1297">
        <f t="shared" ca="1" si="3"/>
        <v>1</v>
      </c>
      <c r="Q27" s="1299"/>
    </row>
    <row r="28" spans="1:20">
      <c r="A28" s="1300" t="s">
        <v>4909</v>
      </c>
      <c r="B28" s="1301" t="s">
        <v>4910</v>
      </c>
      <c r="C28" s="1302" t="s">
        <v>4909</v>
      </c>
      <c r="D28" s="1300" t="s">
        <v>1780</v>
      </c>
      <c r="E28" s="1301">
        <v>3200</v>
      </c>
      <c r="F28" s="1301" t="s">
        <v>3954</v>
      </c>
      <c r="G28" s="1302">
        <v>5</v>
      </c>
      <c r="H28" s="1300" t="s">
        <v>1780</v>
      </c>
      <c r="I28" s="1301">
        <v>3200</v>
      </c>
      <c r="J28" s="1301" t="s">
        <v>3954</v>
      </c>
      <c r="K28" s="1306">
        <v>5</v>
      </c>
      <c r="M28" s="1291" t="s">
        <v>3365</v>
      </c>
      <c r="N28" s="1297">
        <f t="shared" ca="1" si="2"/>
        <v>1</v>
      </c>
      <c r="O28" s="1298"/>
      <c r="P28" s="1297">
        <f t="shared" ca="1" si="3"/>
        <v>0</v>
      </c>
      <c r="Q28" s="1299"/>
    </row>
    <row r="29" spans="1:20">
      <c r="A29" s="1300" t="s">
        <v>4911</v>
      </c>
      <c r="B29" s="1301" t="s">
        <v>4853</v>
      </c>
      <c r="C29" s="1302" t="s">
        <v>4911</v>
      </c>
      <c r="D29" s="1300" t="s">
        <v>1780</v>
      </c>
      <c r="E29" s="1301">
        <v>3300</v>
      </c>
      <c r="F29" s="1301" t="s">
        <v>4864</v>
      </c>
      <c r="G29" s="1302">
        <v>10</v>
      </c>
      <c r="H29" s="1303" t="s">
        <v>1780</v>
      </c>
      <c r="I29" s="1304">
        <v>3300</v>
      </c>
      <c r="J29" s="1304" t="s">
        <v>4912</v>
      </c>
      <c r="K29" s="1305">
        <v>30</v>
      </c>
      <c r="M29" s="1291" t="s">
        <v>3366</v>
      </c>
      <c r="N29" s="1297">
        <f t="shared" ca="1" si="2"/>
        <v>1</v>
      </c>
      <c r="O29" s="1298"/>
      <c r="P29" s="1297">
        <f t="shared" ca="1" si="3"/>
        <v>1</v>
      </c>
      <c r="Q29" s="1299"/>
    </row>
    <row r="30" spans="1:20">
      <c r="A30" s="1300" t="s">
        <v>4913</v>
      </c>
      <c r="B30" s="1301" t="s">
        <v>4853</v>
      </c>
      <c r="C30" s="1302" t="s">
        <v>4913</v>
      </c>
      <c r="D30" s="1300" t="s">
        <v>1780</v>
      </c>
      <c r="E30" s="1301">
        <v>3400</v>
      </c>
      <c r="F30" s="1301" t="s">
        <v>4851</v>
      </c>
      <c r="G30" s="1302">
        <v>10</v>
      </c>
      <c r="H30" s="1303" t="s">
        <v>1780</v>
      </c>
      <c r="I30" s="1304">
        <v>3400</v>
      </c>
      <c r="J30" s="1304" t="s">
        <v>4851</v>
      </c>
      <c r="K30" s="1305">
        <v>50</v>
      </c>
      <c r="M30" s="1291" t="s">
        <v>4914</v>
      </c>
      <c r="N30" s="1297">
        <f t="shared" ca="1" si="2"/>
        <v>0</v>
      </c>
      <c r="O30" s="1298"/>
      <c r="P30" s="1297">
        <f t="shared" ca="1" si="3"/>
        <v>0</v>
      </c>
      <c r="Q30" s="1299"/>
    </row>
    <row r="31" spans="1:20">
      <c r="A31" s="1300" t="s">
        <v>4915</v>
      </c>
      <c r="B31" s="1301" t="s">
        <v>4916</v>
      </c>
      <c r="C31" s="1302" t="s">
        <v>4917</v>
      </c>
      <c r="D31" s="1300" t="s">
        <v>1780</v>
      </c>
      <c r="E31" s="1301">
        <v>3500</v>
      </c>
      <c r="F31" s="1301" t="s">
        <v>4859</v>
      </c>
      <c r="G31" s="1302">
        <v>350</v>
      </c>
      <c r="H31" s="1300" t="s">
        <v>1780</v>
      </c>
      <c r="I31" s="1301">
        <v>3500</v>
      </c>
      <c r="J31" s="1301" t="s">
        <v>4859</v>
      </c>
      <c r="K31" s="1306">
        <v>350</v>
      </c>
      <c r="M31" s="1291" t="s">
        <v>4918</v>
      </c>
      <c r="N31" s="1297">
        <f t="shared" ca="1" si="2"/>
        <v>0</v>
      </c>
      <c r="O31" s="1298"/>
      <c r="P31" s="1297">
        <f t="shared" ca="1" si="3"/>
        <v>0</v>
      </c>
      <c r="Q31" s="1299"/>
    </row>
    <row r="32" spans="1:20">
      <c r="A32" s="1300" t="s">
        <v>4919</v>
      </c>
      <c r="B32" s="1301" t="s">
        <v>4920</v>
      </c>
      <c r="C32" s="1302" t="s">
        <v>7</v>
      </c>
      <c r="D32" s="1300" t="s">
        <v>1780</v>
      </c>
      <c r="E32" s="1301">
        <v>3600</v>
      </c>
      <c r="F32" s="1301" t="s">
        <v>4871</v>
      </c>
      <c r="G32" s="1302">
        <v>40</v>
      </c>
      <c r="H32" s="1300" t="s">
        <v>1780</v>
      </c>
      <c r="I32" s="1301">
        <v>3600</v>
      </c>
      <c r="J32" s="1301" t="s">
        <v>4871</v>
      </c>
      <c r="K32" s="1306">
        <v>40</v>
      </c>
      <c r="M32" s="1291" t="s">
        <v>3381</v>
      </c>
      <c r="N32" s="1297">
        <f t="shared" ca="1" si="2"/>
        <v>1</v>
      </c>
      <c r="O32" s="1298"/>
      <c r="P32" s="1297">
        <f t="shared" ca="1" si="3"/>
        <v>0</v>
      </c>
      <c r="Q32" s="1299"/>
    </row>
    <row r="33" spans="1:17">
      <c r="A33" s="1300" t="s">
        <v>4921</v>
      </c>
      <c r="B33" s="1301" t="s">
        <v>4853</v>
      </c>
      <c r="C33" s="1302" t="s">
        <v>4922</v>
      </c>
      <c r="D33" s="1300" t="s">
        <v>3690</v>
      </c>
      <c r="E33" s="1301">
        <v>30</v>
      </c>
      <c r="F33" s="1301" t="s">
        <v>4923</v>
      </c>
      <c r="G33" s="1302">
        <v>1</v>
      </c>
      <c r="H33" s="1303" t="s">
        <v>3690</v>
      </c>
      <c r="I33" s="1304">
        <v>30</v>
      </c>
      <c r="J33" s="1304" t="s">
        <v>4924</v>
      </c>
      <c r="K33" s="1305">
        <v>1</v>
      </c>
      <c r="M33" s="1291" t="s">
        <v>3382</v>
      </c>
      <c r="N33" s="1297">
        <f t="shared" ca="1" si="2"/>
        <v>1</v>
      </c>
      <c r="O33" s="1298"/>
      <c r="P33" s="1297">
        <f t="shared" ca="1" si="3"/>
        <v>1</v>
      </c>
      <c r="Q33" s="1299"/>
    </row>
    <row r="34" spans="1:17">
      <c r="A34" s="1310" t="s">
        <v>4925</v>
      </c>
      <c r="B34" s="1311" t="s">
        <v>4853</v>
      </c>
      <c r="C34" s="1312" t="s">
        <v>4926</v>
      </c>
      <c r="D34" s="1310" t="s">
        <v>1780</v>
      </c>
      <c r="E34" s="1311">
        <v>3700</v>
      </c>
      <c r="F34" s="1311" t="s">
        <v>4874</v>
      </c>
      <c r="G34" s="1312">
        <v>5</v>
      </c>
      <c r="H34" s="1310" t="s">
        <v>1780</v>
      </c>
      <c r="I34" s="1311">
        <v>3700</v>
      </c>
      <c r="J34" s="1311" t="s">
        <v>4874</v>
      </c>
      <c r="K34" s="1313">
        <v>5</v>
      </c>
      <c r="M34" s="1291" t="s">
        <v>3383</v>
      </c>
      <c r="N34" s="1297">
        <f t="shared" ca="1" si="2"/>
        <v>0</v>
      </c>
      <c r="O34" s="1298"/>
      <c r="P34" s="1297">
        <f t="shared" ca="1" si="3"/>
        <v>1</v>
      </c>
      <c r="Q34" s="1299"/>
    </row>
    <row r="35" spans="1:17">
      <c r="A35" s="1310" t="s">
        <v>4927</v>
      </c>
      <c r="B35" s="1311" t="s">
        <v>4853</v>
      </c>
      <c r="C35" s="1312" t="s">
        <v>4927</v>
      </c>
      <c r="D35" s="1310" t="s">
        <v>1780</v>
      </c>
      <c r="E35" s="1311">
        <v>3800</v>
      </c>
      <c r="F35" s="1311" t="s">
        <v>4859</v>
      </c>
      <c r="G35" s="1312">
        <v>400</v>
      </c>
      <c r="H35" s="1310" t="s">
        <v>1780</v>
      </c>
      <c r="I35" s="1311">
        <v>3800</v>
      </c>
      <c r="J35" s="1311" t="s">
        <v>4859</v>
      </c>
      <c r="K35" s="1313">
        <v>400</v>
      </c>
      <c r="M35" s="1291" t="s">
        <v>4928</v>
      </c>
      <c r="N35" s="1297">
        <f t="shared" ca="1" si="2"/>
        <v>0</v>
      </c>
      <c r="O35" s="1298"/>
      <c r="P35" s="1297">
        <f t="shared" ca="1" si="3"/>
        <v>0</v>
      </c>
      <c r="Q35" s="1299"/>
    </row>
    <row r="36" spans="1:17">
      <c r="A36" s="1310" t="s">
        <v>4929</v>
      </c>
      <c r="B36" s="1311" t="s">
        <v>4853</v>
      </c>
      <c r="C36" s="1312" t="s">
        <v>4929</v>
      </c>
      <c r="D36" s="1310" t="s">
        <v>1780</v>
      </c>
      <c r="E36" s="1311">
        <v>3900</v>
      </c>
      <c r="F36" s="1311" t="s">
        <v>3785</v>
      </c>
      <c r="G36" s="1312">
        <v>10</v>
      </c>
      <c r="H36" s="1310" t="s">
        <v>1780</v>
      </c>
      <c r="I36" s="1311">
        <v>3900</v>
      </c>
      <c r="J36" s="1311" t="s">
        <v>3785</v>
      </c>
      <c r="K36" s="1313">
        <v>10</v>
      </c>
      <c r="M36" s="1291" t="s">
        <v>4930</v>
      </c>
      <c r="N36" s="1297">
        <f t="shared" ca="1" si="2"/>
        <v>0</v>
      </c>
      <c r="O36" s="1298"/>
      <c r="P36" s="1297">
        <f t="shared" ca="1" si="3"/>
        <v>0</v>
      </c>
      <c r="Q36" s="1299"/>
    </row>
    <row r="37" spans="1:17">
      <c r="A37" s="1310" t="s">
        <v>4931</v>
      </c>
      <c r="B37" s="1311" t="s">
        <v>4853</v>
      </c>
      <c r="C37" s="1312" t="s">
        <v>4931</v>
      </c>
      <c r="D37" s="1310" t="s">
        <v>1780</v>
      </c>
      <c r="E37" s="1311">
        <v>4000</v>
      </c>
      <c r="F37" s="1311" t="s">
        <v>4861</v>
      </c>
      <c r="G37" s="1312">
        <v>80</v>
      </c>
      <c r="H37" s="1310" t="s">
        <v>1780</v>
      </c>
      <c r="I37" s="1311">
        <v>4000</v>
      </c>
      <c r="J37" s="1311" t="s">
        <v>4861</v>
      </c>
      <c r="K37" s="1313">
        <v>80</v>
      </c>
      <c r="M37" s="1291" t="s">
        <v>4923</v>
      </c>
      <c r="N37" s="1297">
        <f t="shared" ca="1" si="2"/>
        <v>1</v>
      </c>
      <c r="O37" s="1298"/>
      <c r="P37" s="1297">
        <f t="shared" ca="1" si="3"/>
        <v>0</v>
      </c>
      <c r="Q37" s="1299"/>
    </row>
    <row r="38" spans="1:17">
      <c r="A38" s="1310" t="s">
        <v>4932</v>
      </c>
      <c r="B38" s="1311" t="s">
        <v>4853</v>
      </c>
      <c r="C38" s="1312" t="s">
        <v>4932</v>
      </c>
      <c r="D38" s="1310" t="s">
        <v>1780</v>
      </c>
      <c r="E38" s="1311">
        <v>4100</v>
      </c>
      <c r="F38" s="1311" t="s">
        <v>3874</v>
      </c>
      <c r="G38" s="1312">
        <v>5</v>
      </c>
      <c r="H38" s="1310" t="s">
        <v>1780</v>
      </c>
      <c r="I38" s="1311">
        <v>4100</v>
      </c>
      <c r="J38" s="1311" t="s">
        <v>3874</v>
      </c>
      <c r="K38" s="1313">
        <v>5</v>
      </c>
      <c r="M38" s="1291" t="s">
        <v>4924</v>
      </c>
      <c r="N38" s="1297">
        <f t="shared" ca="1" si="2"/>
        <v>0</v>
      </c>
      <c r="O38" s="1298"/>
      <c r="P38" s="1297">
        <f t="shared" ca="1" si="3"/>
        <v>1</v>
      </c>
      <c r="Q38" s="1299"/>
    </row>
    <row r="39" spans="1:17">
      <c r="A39" s="1310" t="s">
        <v>4933</v>
      </c>
      <c r="B39" s="1311" t="s">
        <v>4853</v>
      </c>
      <c r="C39" s="1312" t="s">
        <v>4933</v>
      </c>
      <c r="D39" s="1310" t="s">
        <v>1780</v>
      </c>
      <c r="E39" s="1311">
        <v>4200</v>
      </c>
      <c r="F39" s="1311" t="s">
        <v>4891</v>
      </c>
      <c r="G39" s="1312">
        <v>10</v>
      </c>
      <c r="H39" s="1310" t="s">
        <v>1780</v>
      </c>
      <c r="I39" s="1311">
        <v>4200</v>
      </c>
      <c r="J39" s="1311" t="s">
        <v>4891</v>
      </c>
      <c r="K39" s="1313">
        <v>10</v>
      </c>
      <c r="M39" s="1291" t="s">
        <v>4934</v>
      </c>
      <c r="N39" s="1297">
        <f t="shared" ca="1" si="2"/>
        <v>1</v>
      </c>
      <c r="O39" s="1298"/>
      <c r="P39" s="1297">
        <f t="shared" ca="1" si="3"/>
        <v>0</v>
      </c>
      <c r="Q39" s="1299"/>
    </row>
    <row r="40" spans="1:17">
      <c r="A40" s="1310" t="s">
        <v>4935</v>
      </c>
      <c r="B40" s="1311" t="s">
        <v>4853</v>
      </c>
      <c r="C40" s="1312" t="s">
        <v>4935</v>
      </c>
      <c r="D40" s="1310" t="s">
        <v>1780</v>
      </c>
      <c r="E40" s="1311">
        <v>4300</v>
      </c>
      <c r="F40" s="1311" t="s">
        <v>4851</v>
      </c>
      <c r="G40" s="1312">
        <v>20</v>
      </c>
      <c r="H40" s="1303" t="s">
        <v>1780</v>
      </c>
      <c r="I40" s="1304">
        <v>4300</v>
      </c>
      <c r="J40" s="1304" t="s">
        <v>4851</v>
      </c>
      <c r="K40" s="1305">
        <v>50</v>
      </c>
      <c r="M40" s="1291" t="s">
        <v>4936</v>
      </c>
      <c r="N40" s="1297">
        <f t="shared" ca="1" si="2"/>
        <v>0</v>
      </c>
      <c r="O40" s="1298"/>
      <c r="P40" s="1297">
        <f t="shared" ca="1" si="3"/>
        <v>0</v>
      </c>
      <c r="Q40" s="1299"/>
    </row>
    <row r="41" spans="1:17">
      <c r="A41" s="1310" t="s">
        <v>4937</v>
      </c>
      <c r="B41" s="1311" t="s">
        <v>4853</v>
      </c>
      <c r="C41" s="1312" t="s">
        <v>4937</v>
      </c>
      <c r="D41" s="1310" t="s">
        <v>1780</v>
      </c>
      <c r="E41" s="1311">
        <v>4400</v>
      </c>
      <c r="F41" s="1311" t="s">
        <v>3326</v>
      </c>
      <c r="G41" s="1312">
        <v>5</v>
      </c>
      <c r="H41" s="1310" t="s">
        <v>1780</v>
      </c>
      <c r="I41" s="1311">
        <v>4400</v>
      </c>
      <c r="J41" s="1311" t="s">
        <v>3326</v>
      </c>
      <c r="K41" s="1313">
        <v>5</v>
      </c>
      <c r="M41" s="1291" t="s">
        <v>3414</v>
      </c>
      <c r="N41" s="1297">
        <f t="shared" ca="1" si="2"/>
        <v>1</v>
      </c>
      <c r="O41" s="1298"/>
      <c r="P41" s="1297">
        <f t="shared" ca="1" si="3"/>
        <v>0</v>
      </c>
      <c r="Q41" s="1299"/>
    </row>
    <row r="42" spans="1:17">
      <c r="A42" s="1310" t="s">
        <v>4938</v>
      </c>
      <c r="B42" s="1311" t="s">
        <v>4916</v>
      </c>
      <c r="C42" s="1312" t="s">
        <v>4939</v>
      </c>
      <c r="D42" s="1310" t="s">
        <v>1780</v>
      </c>
      <c r="E42" s="1311">
        <v>4500</v>
      </c>
      <c r="F42" s="1311" t="s">
        <v>4940</v>
      </c>
      <c r="G42" s="1312">
        <v>20</v>
      </c>
      <c r="H42" s="1310" t="s">
        <v>1780</v>
      </c>
      <c r="I42" s="1311">
        <v>4500</v>
      </c>
      <c r="J42" s="1311" t="s">
        <v>4940</v>
      </c>
      <c r="K42" s="1313">
        <v>20</v>
      </c>
      <c r="M42" s="1291" t="s">
        <v>3415</v>
      </c>
      <c r="N42" s="1297">
        <f t="shared" ca="1" si="2"/>
        <v>0</v>
      </c>
      <c r="O42" s="1298"/>
      <c r="P42" s="1297">
        <f t="shared" ca="1" si="3"/>
        <v>1</v>
      </c>
      <c r="Q42" s="1299"/>
    </row>
    <row r="43" spans="1:17">
      <c r="A43" s="1310" t="s">
        <v>4941</v>
      </c>
      <c r="B43" s="1311" t="s">
        <v>4853</v>
      </c>
      <c r="C43" s="1312" t="s">
        <v>4941</v>
      </c>
      <c r="D43" s="1310" t="s">
        <v>3690</v>
      </c>
      <c r="E43" s="1311">
        <v>40</v>
      </c>
      <c r="F43" s="1311" t="s">
        <v>4942</v>
      </c>
      <c r="G43" s="1312">
        <v>1</v>
      </c>
      <c r="H43" s="1303" t="s">
        <v>3690</v>
      </c>
      <c r="I43" s="1304">
        <v>40</v>
      </c>
      <c r="J43" s="1304" t="s">
        <v>4943</v>
      </c>
      <c r="K43" s="1305">
        <v>1</v>
      </c>
      <c r="M43" s="1291" t="s">
        <v>3416</v>
      </c>
      <c r="N43" s="1297">
        <f t="shared" ca="1" si="2"/>
        <v>1</v>
      </c>
      <c r="O43" s="1298"/>
      <c r="P43" s="1297">
        <f t="shared" ca="1" si="3"/>
        <v>0</v>
      </c>
      <c r="Q43" s="1299"/>
    </row>
    <row r="44" spans="1:17">
      <c r="A44" s="1300" t="s">
        <v>4944</v>
      </c>
      <c r="B44" s="1301" t="s">
        <v>4853</v>
      </c>
      <c r="C44" s="1302" t="s">
        <v>4944</v>
      </c>
      <c r="D44" s="1300" t="s">
        <v>1780</v>
      </c>
      <c r="E44" s="1301">
        <v>4600</v>
      </c>
      <c r="F44" s="1301" t="s">
        <v>4855</v>
      </c>
      <c r="G44" s="1302">
        <v>10</v>
      </c>
      <c r="H44" s="1300" t="s">
        <v>1780</v>
      </c>
      <c r="I44" s="1301">
        <v>4600</v>
      </c>
      <c r="J44" s="1301" t="s">
        <v>4855</v>
      </c>
      <c r="K44" s="1306">
        <v>10</v>
      </c>
      <c r="M44" s="1309" t="s">
        <v>4945</v>
      </c>
      <c r="N44" s="1297">
        <f t="shared" ca="1" si="2"/>
        <v>0</v>
      </c>
      <c r="O44" s="1298"/>
      <c r="P44" s="1297">
        <f t="shared" ca="1" si="3"/>
        <v>0</v>
      </c>
      <c r="Q44" s="1299"/>
    </row>
    <row r="45" spans="1:17">
      <c r="A45" s="1300" t="s">
        <v>4946</v>
      </c>
      <c r="B45" s="1301" t="s">
        <v>4947</v>
      </c>
      <c r="C45" s="1302" t="s">
        <v>4946</v>
      </c>
      <c r="D45" s="1300" t="s">
        <v>1780</v>
      </c>
      <c r="E45" s="1301">
        <v>4700</v>
      </c>
      <c r="F45" s="1301" t="s">
        <v>4859</v>
      </c>
      <c r="G45" s="1302">
        <v>500</v>
      </c>
      <c r="H45" s="1300" t="s">
        <v>1780</v>
      </c>
      <c r="I45" s="1301">
        <v>4700</v>
      </c>
      <c r="J45" s="1301" t="s">
        <v>4859</v>
      </c>
      <c r="K45" s="1306">
        <v>500</v>
      </c>
    </row>
    <row r="46" spans="1:17">
      <c r="A46" s="1300" t="s">
        <v>4948</v>
      </c>
      <c r="B46" s="1301" t="s">
        <v>4853</v>
      </c>
      <c r="C46" s="1302" t="s">
        <v>4948</v>
      </c>
      <c r="D46" s="1300" t="s">
        <v>1780</v>
      </c>
      <c r="E46" s="1301">
        <v>4800</v>
      </c>
      <c r="F46" s="1301" t="s">
        <v>3894</v>
      </c>
      <c r="G46" s="1302">
        <v>10</v>
      </c>
      <c r="H46" s="1300" t="s">
        <v>1780</v>
      </c>
      <c r="I46" s="1301">
        <v>4800</v>
      </c>
      <c r="J46" s="1301" t="s">
        <v>3894</v>
      </c>
      <c r="K46" s="1306">
        <v>10</v>
      </c>
      <c r="M46" s="1291" t="s">
        <v>4949</v>
      </c>
      <c r="N46" s="1314">
        <f t="shared" ref="N46:N62" ca="1" si="4">SUMIF($F:$G,$M46,$G:$G)</f>
        <v>90</v>
      </c>
      <c r="O46" s="1315"/>
      <c r="P46" s="1314">
        <f t="shared" ref="P46:P62" ca="1" si="5">SUMIF($J:$K,$M46,$K:$K)</f>
        <v>90</v>
      </c>
      <c r="Q46" s="1299"/>
    </row>
    <row r="47" spans="1:17">
      <c r="A47" s="1300" t="s">
        <v>4950</v>
      </c>
      <c r="B47" s="1301" t="s">
        <v>4916</v>
      </c>
      <c r="C47" s="1302" t="s">
        <v>4951</v>
      </c>
      <c r="D47" s="1300" t="s">
        <v>1780</v>
      </c>
      <c r="E47" s="1301">
        <v>4900</v>
      </c>
      <c r="F47" s="1301" t="s">
        <v>4861</v>
      </c>
      <c r="G47" s="1302">
        <v>100</v>
      </c>
      <c r="H47" s="1300" t="s">
        <v>1780</v>
      </c>
      <c r="I47" s="1301">
        <v>4900</v>
      </c>
      <c r="J47" s="1301" t="s">
        <v>4861</v>
      </c>
      <c r="K47" s="1306">
        <v>100</v>
      </c>
      <c r="M47" s="1291" t="s">
        <v>4952</v>
      </c>
      <c r="N47" s="1314">
        <f t="shared" ca="1" si="4"/>
        <v>90</v>
      </c>
      <c r="O47" s="1315"/>
      <c r="P47" s="1314">
        <f t="shared" ca="1" si="5"/>
        <v>90</v>
      </c>
      <c r="Q47" s="1299"/>
    </row>
    <row r="48" spans="1:17">
      <c r="A48" s="1300" t="s">
        <v>4953</v>
      </c>
      <c r="B48" s="1301" t="s">
        <v>4853</v>
      </c>
      <c r="C48" s="1302" t="s">
        <v>4953</v>
      </c>
      <c r="D48" s="1300" t="s">
        <v>1780</v>
      </c>
      <c r="E48" s="1301">
        <v>5000</v>
      </c>
      <c r="F48" s="1301" t="s">
        <v>3954</v>
      </c>
      <c r="G48" s="1302">
        <v>10</v>
      </c>
      <c r="H48" s="1300" t="s">
        <v>1780</v>
      </c>
      <c r="I48" s="1301">
        <v>5000</v>
      </c>
      <c r="J48" s="1301" t="s">
        <v>3954</v>
      </c>
      <c r="K48" s="1306">
        <v>10</v>
      </c>
      <c r="M48" s="1291" t="s">
        <v>4954</v>
      </c>
      <c r="N48" s="1314">
        <f t="shared" ca="1" si="4"/>
        <v>120</v>
      </c>
      <c r="O48" s="1315"/>
      <c r="P48" s="1314">
        <f t="shared" ca="1" si="5"/>
        <v>120</v>
      </c>
      <c r="Q48" s="1299"/>
    </row>
    <row r="49" spans="1:17">
      <c r="A49" s="1300" t="s">
        <v>4955</v>
      </c>
      <c r="B49" s="1301" t="s">
        <v>4916</v>
      </c>
      <c r="C49" s="1302" t="s">
        <v>4956</v>
      </c>
      <c r="D49" s="1300" t="s">
        <v>1780</v>
      </c>
      <c r="E49" s="1301">
        <v>5100</v>
      </c>
      <c r="F49" s="1301" t="s">
        <v>4957</v>
      </c>
      <c r="G49" s="1302">
        <v>10</v>
      </c>
      <c r="H49" s="1300" t="s">
        <v>1780</v>
      </c>
      <c r="I49" s="1301">
        <v>5100</v>
      </c>
      <c r="J49" s="1301" t="s">
        <v>4957</v>
      </c>
      <c r="K49" s="1306">
        <v>10</v>
      </c>
      <c r="M49" s="1291" t="s">
        <v>4864</v>
      </c>
      <c r="N49" s="1297">
        <f t="shared" ca="1" si="4"/>
        <v>20</v>
      </c>
      <c r="O49" s="1298"/>
      <c r="P49" s="1297">
        <f t="shared" ca="1" si="5"/>
        <v>10</v>
      </c>
      <c r="Q49" s="1299"/>
    </row>
    <row r="50" spans="1:17">
      <c r="A50" s="1300" t="s">
        <v>4958</v>
      </c>
      <c r="B50" s="1301" t="s">
        <v>4853</v>
      </c>
      <c r="C50" s="1302" t="s">
        <v>4958</v>
      </c>
      <c r="D50" s="1300" t="s">
        <v>1780</v>
      </c>
      <c r="E50" s="1301">
        <v>5200</v>
      </c>
      <c r="F50" s="1301" t="s">
        <v>4851</v>
      </c>
      <c r="G50" s="1302">
        <v>20</v>
      </c>
      <c r="H50" s="1303" t="s">
        <v>1780</v>
      </c>
      <c r="I50" s="1304">
        <v>5200</v>
      </c>
      <c r="J50" s="1304" t="s">
        <v>4851</v>
      </c>
      <c r="K50" s="1305">
        <v>50</v>
      </c>
      <c r="M50" s="1291" t="s">
        <v>4891</v>
      </c>
      <c r="N50" s="1297">
        <f t="shared" ca="1" si="4"/>
        <v>20</v>
      </c>
      <c r="O50" s="1298"/>
      <c r="P50" s="1297">
        <f t="shared" ca="1" si="5"/>
        <v>20</v>
      </c>
      <c r="Q50" s="1299"/>
    </row>
    <row r="51" spans="1:17">
      <c r="A51" s="1300" t="s">
        <v>4959</v>
      </c>
      <c r="B51" s="1301" t="s">
        <v>4916</v>
      </c>
      <c r="C51" s="1302" t="s">
        <v>4960</v>
      </c>
      <c r="D51" s="1300" t="s">
        <v>1780</v>
      </c>
      <c r="E51" s="1301">
        <v>5300</v>
      </c>
      <c r="F51" s="1301" t="s">
        <v>3326</v>
      </c>
      <c r="G51" s="1302">
        <v>5</v>
      </c>
      <c r="H51" s="1300" t="s">
        <v>1780</v>
      </c>
      <c r="I51" s="1301">
        <v>5300</v>
      </c>
      <c r="J51" s="1301" t="s">
        <v>3326</v>
      </c>
      <c r="K51" s="1306">
        <v>5</v>
      </c>
      <c r="M51" s="1291" t="s">
        <v>4961</v>
      </c>
      <c r="N51" s="1297">
        <f t="shared" ca="1" si="4"/>
        <v>0</v>
      </c>
      <c r="O51" s="1298"/>
      <c r="P51" s="1297">
        <f t="shared" ca="1" si="5"/>
        <v>0</v>
      </c>
      <c r="Q51" s="1299"/>
    </row>
    <row r="52" spans="1:17">
      <c r="A52" s="1300" t="s">
        <v>4962</v>
      </c>
      <c r="B52" s="1301" t="s">
        <v>4853</v>
      </c>
      <c r="C52" s="1302" t="s">
        <v>4962</v>
      </c>
      <c r="D52" s="1300" t="s">
        <v>1780</v>
      </c>
      <c r="E52" s="1301">
        <v>5400</v>
      </c>
      <c r="F52" s="1301" t="s">
        <v>4940</v>
      </c>
      <c r="G52" s="1302">
        <v>30</v>
      </c>
      <c r="H52" s="1300" t="s">
        <v>1780</v>
      </c>
      <c r="I52" s="1301">
        <v>5400</v>
      </c>
      <c r="J52" s="1301" t="s">
        <v>4940</v>
      </c>
      <c r="K52" s="1306">
        <v>30</v>
      </c>
      <c r="M52" s="1291" t="s">
        <v>4957</v>
      </c>
      <c r="N52" s="1297">
        <f t="shared" ca="1" si="4"/>
        <v>30</v>
      </c>
      <c r="O52" s="1298"/>
      <c r="P52" s="1297">
        <f t="shared" ca="1" si="5"/>
        <v>30</v>
      </c>
      <c r="Q52" s="1299"/>
    </row>
    <row r="53" spans="1:17">
      <c r="A53" s="1300" t="s">
        <v>4963</v>
      </c>
      <c r="B53" s="1301" t="s">
        <v>4853</v>
      </c>
      <c r="C53" s="1302" t="s">
        <v>4963</v>
      </c>
      <c r="D53" s="1300" t="s">
        <v>3690</v>
      </c>
      <c r="E53" s="1301">
        <v>50</v>
      </c>
      <c r="F53" s="1301" t="s">
        <v>4964</v>
      </c>
      <c r="G53" s="1302">
        <v>1</v>
      </c>
      <c r="H53" s="1303" t="s">
        <v>3690</v>
      </c>
      <c r="I53" s="1304">
        <v>50</v>
      </c>
      <c r="J53" s="1304" t="s">
        <v>4965</v>
      </c>
      <c r="K53" s="1305">
        <v>1</v>
      </c>
      <c r="M53" s="1291" t="s">
        <v>4966</v>
      </c>
      <c r="N53" s="1297">
        <f t="shared" ca="1" si="4"/>
        <v>30</v>
      </c>
      <c r="O53" s="1298"/>
      <c r="P53" s="1297">
        <f t="shared" ca="1" si="5"/>
        <v>30</v>
      </c>
      <c r="Q53" s="1299"/>
    </row>
    <row r="54" spans="1:17">
      <c r="A54" s="1310" t="s">
        <v>4967</v>
      </c>
      <c r="B54" s="1311" t="s">
        <v>4853</v>
      </c>
      <c r="C54" s="1312" t="s">
        <v>4967</v>
      </c>
      <c r="D54" s="1310" t="s">
        <v>1780</v>
      </c>
      <c r="E54" s="1311">
        <v>5500</v>
      </c>
      <c r="F54" s="1311" t="s">
        <v>4874</v>
      </c>
      <c r="G54" s="1312">
        <v>10</v>
      </c>
      <c r="H54" s="1310" t="s">
        <v>1780</v>
      </c>
      <c r="I54" s="1311">
        <v>5500</v>
      </c>
      <c r="J54" s="1311" t="s">
        <v>4874</v>
      </c>
      <c r="K54" s="1313">
        <v>10</v>
      </c>
      <c r="M54" s="1291" t="s">
        <v>4968</v>
      </c>
      <c r="N54" s="1297">
        <f t="shared" ca="1" si="4"/>
        <v>0</v>
      </c>
      <c r="O54" s="1298"/>
      <c r="P54" s="1297">
        <f t="shared" ca="1" si="5"/>
        <v>0</v>
      </c>
      <c r="Q54" s="1299"/>
    </row>
    <row r="55" spans="1:17">
      <c r="A55" s="1310" t="s">
        <v>4969</v>
      </c>
      <c r="B55" s="1311" t="s">
        <v>4853</v>
      </c>
      <c r="C55" s="1312" t="s">
        <v>4969</v>
      </c>
      <c r="D55" s="1310" t="s">
        <v>1780</v>
      </c>
      <c r="E55" s="1311">
        <v>5600</v>
      </c>
      <c r="F55" s="1311" t="s">
        <v>4859</v>
      </c>
      <c r="G55" s="1312">
        <v>600</v>
      </c>
      <c r="H55" s="1310" t="s">
        <v>1780</v>
      </c>
      <c r="I55" s="1311">
        <v>5600</v>
      </c>
      <c r="J55" s="1311" t="s">
        <v>4859</v>
      </c>
      <c r="K55" s="1313">
        <v>600</v>
      </c>
      <c r="M55" s="1291" t="s">
        <v>4970</v>
      </c>
      <c r="N55" s="1297">
        <f t="shared" ca="1" si="4"/>
        <v>0</v>
      </c>
      <c r="O55" s="1298"/>
      <c r="P55" s="1297">
        <f t="shared" ca="1" si="5"/>
        <v>0</v>
      </c>
      <c r="Q55" s="1299"/>
    </row>
    <row r="56" spans="1:17">
      <c r="A56" s="1310" t="s">
        <v>4971</v>
      </c>
      <c r="B56" s="1311" t="s">
        <v>4853</v>
      </c>
      <c r="C56" s="1312" t="s">
        <v>4971</v>
      </c>
      <c r="D56" s="1310" t="s">
        <v>1780</v>
      </c>
      <c r="E56" s="1311">
        <v>5700</v>
      </c>
      <c r="F56" s="1311" t="s">
        <v>3888</v>
      </c>
      <c r="G56" s="1312">
        <v>10</v>
      </c>
      <c r="H56" s="1310" t="s">
        <v>1780</v>
      </c>
      <c r="I56" s="1311">
        <v>5700</v>
      </c>
      <c r="J56" s="1311" t="s">
        <v>3888</v>
      </c>
      <c r="K56" s="1313">
        <v>10</v>
      </c>
      <c r="M56" s="1291" t="s">
        <v>4912</v>
      </c>
      <c r="N56" s="1297">
        <f t="shared" ca="1" si="4"/>
        <v>0</v>
      </c>
      <c r="O56" s="1298"/>
      <c r="P56" s="1297">
        <f t="shared" ca="1" si="5"/>
        <v>30</v>
      </c>
      <c r="Q56" s="1299"/>
    </row>
    <row r="57" spans="1:17">
      <c r="A57" s="1310" t="s">
        <v>4972</v>
      </c>
      <c r="B57" s="1311" t="s">
        <v>4853</v>
      </c>
      <c r="C57" s="1312" t="s">
        <v>4972</v>
      </c>
      <c r="D57" s="1310" t="s">
        <v>1780</v>
      </c>
      <c r="E57" s="1311">
        <v>5800</v>
      </c>
      <c r="F57" s="1311" t="s">
        <v>4861</v>
      </c>
      <c r="G57" s="1312">
        <v>120</v>
      </c>
      <c r="H57" s="1310" t="s">
        <v>1780</v>
      </c>
      <c r="I57" s="1311">
        <v>5800</v>
      </c>
      <c r="J57" s="1311" t="s">
        <v>4861</v>
      </c>
      <c r="K57" s="1313">
        <v>120</v>
      </c>
      <c r="M57" s="1291" t="s">
        <v>4973</v>
      </c>
      <c r="N57" s="1297">
        <f t="shared" ca="1" si="4"/>
        <v>20</v>
      </c>
      <c r="O57" s="1298"/>
      <c r="P57" s="1297">
        <f t="shared" ca="1" si="5"/>
        <v>20</v>
      </c>
      <c r="Q57" s="1299"/>
    </row>
    <row r="58" spans="1:17">
      <c r="A58" s="1310" t="s">
        <v>4974</v>
      </c>
      <c r="B58" s="1311" t="s">
        <v>4853</v>
      </c>
      <c r="C58" s="1312" t="s">
        <v>4974</v>
      </c>
      <c r="D58" s="1310" t="s">
        <v>1780</v>
      </c>
      <c r="E58" s="1311">
        <v>5900</v>
      </c>
      <c r="F58" s="1311" t="s">
        <v>3874</v>
      </c>
      <c r="G58" s="1312">
        <v>10</v>
      </c>
      <c r="H58" s="1310" t="s">
        <v>1780</v>
      </c>
      <c r="I58" s="1311">
        <v>5900</v>
      </c>
      <c r="J58" s="1311" t="s">
        <v>3874</v>
      </c>
      <c r="K58" s="1313">
        <v>10</v>
      </c>
      <c r="M58" s="1291" t="s">
        <v>4975</v>
      </c>
      <c r="N58" s="1297">
        <f t="shared" ca="1" si="4"/>
        <v>0</v>
      </c>
      <c r="O58" s="1298"/>
      <c r="P58" s="1297">
        <f t="shared" ca="1" si="5"/>
        <v>0</v>
      </c>
      <c r="Q58" s="1299"/>
    </row>
    <row r="59" spans="1:17">
      <c r="A59" s="1310" t="s">
        <v>4976</v>
      </c>
      <c r="B59" s="1311" t="s">
        <v>4853</v>
      </c>
      <c r="C59" s="1312" t="s">
        <v>4976</v>
      </c>
      <c r="D59" s="1310" t="s">
        <v>1780</v>
      </c>
      <c r="E59" s="1311">
        <v>6000</v>
      </c>
      <c r="F59" s="1311" t="s">
        <v>4966</v>
      </c>
      <c r="G59" s="1312">
        <v>10</v>
      </c>
      <c r="H59" s="1310" t="s">
        <v>1780</v>
      </c>
      <c r="I59" s="1311">
        <v>6000</v>
      </c>
      <c r="J59" s="1311" t="s">
        <v>4966</v>
      </c>
      <c r="K59" s="1313">
        <v>10</v>
      </c>
      <c r="M59" s="1291" t="s">
        <v>4977</v>
      </c>
      <c r="N59" s="1297">
        <f t="shared" ca="1" si="4"/>
        <v>0</v>
      </c>
      <c r="O59" s="1298"/>
      <c r="P59" s="1297">
        <f t="shared" ca="1" si="5"/>
        <v>0</v>
      </c>
      <c r="Q59" s="1299"/>
    </row>
    <row r="60" spans="1:17">
      <c r="A60" s="1310" t="s">
        <v>4978</v>
      </c>
      <c r="B60" s="1311" t="s">
        <v>4853</v>
      </c>
      <c r="C60" s="1312" t="s">
        <v>4978</v>
      </c>
      <c r="D60" s="1310" t="s">
        <v>1780</v>
      </c>
      <c r="E60" s="1311">
        <v>6100</v>
      </c>
      <c r="F60" s="1311" t="s">
        <v>4851</v>
      </c>
      <c r="G60" s="1312">
        <v>20</v>
      </c>
      <c r="H60" s="1303" t="s">
        <v>1780</v>
      </c>
      <c r="I60" s="1304">
        <v>6100</v>
      </c>
      <c r="J60" s="1304" t="s">
        <v>4851</v>
      </c>
      <c r="K60" s="1305">
        <v>100</v>
      </c>
      <c r="M60" s="1291" t="s">
        <v>4979</v>
      </c>
      <c r="N60" s="1297">
        <f t="shared" ca="1" si="4"/>
        <v>0</v>
      </c>
      <c r="O60" s="1298"/>
      <c r="P60" s="1297">
        <f t="shared" ca="1" si="5"/>
        <v>0</v>
      </c>
      <c r="Q60" s="1299"/>
    </row>
    <row r="61" spans="1:17">
      <c r="A61" s="1310" t="s">
        <v>4980</v>
      </c>
      <c r="B61" s="1311" t="s">
        <v>4853</v>
      </c>
      <c r="C61" s="1312" t="s">
        <v>4980</v>
      </c>
      <c r="D61" s="1310" t="s">
        <v>1780</v>
      </c>
      <c r="E61" s="1311">
        <v>6200</v>
      </c>
      <c r="F61" s="1311" t="s">
        <v>3326</v>
      </c>
      <c r="G61" s="1312">
        <v>5</v>
      </c>
      <c r="H61" s="1310" t="s">
        <v>1780</v>
      </c>
      <c r="I61" s="1311">
        <v>6200</v>
      </c>
      <c r="J61" s="1311" t="s">
        <v>3326</v>
      </c>
      <c r="K61" s="1313">
        <v>5</v>
      </c>
      <c r="M61" s="1291" t="s">
        <v>4981</v>
      </c>
      <c r="N61" s="1297">
        <f t="shared" ca="1" si="4"/>
        <v>0</v>
      </c>
      <c r="O61" s="1298"/>
      <c r="P61" s="1297">
        <f t="shared" ca="1" si="5"/>
        <v>0</v>
      </c>
      <c r="Q61" s="1299"/>
    </row>
    <row r="62" spans="1:17">
      <c r="A62" s="1310" t="s">
        <v>4982</v>
      </c>
      <c r="B62" s="1311" t="s">
        <v>4853</v>
      </c>
      <c r="C62" s="1312" t="s">
        <v>4982</v>
      </c>
      <c r="D62" s="1310" t="s">
        <v>1780</v>
      </c>
      <c r="E62" s="1311">
        <v>6300</v>
      </c>
      <c r="F62" s="1311" t="s">
        <v>4940</v>
      </c>
      <c r="G62" s="1312">
        <v>40</v>
      </c>
      <c r="H62" s="1310" t="s">
        <v>1780</v>
      </c>
      <c r="I62" s="1311">
        <v>6300</v>
      </c>
      <c r="J62" s="1311" t="s">
        <v>4940</v>
      </c>
      <c r="K62" s="1313">
        <v>40</v>
      </c>
      <c r="M62" s="1291" t="s">
        <v>4983</v>
      </c>
      <c r="N62" s="1297">
        <f t="shared" ca="1" si="4"/>
        <v>0</v>
      </c>
      <c r="O62" s="1298"/>
      <c r="P62" s="1297">
        <f t="shared" ca="1" si="5"/>
        <v>0</v>
      </c>
      <c r="Q62" s="1299"/>
    </row>
    <row r="63" spans="1:17">
      <c r="A63" s="1310" t="s">
        <v>4984</v>
      </c>
      <c r="B63" s="1311" t="s">
        <v>4853</v>
      </c>
      <c r="C63" s="1312" t="s">
        <v>4984</v>
      </c>
      <c r="D63" s="1310" t="s">
        <v>3690</v>
      </c>
      <c r="E63" s="1311">
        <v>60</v>
      </c>
      <c r="F63" s="1311" t="s">
        <v>4901</v>
      </c>
      <c r="G63" s="1312">
        <v>1</v>
      </c>
      <c r="H63" s="1303" t="s">
        <v>3690</v>
      </c>
      <c r="I63" s="1304">
        <v>60</v>
      </c>
      <c r="J63" s="1304" t="s">
        <v>4985</v>
      </c>
      <c r="K63" s="1305">
        <v>1</v>
      </c>
    </row>
    <row r="64" spans="1:17">
      <c r="A64" s="1300" t="s">
        <v>4986</v>
      </c>
      <c r="B64" s="1301" t="s">
        <v>4853</v>
      </c>
      <c r="C64" s="1302" t="s">
        <v>4986</v>
      </c>
      <c r="D64" s="1300" t="s">
        <v>1780</v>
      </c>
      <c r="E64" s="1301">
        <v>6400</v>
      </c>
      <c r="F64" s="1301" t="s">
        <v>4855</v>
      </c>
      <c r="G64" s="1302">
        <v>10</v>
      </c>
      <c r="H64" s="1300" t="s">
        <v>1780</v>
      </c>
      <c r="I64" s="1301">
        <v>6400</v>
      </c>
      <c r="J64" s="1301" t="s">
        <v>4855</v>
      </c>
      <c r="K64" s="1306">
        <v>10</v>
      </c>
    </row>
    <row r="65" spans="1:11">
      <c r="A65" s="1300" t="s">
        <v>4987</v>
      </c>
      <c r="B65" s="1301" t="s">
        <v>4853</v>
      </c>
      <c r="C65" s="1302" t="s">
        <v>4987</v>
      </c>
      <c r="D65" s="1300" t="s">
        <v>1780</v>
      </c>
      <c r="E65" s="1301">
        <v>6500</v>
      </c>
      <c r="F65" s="1301" t="s">
        <v>4859</v>
      </c>
      <c r="G65" s="1302">
        <v>700</v>
      </c>
      <c r="H65" s="1300" t="s">
        <v>1780</v>
      </c>
      <c r="I65" s="1301">
        <v>6500</v>
      </c>
      <c r="J65" s="1301" t="s">
        <v>4859</v>
      </c>
      <c r="K65" s="1306">
        <v>700</v>
      </c>
    </row>
    <row r="66" spans="1:11">
      <c r="A66" s="1300" t="s">
        <v>4988</v>
      </c>
      <c r="B66" s="1301" t="s">
        <v>4853</v>
      </c>
      <c r="C66" s="1302" t="s">
        <v>4988</v>
      </c>
      <c r="D66" s="1300" t="s">
        <v>1780</v>
      </c>
      <c r="E66" s="1301">
        <v>6600</v>
      </c>
      <c r="F66" s="1301" t="s">
        <v>3785</v>
      </c>
      <c r="G66" s="1302">
        <v>15</v>
      </c>
      <c r="H66" s="1300" t="s">
        <v>1780</v>
      </c>
      <c r="I66" s="1301">
        <v>6600</v>
      </c>
      <c r="J66" s="1301" t="s">
        <v>3785</v>
      </c>
      <c r="K66" s="1306">
        <v>15</v>
      </c>
    </row>
    <row r="67" spans="1:11">
      <c r="A67" s="1300" t="s">
        <v>4989</v>
      </c>
      <c r="B67" s="1301" t="s">
        <v>4916</v>
      </c>
      <c r="C67" s="1302" t="s">
        <v>4990</v>
      </c>
      <c r="D67" s="1300" t="s">
        <v>1780</v>
      </c>
      <c r="E67" s="1301">
        <v>6700</v>
      </c>
      <c r="F67" s="1301" t="s">
        <v>4861</v>
      </c>
      <c r="G67" s="1302">
        <v>140</v>
      </c>
      <c r="H67" s="1300" t="s">
        <v>1780</v>
      </c>
      <c r="I67" s="1301">
        <v>6700</v>
      </c>
      <c r="J67" s="1301" t="s">
        <v>4861</v>
      </c>
      <c r="K67" s="1306">
        <v>140</v>
      </c>
    </row>
    <row r="68" spans="1:11">
      <c r="A68" s="1300" t="s">
        <v>4991</v>
      </c>
      <c r="B68" s="1301" t="s">
        <v>4853</v>
      </c>
      <c r="C68" s="1302" t="s">
        <v>4992</v>
      </c>
      <c r="D68" s="1300" t="s">
        <v>1780</v>
      </c>
      <c r="E68" s="1301">
        <v>6800</v>
      </c>
      <c r="F68" s="1301" t="s">
        <v>3954</v>
      </c>
      <c r="G68" s="1302">
        <v>10</v>
      </c>
      <c r="H68" s="1300" t="s">
        <v>1780</v>
      </c>
      <c r="I68" s="1301">
        <v>6800</v>
      </c>
      <c r="J68" s="1301" t="s">
        <v>3954</v>
      </c>
      <c r="K68" s="1306">
        <v>10</v>
      </c>
    </row>
    <row r="69" spans="1:11">
      <c r="A69" s="1300" t="s">
        <v>4993</v>
      </c>
      <c r="B69" s="1301" t="s">
        <v>4853</v>
      </c>
      <c r="C69" s="1302" t="s">
        <v>4993</v>
      </c>
      <c r="D69" s="1300" t="s">
        <v>1780</v>
      </c>
      <c r="E69" s="1301">
        <v>6900</v>
      </c>
      <c r="F69" s="1301" t="s">
        <v>4957</v>
      </c>
      <c r="G69" s="1302">
        <v>20</v>
      </c>
      <c r="H69" s="1300" t="s">
        <v>1780</v>
      </c>
      <c r="I69" s="1301">
        <v>6900</v>
      </c>
      <c r="J69" s="1301" t="s">
        <v>4957</v>
      </c>
      <c r="K69" s="1306">
        <v>20</v>
      </c>
    </row>
    <row r="70" spans="1:11">
      <c r="A70" s="1300" t="s">
        <v>4994</v>
      </c>
      <c r="B70" s="1301" t="s">
        <v>4853</v>
      </c>
      <c r="C70" s="1302" t="s">
        <v>4994</v>
      </c>
      <c r="D70" s="1300" t="s">
        <v>1780</v>
      </c>
      <c r="E70" s="1301">
        <v>7000</v>
      </c>
      <c r="F70" s="1301" t="s">
        <v>4851</v>
      </c>
      <c r="G70" s="1302">
        <v>30</v>
      </c>
      <c r="H70" s="1303" t="s">
        <v>1780</v>
      </c>
      <c r="I70" s="1304">
        <v>7000</v>
      </c>
      <c r="J70" s="1304" t="s">
        <v>4851</v>
      </c>
      <c r="K70" s="1305">
        <v>100</v>
      </c>
    </row>
    <row r="71" spans="1:11">
      <c r="A71" s="1300" t="s">
        <v>4995</v>
      </c>
      <c r="B71" s="1301" t="s">
        <v>4853</v>
      </c>
      <c r="C71" s="1302" t="s">
        <v>4995</v>
      </c>
      <c r="D71" s="1300" t="s">
        <v>1780</v>
      </c>
      <c r="E71" s="1301">
        <v>7100</v>
      </c>
      <c r="F71" s="1301" t="s">
        <v>3326</v>
      </c>
      <c r="G71" s="1302">
        <v>5</v>
      </c>
      <c r="H71" s="1300" t="s">
        <v>1780</v>
      </c>
      <c r="I71" s="1301">
        <v>7100</v>
      </c>
      <c r="J71" s="1301" t="s">
        <v>3326</v>
      </c>
      <c r="K71" s="1306">
        <v>5</v>
      </c>
    </row>
    <row r="72" spans="1:11">
      <c r="A72" s="1300" t="s">
        <v>4996</v>
      </c>
      <c r="B72" s="1301" t="s">
        <v>4853</v>
      </c>
      <c r="C72" s="1302" t="s">
        <v>4996</v>
      </c>
      <c r="D72" s="1300" t="s">
        <v>1780</v>
      </c>
      <c r="E72" s="1301">
        <v>7200</v>
      </c>
      <c r="F72" s="1301" t="s">
        <v>4954</v>
      </c>
      <c r="G72" s="1302">
        <v>30</v>
      </c>
      <c r="H72" s="1300" t="s">
        <v>1780</v>
      </c>
      <c r="I72" s="1301">
        <v>7200</v>
      </c>
      <c r="J72" s="1301" t="s">
        <v>4997</v>
      </c>
      <c r="K72" s="1306">
        <v>30</v>
      </c>
    </row>
    <row r="73" spans="1:11">
      <c r="A73" s="1300" t="s">
        <v>4998</v>
      </c>
      <c r="B73" s="1301" t="s">
        <v>4853</v>
      </c>
      <c r="C73" s="1302" t="s">
        <v>4998</v>
      </c>
      <c r="D73" s="1300" t="s">
        <v>3690</v>
      </c>
      <c r="E73" s="1301">
        <v>70</v>
      </c>
      <c r="F73" s="1301" t="s">
        <v>4934</v>
      </c>
      <c r="G73" s="1302">
        <v>1</v>
      </c>
      <c r="H73" s="1303" t="s">
        <v>3690</v>
      </c>
      <c r="I73" s="1304">
        <v>70</v>
      </c>
      <c r="J73" s="1304" t="s">
        <v>4999</v>
      </c>
      <c r="K73" s="1305">
        <v>1</v>
      </c>
    </row>
    <row r="74" spans="1:11">
      <c r="A74" s="1310" t="s">
        <v>5000</v>
      </c>
      <c r="B74" s="1311" t="s">
        <v>4853</v>
      </c>
      <c r="C74" s="1312" t="s">
        <v>5000</v>
      </c>
      <c r="D74" s="1310" t="s">
        <v>1780</v>
      </c>
      <c r="E74" s="1311">
        <v>7300</v>
      </c>
      <c r="F74" s="1311" t="s">
        <v>4874</v>
      </c>
      <c r="G74" s="1312">
        <v>10</v>
      </c>
      <c r="H74" s="1310" t="s">
        <v>1780</v>
      </c>
      <c r="I74" s="1311">
        <v>7300</v>
      </c>
      <c r="J74" s="1311" t="s">
        <v>4874</v>
      </c>
      <c r="K74" s="1313">
        <v>10</v>
      </c>
    </row>
    <row r="75" spans="1:11">
      <c r="A75" s="1310" t="s">
        <v>5001</v>
      </c>
      <c r="B75" s="1311" t="s">
        <v>4853</v>
      </c>
      <c r="C75" s="1312" t="s">
        <v>5001</v>
      </c>
      <c r="D75" s="1310" t="s">
        <v>1780</v>
      </c>
      <c r="E75" s="1311">
        <v>7400</v>
      </c>
      <c r="F75" s="1311" t="s">
        <v>4859</v>
      </c>
      <c r="G75" s="1312">
        <v>800</v>
      </c>
      <c r="H75" s="1310" t="s">
        <v>1780</v>
      </c>
      <c r="I75" s="1311">
        <v>7400</v>
      </c>
      <c r="J75" s="1311" t="s">
        <v>4859</v>
      </c>
      <c r="K75" s="1313">
        <v>800</v>
      </c>
    </row>
    <row r="76" spans="1:11">
      <c r="A76" s="1310" t="s">
        <v>5002</v>
      </c>
      <c r="B76" s="1311" t="s">
        <v>4853</v>
      </c>
      <c r="C76" s="1312" t="s">
        <v>5002</v>
      </c>
      <c r="D76" s="1310" t="s">
        <v>1780</v>
      </c>
      <c r="E76" s="1311">
        <v>7500</v>
      </c>
      <c r="F76" s="1311" t="s">
        <v>3894</v>
      </c>
      <c r="G76" s="1312">
        <v>15</v>
      </c>
      <c r="H76" s="1310" t="s">
        <v>1780</v>
      </c>
      <c r="I76" s="1311">
        <v>7500</v>
      </c>
      <c r="J76" s="1311" t="s">
        <v>3894</v>
      </c>
      <c r="K76" s="1313">
        <v>15</v>
      </c>
    </row>
    <row r="77" spans="1:11">
      <c r="A77" s="1310" t="s">
        <v>5003</v>
      </c>
      <c r="B77" s="1311" t="s">
        <v>4853</v>
      </c>
      <c r="C77" s="1312" t="s">
        <v>5003</v>
      </c>
      <c r="D77" s="1310" t="s">
        <v>1780</v>
      </c>
      <c r="E77" s="1311">
        <v>7600</v>
      </c>
      <c r="F77" s="1311" t="s">
        <v>4861</v>
      </c>
      <c r="G77" s="1312">
        <v>160</v>
      </c>
      <c r="H77" s="1310" t="s">
        <v>1780</v>
      </c>
      <c r="I77" s="1311">
        <v>7600</v>
      </c>
      <c r="J77" s="1311" t="s">
        <v>4861</v>
      </c>
      <c r="K77" s="1313">
        <v>160</v>
      </c>
    </row>
    <row r="78" spans="1:11">
      <c r="A78" s="1310" t="s">
        <v>5004</v>
      </c>
      <c r="B78" s="1311" t="s">
        <v>4853</v>
      </c>
      <c r="C78" s="1312" t="s">
        <v>5004</v>
      </c>
      <c r="D78" s="1310" t="s">
        <v>1780</v>
      </c>
      <c r="E78" s="1311">
        <v>7700</v>
      </c>
      <c r="F78" s="1311" t="s">
        <v>3874</v>
      </c>
      <c r="G78" s="1312">
        <v>10</v>
      </c>
      <c r="H78" s="1310" t="s">
        <v>1780</v>
      </c>
      <c r="I78" s="1311">
        <v>7700</v>
      </c>
      <c r="J78" s="1311" t="s">
        <v>3874</v>
      </c>
      <c r="K78" s="1313">
        <v>10</v>
      </c>
    </row>
    <row r="79" spans="1:11">
      <c r="A79" s="1310" t="s">
        <v>5005</v>
      </c>
      <c r="B79" s="1311" t="s">
        <v>4853</v>
      </c>
      <c r="C79" s="1312" t="s">
        <v>5005</v>
      </c>
      <c r="D79" s="1310" t="s">
        <v>1780</v>
      </c>
      <c r="E79" s="1311">
        <v>7800</v>
      </c>
      <c r="F79" s="1311" t="s">
        <v>4966</v>
      </c>
      <c r="G79" s="1312">
        <v>20</v>
      </c>
      <c r="H79" s="1310" t="s">
        <v>1780</v>
      </c>
      <c r="I79" s="1311">
        <v>7800</v>
      </c>
      <c r="J79" s="1311" t="s">
        <v>4966</v>
      </c>
      <c r="K79" s="1313">
        <v>20</v>
      </c>
    </row>
    <row r="80" spans="1:11">
      <c r="A80" s="1310" t="s">
        <v>5006</v>
      </c>
      <c r="B80" s="1311" t="s">
        <v>4853</v>
      </c>
      <c r="C80" s="1312" t="s">
        <v>5006</v>
      </c>
      <c r="D80" s="1310" t="s">
        <v>1780</v>
      </c>
      <c r="E80" s="1311">
        <v>7900</v>
      </c>
      <c r="F80" s="1311" t="s">
        <v>4851</v>
      </c>
      <c r="G80" s="1312">
        <v>30</v>
      </c>
      <c r="H80" s="1303" t="s">
        <v>1780</v>
      </c>
      <c r="I80" s="1304">
        <v>7900</v>
      </c>
      <c r="J80" s="1304" t="s">
        <v>4851</v>
      </c>
      <c r="K80" s="1305">
        <v>150</v>
      </c>
    </row>
    <row r="81" spans="1:11">
      <c r="A81" s="1310" t="s">
        <v>5007</v>
      </c>
      <c r="B81" s="1311" t="s">
        <v>4853</v>
      </c>
      <c r="C81" s="1312" t="s">
        <v>5007</v>
      </c>
      <c r="D81" s="1310" t="s">
        <v>1780</v>
      </c>
      <c r="E81" s="1311">
        <v>8000</v>
      </c>
      <c r="F81" s="1311" t="s">
        <v>3326</v>
      </c>
      <c r="G81" s="1312">
        <v>5</v>
      </c>
      <c r="H81" s="1310" t="s">
        <v>1780</v>
      </c>
      <c r="I81" s="1311">
        <v>8000</v>
      </c>
      <c r="J81" s="1311" t="s">
        <v>3326</v>
      </c>
      <c r="K81" s="1313">
        <v>5</v>
      </c>
    </row>
    <row r="82" spans="1:11">
      <c r="A82" s="1310" t="s">
        <v>5008</v>
      </c>
      <c r="B82" s="1311" t="s">
        <v>4853</v>
      </c>
      <c r="C82" s="1312" t="s">
        <v>5008</v>
      </c>
      <c r="D82" s="1310" t="s">
        <v>1780</v>
      </c>
      <c r="E82" s="1311">
        <v>8100</v>
      </c>
      <c r="F82" s="1311" t="s">
        <v>4997</v>
      </c>
      <c r="G82" s="1312">
        <v>40</v>
      </c>
      <c r="H82" s="1310" t="s">
        <v>1780</v>
      </c>
      <c r="I82" s="1311">
        <v>8100</v>
      </c>
      <c r="J82" s="1311" t="s">
        <v>4997</v>
      </c>
      <c r="K82" s="1313">
        <v>40</v>
      </c>
    </row>
    <row r="83" spans="1:11">
      <c r="A83" s="1310" t="s">
        <v>5009</v>
      </c>
      <c r="B83" s="1311" t="s">
        <v>4853</v>
      </c>
      <c r="C83" s="1312" t="s">
        <v>5009</v>
      </c>
      <c r="D83" s="1310" t="s">
        <v>3690</v>
      </c>
      <c r="E83" s="1311">
        <v>80</v>
      </c>
      <c r="F83" s="1311" t="s">
        <v>5010</v>
      </c>
      <c r="G83" s="1312">
        <v>1</v>
      </c>
      <c r="H83" s="1303" t="s">
        <v>3690</v>
      </c>
      <c r="I83" s="1304">
        <v>80</v>
      </c>
      <c r="J83" s="1304" t="s">
        <v>5011</v>
      </c>
      <c r="K83" s="1305">
        <v>1</v>
      </c>
    </row>
    <row r="84" spans="1:11">
      <c r="A84" s="1300" t="s">
        <v>5012</v>
      </c>
      <c r="B84" s="1301" t="s">
        <v>4853</v>
      </c>
      <c r="C84" s="1302" t="s">
        <v>5012</v>
      </c>
      <c r="D84" s="1316" t="s">
        <v>1780</v>
      </c>
      <c r="E84" s="1317">
        <v>8200</v>
      </c>
      <c r="F84" s="1318" t="s">
        <v>4855</v>
      </c>
      <c r="G84" s="1319">
        <v>10</v>
      </c>
      <c r="H84" s="1316" t="s">
        <v>1780</v>
      </c>
      <c r="I84" s="1317">
        <v>8200</v>
      </c>
      <c r="J84" s="1318" t="s">
        <v>4855</v>
      </c>
      <c r="K84" s="1320">
        <v>10</v>
      </c>
    </row>
    <row r="85" spans="1:11">
      <c r="A85" s="1300" t="s">
        <v>5013</v>
      </c>
      <c r="B85" s="1301" t="s">
        <v>4853</v>
      </c>
      <c r="C85" s="1302" t="s">
        <v>5013</v>
      </c>
      <c r="D85" s="1300" t="s">
        <v>1780</v>
      </c>
      <c r="E85" s="1321">
        <v>8300</v>
      </c>
      <c r="F85" s="1301" t="s">
        <v>4859</v>
      </c>
      <c r="G85" s="1306">
        <v>900</v>
      </c>
      <c r="H85" s="1300" t="s">
        <v>1780</v>
      </c>
      <c r="I85" s="1321">
        <v>8300</v>
      </c>
      <c r="J85" s="1301" t="s">
        <v>4859</v>
      </c>
      <c r="K85" s="1306">
        <v>900</v>
      </c>
    </row>
    <row r="86" spans="1:11">
      <c r="A86" s="1300" t="s">
        <v>5014</v>
      </c>
      <c r="B86" s="1301" t="s">
        <v>4853</v>
      </c>
      <c r="C86" s="1302" t="s">
        <v>5014</v>
      </c>
      <c r="D86" s="1300" t="s">
        <v>1780</v>
      </c>
      <c r="E86" s="1317">
        <v>8400</v>
      </c>
      <c r="F86" s="1301" t="s">
        <v>3938</v>
      </c>
      <c r="G86" s="1306">
        <v>20</v>
      </c>
      <c r="H86" s="1300" t="s">
        <v>1780</v>
      </c>
      <c r="I86" s="1317">
        <v>8400</v>
      </c>
      <c r="J86" s="1301" t="s">
        <v>3888</v>
      </c>
      <c r="K86" s="1306">
        <v>20</v>
      </c>
    </row>
    <row r="87" spans="1:11">
      <c r="A87" s="1300" t="s">
        <v>5015</v>
      </c>
      <c r="B87" s="1301" t="s">
        <v>4916</v>
      </c>
      <c r="C87" s="1302" t="s">
        <v>5015</v>
      </c>
      <c r="D87" s="1300" t="s">
        <v>1780</v>
      </c>
      <c r="E87" s="1321">
        <v>8500</v>
      </c>
      <c r="F87" s="1301" t="s">
        <v>4861</v>
      </c>
      <c r="G87" s="1306">
        <v>180</v>
      </c>
      <c r="H87" s="1300" t="s">
        <v>1780</v>
      </c>
      <c r="I87" s="1321">
        <v>8500</v>
      </c>
      <c r="J87" s="1301" t="s">
        <v>4861</v>
      </c>
      <c r="K87" s="1306">
        <v>180</v>
      </c>
    </row>
    <row r="88" spans="1:11">
      <c r="A88" s="1300" t="s">
        <v>5016</v>
      </c>
      <c r="B88" s="1301" t="s">
        <v>4853</v>
      </c>
      <c r="C88" s="1302" t="s">
        <v>5016</v>
      </c>
      <c r="D88" s="1300" t="s">
        <v>1780</v>
      </c>
      <c r="E88" s="1317">
        <v>8600</v>
      </c>
      <c r="F88" s="1301" t="s">
        <v>3954</v>
      </c>
      <c r="G88" s="1306">
        <v>15</v>
      </c>
      <c r="H88" s="1300" t="s">
        <v>1780</v>
      </c>
      <c r="I88" s="1317">
        <v>8600</v>
      </c>
      <c r="J88" s="1301" t="s">
        <v>3954</v>
      </c>
      <c r="K88" s="1306">
        <v>15</v>
      </c>
    </row>
    <row r="89" spans="1:11">
      <c r="A89" s="1300" t="s">
        <v>5017</v>
      </c>
      <c r="B89" s="1301" t="s">
        <v>4853</v>
      </c>
      <c r="C89" s="1302" t="s">
        <v>5017</v>
      </c>
      <c r="D89" s="1300" t="s">
        <v>1780</v>
      </c>
      <c r="E89" s="1321">
        <v>8700</v>
      </c>
      <c r="F89" s="1301" t="s">
        <v>5018</v>
      </c>
      <c r="G89" s="1302">
        <v>20</v>
      </c>
      <c r="H89" s="1300" t="s">
        <v>1780</v>
      </c>
      <c r="I89" s="1321">
        <v>8700</v>
      </c>
      <c r="J89" s="1301" t="s">
        <v>4973</v>
      </c>
      <c r="K89" s="1306">
        <v>20</v>
      </c>
    </row>
    <row r="90" spans="1:11">
      <c r="A90" s="1300" t="s">
        <v>5019</v>
      </c>
      <c r="B90" s="1301" t="s">
        <v>4853</v>
      </c>
      <c r="C90" s="1302" t="s">
        <v>5019</v>
      </c>
      <c r="D90" s="1300" t="s">
        <v>1780</v>
      </c>
      <c r="E90" s="1317">
        <v>8800</v>
      </c>
      <c r="F90" s="1301" t="s">
        <v>4851</v>
      </c>
      <c r="G90" s="1302">
        <v>30</v>
      </c>
      <c r="H90" s="1303" t="s">
        <v>1780</v>
      </c>
      <c r="I90" s="1322">
        <v>8800</v>
      </c>
      <c r="J90" s="1304" t="s">
        <v>4851</v>
      </c>
      <c r="K90" s="1305">
        <v>200</v>
      </c>
    </row>
    <row r="91" spans="1:11">
      <c r="A91" s="1300" t="s">
        <v>5020</v>
      </c>
      <c r="B91" s="1301" t="s">
        <v>4853</v>
      </c>
      <c r="C91" s="1302" t="s">
        <v>5020</v>
      </c>
      <c r="D91" s="1300" t="s">
        <v>1780</v>
      </c>
      <c r="E91" s="1321">
        <v>8900</v>
      </c>
      <c r="F91" s="1301" t="s">
        <v>3326</v>
      </c>
      <c r="G91" s="1302">
        <v>5</v>
      </c>
      <c r="H91" s="1300" t="s">
        <v>1780</v>
      </c>
      <c r="I91" s="1321">
        <v>8900</v>
      </c>
      <c r="J91" s="1301" t="s">
        <v>3326</v>
      </c>
      <c r="K91" s="1306">
        <v>5</v>
      </c>
    </row>
    <row r="92" spans="1:11">
      <c r="A92" s="1300" t="s">
        <v>5021</v>
      </c>
      <c r="B92" s="1301" t="s">
        <v>4853</v>
      </c>
      <c r="C92" s="1302" t="s">
        <v>5021</v>
      </c>
      <c r="D92" s="1300" t="s">
        <v>1780</v>
      </c>
      <c r="E92" s="1317">
        <v>9000</v>
      </c>
      <c r="F92" s="1301" t="s">
        <v>4954</v>
      </c>
      <c r="G92" s="1306">
        <v>50</v>
      </c>
      <c r="H92" s="1300" t="s">
        <v>1780</v>
      </c>
      <c r="I92" s="1317">
        <v>9000</v>
      </c>
      <c r="J92" s="1301" t="s">
        <v>4997</v>
      </c>
      <c r="K92" s="1306">
        <v>50</v>
      </c>
    </row>
    <row r="93" spans="1:11" ht="17.25" thickBot="1">
      <c r="A93" s="1323" t="s">
        <v>5022</v>
      </c>
      <c r="B93" s="1324" t="s">
        <v>4853</v>
      </c>
      <c r="C93" s="1325" t="s">
        <v>5022</v>
      </c>
      <c r="D93" s="1323" t="s">
        <v>3690</v>
      </c>
      <c r="E93" s="1326">
        <v>90</v>
      </c>
      <c r="F93" s="1324" t="s">
        <v>4965</v>
      </c>
      <c r="G93" s="1325">
        <v>1</v>
      </c>
      <c r="H93" s="1327" t="s">
        <v>3690</v>
      </c>
      <c r="I93" s="1328">
        <v>90</v>
      </c>
      <c r="J93" s="1329" t="s">
        <v>4895</v>
      </c>
      <c r="K93" s="1330">
        <v>50</v>
      </c>
    </row>
  </sheetData>
  <mergeCells count="5">
    <mergeCell ref="A2:A3"/>
    <mergeCell ref="B2:B3"/>
    <mergeCell ref="C2:C3"/>
    <mergeCell ref="D2:G2"/>
    <mergeCell ref="H2:K2"/>
  </mergeCells>
  <phoneticPr fontId="6" type="noConversion"/>
  <pageMargins left="0.7" right="0.7" top="0.75" bottom="0.75" header="0.3" footer="0.3"/>
  <pageSetup paperSize="9" scale="2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1003"/>
  <sheetViews>
    <sheetView workbookViewId="0">
      <pane ySplit="5" topLeftCell="A12" activePane="bottomLeft" state="frozen"/>
      <selection pane="bottomLeft" activeCell="B25" sqref="B25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6" width="12.75" style="37" customWidth="1"/>
    <col min="7" max="7" width="9" style="37"/>
    <col min="8" max="9" width="13" style="37" customWidth="1"/>
    <col min="10" max="16384" width="9" style="37"/>
  </cols>
  <sheetData>
    <row r="1" spans="1:5" ht="16.5" customHeight="1">
      <c r="A1" s="1165" t="s">
        <v>4326</v>
      </c>
      <c r="B1" s="1166" t="s">
        <v>4326</v>
      </c>
      <c r="C1" s="786"/>
      <c r="D1" s="786"/>
      <c r="E1" s="1167"/>
    </row>
    <row r="2" spans="1:5" ht="40.5" customHeight="1">
      <c r="A2" s="30" t="s">
        <v>10</v>
      </c>
      <c r="B2" s="30" t="s">
        <v>1216</v>
      </c>
      <c r="C2" s="38" t="s">
        <v>1238</v>
      </c>
      <c r="D2" s="38" t="s">
        <v>1239</v>
      </c>
      <c r="E2" s="483" t="s">
        <v>1240</v>
      </c>
    </row>
    <row r="3" spans="1:5" ht="16.5" customHeight="1">
      <c r="A3" s="214" t="s">
        <v>515</v>
      </c>
      <c r="B3" s="213" t="s">
        <v>515</v>
      </c>
      <c r="C3" s="214" t="s">
        <v>516</v>
      </c>
      <c r="D3" s="214" t="s">
        <v>516</v>
      </c>
      <c r="E3" s="1168" t="s">
        <v>516</v>
      </c>
    </row>
    <row r="4" spans="1:5" ht="16.5" customHeight="1">
      <c r="A4" s="1169" t="s">
        <v>517</v>
      </c>
      <c r="B4" s="1169" t="s">
        <v>518</v>
      </c>
      <c r="C4" s="1169" t="s">
        <v>4327</v>
      </c>
      <c r="D4" s="1169" t="s">
        <v>521</v>
      </c>
      <c r="E4" s="1170" t="s">
        <v>4328</v>
      </c>
    </row>
    <row r="5" spans="1:5" ht="16.5" customHeight="1">
      <c r="A5" s="1171" t="s">
        <v>244</v>
      </c>
      <c r="B5" s="1171" t="s">
        <v>5</v>
      </c>
      <c r="C5" s="1171" t="s">
        <v>1226</v>
      </c>
      <c r="D5" s="1171" t="s">
        <v>1241</v>
      </c>
      <c r="E5" s="1172" t="s">
        <v>1242</v>
      </c>
    </row>
    <row r="6" spans="1:5" ht="16.5" customHeight="1">
      <c r="A6" s="1173" t="b">
        <v>1</v>
      </c>
      <c r="B6" s="1174" t="s">
        <v>4329</v>
      </c>
      <c r="C6" s="1175">
        <v>210220101</v>
      </c>
      <c r="D6" s="1175">
        <v>210230301</v>
      </c>
      <c r="E6" s="1176">
        <v>16.600000000000001</v>
      </c>
    </row>
    <row r="7" spans="1:5" ht="16.5" customHeight="1">
      <c r="A7" s="1173" t="b">
        <v>1</v>
      </c>
      <c r="B7" s="1174" t="s">
        <v>4329</v>
      </c>
      <c r="C7" s="1177">
        <v>210220101</v>
      </c>
      <c r="D7" s="1178">
        <v>210230401</v>
      </c>
      <c r="E7" s="1176">
        <v>41.5</v>
      </c>
    </row>
    <row r="8" spans="1:5" ht="16.5" customHeight="1">
      <c r="A8" s="1173" t="b">
        <v>1</v>
      </c>
      <c r="B8" s="1174" t="s">
        <v>4329</v>
      </c>
      <c r="C8" s="1177">
        <v>210220101</v>
      </c>
      <c r="D8" s="1178">
        <v>210230501</v>
      </c>
      <c r="E8" s="1176">
        <v>24.9</v>
      </c>
    </row>
    <row r="9" spans="1:5" ht="16.5" customHeight="1">
      <c r="A9" s="1173" t="b">
        <v>1</v>
      </c>
      <c r="B9" s="1174" t="s">
        <v>4329</v>
      </c>
      <c r="C9" s="1177">
        <v>210220101</v>
      </c>
      <c r="D9" s="1178">
        <v>210230302</v>
      </c>
      <c r="E9" s="1176">
        <v>2.4000000000000004</v>
      </c>
    </row>
    <row r="10" spans="1:5" ht="16.5" customHeight="1">
      <c r="A10" s="1173" t="b">
        <v>1</v>
      </c>
      <c r="B10" s="1174" t="s">
        <v>4329</v>
      </c>
      <c r="C10" s="1177">
        <v>210220101</v>
      </c>
      <c r="D10" s="1178">
        <v>210230402</v>
      </c>
      <c r="E10" s="1176">
        <v>6</v>
      </c>
    </row>
    <row r="11" spans="1:5" ht="16.5" customHeight="1">
      <c r="A11" s="1173" t="b">
        <v>1</v>
      </c>
      <c r="B11" s="1174" t="s">
        <v>4329</v>
      </c>
      <c r="C11" s="1177">
        <v>210220101</v>
      </c>
      <c r="D11" s="1178">
        <v>210230502</v>
      </c>
      <c r="E11" s="1176">
        <v>3.5999999999999996</v>
      </c>
    </row>
    <row r="12" spans="1:5" ht="16.5" customHeight="1">
      <c r="A12" s="1173" t="b">
        <v>1</v>
      </c>
      <c r="B12" s="1174" t="s">
        <v>4329</v>
      </c>
      <c r="C12" s="1177">
        <v>210220101</v>
      </c>
      <c r="D12" s="1178">
        <v>210230303</v>
      </c>
      <c r="E12" s="1176">
        <v>0.8</v>
      </c>
    </row>
    <row r="13" spans="1:5" ht="16.5" customHeight="1">
      <c r="A13" s="1173" t="b">
        <v>1</v>
      </c>
      <c r="B13" s="1174" t="s">
        <v>4329</v>
      </c>
      <c r="C13" s="1177">
        <v>210220101</v>
      </c>
      <c r="D13" s="1178">
        <v>210230403</v>
      </c>
      <c r="E13" s="1176">
        <v>2</v>
      </c>
    </row>
    <row r="14" spans="1:5" ht="16.5" customHeight="1">
      <c r="A14" s="1173" t="b">
        <v>1</v>
      </c>
      <c r="B14" s="1174" t="s">
        <v>4329</v>
      </c>
      <c r="C14" s="1177">
        <v>210220101</v>
      </c>
      <c r="D14" s="1178">
        <v>210230503</v>
      </c>
      <c r="E14" s="1176">
        <v>1.2</v>
      </c>
    </row>
    <row r="15" spans="1:5" ht="16.5" customHeight="1">
      <c r="A15" s="1173" t="b">
        <v>1</v>
      </c>
      <c r="B15" s="1174" t="s">
        <v>4329</v>
      </c>
      <c r="C15" s="1177">
        <v>210220101</v>
      </c>
      <c r="D15" s="1175">
        <v>210230314</v>
      </c>
      <c r="E15" s="1176">
        <v>0.2</v>
      </c>
    </row>
    <row r="16" spans="1:5" ht="16.5" customHeight="1">
      <c r="A16" s="1173" t="b">
        <v>1</v>
      </c>
      <c r="B16" s="1174" t="s">
        <v>4329</v>
      </c>
      <c r="C16" s="1177">
        <v>210220101</v>
      </c>
      <c r="D16" s="1175">
        <v>210230414</v>
      </c>
      <c r="E16" s="1176">
        <v>0.5</v>
      </c>
    </row>
    <row r="17" spans="1:9" ht="16.5" customHeight="1">
      <c r="A17" s="1173" t="b">
        <v>1</v>
      </c>
      <c r="B17" s="1174" t="s">
        <v>4329</v>
      </c>
      <c r="C17" s="1177">
        <v>210220101</v>
      </c>
      <c r="D17" s="1175">
        <v>210230514</v>
      </c>
      <c r="E17" s="1176">
        <v>0.3</v>
      </c>
      <c r="G17" s="37" t="s">
        <v>4330</v>
      </c>
      <c r="H17" s="37" t="s">
        <v>4331</v>
      </c>
      <c r="I17" s="37" t="s">
        <v>4332</v>
      </c>
    </row>
    <row r="18" spans="1:9" ht="16.5" customHeight="1">
      <c r="A18" s="1179" t="b">
        <v>1</v>
      </c>
      <c r="B18" s="1180" t="s">
        <v>4333</v>
      </c>
      <c r="C18" s="1181">
        <v>210220111</v>
      </c>
      <c r="D18" s="1182">
        <v>210230303</v>
      </c>
      <c r="E18" s="1183">
        <v>7.7</v>
      </c>
      <c r="F18" s="1184" t="s">
        <v>4334</v>
      </c>
      <c r="G18" s="1185">
        <f>SUM(E18:E20)</f>
        <v>38.5</v>
      </c>
      <c r="H18" s="37">
        <v>7.7</v>
      </c>
      <c r="I18" s="1186">
        <v>1</v>
      </c>
    </row>
    <row r="19" spans="1:9" ht="16.5" customHeight="1">
      <c r="A19" s="1179" t="b">
        <v>1</v>
      </c>
      <c r="B19" s="1180" t="s">
        <v>4333</v>
      </c>
      <c r="C19" s="1187">
        <v>210220111</v>
      </c>
      <c r="D19" s="1182">
        <v>210230403</v>
      </c>
      <c r="E19" s="1183">
        <v>19.25</v>
      </c>
      <c r="F19" s="1184"/>
      <c r="G19" s="1184"/>
      <c r="H19" s="37">
        <f>2.5*H18</f>
        <v>19.25</v>
      </c>
      <c r="I19" s="1188">
        <v>2.5</v>
      </c>
    </row>
    <row r="20" spans="1:9" ht="16.5" customHeight="1">
      <c r="A20" s="1179" t="b">
        <v>1</v>
      </c>
      <c r="B20" s="1180" t="s">
        <v>4333</v>
      </c>
      <c r="C20" s="1187">
        <v>210220111</v>
      </c>
      <c r="D20" s="1182">
        <v>210230503</v>
      </c>
      <c r="E20" s="1183">
        <v>11.55</v>
      </c>
      <c r="F20" s="1184"/>
      <c r="G20" s="1184"/>
      <c r="H20" s="37">
        <f>1.5*H18</f>
        <v>11.55</v>
      </c>
      <c r="I20" s="1188">
        <v>1.5</v>
      </c>
    </row>
    <row r="21" spans="1:9" ht="16.5" customHeight="1">
      <c r="A21" s="1179" t="b">
        <v>1</v>
      </c>
      <c r="B21" s="1180" t="s">
        <v>4333</v>
      </c>
      <c r="C21" s="1187">
        <v>210220111</v>
      </c>
      <c r="D21" s="1182">
        <v>210230304</v>
      </c>
      <c r="E21" s="1183">
        <v>7</v>
      </c>
      <c r="F21" s="1189" t="s">
        <v>4335</v>
      </c>
      <c r="G21" s="1190">
        <f>SUM(E21:E23)</f>
        <v>35</v>
      </c>
      <c r="H21" s="37">
        <v>7</v>
      </c>
      <c r="I21" s="1186">
        <v>1</v>
      </c>
    </row>
    <row r="22" spans="1:9" ht="16.5" customHeight="1">
      <c r="A22" s="1179" t="b">
        <v>1</v>
      </c>
      <c r="B22" s="1180" t="s">
        <v>4333</v>
      </c>
      <c r="C22" s="1187">
        <v>210220111</v>
      </c>
      <c r="D22" s="1182">
        <v>210230404</v>
      </c>
      <c r="E22" s="1183">
        <v>17.5</v>
      </c>
      <c r="F22" s="1189"/>
      <c r="G22" s="1189"/>
      <c r="H22" s="37">
        <f>H21*2.5</f>
        <v>17.5</v>
      </c>
      <c r="I22" s="1188">
        <v>2.5</v>
      </c>
    </row>
    <row r="23" spans="1:9" ht="16.5" customHeight="1">
      <c r="A23" s="1179" t="b">
        <v>1</v>
      </c>
      <c r="B23" s="1180" t="s">
        <v>4333</v>
      </c>
      <c r="C23" s="1187">
        <v>210220111</v>
      </c>
      <c r="D23" s="1182">
        <v>210230504</v>
      </c>
      <c r="E23" s="1183">
        <v>10.5</v>
      </c>
      <c r="F23" s="1189"/>
      <c r="G23" s="1189"/>
      <c r="H23" s="37">
        <f>H21*1.5</f>
        <v>10.5</v>
      </c>
      <c r="I23" s="1188">
        <v>1.5</v>
      </c>
    </row>
    <row r="24" spans="1:9" ht="16.5" customHeight="1">
      <c r="A24" s="1179" t="b">
        <v>1</v>
      </c>
      <c r="B24" s="1180" t="s">
        <v>4333</v>
      </c>
      <c r="C24" s="1191">
        <v>210220111</v>
      </c>
      <c r="D24" s="1182">
        <v>210230324</v>
      </c>
      <c r="E24" s="1192">
        <v>7.0000000000000007E-2</v>
      </c>
      <c r="F24" s="1193" t="s">
        <v>4336</v>
      </c>
      <c r="G24" s="1194">
        <f>SUM(E24:E26)</f>
        <v>0.7</v>
      </c>
      <c r="H24" s="37">
        <v>7.0000000000000007E-2</v>
      </c>
      <c r="I24" s="1186">
        <v>1</v>
      </c>
    </row>
    <row r="25" spans="1:9" ht="16.5" customHeight="1">
      <c r="A25" s="1179" t="b">
        <v>1</v>
      </c>
      <c r="B25" s="1180" t="s">
        <v>4333</v>
      </c>
      <c r="C25" s="1191">
        <v>210220111</v>
      </c>
      <c r="D25" s="1182">
        <v>210230424</v>
      </c>
      <c r="E25" s="1192">
        <v>0.42</v>
      </c>
      <c r="F25" s="1193"/>
      <c r="G25" s="1193"/>
      <c r="H25" s="37">
        <f>H24*6</f>
        <v>0.42000000000000004</v>
      </c>
      <c r="I25" s="1188">
        <v>6</v>
      </c>
    </row>
    <row r="26" spans="1:9" ht="16.5" customHeight="1">
      <c r="A26" s="1179" t="b">
        <v>1</v>
      </c>
      <c r="B26" s="1180" t="s">
        <v>4333</v>
      </c>
      <c r="C26" s="1191">
        <v>210220111</v>
      </c>
      <c r="D26" s="1182">
        <v>210230524</v>
      </c>
      <c r="E26" s="1192">
        <v>0.21</v>
      </c>
      <c r="F26" s="1193"/>
      <c r="G26" s="1193"/>
      <c r="H26" s="37">
        <f>3*H24</f>
        <v>0.21000000000000002</v>
      </c>
      <c r="I26" s="1188">
        <v>3</v>
      </c>
    </row>
    <row r="27" spans="1:9" ht="16.5" customHeight="1">
      <c r="A27" s="1179" t="b">
        <v>1</v>
      </c>
      <c r="B27" s="1180" t="s">
        <v>4333</v>
      </c>
      <c r="C27" s="1187">
        <v>210220111</v>
      </c>
      <c r="D27" s="1182">
        <v>210230305</v>
      </c>
      <c r="E27" s="1183">
        <v>4</v>
      </c>
      <c r="F27" s="623" t="s">
        <v>4337</v>
      </c>
      <c r="G27" s="1195">
        <f>SUM(E27:E29)</f>
        <v>22</v>
      </c>
      <c r="H27" s="37">
        <v>0.45</v>
      </c>
      <c r="I27" s="1186">
        <v>1</v>
      </c>
    </row>
    <row r="28" spans="1:9" ht="16.5" customHeight="1">
      <c r="A28" s="1179" t="b">
        <v>1</v>
      </c>
      <c r="B28" s="1180" t="s">
        <v>4333</v>
      </c>
      <c r="C28" s="1187">
        <v>210220111</v>
      </c>
      <c r="D28" s="1182">
        <v>210230405</v>
      </c>
      <c r="E28" s="1183">
        <v>11.25</v>
      </c>
      <c r="F28" s="623"/>
      <c r="G28" s="623"/>
      <c r="H28" s="37">
        <f>2.5*H27</f>
        <v>1.125</v>
      </c>
      <c r="I28" s="1188">
        <v>2.5</v>
      </c>
    </row>
    <row r="29" spans="1:9" ht="16.5" customHeight="1">
      <c r="A29" s="1179" t="b">
        <v>1</v>
      </c>
      <c r="B29" s="1180" t="s">
        <v>4333</v>
      </c>
      <c r="C29" s="1187">
        <v>210220111</v>
      </c>
      <c r="D29" s="1182">
        <v>210230505</v>
      </c>
      <c r="E29" s="1183">
        <v>6.75</v>
      </c>
      <c r="F29" s="623"/>
      <c r="G29" s="623"/>
      <c r="H29" s="37">
        <f>1.5*H27</f>
        <v>0.67500000000000004</v>
      </c>
      <c r="I29" s="1188">
        <v>1.5</v>
      </c>
    </row>
    <row r="30" spans="1:9" ht="16.5" customHeight="1">
      <c r="A30" s="1179" t="b">
        <v>1</v>
      </c>
      <c r="B30" s="1180" t="s">
        <v>4333</v>
      </c>
      <c r="C30" s="1191">
        <v>210220111</v>
      </c>
      <c r="D30" s="1182">
        <v>210230325</v>
      </c>
      <c r="E30" s="1192">
        <v>5.0000000000000001E-3</v>
      </c>
      <c r="F30" s="1196" t="s">
        <v>4338</v>
      </c>
      <c r="G30" s="1197">
        <f>SUM(E30:E32)</f>
        <v>4.9999999999999996E-2</v>
      </c>
      <c r="H30" s="37">
        <v>5.0000000000000001E-3</v>
      </c>
      <c r="I30" s="1186">
        <v>1</v>
      </c>
    </row>
    <row r="31" spans="1:9" ht="16.5" customHeight="1">
      <c r="A31" s="1179" t="b">
        <v>1</v>
      </c>
      <c r="B31" s="1180" t="s">
        <v>4333</v>
      </c>
      <c r="C31" s="1191">
        <v>210220111</v>
      </c>
      <c r="D31" s="1182">
        <v>210230425</v>
      </c>
      <c r="E31" s="1192">
        <v>0.03</v>
      </c>
      <c r="F31" s="1196"/>
      <c r="G31" s="1196"/>
      <c r="H31" s="37">
        <f>H30*6</f>
        <v>0.03</v>
      </c>
      <c r="I31" s="1188">
        <v>6</v>
      </c>
    </row>
    <row r="32" spans="1:9" ht="16.5" customHeight="1">
      <c r="A32" s="1179" t="b">
        <v>1</v>
      </c>
      <c r="B32" s="1180" t="s">
        <v>4333</v>
      </c>
      <c r="C32" s="1191">
        <v>210220111</v>
      </c>
      <c r="D32" s="1182">
        <v>210230525</v>
      </c>
      <c r="E32" s="1192">
        <v>1.4999999999999999E-2</v>
      </c>
      <c r="F32" s="1196"/>
      <c r="G32" s="1196"/>
      <c r="H32" s="37">
        <f>H30*3</f>
        <v>1.4999999999999999E-2</v>
      </c>
      <c r="I32" s="1188">
        <v>3</v>
      </c>
    </row>
    <row r="33" spans="1:9" ht="16.5" customHeight="1">
      <c r="A33" s="1179" t="b">
        <v>1</v>
      </c>
      <c r="B33" s="1180" t="s">
        <v>4333</v>
      </c>
      <c r="C33" s="1187">
        <v>210220111</v>
      </c>
      <c r="D33" s="1182">
        <v>210230306</v>
      </c>
      <c r="E33" s="1198">
        <v>0.5</v>
      </c>
      <c r="F33" s="1199" t="s">
        <v>4339</v>
      </c>
      <c r="G33" s="1200">
        <f>SUM(E33:E35)</f>
        <v>2.5</v>
      </c>
      <c r="H33" s="37">
        <v>0.5</v>
      </c>
      <c r="I33" s="1186">
        <v>1</v>
      </c>
    </row>
    <row r="34" spans="1:9" ht="16.5" customHeight="1">
      <c r="A34" s="1179" t="b">
        <v>1</v>
      </c>
      <c r="B34" s="1180" t="s">
        <v>4333</v>
      </c>
      <c r="C34" s="1187">
        <v>210220111</v>
      </c>
      <c r="D34" s="1182">
        <v>210230406</v>
      </c>
      <c r="E34" s="1198">
        <v>1.25</v>
      </c>
      <c r="F34" s="1199"/>
      <c r="G34" s="1199"/>
      <c r="H34" s="37">
        <f>2.5*H33</f>
        <v>1.25</v>
      </c>
      <c r="I34" s="1188">
        <v>2.5</v>
      </c>
    </row>
    <row r="35" spans="1:9" ht="16.5" customHeight="1">
      <c r="A35" s="1179" t="b">
        <v>1</v>
      </c>
      <c r="B35" s="1180" t="s">
        <v>4333</v>
      </c>
      <c r="C35" s="1187">
        <v>210220111</v>
      </c>
      <c r="D35" s="1182">
        <v>210230506</v>
      </c>
      <c r="E35" s="1198">
        <v>0.75</v>
      </c>
      <c r="F35" s="1199"/>
      <c r="G35" s="1199"/>
      <c r="H35" s="37">
        <f>1.5*H33</f>
        <v>0.75</v>
      </c>
      <c r="I35" s="1188">
        <v>1.5</v>
      </c>
    </row>
    <row r="36" spans="1:9" ht="16.5" customHeight="1">
      <c r="A36" s="1179" t="b">
        <v>1</v>
      </c>
      <c r="B36" s="1180" t="s">
        <v>4333</v>
      </c>
      <c r="C36" s="1187">
        <v>210220111</v>
      </c>
      <c r="D36" s="1182">
        <v>210230307</v>
      </c>
      <c r="E36" s="1198">
        <v>0.25</v>
      </c>
      <c r="F36" s="1201" t="s">
        <v>4340</v>
      </c>
      <c r="G36" s="1202">
        <f>SUM(E36:E38)</f>
        <v>1.25</v>
      </c>
      <c r="H36" s="37">
        <v>0.25</v>
      </c>
      <c r="I36" s="1186">
        <v>1</v>
      </c>
    </row>
    <row r="37" spans="1:9" ht="16.5" customHeight="1">
      <c r="A37" s="1179" t="b">
        <v>1</v>
      </c>
      <c r="B37" s="1180" t="s">
        <v>4333</v>
      </c>
      <c r="C37" s="1187">
        <v>210220111</v>
      </c>
      <c r="D37" s="1182">
        <v>210230407</v>
      </c>
      <c r="E37" s="1198">
        <v>0.625</v>
      </c>
      <c r="F37" s="1201"/>
      <c r="G37" s="1201"/>
      <c r="H37" s="37">
        <f>H36*2.5</f>
        <v>0.625</v>
      </c>
      <c r="I37" s="1188">
        <v>2.5</v>
      </c>
    </row>
    <row r="38" spans="1:9" ht="16.5" customHeight="1">
      <c r="A38" s="1179" t="b">
        <v>1</v>
      </c>
      <c r="B38" s="1180" t="s">
        <v>4333</v>
      </c>
      <c r="C38" s="1187">
        <v>210220111</v>
      </c>
      <c r="D38" s="1182">
        <v>210230507</v>
      </c>
      <c r="E38" s="1198">
        <v>0.375</v>
      </c>
      <c r="F38" s="1201"/>
      <c r="G38" s="1201"/>
      <c r="H38" s="37">
        <f>1.5*H36</f>
        <v>0.375</v>
      </c>
      <c r="I38" s="1188">
        <v>1.5</v>
      </c>
    </row>
    <row r="39" spans="1:9" ht="16.5" customHeight="1">
      <c r="A39" s="1203" t="b">
        <v>1</v>
      </c>
      <c r="B39" s="1204" t="s">
        <v>4341</v>
      </c>
      <c r="C39" s="1175">
        <v>210220112</v>
      </c>
      <c r="D39" s="1175">
        <v>210230315</v>
      </c>
      <c r="E39" s="1205">
        <v>20</v>
      </c>
      <c r="F39" s="1206">
        <f>SUM(E18:E38)</f>
        <v>99.999999999999986</v>
      </c>
    </row>
    <row r="40" spans="1:9" ht="16.5" customHeight="1">
      <c r="A40" s="1203" t="b">
        <v>1</v>
      </c>
      <c r="B40" s="1204" t="s">
        <v>4341</v>
      </c>
      <c r="C40" s="1207">
        <v>210220112</v>
      </c>
      <c r="D40" s="1208">
        <v>210230415</v>
      </c>
      <c r="E40" s="1205">
        <v>50</v>
      </c>
    </row>
    <row r="41" spans="1:9" ht="16.5" customHeight="1">
      <c r="A41" s="1203" t="b">
        <v>1</v>
      </c>
      <c r="B41" s="1204" t="s">
        <v>4341</v>
      </c>
      <c r="C41" s="1207">
        <v>210220112</v>
      </c>
      <c r="D41" s="1208">
        <v>210230515</v>
      </c>
      <c r="E41" s="1205">
        <v>30</v>
      </c>
    </row>
    <row r="42" spans="1:9" ht="16.5" customHeight="1">
      <c r="A42" s="1173" t="b">
        <v>1</v>
      </c>
      <c r="B42" s="1174" t="s">
        <v>4342</v>
      </c>
      <c r="C42" s="1175">
        <v>210220121</v>
      </c>
      <c r="D42" s="1175">
        <v>210230301</v>
      </c>
      <c r="E42" s="1176">
        <v>16.600000000000001</v>
      </c>
    </row>
    <row r="43" spans="1:9" ht="16.5" customHeight="1">
      <c r="A43" s="1173" t="b">
        <v>1</v>
      </c>
      <c r="B43" s="1174" t="s">
        <v>4342</v>
      </c>
      <c r="C43" s="1177">
        <v>210220121</v>
      </c>
      <c r="D43" s="1178">
        <v>210230401</v>
      </c>
      <c r="E43" s="1176">
        <v>41.5</v>
      </c>
    </row>
    <row r="44" spans="1:9" ht="16.5" customHeight="1">
      <c r="A44" s="1173" t="b">
        <v>1</v>
      </c>
      <c r="B44" s="1174" t="s">
        <v>4342</v>
      </c>
      <c r="C44" s="1177">
        <v>210220121</v>
      </c>
      <c r="D44" s="1178">
        <v>210230501</v>
      </c>
      <c r="E44" s="1176">
        <v>24.9</v>
      </c>
    </row>
    <row r="45" spans="1:9" ht="16.5" customHeight="1">
      <c r="A45" s="1173" t="b">
        <v>1</v>
      </c>
      <c r="B45" s="1174" t="s">
        <v>4342</v>
      </c>
      <c r="C45" s="1177">
        <v>210220121</v>
      </c>
      <c r="D45" s="1178">
        <v>210230302</v>
      </c>
      <c r="E45" s="1176">
        <v>2.4000000000000004</v>
      </c>
    </row>
    <row r="46" spans="1:9" ht="16.5" customHeight="1">
      <c r="A46" s="1173" t="b">
        <v>1</v>
      </c>
      <c r="B46" s="1174" t="s">
        <v>4342</v>
      </c>
      <c r="C46" s="1177">
        <v>210220121</v>
      </c>
      <c r="D46" s="1178">
        <v>210230402</v>
      </c>
      <c r="E46" s="1176">
        <v>6</v>
      </c>
    </row>
    <row r="47" spans="1:9" ht="16.5" customHeight="1">
      <c r="A47" s="1173" t="b">
        <v>1</v>
      </c>
      <c r="B47" s="1174" t="s">
        <v>4342</v>
      </c>
      <c r="C47" s="1177">
        <v>210220121</v>
      </c>
      <c r="D47" s="1178">
        <v>210230502</v>
      </c>
      <c r="E47" s="1176">
        <v>3.5999999999999996</v>
      </c>
    </row>
    <row r="48" spans="1:9" ht="16.5" customHeight="1">
      <c r="A48" s="1173" t="b">
        <v>1</v>
      </c>
      <c r="B48" s="1174" t="s">
        <v>4342</v>
      </c>
      <c r="C48" s="1177">
        <v>210220121</v>
      </c>
      <c r="D48" s="1178">
        <v>210230303</v>
      </c>
      <c r="E48" s="1176">
        <v>0.8</v>
      </c>
    </row>
    <row r="49" spans="1:5" ht="16.5" customHeight="1">
      <c r="A49" s="1173" t="b">
        <v>1</v>
      </c>
      <c r="B49" s="1174" t="s">
        <v>4342</v>
      </c>
      <c r="C49" s="1177">
        <v>210220121</v>
      </c>
      <c r="D49" s="1178">
        <v>210230403</v>
      </c>
      <c r="E49" s="1176">
        <v>2</v>
      </c>
    </row>
    <row r="50" spans="1:5" ht="16.5" customHeight="1">
      <c r="A50" s="1173" t="b">
        <v>1</v>
      </c>
      <c r="B50" s="1174" t="s">
        <v>4342</v>
      </c>
      <c r="C50" s="1177">
        <v>210220121</v>
      </c>
      <c r="D50" s="1178">
        <v>210230503</v>
      </c>
      <c r="E50" s="1176">
        <v>1.2</v>
      </c>
    </row>
    <row r="51" spans="1:5" ht="16.5" customHeight="1">
      <c r="A51" s="1173" t="b">
        <v>1</v>
      </c>
      <c r="B51" s="1174" t="s">
        <v>4342</v>
      </c>
      <c r="C51" s="1177">
        <v>210220121</v>
      </c>
      <c r="D51" s="1178">
        <v>210230304</v>
      </c>
      <c r="E51" s="1176">
        <v>0.2</v>
      </c>
    </row>
    <row r="52" spans="1:5" ht="16.5" customHeight="1">
      <c r="A52" s="1173" t="b">
        <v>1</v>
      </c>
      <c r="B52" s="1174" t="s">
        <v>4342</v>
      </c>
      <c r="C52" s="1177">
        <v>210220121</v>
      </c>
      <c r="D52" s="1178">
        <v>210230404</v>
      </c>
      <c r="E52" s="1176">
        <v>0.5</v>
      </c>
    </row>
    <row r="53" spans="1:5" ht="16.5" customHeight="1">
      <c r="A53" s="1173" t="b">
        <v>1</v>
      </c>
      <c r="B53" s="1174" t="s">
        <v>4342</v>
      </c>
      <c r="C53" s="1177">
        <v>210220121</v>
      </c>
      <c r="D53" s="1178">
        <v>210230504</v>
      </c>
      <c r="E53" s="1176">
        <v>0.3</v>
      </c>
    </row>
    <row r="54" spans="1:5" ht="16.5" customHeight="1">
      <c r="A54" s="1209" t="b">
        <v>1</v>
      </c>
      <c r="B54" s="1210" t="s">
        <v>4343</v>
      </c>
      <c r="C54" s="1175">
        <v>210220201</v>
      </c>
      <c r="D54" s="1175">
        <v>210230601</v>
      </c>
      <c r="E54" s="1211">
        <v>83</v>
      </c>
    </row>
    <row r="55" spans="1:5" ht="16.5" customHeight="1">
      <c r="A55" s="1209" t="b">
        <v>1</v>
      </c>
      <c r="B55" s="1210" t="s">
        <v>4343</v>
      </c>
      <c r="C55" s="1212">
        <v>210220201</v>
      </c>
      <c r="D55" s="1213">
        <v>210230602</v>
      </c>
      <c r="E55" s="1211">
        <v>12</v>
      </c>
    </row>
    <row r="56" spans="1:5" ht="16.5" customHeight="1">
      <c r="A56" s="1209" t="b">
        <v>1</v>
      </c>
      <c r="B56" s="1210" t="s">
        <v>4343</v>
      </c>
      <c r="C56" s="1212">
        <v>210220201</v>
      </c>
      <c r="D56" s="1213">
        <v>210230603</v>
      </c>
      <c r="E56" s="1211">
        <v>4</v>
      </c>
    </row>
    <row r="57" spans="1:5" ht="16.5" customHeight="1">
      <c r="A57" s="1209" t="b">
        <v>1</v>
      </c>
      <c r="B57" s="1210" t="s">
        <v>4343</v>
      </c>
      <c r="C57" s="1212">
        <v>210220201</v>
      </c>
      <c r="D57" s="1213">
        <v>210230604</v>
      </c>
      <c r="E57" s="1211">
        <v>1</v>
      </c>
    </row>
    <row r="58" spans="1:5" ht="16.5" customHeight="1">
      <c r="A58" s="1179" t="b">
        <v>1</v>
      </c>
      <c r="B58" s="1180" t="s">
        <v>4344</v>
      </c>
      <c r="C58" s="1175">
        <v>210220211</v>
      </c>
      <c r="D58" s="1175">
        <v>210230603</v>
      </c>
      <c r="E58" s="1214">
        <v>81.999700000000004</v>
      </c>
    </row>
    <row r="59" spans="1:5" ht="16.5" customHeight="1">
      <c r="A59" s="1179" t="b">
        <v>1</v>
      </c>
      <c r="B59" s="1180" t="s">
        <v>4344</v>
      </c>
      <c r="C59" s="1215">
        <v>210220211</v>
      </c>
      <c r="D59" s="1216">
        <v>210230604</v>
      </c>
      <c r="E59" s="1214">
        <v>12</v>
      </c>
    </row>
    <row r="60" spans="1:5" ht="16.5" customHeight="1">
      <c r="A60" s="1179" t="b">
        <v>1</v>
      </c>
      <c r="B60" s="1180" t="s">
        <v>4344</v>
      </c>
      <c r="C60" s="1215">
        <v>210220211</v>
      </c>
      <c r="D60" s="1216">
        <v>210230605</v>
      </c>
      <c r="E60" s="1214">
        <v>5</v>
      </c>
    </row>
    <row r="61" spans="1:5" ht="16.5" customHeight="1">
      <c r="A61" s="1179" t="b">
        <v>1</v>
      </c>
      <c r="B61" s="1180" t="s">
        <v>4344</v>
      </c>
      <c r="C61" s="1215">
        <v>210220211</v>
      </c>
      <c r="D61" s="1216">
        <v>210230606</v>
      </c>
      <c r="E61" s="1214">
        <v>1</v>
      </c>
    </row>
    <row r="62" spans="1:5" ht="16.5" customHeight="1">
      <c r="A62" s="1179" t="b">
        <v>1</v>
      </c>
      <c r="B62" s="1180" t="s">
        <v>4344</v>
      </c>
      <c r="C62" s="1215">
        <v>210220211</v>
      </c>
      <c r="D62" s="1216">
        <v>210230607</v>
      </c>
      <c r="E62" s="1214">
        <v>2.9999999999999997E-4</v>
      </c>
    </row>
    <row r="63" spans="1:5" ht="16.5" customHeight="1">
      <c r="A63" s="1203" t="b">
        <v>1</v>
      </c>
      <c r="B63" s="1204" t="s">
        <v>4345</v>
      </c>
      <c r="C63" s="1175">
        <v>210220212</v>
      </c>
      <c r="D63" s="1175">
        <v>210230605</v>
      </c>
      <c r="E63" s="1205">
        <v>100</v>
      </c>
    </row>
    <row r="64" spans="1:5" ht="16.5" customHeight="1">
      <c r="A64" s="1217" t="b">
        <v>1</v>
      </c>
      <c r="B64" s="1218" t="s">
        <v>4346</v>
      </c>
      <c r="C64" s="1175">
        <v>210220301</v>
      </c>
      <c r="D64" s="1175">
        <v>210230301</v>
      </c>
      <c r="E64" s="1219">
        <v>100</v>
      </c>
    </row>
    <row r="65" spans="1:5" ht="16.5" customHeight="1">
      <c r="A65" s="1217" t="b">
        <v>1</v>
      </c>
      <c r="B65" s="1218" t="s">
        <v>4347</v>
      </c>
      <c r="C65" s="1220">
        <v>210220302</v>
      </c>
      <c r="D65" s="1220">
        <v>210230302</v>
      </c>
      <c r="E65" s="1219">
        <v>100</v>
      </c>
    </row>
    <row r="66" spans="1:5" ht="16.5" customHeight="1">
      <c r="A66" s="1217" t="b">
        <v>1</v>
      </c>
      <c r="B66" s="1218" t="s">
        <v>4348</v>
      </c>
      <c r="C66" s="1220">
        <v>210220303</v>
      </c>
      <c r="D66" s="1220">
        <v>210230303</v>
      </c>
      <c r="E66" s="1219">
        <v>100</v>
      </c>
    </row>
    <row r="67" spans="1:5" ht="16.5" customHeight="1">
      <c r="A67" s="1217" t="b">
        <v>1</v>
      </c>
      <c r="B67" s="1218" t="s">
        <v>4349</v>
      </c>
      <c r="C67" s="1220">
        <v>210220304</v>
      </c>
      <c r="D67" s="1220">
        <v>210230304</v>
      </c>
      <c r="E67" s="1219">
        <v>100</v>
      </c>
    </row>
    <row r="68" spans="1:5" ht="16.5" customHeight="1">
      <c r="A68" s="1217" t="b">
        <v>1</v>
      </c>
      <c r="B68" s="1218" t="s">
        <v>4350</v>
      </c>
      <c r="C68" s="1220">
        <v>210220305</v>
      </c>
      <c r="D68" s="1220">
        <v>210230305</v>
      </c>
      <c r="E68" s="1219">
        <v>100</v>
      </c>
    </row>
    <row r="69" spans="1:5" ht="16.5" customHeight="1">
      <c r="A69" s="1217" t="b">
        <v>1</v>
      </c>
      <c r="B69" s="1218" t="s">
        <v>4351</v>
      </c>
      <c r="C69" s="1220">
        <v>210220306</v>
      </c>
      <c r="D69" s="1220">
        <v>210230306</v>
      </c>
      <c r="E69" s="1219">
        <v>100</v>
      </c>
    </row>
    <row r="70" spans="1:5" ht="16.5" customHeight="1">
      <c r="A70" s="1217" t="b">
        <v>1</v>
      </c>
      <c r="B70" s="1218" t="s">
        <v>4352</v>
      </c>
      <c r="C70" s="1220">
        <v>210220307</v>
      </c>
      <c r="D70" s="1220">
        <v>210230307</v>
      </c>
      <c r="E70" s="1219">
        <v>100</v>
      </c>
    </row>
    <row r="71" spans="1:5" ht="16.5" customHeight="1">
      <c r="A71" s="1209" t="b">
        <v>1</v>
      </c>
      <c r="B71" s="1210" t="s">
        <v>4353</v>
      </c>
      <c r="C71" s="1221">
        <v>210220308</v>
      </c>
      <c r="D71" s="1221">
        <v>210230301</v>
      </c>
      <c r="E71" s="1211">
        <v>83</v>
      </c>
    </row>
    <row r="72" spans="1:5" ht="16.5" customHeight="1">
      <c r="A72" s="1209" t="b">
        <v>1</v>
      </c>
      <c r="B72" s="1210" t="s">
        <v>4353</v>
      </c>
      <c r="C72" s="1221">
        <v>210220308</v>
      </c>
      <c r="D72" s="1221">
        <v>210230302</v>
      </c>
      <c r="E72" s="1211">
        <v>12</v>
      </c>
    </row>
    <row r="73" spans="1:5" ht="16.5" customHeight="1">
      <c r="A73" s="1209" t="b">
        <v>1</v>
      </c>
      <c r="B73" s="1210" t="s">
        <v>4353</v>
      </c>
      <c r="C73" s="1221">
        <v>210220308</v>
      </c>
      <c r="D73" s="1221">
        <v>210230303</v>
      </c>
      <c r="E73" s="1211">
        <v>5</v>
      </c>
    </row>
    <row r="74" spans="1:5" ht="16.5" customHeight="1">
      <c r="A74" s="1217" t="b">
        <v>1</v>
      </c>
      <c r="B74" s="1218" t="s">
        <v>4354</v>
      </c>
      <c r="C74" s="1220">
        <v>210220309</v>
      </c>
      <c r="D74" s="1220">
        <v>210230303</v>
      </c>
      <c r="E74" s="1219">
        <v>90</v>
      </c>
    </row>
    <row r="75" spans="1:5" ht="16.5" customHeight="1">
      <c r="A75" s="1217" t="b">
        <v>1</v>
      </c>
      <c r="B75" s="1218" t="s">
        <v>4354</v>
      </c>
      <c r="C75" s="1220">
        <v>210220309</v>
      </c>
      <c r="D75" s="1220">
        <v>210230304</v>
      </c>
      <c r="E75" s="1219">
        <v>10</v>
      </c>
    </row>
    <row r="76" spans="1:5" ht="16.5" customHeight="1">
      <c r="A76" s="1209" t="b">
        <v>1</v>
      </c>
      <c r="B76" s="1210" t="s">
        <v>4355</v>
      </c>
      <c r="C76" s="1221">
        <v>210220310</v>
      </c>
      <c r="D76" s="1221">
        <v>210230303</v>
      </c>
      <c r="E76" s="1211">
        <v>83</v>
      </c>
    </row>
    <row r="77" spans="1:5" ht="16.5" customHeight="1">
      <c r="A77" s="1209" t="b">
        <v>1</v>
      </c>
      <c r="B77" s="1210" t="s">
        <v>4355</v>
      </c>
      <c r="C77" s="1221">
        <v>210220310</v>
      </c>
      <c r="D77" s="1221">
        <v>210230304</v>
      </c>
      <c r="E77" s="1211">
        <v>12</v>
      </c>
    </row>
    <row r="78" spans="1:5" ht="16.5" customHeight="1">
      <c r="A78" s="1209" t="b">
        <v>1</v>
      </c>
      <c r="B78" s="1210" t="s">
        <v>4355</v>
      </c>
      <c r="C78" s="1221">
        <v>210220310</v>
      </c>
      <c r="D78" s="1221">
        <v>210230305</v>
      </c>
      <c r="E78" s="1211">
        <v>5</v>
      </c>
    </row>
    <row r="79" spans="1:5" ht="16.5" customHeight="1">
      <c r="A79" s="1217" t="b">
        <v>1</v>
      </c>
      <c r="B79" s="1218" t="s">
        <v>4356</v>
      </c>
      <c r="C79" s="1220">
        <v>210220311</v>
      </c>
      <c r="D79" s="1220">
        <v>210230304</v>
      </c>
      <c r="E79" s="1219">
        <v>90</v>
      </c>
    </row>
    <row r="80" spans="1:5" ht="16.5" customHeight="1">
      <c r="A80" s="1217" t="b">
        <v>1</v>
      </c>
      <c r="B80" s="1218" t="s">
        <v>4356</v>
      </c>
      <c r="C80" s="1220">
        <v>210220311</v>
      </c>
      <c r="D80" s="1220">
        <v>210230305</v>
      </c>
      <c r="E80" s="1219">
        <v>10</v>
      </c>
    </row>
    <row r="81" spans="1:5" ht="16.5" customHeight="1">
      <c r="A81" s="1209" t="b">
        <v>1</v>
      </c>
      <c r="B81" s="1210" t="s">
        <v>4357</v>
      </c>
      <c r="C81" s="1221">
        <v>210220312</v>
      </c>
      <c r="D81" s="1221">
        <v>210230304</v>
      </c>
      <c r="E81" s="1211">
        <v>83</v>
      </c>
    </row>
    <row r="82" spans="1:5" ht="16.5" customHeight="1">
      <c r="A82" s="1209" t="b">
        <v>1</v>
      </c>
      <c r="B82" s="1210" t="s">
        <v>4357</v>
      </c>
      <c r="C82" s="1221">
        <v>210220312</v>
      </c>
      <c r="D82" s="1221">
        <v>210230305</v>
      </c>
      <c r="E82" s="1211">
        <v>12</v>
      </c>
    </row>
    <row r="83" spans="1:5" ht="16.5" customHeight="1">
      <c r="A83" s="1209" t="b">
        <v>1</v>
      </c>
      <c r="B83" s="1210" t="s">
        <v>4357</v>
      </c>
      <c r="C83" s="1221">
        <v>210220312</v>
      </c>
      <c r="D83" s="1221">
        <v>210230306</v>
      </c>
      <c r="E83" s="1211">
        <v>4</v>
      </c>
    </row>
    <row r="84" spans="1:5" ht="16.5" customHeight="1">
      <c r="A84" s="1209" t="b">
        <v>1</v>
      </c>
      <c r="B84" s="1210" t="s">
        <v>4357</v>
      </c>
      <c r="C84" s="1221">
        <v>210220312</v>
      </c>
      <c r="D84" s="1221">
        <v>210230307</v>
      </c>
      <c r="E84" s="1211">
        <v>1</v>
      </c>
    </row>
    <row r="85" spans="1:5" ht="16.5" customHeight="1">
      <c r="A85" s="1217" t="b">
        <v>1</v>
      </c>
      <c r="B85" s="1218" t="s">
        <v>4358</v>
      </c>
      <c r="C85" s="1220">
        <v>210220313</v>
      </c>
      <c r="D85" s="1220">
        <v>210230305</v>
      </c>
      <c r="E85" s="1219">
        <v>83</v>
      </c>
    </row>
    <row r="86" spans="1:5" ht="16.5" customHeight="1">
      <c r="A86" s="1217" t="b">
        <v>1</v>
      </c>
      <c r="B86" s="1218" t="s">
        <v>4358</v>
      </c>
      <c r="C86" s="1220">
        <v>210220313</v>
      </c>
      <c r="D86" s="1220">
        <v>210230306</v>
      </c>
      <c r="E86" s="1219">
        <v>12</v>
      </c>
    </row>
    <row r="87" spans="1:5" ht="16.5" customHeight="1">
      <c r="A87" s="1217" t="b">
        <v>1</v>
      </c>
      <c r="B87" s="1218" t="s">
        <v>4358</v>
      </c>
      <c r="C87" s="1220">
        <v>210220313</v>
      </c>
      <c r="D87" s="1220">
        <v>210230307</v>
      </c>
      <c r="E87" s="1219">
        <v>5</v>
      </c>
    </row>
    <row r="88" spans="1:5" ht="16.5" customHeight="1">
      <c r="A88" s="1217" t="b">
        <v>1</v>
      </c>
      <c r="B88" s="1218" t="s">
        <v>4359</v>
      </c>
      <c r="C88" s="1220">
        <v>210220324</v>
      </c>
      <c r="D88" s="1220">
        <v>210230324</v>
      </c>
      <c r="E88" s="1219">
        <v>100</v>
      </c>
    </row>
    <row r="89" spans="1:5" ht="16.5" customHeight="1">
      <c r="A89" s="1217" t="b">
        <v>1</v>
      </c>
      <c r="B89" s="1218" t="s">
        <v>4360</v>
      </c>
      <c r="C89" s="1220">
        <v>210220325</v>
      </c>
      <c r="D89" s="1220">
        <v>210230325</v>
      </c>
      <c r="E89" s="1219">
        <v>100</v>
      </c>
    </row>
    <row r="90" spans="1:5" ht="16.5" customHeight="1">
      <c r="A90" s="1217" t="b">
        <v>1</v>
      </c>
      <c r="B90" s="1218" t="s">
        <v>4361</v>
      </c>
      <c r="C90" s="1220">
        <v>210220326</v>
      </c>
      <c r="D90" s="1220">
        <v>210230326</v>
      </c>
      <c r="E90" s="1219">
        <v>100</v>
      </c>
    </row>
    <row r="91" spans="1:5" ht="16.5" customHeight="1">
      <c r="A91" s="1217" t="b">
        <v>1</v>
      </c>
      <c r="B91" s="1218" t="s">
        <v>4362</v>
      </c>
      <c r="C91" s="1220">
        <v>210220327</v>
      </c>
      <c r="D91" s="1220">
        <v>210230327</v>
      </c>
      <c r="E91" s="1219">
        <v>100</v>
      </c>
    </row>
    <row r="92" spans="1:5" ht="16.5" customHeight="1">
      <c r="A92" s="1209" t="b">
        <v>1</v>
      </c>
      <c r="B92" s="1210" t="s">
        <v>4363</v>
      </c>
      <c r="C92" s="1221">
        <v>210220328</v>
      </c>
      <c r="D92" s="1221">
        <v>210230306</v>
      </c>
      <c r="E92" s="1211">
        <v>97</v>
      </c>
    </row>
    <row r="93" spans="1:5" ht="16.5" customHeight="1">
      <c r="A93" s="1209" t="b">
        <v>1</v>
      </c>
      <c r="B93" s="1210" t="s">
        <v>4363</v>
      </c>
      <c r="C93" s="1221">
        <v>210220328</v>
      </c>
      <c r="D93" s="1221">
        <v>210230307</v>
      </c>
      <c r="E93" s="1211">
        <v>3</v>
      </c>
    </row>
    <row r="94" spans="1:5" ht="16.5" customHeight="1">
      <c r="A94" s="1217" t="b">
        <v>1</v>
      </c>
      <c r="B94" s="1218" t="s">
        <v>1680</v>
      </c>
      <c r="C94" s="1220">
        <v>210220329</v>
      </c>
      <c r="D94" s="1220">
        <v>210230302</v>
      </c>
      <c r="E94" s="1219">
        <v>100</v>
      </c>
    </row>
    <row r="95" spans="1:5" ht="16.5" customHeight="1">
      <c r="A95" s="1209" t="b">
        <v>1</v>
      </c>
      <c r="B95" s="1210" t="s">
        <v>4364</v>
      </c>
      <c r="C95" s="1221">
        <v>210220330</v>
      </c>
      <c r="D95" s="1221">
        <v>210230304</v>
      </c>
      <c r="E95" s="1211">
        <v>83</v>
      </c>
    </row>
    <row r="96" spans="1:5" ht="16.5" customHeight="1">
      <c r="A96" s="1209" t="b">
        <v>1</v>
      </c>
      <c r="B96" s="1210" t="s">
        <v>4364</v>
      </c>
      <c r="C96" s="1221">
        <v>210220330</v>
      </c>
      <c r="D96" s="1221">
        <v>210230305</v>
      </c>
      <c r="E96" s="1211">
        <v>12</v>
      </c>
    </row>
    <row r="97" spans="1:5" ht="16.5" customHeight="1">
      <c r="A97" s="1209" t="b">
        <v>1</v>
      </c>
      <c r="B97" s="1210" t="s">
        <v>4364</v>
      </c>
      <c r="C97" s="1221">
        <v>210220330</v>
      </c>
      <c r="D97" s="1221">
        <v>210230306</v>
      </c>
      <c r="E97" s="1211">
        <v>5</v>
      </c>
    </row>
    <row r="98" spans="1:5" ht="16.5" customHeight="1">
      <c r="A98" s="1222" t="b">
        <v>1</v>
      </c>
      <c r="B98" s="1223" t="s">
        <v>4365</v>
      </c>
      <c r="C98" s="1175">
        <v>210220401</v>
      </c>
      <c r="D98" s="1175">
        <v>210230401</v>
      </c>
      <c r="E98" s="1224">
        <v>100</v>
      </c>
    </row>
    <row r="99" spans="1:5" ht="16.5" customHeight="1">
      <c r="A99" s="1222" t="b">
        <v>1</v>
      </c>
      <c r="B99" s="1223" t="s">
        <v>4366</v>
      </c>
      <c r="C99" s="1225">
        <v>210220402</v>
      </c>
      <c r="D99" s="1225">
        <v>210230402</v>
      </c>
      <c r="E99" s="1224">
        <v>100</v>
      </c>
    </row>
    <row r="100" spans="1:5" ht="16.5" customHeight="1">
      <c r="A100" s="1222" t="b">
        <v>1</v>
      </c>
      <c r="B100" s="1223" t="s">
        <v>4367</v>
      </c>
      <c r="C100" s="1225">
        <v>210220403</v>
      </c>
      <c r="D100" s="1225">
        <v>210230403</v>
      </c>
      <c r="E100" s="1224">
        <v>100</v>
      </c>
    </row>
    <row r="101" spans="1:5" ht="16.5" customHeight="1">
      <c r="A101" s="1222" t="b">
        <v>1</v>
      </c>
      <c r="B101" s="1223" t="s">
        <v>4368</v>
      </c>
      <c r="C101" s="1225">
        <v>210220404</v>
      </c>
      <c r="D101" s="1225">
        <v>210230404</v>
      </c>
      <c r="E101" s="1224">
        <v>100</v>
      </c>
    </row>
    <row r="102" spans="1:5" ht="16.5" customHeight="1">
      <c r="A102" s="1222" t="b">
        <v>1</v>
      </c>
      <c r="B102" s="1223" t="s">
        <v>4369</v>
      </c>
      <c r="C102" s="1225">
        <v>210220405</v>
      </c>
      <c r="D102" s="1225">
        <v>210230405</v>
      </c>
      <c r="E102" s="1224">
        <v>100</v>
      </c>
    </row>
    <row r="103" spans="1:5" ht="16.5" customHeight="1">
      <c r="A103" s="1222" t="b">
        <v>1</v>
      </c>
      <c r="B103" s="1223" t="s">
        <v>4370</v>
      </c>
      <c r="C103" s="1225">
        <v>210220406</v>
      </c>
      <c r="D103" s="1225">
        <v>210230406</v>
      </c>
      <c r="E103" s="1224">
        <v>100</v>
      </c>
    </row>
    <row r="104" spans="1:5" ht="16.5" customHeight="1">
      <c r="A104" s="1222" t="b">
        <v>1</v>
      </c>
      <c r="B104" s="1223" t="s">
        <v>4371</v>
      </c>
      <c r="C104" s="1225">
        <v>210220407</v>
      </c>
      <c r="D104" s="1225">
        <v>210230407</v>
      </c>
      <c r="E104" s="1224">
        <v>100</v>
      </c>
    </row>
    <row r="105" spans="1:5" ht="16.5" customHeight="1">
      <c r="A105" s="1209" t="b">
        <v>1</v>
      </c>
      <c r="B105" s="1210" t="s">
        <v>4372</v>
      </c>
      <c r="C105" s="1221">
        <v>210220408</v>
      </c>
      <c r="D105" s="1221">
        <v>210230401</v>
      </c>
      <c r="E105" s="1211">
        <v>83</v>
      </c>
    </row>
    <row r="106" spans="1:5" ht="16.5" customHeight="1">
      <c r="A106" s="1209" t="b">
        <v>1</v>
      </c>
      <c r="B106" s="1210" t="s">
        <v>4372</v>
      </c>
      <c r="C106" s="1221">
        <v>210220408</v>
      </c>
      <c r="D106" s="1221">
        <v>210230402</v>
      </c>
      <c r="E106" s="1211">
        <v>12</v>
      </c>
    </row>
    <row r="107" spans="1:5" ht="16.5" customHeight="1">
      <c r="A107" s="1209" t="b">
        <v>1</v>
      </c>
      <c r="B107" s="1210" t="s">
        <v>4372</v>
      </c>
      <c r="C107" s="1221">
        <v>210220408</v>
      </c>
      <c r="D107" s="1221">
        <v>210230403</v>
      </c>
      <c r="E107" s="1211">
        <v>5</v>
      </c>
    </row>
    <row r="108" spans="1:5" ht="16.5" customHeight="1">
      <c r="A108" s="1222" t="b">
        <v>1</v>
      </c>
      <c r="B108" s="1223" t="s">
        <v>4373</v>
      </c>
      <c r="C108" s="1225">
        <v>210220409</v>
      </c>
      <c r="D108" s="1225">
        <v>210230403</v>
      </c>
      <c r="E108" s="1224">
        <v>90</v>
      </c>
    </row>
    <row r="109" spans="1:5" ht="16.5" customHeight="1">
      <c r="A109" s="1222" t="b">
        <v>1</v>
      </c>
      <c r="B109" s="1223" t="s">
        <v>4373</v>
      </c>
      <c r="C109" s="1225">
        <v>210220409</v>
      </c>
      <c r="D109" s="1225">
        <v>210230404</v>
      </c>
      <c r="E109" s="1224">
        <v>10</v>
      </c>
    </row>
    <row r="110" spans="1:5" ht="16.5" customHeight="1">
      <c r="A110" s="1209" t="b">
        <v>1</v>
      </c>
      <c r="B110" s="1210" t="s">
        <v>4374</v>
      </c>
      <c r="C110" s="1221">
        <v>210220410</v>
      </c>
      <c r="D110" s="1221">
        <v>210230403</v>
      </c>
      <c r="E110" s="1211">
        <v>83</v>
      </c>
    </row>
    <row r="111" spans="1:5" ht="16.5" customHeight="1">
      <c r="A111" s="1209" t="b">
        <v>1</v>
      </c>
      <c r="B111" s="1210" t="s">
        <v>4374</v>
      </c>
      <c r="C111" s="1221">
        <v>210220410</v>
      </c>
      <c r="D111" s="1221">
        <v>210230404</v>
      </c>
      <c r="E111" s="1211">
        <v>12</v>
      </c>
    </row>
    <row r="112" spans="1:5" ht="16.5" customHeight="1">
      <c r="A112" s="1209" t="b">
        <v>1</v>
      </c>
      <c r="B112" s="1210" t="s">
        <v>4374</v>
      </c>
      <c r="C112" s="1221">
        <v>210220410</v>
      </c>
      <c r="D112" s="1221">
        <v>210230405</v>
      </c>
      <c r="E112" s="1211">
        <v>5</v>
      </c>
    </row>
    <row r="113" spans="1:5" ht="16.5" customHeight="1">
      <c r="A113" s="1222" t="b">
        <v>1</v>
      </c>
      <c r="B113" s="1223" t="s">
        <v>4375</v>
      </c>
      <c r="C113" s="1225">
        <v>210220411</v>
      </c>
      <c r="D113" s="1225">
        <v>210230404</v>
      </c>
      <c r="E113" s="1224">
        <v>90</v>
      </c>
    </row>
    <row r="114" spans="1:5" ht="16.5" customHeight="1">
      <c r="A114" s="1222" t="b">
        <v>1</v>
      </c>
      <c r="B114" s="1223" t="s">
        <v>4375</v>
      </c>
      <c r="C114" s="1225">
        <v>210220411</v>
      </c>
      <c r="D114" s="1225">
        <v>210230405</v>
      </c>
      <c r="E114" s="1224">
        <v>10</v>
      </c>
    </row>
    <row r="115" spans="1:5" ht="16.5" customHeight="1">
      <c r="A115" s="1209" t="b">
        <v>1</v>
      </c>
      <c r="B115" s="1210" t="s">
        <v>4376</v>
      </c>
      <c r="C115" s="1221">
        <v>210220412</v>
      </c>
      <c r="D115" s="1221">
        <v>210230404</v>
      </c>
      <c r="E115" s="1211">
        <v>83</v>
      </c>
    </row>
    <row r="116" spans="1:5" ht="16.5" customHeight="1">
      <c r="A116" s="1209" t="b">
        <v>1</v>
      </c>
      <c r="B116" s="1210" t="s">
        <v>4376</v>
      </c>
      <c r="C116" s="1221">
        <v>210220412</v>
      </c>
      <c r="D116" s="1221">
        <v>210230405</v>
      </c>
      <c r="E116" s="1211">
        <v>12</v>
      </c>
    </row>
    <row r="117" spans="1:5" ht="16.5" customHeight="1">
      <c r="A117" s="1209" t="b">
        <v>1</v>
      </c>
      <c r="B117" s="1210" t="s">
        <v>4376</v>
      </c>
      <c r="C117" s="1221">
        <v>210220412</v>
      </c>
      <c r="D117" s="1221">
        <v>210230406</v>
      </c>
      <c r="E117" s="1211">
        <v>4</v>
      </c>
    </row>
    <row r="118" spans="1:5" ht="16.5" customHeight="1">
      <c r="A118" s="1209" t="b">
        <v>1</v>
      </c>
      <c r="B118" s="1210" t="s">
        <v>4376</v>
      </c>
      <c r="C118" s="1221">
        <v>210220412</v>
      </c>
      <c r="D118" s="1221">
        <v>210230407</v>
      </c>
      <c r="E118" s="1211">
        <v>1</v>
      </c>
    </row>
    <row r="119" spans="1:5" ht="16.5" customHeight="1">
      <c r="A119" s="1222" t="b">
        <v>1</v>
      </c>
      <c r="B119" s="1223" t="s">
        <v>4377</v>
      </c>
      <c r="C119" s="1225">
        <v>210220413</v>
      </c>
      <c r="D119" s="1225">
        <v>210230405</v>
      </c>
      <c r="E119" s="1224">
        <v>83</v>
      </c>
    </row>
    <row r="120" spans="1:5" ht="16.5" customHeight="1">
      <c r="A120" s="1222" t="b">
        <v>1</v>
      </c>
      <c r="B120" s="1223" t="s">
        <v>4377</v>
      </c>
      <c r="C120" s="1225">
        <v>210220413</v>
      </c>
      <c r="D120" s="1225">
        <v>210230406</v>
      </c>
      <c r="E120" s="1224">
        <v>12</v>
      </c>
    </row>
    <row r="121" spans="1:5" ht="16.5" customHeight="1">
      <c r="A121" s="1222" t="b">
        <v>1</v>
      </c>
      <c r="B121" s="1223" t="s">
        <v>4377</v>
      </c>
      <c r="C121" s="1225">
        <v>210220413</v>
      </c>
      <c r="D121" s="1225">
        <v>210230407</v>
      </c>
      <c r="E121" s="1224">
        <v>5</v>
      </c>
    </row>
    <row r="122" spans="1:5" ht="16.5" customHeight="1">
      <c r="A122" s="1222" t="b">
        <v>1</v>
      </c>
      <c r="B122" s="1223" t="s">
        <v>4378</v>
      </c>
      <c r="C122" s="1225">
        <v>210220424</v>
      </c>
      <c r="D122" s="1225">
        <v>210230424</v>
      </c>
      <c r="E122" s="1224">
        <v>100</v>
      </c>
    </row>
    <row r="123" spans="1:5" ht="16.5" customHeight="1">
      <c r="A123" s="1222" t="b">
        <v>1</v>
      </c>
      <c r="B123" s="1223" t="s">
        <v>4379</v>
      </c>
      <c r="C123" s="1225">
        <v>210220425</v>
      </c>
      <c r="D123" s="1225">
        <v>210230425</v>
      </c>
      <c r="E123" s="1224">
        <v>100</v>
      </c>
    </row>
    <row r="124" spans="1:5" ht="16.5" customHeight="1">
      <c r="A124" s="1222" t="b">
        <v>1</v>
      </c>
      <c r="B124" s="1223" t="s">
        <v>4380</v>
      </c>
      <c r="C124" s="1225">
        <v>210220426</v>
      </c>
      <c r="D124" s="1225">
        <v>210230426</v>
      </c>
      <c r="E124" s="1224">
        <v>100</v>
      </c>
    </row>
    <row r="125" spans="1:5" ht="16.5" customHeight="1">
      <c r="A125" s="1222" t="b">
        <v>1</v>
      </c>
      <c r="B125" s="1223" t="s">
        <v>4381</v>
      </c>
      <c r="C125" s="1225">
        <v>210220427</v>
      </c>
      <c r="D125" s="1225">
        <v>210230427</v>
      </c>
      <c r="E125" s="1224">
        <v>100</v>
      </c>
    </row>
    <row r="126" spans="1:5" ht="16.5" customHeight="1">
      <c r="A126" s="1226" t="b">
        <v>1</v>
      </c>
      <c r="B126" s="1227" t="s">
        <v>1681</v>
      </c>
      <c r="C126" s="1228">
        <v>210220428</v>
      </c>
      <c r="D126" s="1228">
        <v>210230404</v>
      </c>
      <c r="E126" s="1229">
        <v>83</v>
      </c>
    </row>
    <row r="127" spans="1:5" ht="16.5" customHeight="1">
      <c r="A127" s="1209" t="b">
        <v>1</v>
      </c>
      <c r="B127" s="1210" t="s">
        <v>1681</v>
      </c>
      <c r="C127" s="1221">
        <v>210220428</v>
      </c>
      <c r="D127" s="1221">
        <v>210230405</v>
      </c>
      <c r="E127" s="1229">
        <v>12</v>
      </c>
    </row>
    <row r="128" spans="1:5" ht="16.5" customHeight="1">
      <c r="A128" s="1209" t="b">
        <v>1</v>
      </c>
      <c r="B128" s="1210" t="s">
        <v>1681</v>
      </c>
      <c r="C128" s="1221">
        <v>210220428</v>
      </c>
      <c r="D128" s="1221">
        <v>210230406</v>
      </c>
      <c r="E128" s="1229">
        <v>5</v>
      </c>
    </row>
    <row r="129" spans="1:5" ht="16.5" customHeight="1">
      <c r="A129" s="1209" t="b">
        <v>1</v>
      </c>
      <c r="B129" s="1210" t="s">
        <v>1682</v>
      </c>
      <c r="C129" s="1221">
        <v>210220429</v>
      </c>
      <c r="D129" s="1221">
        <v>210230406</v>
      </c>
      <c r="E129" s="1211">
        <v>99</v>
      </c>
    </row>
    <row r="130" spans="1:5" ht="16.5" customHeight="1">
      <c r="A130" s="1209" t="b">
        <v>1</v>
      </c>
      <c r="B130" s="1210" t="s">
        <v>1682</v>
      </c>
      <c r="C130" s="1221">
        <v>210220429</v>
      </c>
      <c r="D130" s="1221">
        <v>210230407</v>
      </c>
      <c r="E130" s="1211">
        <v>1</v>
      </c>
    </row>
    <row r="131" spans="1:5" ht="16.5" customHeight="1">
      <c r="A131" s="1209" t="b">
        <v>1</v>
      </c>
      <c r="B131" s="1210" t="s">
        <v>1683</v>
      </c>
      <c r="C131" s="1221">
        <v>210220430</v>
      </c>
      <c r="D131" s="1221">
        <v>210230406</v>
      </c>
      <c r="E131" s="1211">
        <v>97</v>
      </c>
    </row>
    <row r="132" spans="1:5" ht="16.5" customHeight="1">
      <c r="A132" s="1209" t="b">
        <v>1</v>
      </c>
      <c r="B132" s="1210" t="s">
        <v>1683</v>
      </c>
      <c r="C132" s="1221">
        <v>210220430</v>
      </c>
      <c r="D132" s="1221">
        <v>210230407</v>
      </c>
      <c r="E132" s="1211">
        <v>3</v>
      </c>
    </row>
    <row r="133" spans="1:5" ht="16.5" customHeight="1">
      <c r="A133" s="1222" t="b">
        <v>1</v>
      </c>
      <c r="B133" s="1223" t="s">
        <v>1684</v>
      </c>
      <c r="C133" s="1225">
        <v>210220431</v>
      </c>
      <c r="D133" s="1225">
        <v>210230402</v>
      </c>
      <c r="E133" s="1224">
        <v>100</v>
      </c>
    </row>
    <row r="134" spans="1:5" ht="16.5" customHeight="1">
      <c r="A134" s="1217" t="b">
        <v>1</v>
      </c>
      <c r="B134" s="1218" t="s">
        <v>4382</v>
      </c>
      <c r="C134" s="1175">
        <v>210220501</v>
      </c>
      <c r="D134" s="1175">
        <v>210230501</v>
      </c>
      <c r="E134" s="1219">
        <v>100</v>
      </c>
    </row>
    <row r="135" spans="1:5" ht="16.5" customHeight="1">
      <c r="A135" s="1217" t="b">
        <v>1</v>
      </c>
      <c r="B135" s="1218" t="s">
        <v>4383</v>
      </c>
      <c r="C135" s="1220">
        <v>210220502</v>
      </c>
      <c r="D135" s="1220">
        <v>210230502</v>
      </c>
      <c r="E135" s="1219">
        <v>100</v>
      </c>
    </row>
    <row r="136" spans="1:5" ht="16.5" customHeight="1">
      <c r="A136" s="1217" t="b">
        <v>1</v>
      </c>
      <c r="B136" s="1218" t="s">
        <v>4384</v>
      </c>
      <c r="C136" s="1220">
        <v>210220503</v>
      </c>
      <c r="D136" s="1220">
        <v>210230503</v>
      </c>
      <c r="E136" s="1219">
        <v>100</v>
      </c>
    </row>
    <row r="137" spans="1:5" ht="16.5" customHeight="1">
      <c r="A137" s="1217" t="b">
        <v>1</v>
      </c>
      <c r="B137" s="1218" t="s">
        <v>4385</v>
      </c>
      <c r="C137" s="1220">
        <v>210220504</v>
      </c>
      <c r="D137" s="1220">
        <v>210230504</v>
      </c>
      <c r="E137" s="1219">
        <v>100</v>
      </c>
    </row>
    <row r="138" spans="1:5" ht="16.5" customHeight="1">
      <c r="A138" s="1217" t="b">
        <v>1</v>
      </c>
      <c r="B138" s="1218" t="s">
        <v>4386</v>
      </c>
      <c r="C138" s="1220">
        <v>210220505</v>
      </c>
      <c r="D138" s="1220">
        <v>210230505</v>
      </c>
      <c r="E138" s="1219">
        <v>100</v>
      </c>
    </row>
    <row r="139" spans="1:5" ht="16.5" customHeight="1">
      <c r="A139" s="1217" t="b">
        <v>1</v>
      </c>
      <c r="B139" s="1218" t="s">
        <v>4387</v>
      </c>
      <c r="C139" s="1220">
        <v>210220506</v>
      </c>
      <c r="D139" s="1220">
        <v>210230506</v>
      </c>
      <c r="E139" s="1219">
        <v>100</v>
      </c>
    </row>
    <row r="140" spans="1:5" ht="16.5" customHeight="1">
      <c r="A140" s="1217" t="b">
        <v>1</v>
      </c>
      <c r="B140" s="1218" t="s">
        <v>4388</v>
      </c>
      <c r="C140" s="1220">
        <v>210220507</v>
      </c>
      <c r="D140" s="1220">
        <v>210230507</v>
      </c>
      <c r="E140" s="1219">
        <v>100</v>
      </c>
    </row>
    <row r="141" spans="1:5" ht="16.5" customHeight="1">
      <c r="A141" s="1209" t="b">
        <v>1</v>
      </c>
      <c r="B141" s="1210" t="s">
        <v>4389</v>
      </c>
      <c r="C141" s="1221">
        <v>210220508</v>
      </c>
      <c r="D141" s="1221">
        <v>210230501</v>
      </c>
      <c r="E141" s="1211">
        <v>83</v>
      </c>
    </row>
    <row r="142" spans="1:5" ht="16.5" customHeight="1">
      <c r="A142" s="1209" t="b">
        <v>1</v>
      </c>
      <c r="B142" s="1210" t="s">
        <v>4389</v>
      </c>
      <c r="C142" s="1221">
        <v>210220508</v>
      </c>
      <c r="D142" s="1221">
        <v>210230502</v>
      </c>
      <c r="E142" s="1211">
        <v>12</v>
      </c>
    </row>
    <row r="143" spans="1:5" ht="16.5" customHeight="1">
      <c r="A143" s="1209" t="b">
        <v>1</v>
      </c>
      <c r="B143" s="1210" t="s">
        <v>4389</v>
      </c>
      <c r="C143" s="1221">
        <v>210220508</v>
      </c>
      <c r="D143" s="1221">
        <v>210230503</v>
      </c>
      <c r="E143" s="1211">
        <v>5</v>
      </c>
    </row>
    <row r="144" spans="1:5" ht="16.5" customHeight="1">
      <c r="A144" s="1217" t="b">
        <v>1</v>
      </c>
      <c r="B144" s="1218" t="s">
        <v>4390</v>
      </c>
      <c r="C144" s="1220">
        <v>210220509</v>
      </c>
      <c r="D144" s="1220">
        <v>210230503</v>
      </c>
      <c r="E144" s="1219">
        <v>90</v>
      </c>
    </row>
    <row r="145" spans="1:5" ht="16.5" customHeight="1">
      <c r="A145" s="1217" t="b">
        <v>1</v>
      </c>
      <c r="B145" s="1218" t="s">
        <v>4390</v>
      </c>
      <c r="C145" s="1220">
        <v>210220509</v>
      </c>
      <c r="D145" s="1220">
        <v>210230504</v>
      </c>
      <c r="E145" s="1219">
        <v>10</v>
      </c>
    </row>
    <row r="146" spans="1:5" ht="16.5" customHeight="1">
      <c r="A146" s="1209" t="b">
        <v>1</v>
      </c>
      <c r="B146" s="1210" t="s">
        <v>4391</v>
      </c>
      <c r="C146" s="1221">
        <v>210220510</v>
      </c>
      <c r="D146" s="1221">
        <v>210230503</v>
      </c>
      <c r="E146" s="1211">
        <v>83</v>
      </c>
    </row>
    <row r="147" spans="1:5" ht="16.5" customHeight="1">
      <c r="A147" s="1209" t="b">
        <v>1</v>
      </c>
      <c r="B147" s="1210" t="s">
        <v>4391</v>
      </c>
      <c r="C147" s="1221">
        <v>210220510</v>
      </c>
      <c r="D147" s="1221">
        <v>210230504</v>
      </c>
      <c r="E147" s="1211">
        <v>12</v>
      </c>
    </row>
    <row r="148" spans="1:5" ht="16.5" customHeight="1">
      <c r="A148" s="1209" t="b">
        <v>1</v>
      </c>
      <c r="B148" s="1210" t="s">
        <v>4391</v>
      </c>
      <c r="C148" s="1221">
        <v>210220510</v>
      </c>
      <c r="D148" s="1221">
        <v>210230505</v>
      </c>
      <c r="E148" s="1211">
        <v>5</v>
      </c>
    </row>
    <row r="149" spans="1:5" ht="16.5" customHeight="1">
      <c r="A149" s="1217" t="b">
        <v>1</v>
      </c>
      <c r="B149" s="1227" t="s">
        <v>4392</v>
      </c>
      <c r="C149" s="1220">
        <v>210220511</v>
      </c>
      <c r="D149" s="1220">
        <v>210230504</v>
      </c>
      <c r="E149" s="1229">
        <v>83</v>
      </c>
    </row>
    <row r="150" spans="1:5" ht="16.5" customHeight="1">
      <c r="A150" s="1217" t="b">
        <v>1</v>
      </c>
      <c r="B150" s="1227" t="s">
        <v>4392</v>
      </c>
      <c r="C150" s="1220">
        <v>210220511</v>
      </c>
      <c r="D150" s="1220">
        <v>210230505</v>
      </c>
      <c r="E150" s="1229">
        <v>12</v>
      </c>
    </row>
    <row r="151" spans="1:5" ht="16.5" customHeight="1">
      <c r="A151" s="1217" t="b">
        <v>1</v>
      </c>
      <c r="B151" s="1227" t="s">
        <v>4392</v>
      </c>
      <c r="C151" s="1220">
        <v>210220511</v>
      </c>
      <c r="D151" s="1220">
        <v>210230506</v>
      </c>
      <c r="E151" s="1229">
        <v>5</v>
      </c>
    </row>
    <row r="152" spans="1:5" ht="16.5" customHeight="1">
      <c r="A152" s="1209" t="b">
        <v>1</v>
      </c>
      <c r="B152" s="1210" t="s">
        <v>4393</v>
      </c>
      <c r="C152" s="1221">
        <v>210220512</v>
      </c>
      <c r="D152" s="1221">
        <v>210230504</v>
      </c>
      <c r="E152" s="1211">
        <v>83</v>
      </c>
    </row>
    <row r="153" spans="1:5" ht="16.5" customHeight="1">
      <c r="A153" s="1209" t="b">
        <v>1</v>
      </c>
      <c r="B153" s="1210" t="s">
        <v>4393</v>
      </c>
      <c r="C153" s="1221">
        <v>210220512</v>
      </c>
      <c r="D153" s="1221">
        <v>210230505</v>
      </c>
      <c r="E153" s="1211">
        <v>12</v>
      </c>
    </row>
    <row r="154" spans="1:5" ht="16.5" customHeight="1">
      <c r="A154" s="1209" t="b">
        <v>1</v>
      </c>
      <c r="B154" s="1210" t="s">
        <v>4393</v>
      </c>
      <c r="C154" s="1221">
        <v>210220512</v>
      </c>
      <c r="D154" s="1221">
        <v>210230506</v>
      </c>
      <c r="E154" s="1211">
        <v>4</v>
      </c>
    </row>
    <row r="155" spans="1:5" ht="16.5" customHeight="1">
      <c r="A155" s="1209" t="b">
        <v>1</v>
      </c>
      <c r="B155" s="1210" t="s">
        <v>4393</v>
      </c>
      <c r="C155" s="1221">
        <v>210220512</v>
      </c>
      <c r="D155" s="1221">
        <v>210230507</v>
      </c>
      <c r="E155" s="1211">
        <v>1</v>
      </c>
    </row>
    <row r="156" spans="1:5" ht="16.5" customHeight="1">
      <c r="A156" s="1217" t="b">
        <v>1</v>
      </c>
      <c r="B156" s="1218" t="s">
        <v>4394</v>
      </c>
      <c r="C156" s="1220">
        <v>210220513</v>
      </c>
      <c r="D156" s="1220">
        <v>210230505</v>
      </c>
      <c r="E156" s="1219">
        <v>83</v>
      </c>
    </row>
    <row r="157" spans="1:5" ht="16.5" customHeight="1">
      <c r="A157" s="1217" t="b">
        <v>1</v>
      </c>
      <c r="B157" s="1218" t="s">
        <v>4394</v>
      </c>
      <c r="C157" s="1220">
        <v>210220513</v>
      </c>
      <c r="D157" s="1220">
        <v>210230506</v>
      </c>
      <c r="E157" s="1219">
        <v>12</v>
      </c>
    </row>
    <row r="158" spans="1:5" ht="16.5" customHeight="1">
      <c r="A158" s="1217" t="b">
        <v>1</v>
      </c>
      <c r="B158" s="1218" t="s">
        <v>4394</v>
      </c>
      <c r="C158" s="1220">
        <v>210220513</v>
      </c>
      <c r="D158" s="1220">
        <v>210230507</v>
      </c>
      <c r="E158" s="1219">
        <v>5</v>
      </c>
    </row>
    <row r="159" spans="1:5" ht="16.5" customHeight="1">
      <c r="A159" s="1217" t="b">
        <v>1</v>
      </c>
      <c r="B159" s="1218" t="s">
        <v>4395</v>
      </c>
      <c r="C159" s="1220">
        <v>210220514</v>
      </c>
      <c r="D159" s="1220">
        <v>210230524</v>
      </c>
      <c r="E159" s="1219">
        <v>100</v>
      </c>
    </row>
    <row r="160" spans="1:5" ht="16.5" customHeight="1">
      <c r="A160" s="1217" t="b">
        <v>1</v>
      </c>
      <c r="B160" s="1218" t="s">
        <v>4396</v>
      </c>
      <c r="C160" s="1220">
        <v>210220515</v>
      </c>
      <c r="D160" s="1220">
        <v>210230525</v>
      </c>
      <c r="E160" s="1219">
        <v>100</v>
      </c>
    </row>
    <row r="161" spans="1:5" ht="16.5" customHeight="1">
      <c r="A161" s="1217" t="b">
        <v>1</v>
      </c>
      <c r="B161" s="1218" t="s">
        <v>4397</v>
      </c>
      <c r="C161" s="1220">
        <v>210220516</v>
      </c>
      <c r="D161" s="1220">
        <v>210230526</v>
      </c>
      <c r="E161" s="1219">
        <v>100</v>
      </c>
    </row>
    <row r="162" spans="1:5" ht="16.5" customHeight="1">
      <c r="A162" s="1217" t="b">
        <v>1</v>
      </c>
      <c r="B162" s="1218" t="s">
        <v>4398</v>
      </c>
      <c r="C162" s="1220">
        <v>210220517</v>
      </c>
      <c r="D162" s="1220">
        <v>210230527</v>
      </c>
      <c r="E162" s="1219">
        <v>100</v>
      </c>
    </row>
    <row r="163" spans="1:5" ht="16.5" customHeight="1">
      <c r="A163" s="1209" t="b">
        <v>1</v>
      </c>
      <c r="B163" s="1210" t="s">
        <v>4399</v>
      </c>
      <c r="C163" s="1221">
        <v>210220518</v>
      </c>
      <c r="D163" s="1221">
        <v>210230502</v>
      </c>
      <c r="E163" s="1211">
        <v>100</v>
      </c>
    </row>
    <row r="164" spans="1:5" ht="16.5" customHeight="1">
      <c r="A164" s="1222" t="b">
        <v>1</v>
      </c>
      <c r="B164" s="1223" t="s">
        <v>4400</v>
      </c>
      <c r="C164" s="1175">
        <v>210220601</v>
      </c>
      <c r="D164" s="1175">
        <v>210230601</v>
      </c>
      <c r="E164" s="1224">
        <v>100</v>
      </c>
    </row>
    <row r="165" spans="1:5" ht="16.5" customHeight="1">
      <c r="A165" s="1222" t="b">
        <v>1</v>
      </c>
      <c r="B165" s="1223" t="s">
        <v>4401</v>
      </c>
      <c r="C165" s="1225">
        <v>210220602</v>
      </c>
      <c r="D165" s="1225">
        <v>210230602</v>
      </c>
      <c r="E165" s="1224">
        <v>100</v>
      </c>
    </row>
    <row r="166" spans="1:5" ht="16.5" customHeight="1">
      <c r="A166" s="1222" t="b">
        <v>1</v>
      </c>
      <c r="B166" s="1223" t="s">
        <v>4402</v>
      </c>
      <c r="C166" s="1225">
        <v>210220603</v>
      </c>
      <c r="D166" s="1225">
        <v>210230603</v>
      </c>
      <c r="E166" s="1224">
        <v>100</v>
      </c>
    </row>
    <row r="167" spans="1:5" ht="16.5" customHeight="1">
      <c r="A167" s="1222" t="b">
        <v>1</v>
      </c>
      <c r="B167" s="1223" t="s">
        <v>4403</v>
      </c>
      <c r="C167" s="1225">
        <v>210220604</v>
      </c>
      <c r="D167" s="1225">
        <v>210230604</v>
      </c>
      <c r="E167" s="1224">
        <v>100</v>
      </c>
    </row>
    <row r="168" spans="1:5" ht="16.5" customHeight="1">
      <c r="A168" s="1222" t="b">
        <v>1</v>
      </c>
      <c r="B168" s="1223" t="s">
        <v>4404</v>
      </c>
      <c r="C168" s="1225">
        <v>210220605</v>
      </c>
      <c r="D168" s="1225">
        <v>210230605</v>
      </c>
      <c r="E168" s="1224">
        <v>100</v>
      </c>
    </row>
    <row r="169" spans="1:5" ht="16.5" customHeight="1">
      <c r="A169" s="1222" t="b">
        <v>1</v>
      </c>
      <c r="B169" s="1223" t="s">
        <v>4405</v>
      </c>
      <c r="C169" s="1225">
        <v>210220606</v>
      </c>
      <c r="D169" s="1225">
        <v>210230606</v>
      </c>
      <c r="E169" s="1224">
        <v>100</v>
      </c>
    </row>
    <row r="170" spans="1:5" ht="16.5" customHeight="1">
      <c r="A170" s="1222" t="b">
        <v>1</v>
      </c>
      <c r="B170" s="1223" t="s">
        <v>4406</v>
      </c>
      <c r="C170" s="1225">
        <v>210220607</v>
      </c>
      <c r="D170" s="1225">
        <v>210230607</v>
      </c>
      <c r="E170" s="1224">
        <v>100</v>
      </c>
    </row>
    <row r="171" spans="1:5" ht="16.5" customHeight="1">
      <c r="A171" s="1209" t="b">
        <v>1</v>
      </c>
      <c r="B171" s="1210" t="s">
        <v>4407</v>
      </c>
      <c r="C171" s="1221">
        <v>210220608</v>
      </c>
      <c r="D171" s="1221">
        <v>210230601</v>
      </c>
      <c r="E171" s="1211">
        <v>83</v>
      </c>
    </row>
    <row r="172" spans="1:5" ht="16.5" customHeight="1">
      <c r="A172" s="1209" t="b">
        <v>1</v>
      </c>
      <c r="B172" s="1210" t="s">
        <v>4407</v>
      </c>
      <c r="C172" s="1221">
        <v>210220608</v>
      </c>
      <c r="D172" s="1221">
        <v>210230602</v>
      </c>
      <c r="E172" s="1211">
        <v>12</v>
      </c>
    </row>
    <row r="173" spans="1:5" ht="16.5" customHeight="1">
      <c r="A173" s="1209" t="b">
        <v>1</v>
      </c>
      <c r="B173" s="1210" t="s">
        <v>4407</v>
      </c>
      <c r="C173" s="1221">
        <v>210220608</v>
      </c>
      <c r="D173" s="1221">
        <v>210230603</v>
      </c>
      <c r="E173" s="1211">
        <v>5</v>
      </c>
    </row>
    <row r="174" spans="1:5" ht="16.5" customHeight="1">
      <c r="A174" s="1222" t="b">
        <v>1</v>
      </c>
      <c r="B174" s="1223" t="s">
        <v>4408</v>
      </c>
      <c r="C174" s="1225">
        <v>210220609</v>
      </c>
      <c r="D174" s="1225">
        <v>210230603</v>
      </c>
      <c r="E174" s="1224">
        <v>90</v>
      </c>
    </row>
    <row r="175" spans="1:5" ht="16.5" customHeight="1">
      <c r="A175" s="1222" t="b">
        <v>1</v>
      </c>
      <c r="B175" s="1223" t="s">
        <v>4408</v>
      </c>
      <c r="C175" s="1225">
        <v>210220609</v>
      </c>
      <c r="D175" s="1225">
        <v>210230604</v>
      </c>
      <c r="E175" s="1224">
        <v>10</v>
      </c>
    </row>
    <row r="176" spans="1:5" ht="16.5" customHeight="1">
      <c r="A176" s="1209" t="b">
        <v>1</v>
      </c>
      <c r="B176" s="1210" t="s">
        <v>4409</v>
      </c>
      <c r="C176" s="1221">
        <v>210220610</v>
      </c>
      <c r="D176" s="1221">
        <v>210230603</v>
      </c>
      <c r="E176" s="1211">
        <v>83</v>
      </c>
    </row>
    <row r="177" spans="1:5" ht="16.5" customHeight="1">
      <c r="A177" s="1209" t="b">
        <v>1</v>
      </c>
      <c r="B177" s="1210" t="s">
        <v>4409</v>
      </c>
      <c r="C177" s="1221">
        <v>210220610</v>
      </c>
      <c r="D177" s="1221">
        <v>210230604</v>
      </c>
      <c r="E177" s="1211">
        <v>12</v>
      </c>
    </row>
    <row r="178" spans="1:5" ht="16.5" customHeight="1">
      <c r="A178" s="1209" t="b">
        <v>1</v>
      </c>
      <c r="B178" s="1210" t="s">
        <v>4409</v>
      </c>
      <c r="C178" s="1221">
        <v>210220610</v>
      </c>
      <c r="D178" s="1221">
        <v>210230605</v>
      </c>
      <c r="E178" s="1211">
        <v>5</v>
      </c>
    </row>
    <row r="179" spans="1:5" ht="16.5" customHeight="1">
      <c r="A179" s="1222" t="b">
        <v>1</v>
      </c>
      <c r="B179" s="1223" t="s">
        <v>4410</v>
      </c>
      <c r="C179" s="1225">
        <v>210220611</v>
      </c>
      <c r="D179" s="1225">
        <v>210230604</v>
      </c>
      <c r="E179" s="1224">
        <v>90</v>
      </c>
    </row>
    <row r="180" spans="1:5" ht="16.5" customHeight="1">
      <c r="A180" s="1222" t="b">
        <v>1</v>
      </c>
      <c r="B180" s="1223" t="s">
        <v>4410</v>
      </c>
      <c r="C180" s="1225">
        <v>210220611</v>
      </c>
      <c r="D180" s="1225">
        <v>210230605</v>
      </c>
      <c r="E180" s="1224">
        <v>10</v>
      </c>
    </row>
    <row r="181" spans="1:5" ht="16.5" customHeight="1">
      <c r="A181" s="1209" t="b">
        <v>1</v>
      </c>
      <c r="B181" s="1210" t="s">
        <v>4411</v>
      </c>
      <c r="C181" s="1221">
        <v>210220612</v>
      </c>
      <c r="D181" s="1221">
        <v>210230604</v>
      </c>
      <c r="E181" s="1211">
        <v>83</v>
      </c>
    </row>
    <row r="182" spans="1:5" ht="16.5" customHeight="1">
      <c r="A182" s="1209" t="b">
        <v>1</v>
      </c>
      <c r="B182" s="1210" t="s">
        <v>4411</v>
      </c>
      <c r="C182" s="1221">
        <v>210220612</v>
      </c>
      <c r="D182" s="1221">
        <v>210230605</v>
      </c>
      <c r="E182" s="1211">
        <v>12</v>
      </c>
    </row>
    <row r="183" spans="1:5" ht="16.5" customHeight="1">
      <c r="A183" s="1209" t="b">
        <v>1</v>
      </c>
      <c r="B183" s="1210" t="s">
        <v>4411</v>
      </c>
      <c r="C183" s="1221">
        <v>210220612</v>
      </c>
      <c r="D183" s="1221">
        <v>210230606</v>
      </c>
      <c r="E183" s="1211">
        <v>4</v>
      </c>
    </row>
    <row r="184" spans="1:5" ht="16.5" customHeight="1">
      <c r="A184" s="1209" t="b">
        <v>1</v>
      </c>
      <c r="B184" s="1210" t="s">
        <v>4411</v>
      </c>
      <c r="C184" s="1221">
        <v>210220612</v>
      </c>
      <c r="D184" s="1221">
        <v>210230607</v>
      </c>
      <c r="E184" s="1211">
        <v>1</v>
      </c>
    </row>
    <row r="185" spans="1:5" ht="16.5" customHeight="1">
      <c r="A185" s="1222" t="b">
        <v>1</v>
      </c>
      <c r="B185" s="1223" t="s">
        <v>4412</v>
      </c>
      <c r="C185" s="1225">
        <v>210220613</v>
      </c>
      <c r="D185" s="1225">
        <v>210230605</v>
      </c>
      <c r="E185" s="1224">
        <v>83</v>
      </c>
    </row>
    <row r="186" spans="1:5" ht="16.5" customHeight="1">
      <c r="A186" s="1222" t="b">
        <v>1</v>
      </c>
      <c r="B186" s="1223" t="s">
        <v>4412</v>
      </c>
      <c r="C186" s="1225">
        <v>210220613</v>
      </c>
      <c r="D186" s="1225">
        <v>210230606</v>
      </c>
      <c r="E186" s="1224">
        <v>12</v>
      </c>
    </row>
    <row r="187" spans="1:5" ht="16.5" customHeight="1">
      <c r="A187" s="1222" t="b">
        <v>1</v>
      </c>
      <c r="B187" s="1223" t="s">
        <v>4412</v>
      </c>
      <c r="C187" s="1225">
        <v>210220613</v>
      </c>
      <c r="D187" s="1225">
        <v>210230607</v>
      </c>
      <c r="E187" s="1224">
        <v>5</v>
      </c>
    </row>
    <row r="188" spans="1:5" ht="16.5" customHeight="1">
      <c r="A188" s="1209" t="b">
        <v>1</v>
      </c>
      <c r="B188" s="1210" t="s">
        <v>1685</v>
      </c>
      <c r="C188" s="1221">
        <v>210220614</v>
      </c>
      <c r="D188" s="1221">
        <v>210230602</v>
      </c>
      <c r="E188" s="1211">
        <v>100</v>
      </c>
    </row>
    <row r="189" spans="1:5" ht="16.5" customHeight="1">
      <c r="A189" s="1217" t="b">
        <v>1</v>
      </c>
      <c r="B189" s="1218" t="s">
        <v>4413</v>
      </c>
      <c r="C189" s="1175">
        <v>210220701</v>
      </c>
      <c r="D189" s="1175">
        <v>210230701</v>
      </c>
      <c r="E189" s="1219">
        <v>100</v>
      </c>
    </row>
    <row r="190" spans="1:5" ht="16.5" customHeight="1">
      <c r="A190" s="1217" t="b">
        <v>1</v>
      </c>
      <c r="B190" s="1218" t="s">
        <v>4414</v>
      </c>
      <c r="C190" s="1230">
        <v>210220702</v>
      </c>
      <c r="D190" s="1230">
        <v>210230702</v>
      </c>
      <c r="E190" s="1219">
        <v>100</v>
      </c>
    </row>
    <row r="191" spans="1:5" ht="16.5" customHeight="1">
      <c r="A191" s="1217" t="b">
        <v>1</v>
      </c>
      <c r="B191" s="1218" t="s">
        <v>4415</v>
      </c>
      <c r="C191" s="1230">
        <v>210220703</v>
      </c>
      <c r="D191" s="1230">
        <v>210230703</v>
      </c>
      <c r="E191" s="1219">
        <v>100</v>
      </c>
    </row>
    <row r="192" spans="1:5" ht="16.5" customHeight="1">
      <c r="A192" s="1217" t="b">
        <v>1</v>
      </c>
      <c r="B192" s="1218" t="s">
        <v>4416</v>
      </c>
      <c r="C192" s="1230">
        <v>210220704</v>
      </c>
      <c r="D192" s="1230">
        <v>210230704</v>
      </c>
      <c r="E192" s="1219">
        <v>100</v>
      </c>
    </row>
    <row r="193" spans="1:5" ht="16.5" customHeight="1">
      <c r="A193" s="1217" t="b">
        <v>1</v>
      </c>
      <c r="B193" s="1218" t="s">
        <v>4417</v>
      </c>
      <c r="C193" s="1230">
        <v>210220705</v>
      </c>
      <c r="D193" s="1230">
        <v>210230705</v>
      </c>
      <c r="E193" s="1219">
        <v>100</v>
      </c>
    </row>
    <row r="194" spans="1:5" ht="16.5" customHeight="1">
      <c r="A194" s="1217" t="b">
        <v>1</v>
      </c>
      <c r="B194" s="1218" t="s">
        <v>4418</v>
      </c>
      <c r="C194" s="1230">
        <v>210220706</v>
      </c>
      <c r="D194" s="1230">
        <v>210230706</v>
      </c>
      <c r="E194" s="1219">
        <v>100</v>
      </c>
    </row>
    <row r="195" spans="1:5" ht="16.5" customHeight="1">
      <c r="A195" s="1217" t="b">
        <v>1</v>
      </c>
      <c r="B195" s="1218" t="s">
        <v>4419</v>
      </c>
      <c r="C195" s="1230">
        <v>210220707</v>
      </c>
      <c r="D195" s="1230">
        <v>210230707</v>
      </c>
      <c r="E195" s="1219">
        <v>100</v>
      </c>
    </row>
    <row r="196" spans="1:5" ht="16.5" customHeight="1">
      <c r="A196" s="1209" t="b">
        <v>1</v>
      </c>
      <c r="B196" s="1210" t="s">
        <v>4420</v>
      </c>
      <c r="C196" s="1221">
        <v>210220708</v>
      </c>
      <c r="D196" s="1221">
        <v>210230701</v>
      </c>
      <c r="E196" s="1211">
        <v>83</v>
      </c>
    </row>
    <row r="197" spans="1:5" ht="16.5" customHeight="1">
      <c r="A197" s="1209" t="b">
        <v>1</v>
      </c>
      <c r="B197" s="1210" t="s">
        <v>4420</v>
      </c>
      <c r="C197" s="1221">
        <v>210220708</v>
      </c>
      <c r="D197" s="1221">
        <v>210230702</v>
      </c>
      <c r="E197" s="1211">
        <v>12</v>
      </c>
    </row>
    <row r="198" spans="1:5" ht="16.5" customHeight="1">
      <c r="A198" s="1209" t="b">
        <v>1</v>
      </c>
      <c r="B198" s="1210" t="s">
        <v>4420</v>
      </c>
      <c r="C198" s="1221">
        <v>210220708</v>
      </c>
      <c r="D198" s="1221">
        <v>210230703</v>
      </c>
      <c r="E198" s="1211">
        <v>5</v>
      </c>
    </row>
    <row r="199" spans="1:5" ht="16.5" customHeight="1">
      <c r="A199" s="1217" t="b">
        <v>1</v>
      </c>
      <c r="B199" s="1218" t="s">
        <v>4421</v>
      </c>
      <c r="C199" s="1220">
        <v>210220709</v>
      </c>
      <c r="D199" s="1220">
        <v>210230703</v>
      </c>
      <c r="E199" s="1219">
        <v>90</v>
      </c>
    </row>
    <row r="200" spans="1:5" ht="16.5" customHeight="1">
      <c r="A200" s="1217" t="b">
        <v>1</v>
      </c>
      <c r="B200" s="1218" t="s">
        <v>4421</v>
      </c>
      <c r="C200" s="1220">
        <v>210220709</v>
      </c>
      <c r="D200" s="1220">
        <v>210230704</v>
      </c>
      <c r="E200" s="1219">
        <v>10</v>
      </c>
    </row>
    <row r="201" spans="1:5" ht="16.5" customHeight="1">
      <c r="A201" s="1209" t="b">
        <v>1</v>
      </c>
      <c r="B201" s="1210" t="s">
        <v>4422</v>
      </c>
      <c r="C201" s="1221">
        <v>210220710</v>
      </c>
      <c r="D201" s="1221">
        <v>210230703</v>
      </c>
      <c r="E201" s="1211">
        <v>83</v>
      </c>
    </row>
    <row r="202" spans="1:5" ht="16.5" customHeight="1">
      <c r="A202" s="1209" t="b">
        <v>1</v>
      </c>
      <c r="B202" s="1210" t="s">
        <v>4422</v>
      </c>
      <c r="C202" s="1221">
        <v>210220710</v>
      </c>
      <c r="D202" s="1221">
        <v>210230704</v>
      </c>
      <c r="E202" s="1211">
        <v>12</v>
      </c>
    </row>
    <row r="203" spans="1:5" ht="16.5" customHeight="1">
      <c r="A203" s="1209" t="b">
        <v>1</v>
      </c>
      <c r="B203" s="1210" t="s">
        <v>4422</v>
      </c>
      <c r="C203" s="1221">
        <v>210220710</v>
      </c>
      <c r="D203" s="1221">
        <v>210230705</v>
      </c>
      <c r="E203" s="1211">
        <v>5</v>
      </c>
    </row>
    <row r="204" spans="1:5" ht="16.5" customHeight="1">
      <c r="A204" s="1217" t="b">
        <v>1</v>
      </c>
      <c r="B204" s="1218" t="s">
        <v>4423</v>
      </c>
      <c r="C204" s="1220">
        <v>210220711</v>
      </c>
      <c r="D204" s="1220">
        <v>210230704</v>
      </c>
      <c r="E204" s="1219">
        <v>90</v>
      </c>
    </row>
    <row r="205" spans="1:5" ht="16.5" customHeight="1">
      <c r="A205" s="1217" t="b">
        <v>1</v>
      </c>
      <c r="B205" s="1218" t="s">
        <v>4423</v>
      </c>
      <c r="C205" s="1220">
        <v>210220711</v>
      </c>
      <c r="D205" s="1220">
        <v>210230705</v>
      </c>
      <c r="E205" s="1219">
        <v>10</v>
      </c>
    </row>
    <row r="206" spans="1:5" ht="16.5" customHeight="1">
      <c r="A206" s="1209" t="b">
        <v>1</v>
      </c>
      <c r="B206" s="1210" t="s">
        <v>4424</v>
      </c>
      <c r="C206" s="1221">
        <v>210220712</v>
      </c>
      <c r="D206" s="1221">
        <v>210230704</v>
      </c>
      <c r="E206" s="1211">
        <v>83</v>
      </c>
    </row>
    <row r="207" spans="1:5" ht="16.5" customHeight="1">
      <c r="A207" s="1209" t="b">
        <v>1</v>
      </c>
      <c r="B207" s="1210" t="s">
        <v>4424</v>
      </c>
      <c r="C207" s="1221">
        <v>210220712</v>
      </c>
      <c r="D207" s="1221">
        <v>210230705</v>
      </c>
      <c r="E207" s="1211">
        <v>12</v>
      </c>
    </row>
    <row r="208" spans="1:5" ht="16.5" customHeight="1">
      <c r="A208" s="1209" t="b">
        <v>1</v>
      </c>
      <c r="B208" s="1210" t="s">
        <v>4424</v>
      </c>
      <c r="C208" s="1221">
        <v>210220712</v>
      </c>
      <c r="D208" s="1221">
        <v>210230706</v>
      </c>
      <c r="E208" s="1211">
        <v>4</v>
      </c>
    </row>
    <row r="209" spans="1:5" ht="16.5" customHeight="1">
      <c r="A209" s="1209" t="b">
        <v>1</v>
      </c>
      <c r="B209" s="1210" t="s">
        <v>4424</v>
      </c>
      <c r="C209" s="1221">
        <v>210220712</v>
      </c>
      <c r="D209" s="1221">
        <v>210230707</v>
      </c>
      <c r="E209" s="1211">
        <v>1</v>
      </c>
    </row>
    <row r="210" spans="1:5" ht="16.5" customHeight="1">
      <c r="A210" s="1217" t="b">
        <v>1</v>
      </c>
      <c r="B210" s="1218" t="s">
        <v>4425</v>
      </c>
      <c r="C210" s="1220">
        <v>210220713</v>
      </c>
      <c r="D210" s="1220">
        <v>210230705</v>
      </c>
      <c r="E210" s="1219">
        <v>83</v>
      </c>
    </row>
    <row r="211" spans="1:5" ht="16.5" customHeight="1">
      <c r="A211" s="1217" t="b">
        <v>1</v>
      </c>
      <c r="B211" s="1218" t="s">
        <v>4425</v>
      </c>
      <c r="C211" s="1220">
        <v>210220713</v>
      </c>
      <c r="D211" s="1220">
        <v>210230706</v>
      </c>
      <c r="E211" s="1219">
        <v>12</v>
      </c>
    </row>
    <row r="212" spans="1:5" ht="16.5" customHeight="1">
      <c r="A212" s="1217" t="b">
        <v>1</v>
      </c>
      <c r="B212" s="1218" t="s">
        <v>4425</v>
      </c>
      <c r="C212" s="1220">
        <v>210220713</v>
      </c>
      <c r="D212" s="1220">
        <v>210230707</v>
      </c>
      <c r="E212" s="1219">
        <v>5</v>
      </c>
    </row>
    <row r="213" spans="1:5" ht="16.5" customHeight="1">
      <c r="A213" s="1222" t="b">
        <v>1</v>
      </c>
      <c r="B213" s="1223" t="s">
        <v>4426</v>
      </c>
      <c r="C213" s="1175">
        <v>210220801</v>
      </c>
      <c r="D213" s="1175">
        <v>210230801</v>
      </c>
      <c r="E213" s="1224">
        <v>100</v>
      </c>
    </row>
    <row r="214" spans="1:5" ht="16.5" customHeight="1">
      <c r="A214" s="1222" t="b">
        <v>1</v>
      </c>
      <c r="B214" s="1223" t="s">
        <v>4427</v>
      </c>
      <c r="C214" s="1225">
        <v>210220802</v>
      </c>
      <c r="D214" s="1225">
        <v>210230802</v>
      </c>
      <c r="E214" s="1224">
        <v>100</v>
      </c>
    </row>
    <row r="215" spans="1:5" ht="16.5" customHeight="1">
      <c r="A215" s="1222" t="b">
        <v>1</v>
      </c>
      <c r="B215" s="1223" t="s">
        <v>4428</v>
      </c>
      <c r="C215" s="1225">
        <v>210220803</v>
      </c>
      <c r="D215" s="1225">
        <v>210230803</v>
      </c>
      <c r="E215" s="1224">
        <v>100</v>
      </c>
    </row>
    <row r="216" spans="1:5" ht="16.5" customHeight="1">
      <c r="A216" s="1222" t="b">
        <v>1</v>
      </c>
      <c r="B216" s="1223" t="s">
        <v>4429</v>
      </c>
      <c r="C216" s="1225">
        <v>210220804</v>
      </c>
      <c r="D216" s="1225">
        <v>210230804</v>
      </c>
      <c r="E216" s="1224">
        <v>100</v>
      </c>
    </row>
    <row r="217" spans="1:5" ht="16.5" customHeight="1">
      <c r="A217" s="1222" t="b">
        <v>1</v>
      </c>
      <c r="B217" s="1223" t="s">
        <v>4430</v>
      </c>
      <c r="C217" s="1225">
        <v>210220805</v>
      </c>
      <c r="D217" s="1225">
        <v>210230805</v>
      </c>
      <c r="E217" s="1224">
        <v>100</v>
      </c>
    </row>
    <row r="218" spans="1:5" ht="16.5" customHeight="1">
      <c r="A218" s="1222" t="b">
        <v>1</v>
      </c>
      <c r="B218" s="1223" t="s">
        <v>4431</v>
      </c>
      <c r="C218" s="1225">
        <v>210220806</v>
      </c>
      <c r="D218" s="1225">
        <v>210230806</v>
      </c>
      <c r="E218" s="1224">
        <v>100</v>
      </c>
    </row>
    <row r="219" spans="1:5" ht="16.5" customHeight="1">
      <c r="A219" s="1222" t="b">
        <v>1</v>
      </c>
      <c r="B219" s="1223" t="s">
        <v>4432</v>
      </c>
      <c r="C219" s="1225">
        <v>210220807</v>
      </c>
      <c r="D219" s="1225">
        <v>210230807</v>
      </c>
      <c r="E219" s="1224">
        <v>100</v>
      </c>
    </row>
    <row r="220" spans="1:5" ht="16.5" customHeight="1">
      <c r="A220" s="1209" t="b">
        <v>1</v>
      </c>
      <c r="B220" s="1210" t="s">
        <v>4433</v>
      </c>
      <c r="C220" s="1221">
        <v>210220808</v>
      </c>
      <c r="D220" s="1221">
        <v>210230801</v>
      </c>
      <c r="E220" s="1211">
        <v>83</v>
      </c>
    </row>
    <row r="221" spans="1:5" ht="16.5" customHeight="1">
      <c r="A221" s="1209" t="b">
        <v>1</v>
      </c>
      <c r="B221" s="1210" t="s">
        <v>4433</v>
      </c>
      <c r="C221" s="1221">
        <v>210220808</v>
      </c>
      <c r="D221" s="1221">
        <v>210230802</v>
      </c>
      <c r="E221" s="1211">
        <v>12</v>
      </c>
    </row>
    <row r="222" spans="1:5" ht="16.5" customHeight="1">
      <c r="A222" s="1209" t="b">
        <v>1</v>
      </c>
      <c r="B222" s="1210" t="s">
        <v>4433</v>
      </c>
      <c r="C222" s="1221">
        <v>210220808</v>
      </c>
      <c r="D222" s="1221">
        <v>210230803</v>
      </c>
      <c r="E222" s="1211">
        <v>5</v>
      </c>
    </row>
    <row r="223" spans="1:5" ht="16.5" customHeight="1">
      <c r="A223" s="1222" t="b">
        <v>1</v>
      </c>
      <c r="B223" s="1223" t="s">
        <v>4434</v>
      </c>
      <c r="C223" s="1225">
        <v>210220809</v>
      </c>
      <c r="D223" s="1225">
        <v>210230803</v>
      </c>
      <c r="E223" s="1224">
        <v>90</v>
      </c>
    </row>
    <row r="224" spans="1:5" ht="16.5" customHeight="1">
      <c r="A224" s="1222" t="b">
        <v>1</v>
      </c>
      <c r="B224" s="1223" t="s">
        <v>4434</v>
      </c>
      <c r="C224" s="1225">
        <v>210220809</v>
      </c>
      <c r="D224" s="1225">
        <v>210230804</v>
      </c>
      <c r="E224" s="1224">
        <v>10</v>
      </c>
    </row>
    <row r="225" spans="1:5" ht="16.5" customHeight="1">
      <c r="A225" s="1209" t="b">
        <v>1</v>
      </c>
      <c r="B225" s="1210" t="s">
        <v>4435</v>
      </c>
      <c r="C225" s="1221">
        <v>210220810</v>
      </c>
      <c r="D225" s="1221">
        <v>210230803</v>
      </c>
      <c r="E225" s="1211">
        <v>83</v>
      </c>
    </row>
    <row r="226" spans="1:5" ht="16.5" customHeight="1">
      <c r="A226" s="1209" t="b">
        <v>1</v>
      </c>
      <c r="B226" s="1210" t="s">
        <v>4435</v>
      </c>
      <c r="C226" s="1221">
        <v>210220810</v>
      </c>
      <c r="D226" s="1221">
        <v>210230804</v>
      </c>
      <c r="E226" s="1211">
        <v>12</v>
      </c>
    </row>
    <row r="227" spans="1:5" ht="16.5" customHeight="1">
      <c r="A227" s="1209" t="b">
        <v>1</v>
      </c>
      <c r="B227" s="1210" t="s">
        <v>4435</v>
      </c>
      <c r="C227" s="1221">
        <v>210220810</v>
      </c>
      <c r="D227" s="1221">
        <v>210230805</v>
      </c>
      <c r="E227" s="1211">
        <v>5</v>
      </c>
    </row>
    <row r="228" spans="1:5" ht="16.5" customHeight="1">
      <c r="A228" s="1222" t="b">
        <v>1</v>
      </c>
      <c r="B228" s="1223" t="s">
        <v>4436</v>
      </c>
      <c r="C228" s="1225">
        <v>210220811</v>
      </c>
      <c r="D228" s="1225">
        <v>210230804</v>
      </c>
      <c r="E228" s="1224">
        <v>90</v>
      </c>
    </row>
    <row r="229" spans="1:5" ht="16.5" customHeight="1">
      <c r="A229" s="1222" t="b">
        <v>1</v>
      </c>
      <c r="B229" s="1223" t="s">
        <v>4436</v>
      </c>
      <c r="C229" s="1225">
        <v>210220811</v>
      </c>
      <c r="D229" s="1225">
        <v>210230805</v>
      </c>
      <c r="E229" s="1224">
        <v>10</v>
      </c>
    </row>
    <row r="230" spans="1:5" ht="16.5" customHeight="1">
      <c r="A230" s="1209" t="b">
        <v>1</v>
      </c>
      <c r="B230" s="1210" t="s">
        <v>4437</v>
      </c>
      <c r="C230" s="1221">
        <v>210220812</v>
      </c>
      <c r="D230" s="1221">
        <v>210230804</v>
      </c>
      <c r="E230" s="1211">
        <v>83</v>
      </c>
    </row>
    <row r="231" spans="1:5" ht="16.5" customHeight="1">
      <c r="A231" s="1209" t="b">
        <v>1</v>
      </c>
      <c r="B231" s="1210" t="s">
        <v>4437</v>
      </c>
      <c r="C231" s="1221">
        <v>210220812</v>
      </c>
      <c r="D231" s="1221">
        <v>210230805</v>
      </c>
      <c r="E231" s="1211">
        <v>12</v>
      </c>
    </row>
    <row r="232" spans="1:5" ht="16.5" customHeight="1">
      <c r="A232" s="1209" t="b">
        <v>1</v>
      </c>
      <c r="B232" s="1210" t="s">
        <v>4437</v>
      </c>
      <c r="C232" s="1221">
        <v>210220812</v>
      </c>
      <c r="D232" s="1221">
        <v>210230806</v>
      </c>
      <c r="E232" s="1211">
        <v>4</v>
      </c>
    </row>
    <row r="233" spans="1:5" ht="16.5" customHeight="1">
      <c r="A233" s="1209" t="b">
        <v>1</v>
      </c>
      <c r="B233" s="1210" t="s">
        <v>4437</v>
      </c>
      <c r="C233" s="1221">
        <v>210220812</v>
      </c>
      <c r="D233" s="1221">
        <v>210230807</v>
      </c>
      <c r="E233" s="1211">
        <v>1</v>
      </c>
    </row>
    <row r="234" spans="1:5" ht="16.5" customHeight="1">
      <c r="A234" s="1222" t="b">
        <v>1</v>
      </c>
      <c r="B234" s="1223" t="s">
        <v>4438</v>
      </c>
      <c r="C234" s="1225">
        <v>210220813</v>
      </c>
      <c r="D234" s="1225">
        <v>210230805</v>
      </c>
      <c r="E234" s="1224">
        <v>83</v>
      </c>
    </row>
    <row r="235" spans="1:5" ht="16.5" customHeight="1">
      <c r="A235" s="1222" t="b">
        <v>1</v>
      </c>
      <c r="B235" s="1223" t="s">
        <v>4438</v>
      </c>
      <c r="C235" s="1225">
        <v>210220813</v>
      </c>
      <c r="D235" s="1225">
        <v>210230806</v>
      </c>
      <c r="E235" s="1224">
        <v>12</v>
      </c>
    </row>
    <row r="236" spans="1:5" ht="16.5" customHeight="1">
      <c r="A236" s="1222" t="b">
        <v>1</v>
      </c>
      <c r="B236" s="1223" t="s">
        <v>4438</v>
      </c>
      <c r="C236" s="1225">
        <v>210220813</v>
      </c>
      <c r="D236" s="1225">
        <v>210230807</v>
      </c>
      <c r="E236" s="1224">
        <v>5</v>
      </c>
    </row>
    <row r="237" spans="1:5" ht="16.5" customHeight="1">
      <c r="A237" s="1217" t="b">
        <v>1</v>
      </c>
      <c r="B237" s="1218" t="s">
        <v>4439</v>
      </c>
      <c r="C237" s="1175">
        <v>210220901</v>
      </c>
      <c r="D237" s="1175">
        <v>210230901</v>
      </c>
      <c r="E237" s="1219">
        <v>100</v>
      </c>
    </row>
    <row r="238" spans="1:5" ht="16.5" customHeight="1">
      <c r="A238" s="1217" t="b">
        <v>1</v>
      </c>
      <c r="B238" s="1218" t="s">
        <v>4440</v>
      </c>
      <c r="C238" s="1230">
        <v>210220902</v>
      </c>
      <c r="D238" s="1230">
        <v>210230902</v>
      </c>
      <c r="E238" s="1219">
        <v>100</v>
      </c>
    </row>
    <row r="239" spans="1:5" ht="16.5" customHeight="1">
      <c r="A239" s="1217" t="b">
        <v>1</v>
      </c>
      <c r="B239" s="1218" t="s">
        <v>4441</v>
      </c>
      <c r="C239" s="1230">
        <v>210220903</v>
      </c>
      <c r="D239" s="1230">
        <v>210230903</v>
      </c>
      <c r="E239" s="1219">
        <v>100</v>
      </c>
    </row>
    <row r="240" spans="1:5" ht="16.5" customHeight="1">
      <c r="A240" s="1217" t="b">
        <v>1</v>
      </c>
      <c r="B240" s="1218" t="s">
        <v>4442</v>
      </c>
      <c r="C240" s="1230">
        <v>210220904</v>
      </c>
      <c r="D240" s="1230">
        <v>210230904</v>
      </c>
      <c r="E240" s="1219">
        <v>100</v>
      </c>
    </row>
    <row r="241" spans="1:5" ht="16.5" customHeight="1">
      <c r="A241" s="1217" t="b">
        <v>1</v>
      </c>
      <c r="B241" s="1218" t="s">
        <v>4443</v>
      </c>
      <c r="C241" s="1230">
        <v>210220905</v>
      </c>
      <c r="D241" s="1230">
        <v>210230905</v>
      </c>
      <c r="E241" s="1219">
        <v>100</v>
      </c>
    </row>
    <row r="242" spans="1:5" ht="16.5" customHeight="1">
      <c r="A242" s="1217" t="b">
        <v>1</v>
      </c>
      <c r="B242" s="1218" t="s">
        <v>4444</v>
      </c>
      <c r="C242" s="1230">
        <v>210220906</v>
      </c>
      <c r="D242" s="1230">
        <v>210230906</v>
      </c>
      <c r="E242" s="1219">
        <v>100</v>
      </c>
    </row>
    <row r="243" spans="1:5" ht="16.5" customHeight="1">
      <c r="A243" s="1217" t="b">
        <v>1</v>
      </c>
      <c r="B243" s="1218" t="s">
        <v>4445</v>
      </c>
      <c r="C243" s="1230">
        <v>210220907</v>
      </c>
      <c r="D243" s="1230">
        <v>210230907</v>
      </c>
      <c r="E243" s="1219">
        <v>100</v>
      </c>
    </row>
    <row r="244" spans="1:5" ht="16.5" customHeight="1">
      <c r="A244" s="1209" t="b">
        <v>1</v>
      </c>
      <c r="B244" s="1210" t="s">
        <v>4446</v>
      </c>
      <c r="C244" s="1221">
        <v>210220908</v>
      </c>
      <c r="D244" s="1221">
        <v>210230901</v>
      </c>
      <c r="E244" s="1211">
        <v>83</v>
      </c>
    </row>
    <row r="245" spans="1:5" ht="16.5" customHeight="1">
      <c r="A245" s="1209" t="b">
        <v>1</v>
      </c>
      <c r="B245" s="1210" t="s">
        <v>4446</v>
      </c>
      <c r="C245" s="1221">
        <v>210220908</v>
      </c>
      <c r="D245" s="1221">
        <v>210230902</v>
      </c>
      <c r="E245" s="1211">
        <v>12</v>
      </c>
    </row>
    <row r="246" spans="1:5" ht="16.5" customHeight="1">
      <c r="A246" s="1209" t="b">
        <v>1</v>
      </c>
      <c r="B246" s="1210" t="s">
        <v>4446</v>
      </c>
      <c r="C246" s="1221">
        <v>210220908</v>
      </c>
      <c r="D246" s="1221">
        <v>210230903</v>
      </c>
      <c r="E246" s="1211">
        <v>5</v>
      </c>
    </row>
    <row r="247" spans="1:5" ht="16.5" customHeight="1">
      <c r="A247" s="1217" t="b">
        <v>1</v>
      </c>
      <c r="B247" s="1218" t="s">
        <v>4447</v>
      </c>
      <c r="C247" s="1220">
        <v>210220909</v>
      </c>
      <c r="D247" s="1220">
        <v>210230903</v>
      </c>
      <c r="E247" s="1219">
        <v>90</v>
      </c>
    </row>
    <row r="248" spans="1:5" ht="16.5" customHeight="1">
      <c r="A248" s="1217" t="b">
        <v>1</v>
      </c>
      <c r="B248" s="1218" t="s">
        <v>4447</v>
      </c>
      <c r="C248" s="1220">
        <v>210220909</v>
      </c>
      <c r="D248" s="1220">
        <v>210230904</v>
      </c>
      <c r="E248" s="1219">
        <v>10</v>
      </c>
    </row>
    <row r="249" spans="1:5" ht="16.5" customHeight="1">
      <c r="A249" s="1209" t="b">
        <v>1</v>
      </c>
      <c r="B249" s="1210" t="s">
        <v>4448</v>
      </c>
      <c r="C249" s="1221">
        <v>210220910</v>
      </c>
      <c r="D249" s="1221">
        <v>210230903</v>
      </c>
      <c r="E249" s="1211">
        <v>83</v>
      </c>
    </row>
    <row r="250" spans="1:5" ht="16.5" customHeight="1">
      <c r="A250" s="1209" t="b">
        <v>1</v>
      </c>
      <c r="B250" s="1210" t="s">
        <v>4448</v>
      </c>
      <c r="C250" s="1221">
        <v>210220910</v>
      </c>
      <c r="D250" s="1221">
        <v>210230904</v>
      </c>
      <c r="E250" s="1211">
        <v>12</v>
      </c>
    </row>
    <row r="251" spans="1:5" ht="16.5" customHeight="1">
      <c r="A251" s="1209" t="b">
        <v>1</v>
      </c>
      <c r="B251" s="1210" t="s">
        <v>4448</v>
      </c>
      <c r="C251" s="1221">
        <v>210220910</v>
      </c>
      <c r="D251" s="1221">
        <v>210230905</v>
      </c>
      <c r="E251" s="1211">
        <v>5</v>
      </c>
    </row>
    <row r="252" spans="1:5" ht="16.5" customHeight="1">
      <c r="A252" s="1217" t="b">
        <v>1</v>
      </c>
      <c r="B252" s="1218" t="s">
        <v>4449</v>
      </c>
      <c r="C252" s="1220">
        <v>210220911</v>
      </c>
      <c r="D252" s="1220">
        <v>210230904</v>
      </c>
      <c r="E252" s="1219">
        <v>90</v>
      </c>
    </row>
    <row r="253" spans="1:5" ht="16.5" customHeight="1">
      <c r="A253" s="1217" t="b">
        <v>1</v>
      </c>
      <c r="B253" s="1218" t="s">
        <v>4449</v>
      </c>
      <c r="C253" s="1220">
        <v>210220911</v>
      </c>
      <c r="D253" s="1220">
        <v>210230905</v>
      </c>
      <c r="E253" s="1219">
        <v>10</v>
      </c>
    </row>
    <row r="254" spans="1:5" ht="16.5" customHeight="1">
      <c r="A254" s="1209" t="b">
        <v>1</v>
      </c>
      <c r="B254" s="1210" t="s">
        <v>4450</v>
      </c>
      <c r="C254" s="1221">
        <v>210220912</v>
      </c>
      <c r="D254" s="1221">
        <v>210230904</v>
      </c>
      <c r="E254" s="1211">
        <v>83</v>
      </c>
    </row>
    <row r="255" spans="1:5" ht="16.5" customHeight="1">
      <c r="A255" s="1209" t="b">
        <v>1</v>
      </c>
      <c r="B255" s="1210" t="s">
        <v>4450</v>
      </c>
      <c r="C255" s="1221">
        <v>210220912</v>
      </c>
      <c r="D255" s="1221">
        <v>210230905</v>
      </c>
      <c r="E255" s="1211">
        <v>12</v>
      </c>
    </row>
    <row r="256" spans="1:5" ht="16.5" customHeight="1">
      <c r="A256" s="1209" t="b">
        <v>1</v>
      </c>
      <c r="B256" s="1210" t="s">
        <v>4450</v>
      </c>
      <c r="C256" s="1221">
        <v>210220912</v>
      </c>
      <c r="D256" s="1221">
        <v>210230906</v>
      </c>
      <c r="E256" s="1211">
        <v>4</v>
      </c>
    </row>
    <row r="257" spans="1:5" ht="16.5" customHeight="1">
      <c r="A257" s="1209" t="b">
        <v>1</v>
      </c>
      <c r="B257" s="1210" t="s">
        <v>4450</v>
      </c>
      <c r="C257" s="1221">
        <v>210220912</v>
      </c>
      <c r="D257" s="1221">
        <v>210230907</v>
      </c>
      <c r="E257" s="1211">
        <v>1</v>
      </c>
    </row>
    <row r="258" spans="1:5" ht="16.5" customHeight="1">
      <c r="A258" s="1217" t="b">
        <v>1</v>
      </c>
      <c r="B258" s="1218" t="s">
        <v>4451</v>
      </c>
      <c r="C258" s="1220">
        <v>210220913</v>
      </c>
      <c r="D258" s="1220">
        <v>210230905</v>
      </c>
      <c r="E258" s="1219">
        <v>83</v>
      </c>
    </row>
    <row r="259" spans="1:5" ht="16.5" customHeight="1">
      <c r="A259" s="1217" t="b">
        <v>1</v>
      </c>
      <c r="B259" s="1218" t="s">
        <v>4451</v>
      </c>
      <c r="C259" s="1220">
        <v>210220913</v>
      </c>
      <c r="D259" s="1220">
        <v>210230906</v>
      </c>
      <c r="E259" s="1219">
        <v>12</v>
      </c>
    </row>
    <row r="260" spans="1:5" ht="16.5" customHeight="1">
      <c r="A260" s="1217" t="b">
        <v>1</v>
      </c>
      <c r="B260" s="1218" t="s">
        <v>4451</v>
      </c>
      <c r="C260" s="1220">
        <v>210220913</v>
      </c>
      <c r="D260" s="1220">
        <v>210230907</v>
      </c>
      <c r="E260" s="1219">
        <v>5</v>
      </c>
    </row>
    <row r="261" spans="1:5" ht="16.5" customHeight="1">
      <c r="A261" s="1222" t="b">
        <v>1</v>
      </c>
      <c r="B261" s="1223" t="s">
        <v>4452</v>
      </c>
      <c r="C261" s="1175">
        <v>210221001</v>
      </c>
      <c r="D261" s="1231">
        <v>210231001</v>
      </c>
      <c r="E261" s="1224">
        <v>100</v>
      </c>
    </row>
    <row r="262" spans="1:5" ht="16.5" customHeight="1">
      <c r="A262" s="1222" t="b">
        <v>1</v>
      </c>
      <c r="B262" s="1223" t="s">
        <v>4453</v>
      </c>
      <c r="C262" s="1225">
        <v>210221002</v>
      </c>
      <c r="D262" s="1225">
        <v>210231002</v>
      </c>
      <c r="E262" s="1224">
        <v>100</v>
      </c>
    </row>
    <row r="263" spans="1:5" ht="16.5" customHeight="1">
      <c r="A263" s="1222" t="b">
        <v>1</v>
      </c>
      <c r="B263" s="1223" t="s">
        <v>4454</v>
      </c>
      <c r="C263" s="1225">
        <v>210221003</v>
      </c>
      <c r="D263" s="1225">
        <v>210231003</v>
      </c>
      <c r="E263" s="1224">
        <v>100</v>
      </c>
    </row>
    <row r="264" spans="1:5" ht="16.5" customHeight="1">
      <c r="A264" s="1222" t="b">
        <v>1</v>
      </c>
      <c r="B264" s="1223" t="s">
        <v>4455</v>
      </c>
      <c r="C264" s="1225">
        <v>210221004</v>
      </c>
      <c r="D264" s="1225">
        <v>210231004</v>
      </c>
      <c r="E264" s="1224">
        <v>100</v>
      </c>
    </row>
    <row r="265" spans="1:5" ht="16.5" customHeight="1">
      <c r="A265" s="1222" t="b">
        <v>1</v>
      </c>
      <c r="B265" s="1223" t="s">
        <v>4456</v>
      </c>
      <c r="C265" s="1225">
        <v>210221005</v>
      </c>
      <c r="D265" s="1225">
        <v>210231005</v>
      </c>
      <c r="E265" s="1224">
        <v>100</v>
      </c>
    </row>
    <row r="266" spans="1:5" ht="16.5" customHeight="1">
      <c r="A266" s="1222" t="b">
        <v>1</v>
      </c>
      <c r="B266" s="1223" t="s">
        <v>4457</v>
      </c>
      <c r="C266" s="1225">
        <v>210221006</v>
      </c>
      <c r="D266" s="1225">
        <v>210231006</v>
      </c>
      <c r="E266" s="1224">
        <v>100</v>
      </c>
    </row>
    <row r="267" spans="1:5" ht="16.5" customHeight="1">
      <c r="A267" s="1222" t="b">
        <v>1</v>
      </c>
      <c r="B267" s="1223" t="s">
        <v>4458</v>
      </c>
      <c r="C267" s="1225">
        <v>210221007</v>
      </c>
      <c r="D267" s="1225">
        <v>210231007</v>
      </c>
      <c r="E267" s="1224">
        <v>100</v>
      </c>
    </row>
    <row r="268" spans="1:5" ht="16.5" customHeight="1">
      <c r="A268" s="1209" t="b">
        <v>1</v>
      </c>
      <c r="B268" s="1210" t="s">
        <v>4459</v>
      </c>
      <c r="C268" s="1221">
        <v>210221008</v>
      </c>
      <c r="D268" s="1221">
        <v>210231001</v>
      </c>
      <c r="E268" s="1211">
        <v>83</v>
      </c>
    </row>
    <row r="269" spans="1:5" ht="16.5" customHeight="1">
      <c r="A269" s="1209" t="b">
        <v>1</v>
      </c>
      <c r="B269" s="1210" t="s">
        <v>4459</v>
      </c>
      <c r="C269" s="1221">
        <v>210221008</v>
      </c>
      <c r="D269" s="1221">
        <v>210231002</v>
      </c>
      <c r="E269" s="1211">
        <v>12</v>
      </c>
    </row>
    <row r="270" spans="1:5" ht="16.5" customHeight="1">
      <c r="A270" s="1209" t="b">
        <v>1</v>
      </c>
      <c r="B270" s="1210" t="s">
        <v>4459</v>
      </c>
      <c r="C270" s="1221">
        <v>210221008</v>
      </c>
      <c r="D270" s="1221">
        <v>210231003</v>
      </c>
      <c r="E270" s="1211">
        <v>5</v>
      </c>
    </row>
    <row r="271" spans="1:5" ht="16.5" customHeight="1">
      <c r="A271" s="1222" t="b">
        <v>1</v>
      </c>
      <c r="B271" s="1223" t="s">
        <v>4460</v>
      </c>
      <c r="C271" s="1225">
        <v>210221009</v>
      </c>
      <c r="D271" s="1225">
        <v>210231003</v>
      </c>
      <c r="E271" s="1224">
        <v>90</v>
      </c>
    </row>
    <row r="272" spans="1:5" ht="16.5" customHeight="1">
      <c r="A272" s="1222" t="b">
        <v>1</v>
      </c>
      <c r="B272" s="1223" t="s">
        <v>4460</v>
      </c>
      <c r="C272" s="1225">
        <v>210221009</v>
      </c>
      <c r="D272" s="1225">
        <v>210231004</v>
      </c>
      <c r="E272" s="1224">
        <v>10</v>
      </c>
    </row>
    <row r="273" spans="1:5" ht="16.5" customHeight="1">
      <c r="A273" s="1209" t="b">
        <v>1</v>
      </c>
      <c r="B273" s="1210" t="s">
        <v>4461</v>
      </c>
      <c r="C273" s="1221">
        <v>210221010</v>
      </c>
      <c r="D273" s="1221">
        <v>210231003</v>
      </c>
      <c r="E273" s="1211">
        <v>83</v>
      </c>
    </row>
    <row r="274" spans="1:5" ht="16.5" customHeight="1">
      <c r="A274" s="1209" t="b">
        <v>1</v>
      </c>
      <c r="B274" s="1210" t="s">
        <v>4461</v>
      </c>
      <c r="C274" s="1221">
        <v>210221010</v>
      </c>
      <c r="D274" s="1221">
        <v>210231004</v>
      </c>
      <c r="E274" s="1211">
        <v>12</v>
      </c>
    </row>
    <row r="275" spans="1:5" ht="16.5" customHeight="1">
      <c r="A275" s="1209" t="b">
        <v>1</v>
      </c>
      <c r="B275" s="1210" t="s">
        <v>4461</v>
      </c>
      <c r="C275" s="1221">
        <v>210221010</v>
      </c>
      <c r="D275" s="1221">
        <v>210231005</v>
      </c>
      <c r="E275" s="1211">
        <v>5</v>
      </c>
    </row>
    <row r="276" spans="1:5" ht="16.5" customHeight="1">
      <c r="A276" s="1222" t="b">
        <v>1</v>
      </c>
      <c r="B276" s="1223" t="s">
        <v>4462</v>
      </c>
      <c r="C276" s="1225">
        <v>210221011</v>
      </c>
      <c r="D276" s="1225">
        <v>210231004</v>
      </c>
      <c r="E276" s="1224">
        <v>90</v>
      </c>
    </row>
    <row r="277" spans="1:5" ht="16.5" customHeight="1">
      <c r="A277" s="1222" t="b">
        <v>1</v>
      </c>
      <c r="B277" s="1223" t="s">
        <v>4462</v>
      </c>
      <c r="C277" s="1225">
        <v>210221011</v>
      </c>
      <c r="D277" s="1225">
        <v>210231005</v>
      </c>
      <c r="E277" s="1224">
        <v>10</v>
      </c>
    </row>
    <row r="278" spans="1:5" ht="16.5" customHeight="1">
      <c r="A278" s="1209" t="b">
        <v>1</v>
      </c>
      <c r="B278" s="1210" t="s">
        <v>4463</v>
      </c>
      <c r="C278" s="1221">
        <v>210221012</v>
      </c>
      <c r="D278" s="1221">
        <v>210231004</v>
      </c>
      <c r="E278" s="1211">
        <v>83</v>
      </c>
    </row>
    <row r="279" spans="1:5" ht="16.5" customHeight="1">
      <c r="A279" s="1209" t="b">
        <v>1</v>
      </c>
      <c r="B279" s="1210" t="s">
        <v>4463</v>
      </c>
      <c r="C279" s="1221">
        <v>210221012</v>
      </c>
      <c r="D279" s="1221">
        <v>210231005</v>
      </c>
      <c r="E279" s="1211">
        <v>12</v>
      </c>
    </row>
    <row r="280" spans="1:5" ht="16.5" customHeight="1">
      <c r="A280" s="1209" t="b">
        <v>1</v>
      </c>
      <c r="B280" s="1210" t="s">
        <v>4463</v>
      </c>
      <c r="C280" s="1221">
        <v>210221012</v>
      </c>
      <c r="D280" s="1221">
        <v>210231006</v>
      </c>
      <c r="E280" s="1211">
        <v>4</v>
      </c>
    </row>
    <row r="281" spans="1:5" ht="16.5" customHeight="1">
      <c r="A281" s="1209" t="b">
        <v>1</v>
      </c>
      <c r="B281" s="1210" t="s">
        <v>4463</v>
      </c>
      <c r="C281" s="1221">
        <v>210221012</v>
      </c>
      <c r="D281" s="1221">
        <v>210231007</v>
      </c>
      <c r="E281" s="1211">
        <v>1</v>
      </c>
    </row>
    <row r="282" spans="1:5" ht="16.5" customHeight="1">
      <c r="A282" s="1222" t="b">
        <v>1</v>
      </c>
      <c r="B282" s="1223" t="s">
        <v>4464</v>
      </c>
      <c r="C282" s="1225">
        <v>210221013</v>
      </c>
      <c r="D282" s="1225">
        <v>210231005</v>
      </c>
      <c r="E282" s="1224">
        <v>83</v>
      </c>
    </row>
    <row r="283" spans="1:5" ht="16.5" customHeight="1">
      <c r="A283" s="1222" t="b">
        <v>1</v>
      </c>
      <c r="B283" s="1223" t="s">
        <v>4464</v>
      </c>
      <c r="C283" s="1225">
        <v>210221013</v>
      </c>
      <c r="D283" s="1225">
        <v>210231006</v>
      </c>
      <c r="E283" s="1224">
        <v>12</v>
      </c>
    </row>
    <row r="284" spans="1:5" ht="16.5" customHeight="1">
      <c r="A284" s="1222" t="b">
        <v>1</v>
      </c>
      <c r="B284" s="1223" t="s">
        <v>4464</v>
      </c>
      <c r="C284" s="1225">
        <v>210221013</v>
      </c>
      <c r="D284" s="1225">
        <v>210231007</v>
      </c>
      <c r="E284" s="1224">
        <v>5</v>
      </c>
    </row>
    <row r="285" spans="1:5" ht="16.5" customHeight="1">
      <c r="A285" s="1217" t="b">
        <v>1</v>
      </c>
      <c r="B285" s="1218" t="s">
        <v>4465</v>
      </c>
      <c r="C285" s="1175">
        <v>210221101</v>
      </c>
      <c r="D285" s="1231">
        <v>210231101</v>
      </c>
      <c r="E285" s="1219">
        <v>100</v>
      </c>
    </row>
    <row r="286" spans="1:5" ht="16.5" customHeight="1">
      <c r="A286" s="1217" t="b">
        <v>1</v>
      </c>
      <c r="B286" s="1218" t="s">
        <v>4466</v>
      </c>
      <c r="C286" s="1230">
        <v>210221102</v>
      </c>
      <c r="D286" s="1230">
        <v>210231102</v>
      </c>
      <c r="E286" s="1219">
        <v>100</v>
      </c>
    </row>
    <row r="287" spans="1:5" ht="16.5" customHeight="1">
      <c r="A287" s="1217" t="b">
        <v>1</v>
      </c>
      <c r="B287" s="1218" t="s">
        <v>4467</v>
      </c>
      <c r="C287" s="1230">
        <v>210221103</v>
      </c>
      <c r="D287" s="1230">
        <v>210231103</v>
      </c>
      <c r="E287" s="1219">
        <v>100</v>
      </c>
    </row>
    <row r="288" spans="1:5" ht="16.5" customHeight="1">
      <c r="A288" s="1217" t="b">
        <v>1</v>
      </c>
      <c r="B288" s="1218" t="s">
        <v>4468</v>
      </c>
      <c r="C288" s="1230">
        <v>210221104</v>
      </c>
      <c r="D288" s="1230">
        <v>210231104</v>
      </c>
      <c r="E288" s="1219">
        <v>100</v>
      </c>
    </row>
    <row r="289" spans="1:5" ht="16.5" customHeight="1">
      <c r="A289" s="1217" t="b">
        <v>1</v>
      </c>
      <c r="B289" s="1218" t="s">
        <v>4469</v>
      </c>
      <c r="C289" s="1230">
        <v>210221105</v>
      </c>
      <c r="D289" s="1230">
        <v>210231105</v>
      </c>
      <c r="E289" s="1219">
        <v>100</v>
      </c>
    </row>
    <row r="290" spans="1:5" ht="16.5" customHeight="1">
      <c r="A290" s="1217" t="b">
        <v>1</v>
      </c>
      <c r="B290" s="1218" t="s">
        <v>4470</v>
      </c>
      <c r="C290" s="1230">
        <v>210221106</v>
      </c>
      <c r="D290" s="1230">
        <v>210231106</v>
      </c>
      <c r="E290" s="1219">
        <v>100</v>
      </c>
    </row>
    <row r="291" spans="1:5" ht="16.5" customHeight="1">
      <c r="A291" s="1217" t="b">
        <v>1</v>
      </c>
      <c r="B291" s="1218" t="s">
        <v>4471</v>
      </c>
      <c r="C291" s="1230">
        <v>210221107</v>
      </c>
      <c r="D291" s="1230">
        <v>210231107</v>
      </c>
      <c r="E291" s="1219">
        <v>100</v>
      </c>
    </row>
    <row r="292" spans="1:5" ht="16.5" customHeight="1">
      <c r="A292" s="1209" t="b">
        <v>1</v>
      </c>
      <c r="B292" s="1210" t="s">
        <v>4472</v>
      </c>
      <c r="C292" s="1221">
        <v>210221108</v>
      </c>
      <c r="D292" s="1221">
        <v>210231101</v>
      </c>
      <c r="E292" s="1211">
        <v>83</v>
      </c>
    </row>
    <row r="293" spans="1:5" ht="16.5" customHeight="1">
      <c r="A293" s="1209" t="b">
        <v>1</v>
      </c>
      <c r="B293" s="1210" t="s">
        <v>4472</v>
      </c>
      <c r="C293" s="1221">
        <v>210221108</v>
      </c>
      <c r="D293" s="1221">
        <v>210231102</v>
      </c>
      <c r="E293" s="1211">
        <v>12</v>
      </c>
    </row>
    <row r="294" spans="1:5" ht="16.5" customHeight="1">
      <c r="A294" s="1209" t="b">
        <v>1</v>
      </c>
      <c r="B294" s="1210" t="s">
        <v>4472</v>
      </c>
      <c r="C294" s="1221">
        <v>210221108</v>
      </c>
      <c r="D294" s="1221">
        <v>210231103</v>
      </c>
      <c r="E294" s="1211">
        <v>5</v>
      </c>
    </row>
    <row r="295" spans="1:5" ht="16.5" customHeight="1">
      <c r="A295" s="1217" t="b">
        <v>1</v>
      </c>
      <c r="B295" s="1218" t="s">
        <v>4473</v>
      </c>
      <c r="C295" s="1220">
        <v>210221109</v>
      </c>
      <c r="D295" s="1220">
        <v>210231103</v>
      </c>
      <c r="E295" s="1219">
        <v>90</v>
      </c>
    </row>
    <row r="296" spans="1:5" ht="16.5" customHeight="1">
      <c r="A296" s="1217" t="b">
        <v>1</v>
      </c>
      <c r="B296" s="1218" t="s">
        <v>4473</v>
      </c>
      <c r="C296" s="1220">
        <v>210221109</v>
      </c>
      <c r="D296" s="1220">
        <v>210231104</v>
      </c>
      <c r="E296" s="1219">
        <v>10</v>
      </c>
    </row>
    <row r="297" spans="1:5" ht="16.5" customHeight="1">
      <c r="A297" s="1209" t="b">
        <v>1</v>
      </c>
      <c r="B297" s="1210" t="s">
        <v>4474</v>
      </c>
      <c r="C297" s="1221">
        <v>210221110</v>
      </c>
      <c r="D297" s="1221">
        <v>210231103</v>
      </c>
      <c r="E297" s="1211">
        <v>83</v>
      </c>
    </row>
    <row r="298" spans="1:5" ht="16.5" customHeight="1">
      <c r="A298" s="1209" t="b">
        <v>1</v>
      </c>
      <c r="B298" s="1210" t="s">
        <v>4474</v>
      </c>
      <c r="C298" s="1221">
        <v>210221110</v>
      </c>
      <c r="D298" s="1221">
        <v>210231104</v>
      </c>
      <c r="E298" s="1211">
        <v>12</v>
      </c>
    </row>
    <row r="299" spans="1:5" ht="16.5" customHeight="1">
      <c r="A299" s="1209" t="b">
        <v>1</v>
      </c>
      <c r="B299" s="1210" t="s">
        <v>4474</v>
      </c>
      <c r="C299" s="1221">
        <v>210221110</v>
      </c>
      <c r="D299" s="1221">
        <v>210231105</v>
      </c>
      <c r="E299" s="1211">
        <v>5</v>
      </c>
    </row>
    <row r="300" spans="1:5" ht="16.5" customHeight="1">
      <c r="A300" s="1217" t="b">
        <v>1</v>
      </c>
      <c r="B300" s="1218" t="s">
        <v>4475</v>
      </c>
      <c r="C300" s="1220">
        <v>210221111</v>
      </c>
      <c r="D300" s="1220">
        <v>210231104</v>
      </c>
      <c r="E300" s="1219">
        <v>90</v>
      </c>
    </row>
    <row r="301" spans="1:5" ht="16.5" customHeight="1">
      <c r="A301" s="1217" t="b">
        <v>1</v>
      </c>
      <c r="B301" s="1218" t="s">
        <v>4475</v>
      </c>
      <c r="C301" s="1220">
        <v>210221111</v>
      </c>
      <c r="D301" s="1220">
        <v>210231105</v>
      </c>
      <c r="E301" s="1219">
        <v>10</v>
      </c>
    </row>
    <row r="302" spans="1:5" ht="16.5" customHeight="1">
      <c r="A302" s="1209" t="b">
        <v>1</v>
      </c>
      <c r="B302" s="1210" t="s">
        <v>4476</v>
      </c>
      <c r="C302" s="1221">
        <v>210221112</v>
      </c>
      <c r="D302" s="1221">
        <v>210231104</v>
      </c>
      <c r="E302" s="1211">
        <v>83</v>
      </c>
    </row>
    <row r="303" spans="1:5" ht="16.5" customHeight="1">
      <c r="A303" s="1209" t="b">
        <v>1</v>
      </c>
      <c r="B303" s="1210" t="s">
        <v>4476</v>
      </c>
      <c r="C303" s="1221">
        <v>210221112</v>
      </c>
      <c r="D303" s="1221">
        <v>210231105</v>
      </c>
      <c r="E303" s="1211">
        <v>12</v>
      </c>
    </row>
    <row r="304" spans="1:5" ht="16.5" customHeight="1">
      <c r="A304" s="1209" t="b">
        <v>1</v>
      </c>
      <c r="B304" s="1210" t="s">
        <v>4476</v>
      </c>
      <c r="C304" s="1221">
        <v>210221112</v>
      </c>
      <c r="D304" s="1221">
        <v>210231106</v>
      </c>
      <c r="E304" s="1211">
        <v>4</v>
      </c>
    </row>
    <row r="305" spans="1:5" ht="16.5" customHeight="1">
      <c r="A305" s="1209" t="b">
        <v>1</v>
      </c>
      <c r="B305" s="1210" t="s">
        <v>4476</v>
      </c>
      <c r="C305" s="1221">
        <v>210221112</v>
      </c>
      <c r="D305" s="1221">
        <v>210231107</v>
      </c>
      <c r="E305" s="1211">
        <v>1</v>
      </c>
    </row>
    <row r="306" spans="1:5" ht="16.5" customHeight="1">
      <c r="A306" s="1217" t="b">
        <v>1</v>
      </c>
      <c r="B306" s="1218" t="s">
        <v>4477</v>
      </c>
      <c r="C306" s="1220">
        <v>210221113</v>
      </c>
      <c r="D306" s="1220">
        <v>210231105</v>
      </c>
      <c r="E306" s="1219">
        <v>83</v>
      </c>
    </row>
    <row r="307" spans="1:5" ht="16.5" customHeight="1">
      <c r="A307" s="1217" t="b">
        <v>1</v>
      </c>
      <c r="B307" s="1218" t="s">
        <v>4477</v>
      </c>
      <c r="C307" s="1220">
        <v>210221113</v>
      </c>
      <c r="D307" s="1220">
        <v>210231106</v>
      </c>
      <c r="E307" s="1219">
        <v>12</v>
      </c>
    </row>
    <row r="308" spans="1:5" ht="16.5" customHeight="1">
      <c r="A308" s="1217" t="b">
        <v>1</v>
      </c>
      <c r="B308" s="1218" t="s">
        <v>4477</v>
      </c>
      <c r="C308" s="1220">
        <v>210221113</v>
      </c>
      <c r="D308" s="1220">
        <v>210231107</v>
      </c>
      <c r="E308" s="1219">
        <v>5</v>
      </c>
    </row>
    <row r="309" spans="1:5" ht="16.5" customHeight="1">
      <c r="A309" s="1222" t="b">
        <v>1</v>
      </c>
      <c r="B309" s="1223" t="s">
        <v>4478</v>
      </c>
      <c r="C309" s="1175">
        <v>210221201</v>
      </c>
      <c r="D309" s="1231">
        <v>210231201</v>
      </c>
      <c r="E309" s="1224">
        <v>100</v>
      </c>
    </row>
    <row r="310" spans="1:5" ht="16.5" customHeight="1">
      <c r="A310" s="1222" t="b">
        <v>1</v>
      </c>
      <c r="B310" s="1223" t="s">
        <v>4479</v>
      </c>
      <c r="C310" s="1225">
        <v>210221202</v>
      </c>
      <c r="D310" s="1225">
        <v>210231202</v>
      </c>
      <c r="E310" s="1224">
        <v>100</v>
      </c>
    </row>
    <row r="311" spans="1:5" ht="16.5" customHeight="1">
      <c r="A311" s="1222" t="b">
        <v>1</v>
      </c>
      <c r="B311" s="1223" t="s">
        <v>4480</v>
      </c>
      <c r="C311" s="1225">
        <v>210221203</v>
      </c>
      <c r="D311" s="1225">
        <v>210231203</v>
      </c>
      <c r="E311" s="1224">
        <v>100</v>
      </c>
    </row>
    <row r="312" spans="1:5" ht="16.5" customHeight="1">
      <c r="A312" s="1222" t="b">
        <v>1</v>
      </c>
      <c r="B312" s="1223" t="s">
        <v>4481</v>
      </c>
      <c r="C312" s="1225">
        <v>210221204</v>
      </c>
      <c r="D312" s="1225">
        <v>210231204</v>
      </c>
      <c r="E312" s="1224">
        <v>100</v>
      </c>
    </row>
    <row r="313" spans="1:5" ht="16.5" customHeight="1">
      <c r="A313" s="1222" t="b">
        <v>1</v>
      </c>
      <c r="B313" s="1223" t="s">
        <v>4482</v>
      </c>
      <c r="C313" s="1225">
        <v>210221205</v>
      </c>
      <c r="D313" s="1225">
        <v>210231205</v>
      </c>
      <c r="E313" s="1224">
        <v>100</v>
      </c>
    </row>
    <row r="314" spans="1:5" ht="16.5" customHeight="1">
      <c r="A314" s="1222" t="b">
        <v>1</v>
      </c>
      <c r="B314" s="1223" t="s">
        <v>4483</v>
      </c>
      <c r="C314" s="1225">
        <v>210221206</v>
      </c>
      <c r="D314" s="1225">
        <v>210231206</v>
      </c>
      <c r="E314" s="1224">
        <v>100</v>
      </c>
    </row>
    <row r="315" spans="1:5" ht="16.5" customHeight="1">
      <c r="A315" s="1222" t="b">
        <v>1</v>
      </c>
      <c r="B315" s="1223" t="s">
        <v>4484</v>
      </c>
      <c r="C315" s="1225">
        <v>210221207</v>
      </c>
      <c r="D315" s="1225">
        <v>210231207</v>
      </c>
      <c r="E315" s="1224">
        <v>100</v>
      </c>
    </row>
    <row r="316" spans="1:5" ht="16.5" customHeight="1">
      <c r="A316" s="1209" t="b">
        <v>1</v>
      </c>
      <c r="B316" s="1210" t="s">
        <v>4485</v>
      </c>
      <c r="C316" s="1221">
        <v>210221208</v>
      </c>
      <c r="D316" s="1221">
        <v>210231201</v>
      </c>
      <c r="E316" s="1211">
        <v>83</v>
      </c>
    </row>
    <row r="317" spans="1:5" ht="16.5" customHeight="1">
      <c r="A317" s="1209" t="b">
        <v>1</v>
      </c>
      <c r="B317" s="1210" t="s">
        <v>4485</v>
      </c>
      <c r="C317" s="1221">
        <v>210221208</v>
      </c>
      <c r="D317" s="1221">
        <v>210231202</v>
      </c>
      <c r="E317" s="1211">
        <v>12</v>
      </c>
    </row>
    <row r="318" spans="1:5" ht="16.5" customHeight="1">
      <c r="A318" s="1209" t="b">
        <v>1</v>
      </c>
      <c r="B318" s="1210" t="s">
        <v>4485</v>
      </c>
      <c r="C318" s="1221">
        <v>210221208</v>
      </c>
      <c r="D318" s="1221">
        <v>210231203</v>
      </c>
      <c r="E318" s="1211">
        <v>5</v>
      </c>
    </row>
    <row r="319" spans="1:5" ht="16.5" customHeight="1">
      <c r="A319" s="1222" t="b">
        <v>1</v>
      </c>
      <c r="B319" s="1223" t="s">
        <v>4486</v>
      </c>
      <c r="C319" s="1225">
        <v>210221209</v>
      </c>
      <c r="D319" s="1225">
        <v>210231203</v>
      </c>
      <c r="E319" s="1224">
        <v>90</v>
      </c>
    </row>
    <row r="320" spans="1:5" ht="16.5" customHeight="1">
      <c r="A320" s="1222" t="b">
        <v>1</v>
      </c>
      <c r="B320" s="1223" t="s">
        <v>4486</v>
      </c>
      <c r="C320" s="1225">
        <v>210221209</v>
      </c>
      <c r="D320" s="1225">
        <v>210231204</v>
      </c>
      <c r="E320" s="1224">
        <v>10</v>
      </c>
    </row>
    <row r="321" spans="1:5" ht="16.5" customHeight="1">
      <c r="A321" s="1209" t="b">
        <v>1</v>
      </c>
      <c r="B321" s="1210" t="s">
        <v>4487</v>
      </c>
      <c r="C321" s="1221">
        <v>210221210</v>
      </c>
      <c r="D321" s="1221">
        <v>210231203</v>
      </c>
      <c r="E321" s="1211">
        <v>83</v>
      </c>
    </row>
    <row r="322" spans="1:5" ht="16.5" customHeight="1">
      <c r="A322" s="1209" t="b">
        <v>1</v>
      </c>
      <c r="B322" s="1210" t="s">
        <v>4487</v>
      </c>
      <c r="C322" s="1221">
        <v>210221210</v>
      </c>
      <c r="D322" s="1221">
        <v>210231204</v>
      </c>
      <c r="E322" s="1211">
        <v>12</v>
      </c>
    </row>
    <row r="323" spans="1:5" ht="16.5" customHeight="1">
      <c r="A323" s="1209" t="b">
        <v>1</v>
      </c>
      <c r="B323" s="1210" t="s">
        <v>4487</v>
      </c>
      <c r="C323" s="1221">
        <v>210221210</v>
      </c>
      <c r="D323" s="1221">
        <v>210231205</v>
      </c>
      <c r="E323" s="1211">
        <v>5</v>
      </c>
    </row>
    <row r="324" spans="1:5" ht="16.5" customHeight="1">
      <c r="A324" s="1222" t="b">
        <v>1</v>
      </c>
      <c r="B324" s="1223" t="s">
        <v>4488</v>
      </c>
      <c r="C324" s="1225">
        <v>210221211</v>
      </c>
      <c r="D324" s="1225">
        <v>210231204</v>
      </c>
      <c r="E324" s="1224">
        <v>90</v>
      </c>
    </row>
    <row r="325" spans="1:5" ht="16.5" customHeight="1">
      <c r="A325" s="1222" t="b">
        <v>1</v>
      </c>
      <c r="B325" s="1223" t="s">
        <v>4488</v>
      </c>
      <c r="C325" s="1225">
        <v>210221211</v>
      </c>
      <c r="D325" s="1225">
        <v>210231205</v>
      </c>
      <c r="E325" s="1224">
        <v>10</v>
      </c>
    </row>
    <row r="326" spans="1:5" ht="16.5" customHeight="1">
      <c r="A326" s="1209" t="b">
        <v>1</v>
      </c>
      <c r="B326" s="1210" t="s">
        <v>4489</v>
      </c>
      <c r="C326" s="1221">
        <v>210221212</v>
      </c>
      <c r="D326" s="1221">
        <v>210231204</v>
      </c>
      <c r="E326" s="1211">
        <v>83</v>
      </c>
    </row>
    <row r="327" spans="1:5" ht="16.5" customHeight="1">
      <c r="A327" s="1209" t="b">
        <v>1</v>
      </c>
      <c r="B327" s="1210" t="s">
        <v>4489</v>
      </c>
      <c r="C327" s="1221">
        <v>210221212</v>
      </c>
      <c r="D327" s="1221">
        <v>210231205</v>
      </c>
      <c r="E327" s="1211">
        <v>12</v>
      </c>
    </row>
    <row r="328" spans="1:5" ht="16.5" customHeight="1">
      <c r="A328" s="1209" t="b">
        <v>1</v>
      </c>
      <c r="B328" s="1210" t="s">
        <v>4489</v>
      </c>
      <c r="C328" s="1221">
        <v>210221212</v>
      </c>
      <c r="D328" s="1221">
        <v>210231206</v>
      </c>
      <c r="E328" s="1211">
        <v>4</v>
      </c>
    </row>
    <row r="329" spans="1:5" ht="16.5" customHeight="1">
      <c r="A329" s="1209" t="b">
        <v>1</v>
      </c>
      <c r="B329" s="1210" t="s">
        <v>4489</v>
      </c>
      <c r="C329" s="1221">
        <v>210221212</v>
      </c>
      <c r="D329" s="1221">
        <v>210231207</v>
      </c>
      <c r="E329" s="1211">
        <v>1</v>
      </c>
    </row>
    <row r="330" spans="1:5" ht="16.5" customHeight="1">
      <c r="A330" s="1222" t="b">
        <v>1</v>
      </c>
      <c r="B330" s="1223" t="s">
        <v>4490</v>
      </c>
      <c r="C330" s="1225">
        <v>210221213</v>
      </c>
      <c r="D330" s="1225">
        <v>210231205</v>
      </c>
      <c r="E330" s="1224">
        <v>83</v>
      </c>
    </row>
    <row r="331" spans="1:5" ht="16.5" customHeight="1">
      <c r="A331" s="1222" t="b">
        <v>1</v>
      </c>
      <c r="B331" s="1223" t="s">
        <v>4490</v>
      </c>
      <c r="C331" s="1225">
        <v>210221213</v>
      </c>
      <c r="D331" s="1225">
        <v>210231206</v>
      </c>
      <c r="E331" s="1224">
        <v>12</v>
      </c>
    </row>
    <row r="332" spans="1:5" ht="16.5" customHeight="1">
      <c r="A332" s="1222" t="b">
        <v>1</v>
      </c>
      <c r="B332" s="1223" t="s">
        <v>4490</v>
      </c>
      <c r="C332" s="1225">
        <v>210221213</v>
      </c>
      <c r="D332" s="1225">
        <v>210231207</v>
      </c>
      <c r="E332" s="1224">
        <v>5</v>
      </c>
    </row>
    <row r="333" spans="1:5" ht="16.5" customHeight="1">
      <c r="A333" s="1217" t="b">
        <v>1</v>
      </c>
      <c r="B333" s="1218" t="s">
        <v>4491</v>
      </c>
      <c r="C333" s="1175">
        <v>210221301</v>
      </c>
      <c r="D333" s="1175">
        <v>210231301</v>
      </c>
      <c r="E333" s="1219">
        <v>100</v>
      </c>
    </row>
    <row r="334" spans="1:5" ht="16.5" customHeight="1">
      <c r="A334" s="1217" t="b">
        <v>1</v>
      </c>
      <c r="B334" s="1218" t="s">
        <v>4492</v>
      </c>
      <c r="C334" s="1230">
        <v>210221302</v>
      </c>
      <c r="D334" s="1230">
        <v>210231302</v>
      </c>
      <c r="E334" s="1219">
        <v>100</v>
      </c>
    </row>
    <row r="335" spans="1:5" ht="16.5" customHeight="1">
      <c r="A335" s="1217" t="b">
        <v>1</v>
      </c>
      <c r="B335" s="1218" t="s">
        <v>4493</v>
      </c>
      <c r="C335" s="1230">
        <v>210221303</v>
      </c>
      <c r="D335" s="1230">
        <v>210231303</v>
      </c>
      <c r="E335" s="1219">
        <v>100</v>
      </c>
    </row>
    <row r="336" spans="1:5" ht="16.5" customHeight="1">
      <c r="A336" s="1217" t="b">
        <v>1</v>
      </c>
      <c r="B336" s="1218" t="s">
        <v>4494</v>
      </c>
      <c r="C336" s="1230">
        <v>210221304</v>
      </c>
      <c r="D336" s="1230">
        <v>210231304</v>
      </c>
      <c r="E336" s="1219">
        <v>100</v>
      </c>
    </row>
    <row r="337" spans="1:5" ht="16.5" customHeight="1">
      <c r="A337" s="1217" t="b">
        <v>1</v>
      </c>
      <c r="B337" s="1218" t="s">
        <v>4495</v>
      </c>
      <c r="C337" s="1230">
        <v>210221305</v>
      </c>
      <c r="D337" s="1230">
        <v>210231305</v>
      </c>
      <c r="E337" s="1219">
        <v>100</v>
      </c>
    </row>
    <row r="338" spans="1:5" ht="16.5" customHeight="1">
      <c r="A338" s="1217" t="b">
        <v>1</v>
      </c>
      <c r="B338" s="1218" t="s">
        <v>4496</v>
      </c>
      <c r="C338" s="1230">
        <v>210221306</v>
      </c>
      <c r="D338" s="1230">
        <v>210231306</v>
      </c>
      <c r="E338" s="1219">
        <v>100</v>
      </c>
    </row>
    <row r="339" spans="1:5" ht="16.5" customHeight="1">
      <c r="A339" s="1217" t="b">
        <v>1</v>
      </c>
      <c r="B339" s="1218" t="s">
        <v>4497</v>
      </c>
      <c r="C339" s="1230">
        <v>210221307</v>
      </c>
      <c r="D339" s="1230">
        <v>210231307</v>
      </c>
      <c r="E339" s="1219">
        <v>100</v>
      </c>
    </row>
    <row r="340" spans="1:5" ht="16.5" customHeight="1">
      <c r="A340" s="1209" t="b">
        <v>1</v>
      </c>
      <c r="B340" s="1210" t="s">
        <v>4498</v>
      </c>
      <c r="C340" s="1221">
        <v>210221308</v>
      </c>
      <c r="D340" s="1221">
        <v>210231301</v>
      </c>
      <c r="E340" s="1211">
        <v>83</v>
      </c>
    </row>
    <row r="341" spans="1:5" ht="16.5" customHeight="1">
      <c r="A341" s="1209" t="b">
        <v>1</v>
      </c>
      <c r="B341" s="1210" t="s">
        <v>4498</v>
      </c>
      <c r="C341" s="1221">
        <v>210221308</v>
      </c>
      <c r="D341" s="1221">
        <v>210231302</v>
      </c>
      <c r="E341" s="1211">
        <v>12</v>
      </c>
    </row>
    <row r="342" spans="1:5" ht="16.5" customHeight="1">
      <c r="A342" s="1209" t="b">
        <v>1</v>
      </c>
      <c r="B342" s="1210" t="s">
        <v>4498</v>
      </c>
      <c r="C342" s="1221">
        <v>210221308</v>
      </c>
      <c r="D342" s="1221">
        <v>210231303</v>
      </c>
      <c r="E342" s="1211">
        <v>5</v>
      </c>
    </row>
    <row r="343" spans="1:5" ht="16.5" customHeight="1">
      <c r="A343" s="1217" t="b">
        <v>1</v>
      </c>
      <c r="B343" s="1218" t="s">
        <v>4499</v>
      </c>
      <c r="C343" s="1220">
        <v>210221309</v>
      </c>
      <c r="D343" s="1220">
        <v>210231303</v>
      </c>
      <c r="E343" s="1219">
        <v>90</v>
      </c>
    </row>
    <row r="344" spans="1:5" ht="16.5" customHeight="1">
      <c r="A344" s="1217" t="b">
        <v>1</v>
      </c>
      <c r="B344" s="1218" t="s">
        <v>4499</v>
      </c>
      <c r="C344" s="1220">
        <v>210221309</v>
      </c>
      <c r="D344" s="1220">
        <v>210231304</v>
      </c>
      <c r="E344" s="1219">
        <v>10</v>
      </c>
    </row>
    <row r="345" spans="1:5" ht="16.5" customHeight="1">
      <c r="A345" s="1209" t="b">
        <v>1</v>
      </c>
      <c r="B345" s="1210" t="s">
        <v>4500</v>
      </c>
      <c r="C345" s="1221">
        <v>210221310</v>
      </c>
      <c r="D345" s="1221">
        <v>210231303</v>
      </c>
      <c r="E345" s="1211">
        <v>83</v>
      </c>
    </row>
    <row r="346" spans="1:5" ht="16.5" customHeight="1">
      <c r="A346" s="1209" t="b">
        <v>1</v>
      </c>
      <c r="B346" s="1210" t="s">
        <v>4500</v>
      </c>
      <c r="C346" s="1221">
        <v>210221310</v>
      </c>
      <c r="D346" s="1221">
        <v>210231304</v>
      </c>
      <c r="E346" s="1211">
        <v>12</v>
      </c>
    </row>
    <row r="347" spans="1:5" ht="16.5" customHeight="1">
      <c r="A347" s="1209" t="b">
        <v>1</v>
      </c>
      <c r="B347" s="1210" t="s">
        <v>4500</v>
      </c>
      <c r="C347" s="1221">
        <v>210221310</v>
      </c>
      <c r="D347" s="1221">
        <v>210231305</v>
      </c>
      <c r="E347" s="1211">
        <v>5</v>
      </c>
    </row>
    <row r="348" spans="1:5" ht="16.5" customHeight="1">
      <c r="A348" s="1217" t="b">
        <v>1</v>
      </c>
      <c r="B348" s="1218" t="s">
        <v>4501</v>
      </c>
      <c r="C348" s="1220">
        <v>210221311</v>
      </c>
      <c r="D348" s="1220">
        <v>210231304</v>
      </c>
      <c r="E348" s="1219">
        <v>90</v>
      </c>
    </row>
    <row r="349" spans="1:5" ht="16.5" customHeight="1">
      <c r="A349" s="1217" t="b">
        <v>1</v>
      </c>
      <c r="B349" s="1218" t="s">
        <v>4501</v>
      </c>
      <c r="C349" s="1220">
        <v>210221311</v>
      </c>
      <c r="D349" s="1220">
        <v>210231305</v>
      </c>
      <c r="E349" s="1219">
        <v>10</v>
      </c>
    </row>
    <row r="350" spans="1:5" ht="16.5" customHeight="1">
      <c r="A350" s="1209" t="b">
        <v>1</v>
      </c>
      <c r="B350" s="1210" t="s">
        <v>4502</v>
      </c>
      <c r="C350" s="1221">
        <v>210221312</v>
      </c>
      <c r="D350" s="1221">
        <v>210231304</v>
      </c>
      <c r="E350" s="1211">
        <v>83</v>
      </c>
    </row>
    <row r="351" spans="1:5" ht="16.5" customHeight="1">
      <c r="A351" s="1209" t="b">
        <v>1</v>
      </c>
      <c r="B351" s="1210" t="s">
        <v>4502</v>
      </c>
      <c r="C351" s="1221">
        <v>210221312</v>
      </c>
      <c r="D351" s="1221">
        <v>210231305</v>
      </c>
      <c r="E351" s="1211">
        <v>12</v>
      </c>
    </row>
    <row r="352" spans="1:5" ht="16.5" customHeight="1">
      <c r="A352" s="1209" t="b">
        <v>1</v>
      </c>
      <c r="B352" s="1210" t="s">
        <v>4502</v>
      </c>
      <c r="C352" s="1221">
        <v>210221312</v>
      </c>
      <c r="D352" s="1221">
        <v>210231306</v>
      </c>
      <c r="E352" s="1211">
        <v>4</v>
      </c>
    </row>
    <row r="353" spans="1:5" ht="16.5" customHeight="1">
      <c r="A353" s="1209" t="b">
        <v>1</v>
      </c>
      <c r="B353" s="1210" t="s">
        <v>4502</v>
      </c>
      <c r="C353" s="1221">
        <v>210221312</v>
      </c>
      <c r="D353" s="1221">
        <v>210231307</v>
      </c>
      <c r="E353" s="1211">
        <v>1</v>
      </c>
    </row>
    <row r="354" spans="1:5" ht="16.5" customHeight="1">
      <c r="A354" s="1217" t="b">
        <v>1</v>
      </c>
      <c r="B354" s="1218" t="s">
        <v>4503</v>
      </c>
      <c r="C354" s="1220">
        <v>210221313</v>
      </c>
      <c r="D354" s="1220">
        <v>210231305</v>
      </c>
      <c r="E354" s="1219">
        <v>83</v>
      </c>
    </row>
    <row r="355" spans="1:5" ht="16.5" customHeight="1">
      <c r="A355" s="1217" t="b">
        <v>1</v>
      </c>
      <c r="B355" s="1218" t="s">
        <v>4503</v>
      </c>
      <c r="C355" s="1220">
        <v>210221313</v>
      </c>
      <c r="D355" s="1220">
        <v>210231306</v>
      </c>
      <c r="E355" s="1219">
        <v>12</v>
      </c>
    </row>
    <row r="356" spans="1:5" ht="16.5" customHeight="1">
      <c r="A356" s="1217" t="b">
        <v>1</v>
      </c>
      <c r="B356" s="1218" t="s">
        <v>4503</v>
      </c>
      <c r="C356" s="1220">
        <v>210221313</v>
      </c>
      <c r="D356" s="1220">
        <v>210231307</v>
      </c>
      <c r="E356" s="1219">
        <v>5</v>
      </c>
    </row>
    <row r="357" spans="1:5" ht="16.5" customHeight="1">
      <c r="A357" s="1232" t="b">
        <v>1</v>
      </c>
      <c r="B357" s="1210" t="s">
        <v>4504</v>
      </c>
      <c r="C357" s="1175">
        <v>210225111</v>
      </c>
      <c r="D357" s="1233">
        <v>210230302</v>
      </c>
      <c r="E357" s="1234">
        <v>7</v>
      </c>
    </row>
    <row r="358" spans="1:5" ht="16.5" customHeight="1">
      <c r="A358" s="1232" t="b">
        <v>1</v>
      </c>
      <c r="B358" s="1210" t="s">
        <v>4504</v>
      </c>
      <c r="C358" s="1221">
        <v>210225111</v>
      </c>
      <c r="D358" s="1221">
        <v>210230303</v>
      </c>
      <c r="E358" s="1234">
        <v>2.4</v>
      </c>
    </row>
    <row r="359" spans="1:5" ht="16.5" customHeight="1">
      <c r="A359" s="1232" t="b">
        <v>1</v>
      </c>
      <c r="B359" s="1210" t="s">
        <v>4504</v>
      </c>
      <c r="C359" s="1221">
        <v>210225111</v>
      </c>
      <c r="D359" s="1221">
        <v>210230304</v>
      </c>
      <c r="E359" s="1234">
        <v>0.6</v>
      </c>
    </row>
    <row r="360" spans="1:5" ht="16.5" customHeight="1">
      <c r="A360" s="1232" t="b">
        <v>1</v>
      </c>
      <c r="B360" s="1210" t="s">
        <v>4505</v>
      </c>
      <c r="C360" s="1221">
        <v>210225111</v>
      </c>
      <c r="D360" s="1233">
        <v>210230402</v>
      </c>
      <c r="E360" s="1234">
        <v>14</v>
      </c>
    </row>
    <row r="361" spans="1:5" ht="16.5" customHeight="1">
      <c r="A361" s="1232" t="b">
        <v>1</v>
      </c>
      <c r="B361" s="1210" t="s">
        <v>4505</v>
      </c>
      <c r="C361" s="1221">
        <v>210225111</v>
      </c>
      <c r="D361" s="1221">
        <v>210230403</v>
      </c>
      <c r="E361" s="1234">
        <v>4.8</v>
      </c>
    </row>
    <row r="362" spans="1:5" ht="16.5" customHeight="1">
      <c r="A362" s="1232" t="b">
        <v>1</v>
      </c>
      <c r="B362" s="1210" t="s">
        <v>4505</v>
      </c>
      <c r="C362" s="1221">
        <v>210225111</v>
      </c>
      <c r="D362" s="1221">
        <v>210230404</v>
      </c>
      <c r="E362" s="1234">
        <v>1.2</v>
      </c>
    </row>
    <row r="363" spans="1:5" ht="16.5" customHeight="1">
      <c r="A363" s="1232" t="b">
        <v>1</v>
      </c>
      <c r="B363" s="1210" t="s">
        <v>4506</v>
      </c>
      <c r="C363" s="1221">
        <v>210225111</v>
      </c>
      <c r="D363" s="1233">
        <v>210230502</v>
      </c>
      <c r="E363" s="1234">
        <v>10.5</v>
      </c>
    </row>
    <row r="364" spans="1:5" ht="16.5" customHeight="1">
      <c r="A364" s="1232" t="b">
        <v>1</v>
      </c>
      <c r="B364" s="1210" t="s">
        <v>4506</v>
      </c>
      <c r="C364" s="1221">
        <v>210225111</v>
      </c>
      <c r="D364" s="1221">
        <v>210230503</v>
      </c>
      <c r="E364" s="1234">
        <v>3.5999999999999996</v>
      </c>
    </row>
    <row r="365" spans="1:5" ht="16.5" customHeight="1">
      <c r="A365" s="1232" t="b">
        <v>1</v>
      </c>
      <c r="B365" s="1210" t="s">
        <v>4506</v>
      </c>
      <c r="C365" s="1221">
        <v>210225111</v>
      </c>
      <c r="D365" s="1221">
        <v>210230504</v>
      </c>
      <c r="E365" s="1234">
        <v>0.89999999999999991</v>
      </c>
    </row>
    <row r="366" spans="1:5" ht="16.5" customHeight="1">
      <c r="A366" s="1232" t="b">
        <v>1</v>
      </c>
      <c r="B366" s="1210" t="s">
        <v>4507</v>
      </c>
      <c r="C366" s="1221">
        <v>210225111</v>
      </c>
      <c r="D366" s="1233">
        <v>210230602</v>
      </c>
      <c r="E366" s="1234">
        <v>10.5</v>
      </c>
    </row>
    <row r="367" spans="1:5" ht="16.5" customHeight="1">
      <c r="A367" s="1232" t="b">
        <v>1</v>
      </c>
      <c r="B367" s="1210" t="s">
        <v>4507</v>
      </c>
      <c r="C367" s="1221">
        <v>210225111</v>
      </c>
      <c r="D367" s="1221">
        <v>210230603</v>
      </c>
      <c r="E367" s="1234">
        <v>3.5999999999999996</v>
      </c>
    </row>
    <row r="368" spans="1:5" ht="16.5" customHeight="1">
      <c r="A368" s="1232" t="b">
        <v>1</v>
      </c>
      <c r="B368" s="1210" t="s">
        <v>4507</v>
      </c>
      <c r="C368" s="1221">
        <v>210225111</v>
      </c>
      <c r="D368" s="1221">
        <v>210230604</v>
      </c>
      <c r="E368" s="1234">
        <v>0.89999999999999991</v>
      </c>
    </row>
    <row r="369" spans="1:5" ht="16.5" customHeight="1">
      <c r="A369" s="1232" t="b">
        <v>1</v>
      </c>
      <c r="B369" s="1210" t="s">
        <v>4508</v>
      </c>
      <c r="C369" s="1221">
        <v>210225111</v>
      </c>
      <c r="D369" s="1233">
        <v>210235101</v>
      </c>
      <c r="E369" s="1234">
        <v>10</v>
      </c>
    </row>
    <row r="370" spans="1:5" ht="16.5" customHeight="1">
      <c r="A370" s="1232" t="b">
        <v>1</v>
      </c>
      <c r="B370" s="1210" t="s">
        <v>4509</v>
      </c>
      <c r="C370" s="1221">
        <v>210225111</v>
      </c>
      <c r="D370" s="1233">
        <v>210235104</v>
      </c>
      <c r="E370" s="1234">
        <v>5</v>
      </c>
    </row>
    <row r="371" spans="1:5" ht="16.5" customHeight="1">
      <c r="A371" s="1232" t="b">
        <v>1</v>
      </c>
      <c r="B371" s="1210" t="s">
        <v>4510</v>
      </c>
      <c r="C371" s="1221">
        <v>210225111</v>
      </c>
      <c r="D371" s="1233">
        <v>210235105</v>
      </c>
      <c r="E371" s="1234">
        <v>10</v>
      </c>
    </row>
    <row r="372" spans="1:5" ht="16.5" customHeight="1">
      <c r="A372" s="1232" t="b">
        <v>1</v>
      </c>
      <c r="B372" s="1210" t="s">
        <v>4511</v>
      </c>
      <c r="C372" s="1221">
        <v>210225111</v>
      </c>
      <c r="D372" s="1233">
        <v>210235106</v>
      </c>
      <c r="E372" s="1234">
        <v>15</v>
      </c>
    </row>
    <row r="373" spans="1:5" ht="16.5" customHeight="1">
      <c r="A373" s="1235" t="b">
        <v>1</v>
      </c>
      <c r="B373" s="1180" t="s">
        <v>4512</v>
      </c>
      <c r="C373" s="1175">
        <v>210225112</v>
      </c>
      <c r="D373" s="1233">
        <v>210230303</v>
      </c>
      <c r="E373" s="1236">
        <v>2.0999999999999996</v>
      </c>
    </row>
    <row r="374" spans="1:5" ht="16.5" customHeight="1">
      <c r="A374" s="1235" t="b">
        <v>1</v>
      </c>
      <c r="B374" s="1180" t="s">
        <v>4512</v>
      </c>
      <c r="C374" s="1237">
        <v>210225112</v>
      </c>
      <c r="D374" s="1237">
        <v>210230304</v>
      </c>
      <c r="E374" s="1236">
        <v>0.72</v>
      </c>
    </row>
    <row r="375" spans="1:5" ht="16.5" customHeight="1">
      <c r="A375" s="1235" t="b">
        <v>1</v>
      </c>
      <c r="B375" s="1180" t="s">
        <v>4512</v>
      </c>
      <c r="C375" s="1237">
        <v>210225112</v>
      </c>
      <c r="D375" s="1237">
        <v>210230305</v>
      </c>
      <c r="E375" s="1236">
        <v>0.18</v>
      </c>
    </row>
    <row r="376" spans="1:5" ht="16.5" customHeight="1">
      <c r="A376" s="1235" t="b">
        <v>1</v>
      </c>
      <c r="B376" s="1180" t="s">
        <v>4513</v>
      </c>
      <c r="C376" s="1237">
        <v>210225112</v>
      </c>
      <c r="D376" s="1233">
        <v>210230403</v>
      </c>
      <c r="E376" s="1236">
        <v>3.5</v>
      </c>
    </row>
    <row r="377" spans="1:5" ht="16.5" customHeight="1">
      <c r="A377" s="1235" t="b">
        <v>1</v>
      </c>
      <c r="B377" s="1180" t="s">
        <v>4513</v>
      </c>
      <c r="C377" s="1237">
        <v>210225112</v>
      </c>
      <c r="D377" s="1237">
        <v>210230404</v>
      </c>
      <c r="E377" s="1236">
        <v>1.2</v>
      </c>
    </row>
    <row r="378" spans="1:5" ht="16.5" customHeight="1">
      <c r="A378" s="1235" t="b">
        <v>1</v>
      </c>
      <c r="B378" s="1180" t="s">
        <v>4513</v>
      </c>
      <c r="C378" s="1237">
        <v>210225112</v>
      </c>
      <c r="D378" s="1237">
        <v>210230405</v>
      </c>
      <c r="E378" s="1236">
        <v>0.3</v>
      </c>
    </row>
    <row r="379" spans="1:5" ht="16.5" customHeight="1">
      <c r="A379" s="1235" t="b">
        <v>1</v>
      </c>
      <c r="B379" s="1180" t="s">
        <v>4514</v>
      </c>
      <c r="C379" s="1237">
        <v>210225112</v>
      </c>
      <c r="D379" s="1233">
        <v>210230503</v>
      </c>
      <c r="E379" s="1236">
        <v>3.5</v>
      </c>
    </row>
    <row r="380" spans="1:5" ht="16.5" customHeight="1">
      <c r="A380" s="1235" t="b">
        <v>1</v>
      </c>
      <c r="B380" s="1180" t="s">
        <v>4514</v>
      </c>
      <c r="C380" s="1237">
        <v>210225112</v>
      </c>
      <c r="D380" s="1237">
        <v>210230504</v>
      </c>
      <c r="E380" s="1236">
        <v>1.2</v>
      </c>
    </row>
    <row r="381" spans="1:5" ht="16.5" customHeight="1">
      <c r="A381" s="1235" t="b">
        <v>1</v>
      </c>
      <c r="B381" s="1180" t="s">
        <v>4514</v>
      </c>
      <c r="C381" s="1237">
        <v>210225112</v>
      </c>
      <c r="D381" s="1237">
        <v>210230505</v>
      </c>
      <c r="E381" s="1236">
        <v>0.3</v>
      </c>
    </row>
    <row r="382" spans="1:5" ht="16.5" customHeight="1">
      <c r="A382" s="1235" t="b">
        <v>1</v>
      </c>
      <c r="B382" s="1180" t="s">
        <v>4515</v>
      </c>
      <c r="C382" s="1237">
        <v>210225112</v>
      </c>
      <c r="D382" s="1233">
        <v>210230603</v>
      </c>
      <c r="E382" s="1236">
        <v>21</v>
      </c>
    </row>
    <row r="383" spans="1:5" ht="16.5" customHeight="1">
      <c r="A383" s="1235" t="b">
        <v>1</v>
      </c>
      <c r="B383" s="1180" t="s">
        <v>4515</v>
      </c>
      <c r="C383" s="1237">
        <v>210225112</v>
      </c>
      <c r="D383" s="1237">
        <v>210230604</v>
      </c>
      <c r="E383" s="1236">
        <v>7.1999999999999993</v>
      </c>
    </row>
    <row r="384" spans="1:5" ht="16.5" customHeight="1">
      <c r="A384" s="1235" t="b">
        <v>1</v>
      </c>
      <c r="B384" s="1180" t="s">
        <v>4515</v>
      </c>
      <c r="C384" s="1237">
        <v>210225112</v>
      </c>
      <c r="D384" s="1237">
        <v>210230605</v>
      </c>
      <c r="E384" s="1236">
        <v>1.7999999999999998</v>
      </c>
    </row>
    <row r="385" spans="1:5" ht="16.5" customHeight="1">
      <c r="A385" s="1235" t="b">
        <v>1</v>
      </c>
      <c r="B385" s="1180" t="s">
        <v>4516</v>
      </c>
      <c r="C385" s="1237">
        <v>210225112</v>
      </c>
      <c r="D385" s="1238">
        <v>210235201</v>
      </c>
      <c r="E385" s="1236">
        <v>30</v>
      </c>
    </row>
    <row r="386" spans="1:5" ht="16.5" customHeight="1">
      <c r="A386" s="1235" t="b">
        <v>1</v>
      </c>
      <c r="B386" s="1180" t="s">
        <v>4517</v>
      </c>
      <c r="C386" s="1237">
        <v>210225112</v>
      </c>
      <c r="D386" s="1238">
        <v>210235204</v>
      </c>
      <c r="E386" s="1236">
        <v>2</v>
      </c>
    </row>
    <row r="387" spans="1:5" ht="16.5" customHeight="1">
      <c r="A387" s="1235" t="b">
        <v>1</v>
      </c>
      <c r="B387" s="1180" t="s">
        <v>4518</v>
      </c>
      <c r="C387" s="1237">
        <v>210225112</v>
      </c>
      <c r="D387" s="1238">
        <v>210235205</v>
      </c>
      <c r="E387" s="1236">
        <v>20</v>
      </c>
    </row>
    <row r="388" spans="1:5" ht="16.5" customHeight="1">
      <c r="A388" s="1235" t="b">
        <v>1</v>
      </c>
      <c r="B388" s="1180" t="s">
        <v>4519</v>
      </c>
      <c r="C388" s="1237">
        <v>210225112</v>
      </c>
      <c r="D388" s="1238">
        <v>210235206</v>
      </c>
      <c r="E388" s="1236">
        <v>5</v>
      </c>
    </row>
    <row r="389" spans="1:5" ht="16.5" customHeight="1">
      <c r="A389" s="1239" t="b">
        <v>1</v>
      </c>
      <c r="B389" s="1204" t="s">
        <v>4520</v>
      </c>
      <c r="C389" s="1175">
        <v>210225113</v>
      </c>
      <c r="D389" s="1233">
        <v>210230302</v>
      </c>
      <c r="E389" s="1240">
        <v>6</v>
      </c>
    </row>
    <row r="390" spans="1:5" ht="16.5" customHeight="1">
      <c r="A390" s="1239" t="b">
        <v>1</v>
      </c>
      <c r="B390" s="1204" t="s">
        <v>4520</v>
      </c>
      <c r="C390" s="1241">
        <v>210225113</v>
      </c>
      <c r="D390" s="1241">
        <v>210230303</v>
      </c>
      <c r="E390" s="1240">
        <v>3</v>
      </c>
    </row>
    <row r="391" spans="1:5" ht="16.5" customHeight="1">
      <c r="A391" s="1239" t="b">
        <v>1</v>
      </c>
      <c r="B391" s="1204" t="s">
        <v>4520</v>
      </c>
      <c r="C391" s="1241">
        <v>210225113</v>
      </c>
      <c r="D391" s="1241">
        <v>210230304</v>
      </c>
      <c r="E391" s="1240">
        <v>1</v>
      </c>
    </row>
    <row r="392" spans="1:5" ht="16.5" customHeight="1">
      <c r="A392" s="1239" t="b">
        <v>1</v>
      </c>
      <c r="B392" s="1204" t="s">
        <v>4521</v>
      </c>
      <c r="C392" s="1241">
        <v>210225113</v>
      </c>
      <c r="D392" s="1233">
        <v>210230402</v>
      </c>
      <c r="E392" s="1240">
        <v>12</v>
      </c>
    </row>
    <row r="393" spans="1:5" ht="16.5" customHeight="1">
      <c r="A393" s="1239" t="b">
        <v>1</v>
      </c>
      <c r="B393" s="1204" t="s">
        <v>4521</v>
      </c>
      <c r="C393" s="1241">
        <v>210225113</v>
      </c>
      <c r="D393" s="1241">
        <v>210230403</v>
      </c>
      <c r="E393" s="1240">
        <v>6</v>
      </c>
    </row>
    <row r="394" spans="1:5" ht="16.5" customHeight="1">
      <c r="A394" s="1239" t="b">
        <v>1</v>
      </c>
      <c r="B394" s="1204" t="s">
        <v>4521</v>
      </c>
      <c r="C394" s="1241">
        <v>210225113</v>
      </c>
      <c r="D394" s="1241">
        <v>210230404</v>
      </c>
      <c r="E394" s="1240">
        <v>2</v>
      </c>
    </row>
    <row r="395" spans="1:5" ht="16.5" customHeight="1">
      <c r="A395" s="1239" t="b">
        <v>1</v>
      </c>
      <c r="B395" s="1204" t="s">
        <v>4522</v>
      </c>
      <c r="C395" s="1241">
        <v>210225113</v>
      </c>
      <c r="D395" s="1233">
        <v>210230502</v>
      </c>
      <c r="E395" s="1240">
        <v>9</v>
      </c>
    </row>
    <row r="396" spans="1:5" ht="16.5" customHeight="1">
      <c r="A396" s="1239" t="b">
        <v>1</v>
      </c>
      <c r="B396" s="1204" t="s">
        <v>4522</v>
      </c>
      <c r="C396" s="1241">
        <v>210225113</v>
      </c>
      <c r="D396" s="1241">
        <v>210230503</v>
      </c>
      <c r="E396" s="1240">
        <v>4.5</v>
      </c>
    </row>
    <row r="397" spans="1:5" ht="16.5" customHeight="1">
      <c r="A397" s="1239" t="b">
        <v>1</v>
      </c>
      <c r="B397" s="1204" t="s">
        <v>4522</v>
      </c>
      <c r="C397" s="1241">
        <v>210225113</v>
      </c>
      <c r="D397" s="1241">
        <v>210230504</v>
      </c>
      <c r="E397" s="1240">
        <v>1.5</v>
      </c>
    </row>
    <row r="398" spans="1:5" ht="16.5" customHeight="1">
      <c r="A398" s="1239" t="b">
        <v>1</v>
      </c>
      <c r="B398" s="1204" t="s">
        <v>4523</v>
      </c>
      <c r="C398" s="1241">
        <v>210225113</v>
      </c>
      <c r="D398" s="1233">
        <v>210230602</v>
      </c>
      <c r="E398" s="1240">
        <v>9</v>
      </c>
    </row>
    <row r="399" spans="1:5" ht="16.5" customHeight="1">
      <c r="A399" s="1239" t="b">
        <v>1</v>
      </c>
      <c r="B399" s="1204" t="s">
        <v>4523</v>
      </c>
      <c r="C399" s="1241">
        <v>210225113</v>
      </c>
      <c r="D399" s="1241">
        <v>210230603</v>
      </c>
      <c r="E399" s="1240">
        <v>4.5</v>
      </c>
    </row>
    <row r="400" spans="1:5" ht="16.5" customHeight="1">
      <c r="A400" s="1239" t="b">
        <v>1</v>
      </c>
      <c r="B400" s="1204" t="s">
        <v>4523</v>
      </c>
      <c r="C400" s="1241">
        <v>210225113</v>
      </c>
      <c r="D400" s="1241">
        <v>210230604</v>
      </c>
      <c r="E400" s="1240">
        <v>1.5</v>
      </c>
    </row>
    <row r="401" spans="1:5" ht="16.5" customHeight="1">
      <c r="A401" s="1239" t="b">
        <v>1</v>
      </c>
      <c r="B401" s="1204" t="s">
        <v>4524</v>
      </c>
      <c r="C401" s="1241">
        <v>210225113</v>
      </c>
      <c r="D401" s="1238">
        <v>210235111</v>
      </c>
      <c r="E401" s="1240">
        <v>10</v>
      </c>
    </row>
    <row r="402" spans="1:5" ht="16.5" customHeight="1">
      <c r="A402" s="1239" t="b">
        <v>1</v>
      </c>
      <c r="B402" s="1204" t="s">
        <v>4525</v>
      </c>
      <c r="C402" s="1241">
        <v>210225113</v>
      </c>
      <c r="D402" s="1238">
        <v>210235114</v>
      </c>
      <c r="E402" s="1240">
        <v>5</v>
      </c>
    </row>
    <row r="403" spans="1:5" ht="16.5" customHeight="1">
      <c r="A403" s="1239" t="b">
        <v>1</v>
      </c>
      <c r="B403" s="1204" t="s">
        <v>4526</v>
      </c>
      <c r="C403" s="1241">
        <v>210225113</v>
      </c>
      <c r="D403" s="1238">
        <v>210235115</v>
      </c>
      <c r="E403" s="1240">
        <v>10</v>
      </c>
    </row>
    <row r="404" spans="1:5" ht="16.5" customHeight="1">
      <c r="A404" s="1239" t="b">
        <v>1</v>
      </c>
      <c r="B404" s="1204" t="s">
        <v>4527</v>
      </c>
      <c r="C404" s="1241">
        <v>210225113</v>
      </c>
      <c r="D404" s="1238">
        <v>210235116</v>
      </c>
      <c r="E404" s="1240">
        <v>15</v>
      </c>
    </row>
    <row r="405" spans="1:5" ht="16.5" customHeight="1">
      <c r="A405" s="1235" t="b">
        <v>1</v>
      </c>
      <c r="B405" s="1180" t="s">
        <v>4528</v>
      </c>
      <c r="C405" s="1175">
        <v>210225114</v>
      </c>
      <c r="D405" s="1233">
        <v>210230303</v>
      </c>
      <c r="E405" s="1236">
        <v>1.7999999999999998</v>
      </c>
    </row>
    <row r="406" spans="1:5" ht="16.5" customHeight="1">
      <c r="A406" s="1235" t="b">
        <v>1</v>
      </c>
      <c r="B406" s="1180" t="s">
        <v>4528</v>
      </c>
      <c r="C406" s="1237">
        <v>210225114</v>
      </c>
      <c r="D406" s="1237">
        <v>210230304</v>
      </c>
      <c r="E406" s="1236">
        <v>0.89999999999999991</v>
      </c>
    </row>
    <row r="407" spans="1:5" ht="16.5" customHeight="1">
      <c r="A407" s="1235" t="b">
        <v>1</v>
      </c>
      <c r="B407" s="1180" t="s">
        <v>4528</v>
      </c>
      <c r="C407" s="1237">
        <v>210225114</v>
      </c>
      <c r="D407" s="1237">
        <v>210230305</v>
      </c>
      <c r="E407" s="1236">
        <v>0.30000000000000004</v>
      </c>
    </row>
    <row r="408" spans="1:5" ht="16.5" customHeight="1">
      <c r="A408" s="1235" t="b">
        <v>1</v>
      </c>
      <c r="B408" s="1180" t="s">
        <v>4529</v>
      </c>
      <c r="C408" s="1237">
        <v>210225114</v>
      </c>
      <c r="D408" s="1233">
        <v>210230403</v>
      </c>
      <c r="E408" s="1236">
        <v>3</v>
      </c>
    </row>
    <row r="409" spans="1:5" ht="16.5" customHeight="1">
      <c r="A409" s="1235" t="b">
        <v>1</v>
      </c>
      <c r="B409" s="1180" t="s">
        <v>4529</v>
      </c>
      <c r="C409" s="1237">
        <v>210225114</v>
      </c>
      <c r="D409" s="1237">
        <v>210230404</v>
      </c>
      <c r="E409" s="1236">
        <v>1.5</v>
      </c>
    </row>
    <row r="410" spans="1:5" ht="16.5" customHeight="1">
      <c r="A410" s="1235" t="b">
        <v>1</v>
      </c>
      <c r="B410" s="1180" t="s">
        <v>4529</v>
      </c>
      <c r="C410" s="1237">
        <v>210225114</v>
      </c>
      <c r="D410" s="1237">
        <v>210230405</v>
      </c>
      <c r="E410" s="1236">
        <v>0.5</v>
      </c>
    </row>
    <row r="411" spans="1:5" ht="16.5" customHeight="1">
      <c r="A411" s="1235" t="b">
        <v>1</v>
      </c>
      <c r="B411" s="1180" t="s">
        <v>4530</v>
      </c>
      <c r="C411" s="1237">
        <v>210225114</v>
      </c>
      <c r="D411" s="1233">
        <v>210230503</v>
      </c>
      <c r="E411" s="1236">
        <v>3</v>
      </c>
    </row>
    <row r="412" spans="1:5" ht="16.5" customHeight="1">
      <c r="A412" s="1235" t="b">
        <v>1</v>
      </c>
      <c r="B412" s="1180" t="s">
        <v>4530</v>
      </c>
      <c r="C412" s="1237">
        <v>210225114</v>
      </c>
      <c r="D412" s="1237">
        <v>210230504</v>
      </c>
      <c r="E412" s="1236">
        <v>1.5</v>
      </c>
    </row>
    <row r="413" spans="1:5" ht="16.5" customHeight="1">
      <c r="A413" s="1235" t="b">
        <v>1</v>
      </c>
      <c r="B413" s="1180" t="s">
        <v>4530</v>
      </c>
      <c r="C413" s="1237">
        <v>210225114</v>
      </c>
      <c r="D413" s="1237">
        <v>210230505</v>
      </c>
      <c r="E413" s="1236">
        <v>0.5</v>
      </c>
    </row>
    <row r="414" spans="1:5" ht="16.5" customHeight="1">
      <c r="A414" s="1235" t="b">
        <v>1</v>
      </c>
      <c r="B414" s="1180" t="s">
        <v>4531</v>
      </c>
      <c r="C414" s="1237">
        <v>210225114</v>
      </c>
      <c r="D414" s="1233">
        <v>210230603</v>
      </c>
      <c r="E414" s="1236">
        <v>18</v>
      </c>
    </row>
    <row r="415" spans="1:5" ht="16.5" customHeight="1">
      <c r="A415" s="1235" t="b">
        <v>1</v>
      </c>
      <c r="B415" s="1180" t="s">
        <v>4531</v>
      </c>
      <c r="C415" s="1237">
        <v>210225114</v>
      </c>
      <c r="D415" s="1237">
        <v>210230604</v>
      </c>
      <c r="E415" s="1236">
        <v>9</v>
      </c>
    </row>
    <row r="416" spans="1:5" ht="16.5" customHeight="1">
      <c r="A416" s="1235" t="b">
        <v>1</v>
      </c>
      <c r="B416" s="1180" t="s">
        <v>4531</v>
      </c>
      <c r="C416" s="1237">
        <v>210225114</v>
      </c>
      <c r="D416" s="1237">
        <v>210230605</v>
      </c>
      <c r="E416" s="1236">
        <v>3</v>
      </c>
    </row>
    <row r="417" spans="1:5" ht="16.5" customHeight="1">
      <c r="A417" s="1235" t="b">
        <v>1</v>
      </c>
      <c r="B417" s="1180" t="s">
        <v>4532</v>
      </c>
      <c r="C417" s="1237">
        <v>210225114</v>
      </c>
      <c r="D417" s="1238">
        <v>210235211</v>
      </c>
      <c r="E417" s="1236">
        <v>30</v>
      </c>
    </row>
    <row r="418" spans="1:5" ht="16.5" customHeight="1">
      <c r="A418" s="1235" t="b">
        <v>1</v>
      </c>
      <c r="B418" s="1180" t="s">
        <v>4533</v>
      </c>
      <c r="C418" s="1237">
        <v>210225114</v>
      </c>
      <c r="D418" s="1238">
        <v>210235214</v>
      </c>
      <c r="E418" s="1236">
        <v>2</v>
      </c>
    </row>
    <row r="419" spans="1:5" ht="16.5" customHeight="1">
      <c r="A419" s="1235" t="b">
        <v>1</v>
      </c>
      <c r="B419" s="1180" t="s">
        <v>4534</v>
      </c>
      <c r="C419" s="1237">
        <v>210225114</v>
      </c>
      <c r="D419" s="1238">
        <v>210235215</v>
      </c>
      <c r="E419" s="1236">
        <v>20</v>
      </c>
    </row>
    <row r="420" spans="1:5" ht="16.5" customHeight="1">
      <c r="A420" s="1235" t="b">
        <v>1</v>
      </c>
      <c r="B420" s="1180" t="s">
        <v>4535</v>
      </c>
      <c r="C420" s="1237">
        <v>210225114</v>
      </c>
      <c r="D420" s="1238">
        <v>210235216</v>
      </c>
      <c r="E420" s="1236">
        <v>5</v>
      </c>
    </row>
    <row r="421" spans="1:5" ht="16.5" customHeight="1">
      <c r="A421" s="1232" t="b">
        <v>1</v>
      </c>
      <c r="B421" s="1210" t="s">
        <v>4536</v>
      </c>
      <c r="C421" s="1175">
        <v>210225115</v>
      </c>
      <c r="D421" s="1233">
        <v>210230302</v>
      </c>
      <c r="E421" s="1234">
        <v>5</v>
      </c>
    </row>
    <row r="422" spans="1:5" ht="16.5" customHeight="1">
      <c r="A422" s="1232" t="b">
        <v>1</v>
      </c>
      <c r="B422" s="1210" t="s">
        <v>4536</v>
      </c>
      <c r="C422" s="1221">
        <v>210225115</v>
      </c>
      <c r="D422" s="1241">
        <v>210230303</v>
      </c>
      <c r="E422" s="1234">
        <v>3.5999999999999996</v>
      </c>
    </row>
    <row r="423" spans="1:5" ht="16.5" customHeight="1">
      <c r="A423" s="1232" t="b">
        <v>1</v>
      </c>
      <c r="B423" s="1210" t="s">
        <v>4536</v>
      </c>
      <c r="C423" s="1221">
        <v>210225115</v>
      </c>
      <c r="D423" s="1241">
        <v>210230304</v>
      </c>
      <c r="E423" s="1234">
        <v>1.4000000000000001</v>
      </c>
    </row>
    <row r="424" spans="1:5" ht="16.5" customHeight="1">
      <c r="A424" s="1232" t="b">
        <v>1</v>
      </c>
      <c r="B424" s="1210" t="s">
        <v>4537</v>
      </c>
      <c r="C424" s="1221">
        <v>210225115</v>
      </c>
      <c r="D424" s="1233">
        <v>210230402</v>
      </c>
      <c r="E424" s="1234">
        <v>10</v>
      </c>
    </row>
    <row r="425" spans="1:5" ht="16.5" customHeight="1">
      <c r="A425" s="1232" t="b">
        <v>1</v>
      </c>
      <c r="B425" s="1210" t="s">
        <v>4537</v>
      </c>
      <c r="C425" s="1221">
        <v>210225115</v>
      </c>
      <c r="D425" s="1241">
        <v>210230403</v>
      </c>
      <c r="E425" s="1234">
        <v>7.1999999999999993</v>
      </c>
    </row>
    <row r="426" spans="1:5" ht="16.5" customHeight="1">
      <c r="A426" s="1232" t="b">
        <v>1</v>
      </c>
      <c r="B426" s="1210" t="s">
        <v>4537</v>
      </c>
      <c r="C426" s="1221">
        <v>210225115</v>
      </c>
      <c r="D426" s="1241">
        <v>210230404</v>
      </c>
      <c r="E426" s="1234">
        <v>2.8000000000000003</v>
      </c>
    </row>
    <row r="427" spans="1:5" ht="16.5" customHeight="1">
      <c r="A427" s="1232" t="b">
        <v>1</v>
      </c>
      <c r="B427" s="1210" t="s">
        <v>4538</v>
      </c>
      <c r="C427" s="1221">
        <v>210225115</v>
      </c>
      <c r="D427" s="1233">
        <v>210230502</v>
      </c>
      <c r="E427" s="1234">
        <v>7.5</v>
      </c>
    </row>
    <row r="428" spans="1:5" ht="16.5" customHeight="1">
      <c r="A428" s="1232" t="b">
        <v>1</v>
      </c>
      <c r="B428" s="1210" t="s">
        <v>4538</v>
      </c>
      <c r="C428" s="1221">
        <v>210225115</v>
      </c>
      <c r="D428" s="1241">
        <v>210230503</v>
      </c>
      <c r="E428" s="1234">
        <v>5.3999999999999995</v>
      </c>
    </row>
    <row r="429" spans="1:5" ht="16.5" customHeight="1">
      <c r="A429" s="1232" t="b">
        <v>1</v>
      </c>
      <c r="B429" s="1210" t="s">
        <v>4538</v>
      </c>
      <c r="C429" s="1221">
        <v>210225115</v>
      </c>
      <c r="D429" s="1241">
        <v>210230504</v>
      </c>
      <c r="E429" s="1234">
        <v>2.1</v>
      </c>
    </row>
    <row r="430" spans="1:5" ht="16.5" customHeight="1">
      <c r="A430" s="1232" t="b">
        <v>1</v>
      </c>
      <c r="B430" s="1210" t="s">
        <v>4539</v>
      </c>
      <c r="C430" s="1221">
        <v>210225115</v>
      </c>
      <c r="D430" s="1233">
        <v>210230602</v>
      </c>
      <c r="E430" s="1234">
        <v>7.5</v>
      </c>
    </row>
    <row r="431" spans="1:5" ht="16.5" customHeight="1">
      <c r="A431" s="1232" t="b">
        <v>1</v>
      </c>
      <c r="B431" s="1210" t="s">
        <v>4539</v>
      </c>
      <c r="C431" s="1221">
        <v>210225115</v>
      </c>
      <c r="D431" s="1241">
        <v>210230603</v>
      </c>
      <c r="E431" s="1234">
        <v>5.3999999999999995</v>
      </c>
    </row>
    <row r="432" spans="1:5" ht="16.5" customHeight="1">
      <c r="A432" s="1232" t="b">
        <v>1</v>
      </c>
      <c r="B432" s="1210" t="s">
        <v>4539</v>
      </c>
      <c r="C432" s="1221">
        <v>210225115</v>
      </c>
      <c r="D432" s="1241">
        <v>210230604</v>
      </c>
      <c r="E432" s="1234">
        <v>2.1</v>
      </c>
    </row>
    <row r="433" spans="1:5" ht="16.5" customHeight="1">
      <c r="A433" s="1232" t="b">
        <v>1</v>
      </c>
      <c r="B433" s="1210" t="s">
        <v>4540</v>
      </c>
      <c r="C433" s="1221">
        <v>210225115</v>
      </c>
      <c r="D433" s="1238">
        <v>210235121</v>
      </c>
      <c r="E433" s="1234">
        <v>10</v>
      </c>
    </row>
    <row r="434" spans="1:5" ht="16.5" customHeight="1">
      <c r="A434" s="1232" t="b">
        <v>1</v>
      </c>
      <c r="B434" s="1210" t="s">
        <v>4541</v>
      </c>
      <c r="C434" s="1221">
        <v>210225115</v>
      </c>
      <c r="D434" s="1238">
        <v>210235124</v>
      </c>
      <c r="E434" s="1234">
        <v>5</v>
      </c>
    </row>
    <row r="435" spans="1:5" ht="16.5" customHeight="1">
      <c r="A435" s="1232" t="b">
        <v>1</v>
      </c>
      <c r="B435" s="1210" t="s">
        <v>4542</v>
      </c>
      <c r="C435" s="1221">
        <v>210225115</v>
      </c>
      <c r="D435" s="1238">
        <v>210235125</v>
      </c>
      <c r="E435" s="1234">
        <v>10</v>
      </c>
    </row>
    <row r="436" spans="1:5" ht="16.5" customHeight="1">
      <c r="A436" s="1232" t="b">
        <v>1</v>
      </c>
      <c r="B436" s="1210" t="s">
        <v>4543</v>
      </c>
      <c r="C436" s="1221">
        <v>210225115</v>
      </c>
      <c r="D436" s="1238">
        <v>210235126</v>
      </c>
      <c r="E436" s="1234">
        <v>15</v>
      </c>
    </row>
    <row r="437" spans="1:5" ht="16.5" customHeight="1">
      <c r="A437" s="1235" t="b">
        <v>1</v>
      </c>
      <c r="B437" s="1180" t="s">
        <v>4544</v>
      </c>
      <c r="C437" s="1175">
        <v>210225116</v>
      </c>
      <c r="D437" s="1233">
        <v>210230303</v>
      </c>
      <c r="E437" s="1236">
        <v>1.5</v>
      </c>
    </row>
    <row r="438" spans="1:5" ht="16.5" customHeight="1">
      <c r="A438" s="1235" t="b">
        <v>1</v>
      </c>
      <c r="B438" s="1180" t="s">
        <v>4544</v>
      </c>
      <c r="C438" s="1237">
        <v>210225116</v>
      </c>
      <c r="D438" s="1237">
        <v>210230304</v>
      </c>
      <c r="E438" s="1236">
        <v>1.08</v>
      </c>
    </row>
    <row r="439" spans="1:5" ht="16.5" customHeight="1">
      <c r="A439" s="1235" t="b">
        <v>1</v>
      </c>
      <c r="B439" s="1180" t="s">
        <v>4544</v>
      </c>
      <c r="C439" s="1237">
        <v>210225116</v>
      </c>
      <c r="D439" s="1237">
        <v>210230305</v>
      </c>
      <c r="E439" s="1236">
        <v>0.42000000000000004</v>
      </c>
    </row>
    <row r="440" spans="1:5" ht="16.5" customHeight="1">
      <c r="A440" s="1235" t="b">
        <v>1</v>
      </c>
      <c r="B440" s="1180" t="s">
        <v>4545</v>
      </c>
      <c r="C440" s="1237">
        <v>210225116</v>
      </c>
      <c r="D440" s="1233">
        <v>210230403</v>
      </c>
      <c r="E440" s="1236">
        <v>2.5</v>
      </c>
    </row>
    <row r="441" spans="1:5" ht="16.5" customHeight="1">
      <c r="A441" s="1235" t="b">
        <v>1</v>
      </c>
      <c r="B441" s="1180" t="s">
        <v>4545</v>
      </c>
      <c r="C441" s="1237">
        <v>210225116</v>
      </c>
      <c r="D441" s="1237">
        <v>210230404</v>
      </c>
      <c r="E441" s="1236">
        <v>1.7999999999999998</v>
      </c>
    </row>
    <row r="442" spans="1:5" ht="16.5" customHeight="1">
      <c r="A442" s="1235" t="b">
        <v>1</v>
      </c>
      <c r="B442" s="1180" t="s">
        <v>4545</v>
      </c>
      <c r="C442" s="1237">
        <v>210225116</v>
      </c>
      <c r="D442" s="1237">
        <v>210230405</v>
      </c>
      <c r="E442" s="1236">
        <v>0.70000000000000007</v>
      </c>
    </row>
    <row r="443" spans="1:5" ht="16.5" customHeight="1">
      <c r="A443" s="1235" t="b">
        <v>1</v>
      </c>
      <c r="B443" s="1180" t="s">
        <v>4546</v>
      </c>
      <c r="C443" s="1237">
        <v>210225116</v>
      </c>
      <c r="D443" s="1233">
        <v>210230503</v>
      </c>
      <c r="E443" s="1236">
        <v>2.5</v>
      </c>
    </row>
    <row r="444" spans="1:5" ht="16.5" customHeight="1">
      <c r="A444" s="1235" t="b">
        <v>1</v>
      </c>
      <c r="B444" s="1180" t="s">
        <v>4546</v>
      </c>
      <c r="C444" s="1237">
        <v>210225116</v>
      </c>
      <c r="D444" s="1237">
        <v>210230504</v>
      </c>
      <c r="E444" s="1236">
        <v>1.7999999999999998</v>
      </c>
    </row>
    <row r="445" spans="1:5" ht="16.5" customHeight="1">
      <c r="A445" s="1235" t="b">
        <v>1</v>
      </c>
      <c r="B445" s="1180" t="s">
        <v>4546</v>
      </c>
      <c r="C445" s="1237">
        <v>210225116</v>
      </c>
      <c r="D445" s="1237">
        <v>210230505</v>
      </c>
      <c r="E445" s="1236">
        <v>0.70000000000000007</v>
      </c>
    </row>
    <row r="446" spans="1:5" ht="16.5" customHeight="1">
      <c r="A446" s="1235" t="b">
        <v>1</v>
      </c>
      <c r="B446" s="1180" t="s">
        <v>4547</v>
      </c>
      <c r="C446" s="1237">
        <v>210225116</v>
      </c>
      <c r="D446" s="1233">
        <v>210230603</v>
      </c>
      <c r="E446" s="1236">
        <v>15</v>
      </c>
    </row>
    <row r="447" spans="1:5" ht="16.5" customHeight="1">
      <c r="A447" s="1235" t="b">
        <v>1</v>
      </c>
      <c r="B447" s="1180" t="s">
        <v>4547</v>
      </c>
      <c r="C447" s="1237">
        <v>210225116</v>
      </c>
      <c r="D447" s="1237">
        <v>210230604</v>
      </c>
      <c r="E447" s="1236">
        <v>10.799999999999999</v>
      </c>
    </row>
    <row r="448" spans="1:5" ht="16.5" customHeight="1">
      <c r="A448" s="1235" t="b">
        <v>1</v>
      </c>
      <c r="B448" s="1180" t="s">
        <v>4547</v>
      </c>
      <c r="C448" s="1237">
        <v>210225116</v>
      </c>
      <c r="D448" s="1237">
        <v>210230605</v>
      </c>
      <c r="E448" s="1236">
        <v>4.2</v>
      </c>
    </row>
    <row r="449" spans="1:5" ht="16.5" customHeight="1">
      <c r="A449" s="1235" t="b">
        <v>1</v>
      </c>
      <c r="B449" s="1180" t="s">
        <v>4548</v>
      </c>
      <c r="C449" s="1237">
        <v>210225116</v>
      </c>
      <c r="D449" s="1238">
        <v>210235221</v>
      </c>
      <c r="E449" s="1236">
        <v>30</v>
      </c>
    </row>
    <row r="450" spans="1:5" ht="16.5" customHeight="1">
      <c r="A450" s="1235" t="b">
        <v>1</v>
      </c>
      <c r="B450" s="1180" t="s">
        <v>4549</v>
      </c>
      <c r="C450" s="1237">
        <v>210225116</v>
      </c>
      <c r="D450" s="1238">
        <v>210235224</v>
      </c>
      <c r="E450" s="1236">
        <v>2</v>
      </c>
    </row>
    <row r="451" spans="1:5" ht="16.5" customHeight="1">
      <c r="A451" s="1235" t="b">
        <v>1</v>
      </c>
      <c r="B451" s="1180" t="s">
        <v>4550</v>
      </c>
      <c r="C451" s="1237">
        <v>210225116</v>
      </c>
      <c r="D451" s="1238">
        <v>210235225</v>
      </c>
      <c r="E451" s="1236">
        <v>20</v>
      </c>
    </row>
    <row r="452" spans="1:5" ht="16.5" customHeight="1">
      <c r="A452" s="1235" t="b">
        <v>1</v>
      </c>
      <c r="B452" s="1180" t="s">
        <v>4551</v>
      </c>
      <c r="C452" s="1237">
        <v>210225116</v>
      </c>
      <c r="D452" s="1238">
        <v>210235226</v>
      </c>
      <c r="E452" s="1236">
        <v>5</v>
      </c>
    </row>
    <row r="453" spans="1:5" ht="16.5" customHeight="1">
      <c r="A453" s="1239" t="b">
        <v>1</v>
      </c>
      <c r="B453" s="1204" t="s">
        <v>4552</v>
      </c>
      <c r="C453" s="1175">
        <v>210225117</v>
      </c>
      <c r="D453" s="1233">
        <v>210230302</v>
      </c>
      <c r="E453" s="1240">
        <v>4</v>
      </c>
    </row>
    <row r="454" spans="1:5" ht="16.5" customHeight="1">
      <c r="A454" s="1239" t="b">
        <v>1</v>
      </c>
      <c r="B454" s="1204" t="s">
        <v>4552</v>
      </c>
      <c r="C454" s="1241">
        <v>210225117</v>
      </c>
      <c r="D454" s="1241">
        <v>210230303</v>
      </c>
      <c r="E454" s="1240">
        <v>4.2</v>
      </c>
    </row>
    <row r="455" spans="1:5" ht="16.5" customHeight="1">
      <c r="A455" s="1239" t="b">
        <v>1</v>
      </c>
      <c r="B455" s="1204" t="s">
        <v>4552</v>
      </c>
      <c r="C455" s="1241">
        <v>210225117</v>
      </c>
      <c r="D455" s="1241">
        <v>210230304</v>
      </c>
      <c r="E455" s="1240">
        <v>1.7999999999999998</v>
      </c>
    </row>
    <row r="456" spans="1:5" ht="16.5" customHeight="1">
      <c r="A456" s="1239" t="b">
        <v>1</v>
      </c>
      <c r="B456" s="1204" t="s">
        <v>4553</v>
      </c>
      <c r="C456" s="1241">
        <v>210225117</v>
      </c>
      <c r="D456" s="1233">
        <v>210230402</v>
      </c>
      <c r="E456" s="1240">
        <v>8</v>
      </c>
    </row>
    <row r="457" spans="1:5" ht="16.5" customHeight="1">
      <c r="A457" s="1239" t="b">
        <v>1</v>
      </c>
      <c r="B457" s="1204" t="s">
        <v>4553</v>
      </c>
      <c r="C457" s="1241">
        <v>210225117</v>
      </c>
      <c r="D457" s="1241">
        <v>210230403</v>
      </c>
      <c r="E457" s="1240">
        <v>8.4</v>
      </c>
    </row>
    <row r="458" spans="1:5" ht="16.5" customHeight="1">
      <c r="A458" s="1239" t="b">
        <v>1</v>
      </c>
      <c r="B458" s="1204" t="s">
        <v>4553</v>
      </c>
      <c r="C458" s="1241">
        <v>210225117</v>
      </c>
      <c r="D458" s="1241">
        <v>210230404</v>
      </c>
      <c r="E458" s="1240">
        <v>3.5999999999999996</v>
      </c>
    </row>
    <row r="459" spans="1:5" ht="16.5" customHeight="1">
      <c r="A459" s="1239" t="b">
        <v>1</v>
      </c>
      <c r="B459" s="1204" t="s">
        <v>4554</v>
      </c>
      <c r="C459" s="1241">
        <v>210225117</v>
      </c>
      <c r="D459" s="1233">
        <v>210230502</v>
      </c>
      <c r="E459" s="1240">
        <v>6</v>
      </c>
    </row>
    <row r="460" spans="1:5" ht="16.5" customHeight="1">
      <c r="A460" s="1239" t="b">
        <v>1</v>
      </c>
      <c r="B460" s="1204" t="s">
        <v>4554</v>
      </c>
      <c r="C460" s="1241">
        <v>210225117</v>
      </c>
      <c r="D460" s="1241">
        <v>210230503</v>
      </c>
      <c r="E460" s="1240">
        <v>6.3</v>
      </c>
    </row>
    <row r="461" spans="1:5" ht="16.5" customHeight="1">
      <c r="A461" s="1239" t="b">
        <v>1</v>
      </c>
      <c r="B461" s="1204" t="s">
        <v>4554</v>
      </c>
      <c r="C461" s="1241">
        <v>210225117</v>
      </c>
      <c r="D461" s="1241">
        <v>210230504</v>
      </c>
      <c r="E461" s="1240">
        <v>2.6999999999999997</v>
      </c>
    </row>
    <row r="462" spans="1:5" ht="16.5" customHeight="1">
      <c r="A462" s="1239" t="b">
        <v>1</v>
      </c>
      <c r="B462" s="1204" t="s">
        <v>4555</v>
      </c>
      <c r="C462" s="1241">
        <v>210225117</v>
      </c>
      <c r="D462" s="1233">
        <v>210230602</v>
      </c>
      <c r="E462" s="1240">
        <v>6</v>
      </c>
    </row>
    <row r="463" spans="1:5" ht="16.5" customHeight="1">
      <c r="A463" s="1239" t="b">
        <v>1</v>
      </c>
      <c r="B463" s="1204" t="s">
        <v>4555</v>
      </c>
      <c r="C463" s="1241">
        <v>210225117</v>
      </c>
      <c r="D463" s="1241">
        <v>210230603</v>
      </c>
      <c r="E463" s="1240">
        <v>6.3</v>
      </c>
    </row>
    <row r="464" spans="1:5" ht="16.5" customHeight="1">
      <c r="A464" s="1239" t="b">
        <v>1</v>
      </c>
      <c r="B464" s="1204" t="s">
        <v>4555</v>
      </c>
      <c r="C464" s="1241">
        <v>210225117</v>
      </c>
      <c r="D464" s="1241">
        <v>210230604</v>
      </c>
      <c r="E464" s="1240">
        <v>2.6999999999999997</v>
      </c>
    </row>
    <row r="465" spans="1:5" ht="16.5" customHeight="1">
      <c r="A465" s="1239" t="b">
        <v>1</v>
      </c>
      <c r="B465" s="1204" t="s">
        <v>4556</v>
      </c>
      <c r="C465" s="1241">
        <v>210225117</v>
      </c>
      <c r="D465" s="1238">
        <v>210235131</v>
      </c>
      <c r="E465" s="1240">
        <v>10</v>
      </c>
    </row>
    <row r="466" spans="1:5" ht="16.5" customHeight="1">
      <c r="A466" s="1239" t="b">
        <v>1</v>
      </c>
      <c r="B466" s="1204" t="s">
        <v>4557</v>
      </c>
      <c r="C466" s="1241">
        <v>210225117</v>
      </c>
      <c r="D466" s="1238">
        <v>210235134</v>
      </c>
      <c r="E466" s="1240">
        <v>5</v>
      </c>
    </row>
    <row r="467" spans="1:5" ht="16.5" customHeight="1">
      <c r="A467" s="1239" t="b">
        <v>1</v>
      </c>
      <c r="B467" s="1204" t="s">
        <v>4558</v>
      </c>
      <c r="C467" s="1241">
        <v>210225117</v>
      </c>
      <c r="D467" s="1238">
        <v>210235135</v>
      </c>
      <c r="E467" s="1240">
        <v>10</v>
      </c>
    </row>
    <row r="468" spans="1:5" ht="16.5" customHeight="1">
      <c r="A468" s="1239" t="b">
        <v>1</v>
      </c>
      <c r="B468" s="1204" t="s">
        <v>4559</v>
      </c>
      <c r="C468" s="1241">
        <v>210225117</v>
      </c>
      <c r="D468" s="1238">
        <v>210235136</v>
      </c>
      <c r="E468" s="1240">
        <v>15</v>
      </c>
    </row>
    <row r="469" spans="1:5" ht="16.5" customHeight="1">
      <c r="A469" s="1235" t="b">
        <v>1</v>
      </c>
      <c r="B469" s="1180" t="s">
        <v>4560</v>
      </c>
      <c r="C469" s="1175">
        <v>210225118</v>
      </c>
      <c r="D469" s="1233">
        <v>210230303</v>
      </c>
      <c r="E469" s="1236">
        <v>1.2000000000000002</v>
      </c>
    </row>
    <row r="470" spans="1:5" ht="16.5" customHeight="1">
      <c r="A470" s="1235" t="b">
        <v>1</v>
      </c>
      <c r="B470" s="1180" t="s">
        <v>4560</v>
      </c>
      <c r="C470" s="1237">
        <v>210225118</v>
      </c>
      <c r="D470" s="1237">
        <v>210230304</v>
      </c>
      <c r="E470" s="1236">
        <v>1.26</v>
      </c>
    </row>
    <row r="471" spans="1:5" ht="16.5" customHeight="1">
      <c r="A471" s="1235" t="b">
        <v>1</v>
      </c>
      <c r="B471" s="1180" t="s">
        <v>4560</v>
      </c>
      <c r="C471" s="1237">
        <v>210225118</v>
      </c>
      <c r="D471" s="1237">
        <v>210230305</v>
      </c>
      <c r="E471" s="1236">
        <v>0.54</v>
      </c>
    </row>
    <row r="472" spans="1:5" ht="16.5" customHeight="1">
      <c r="A472" s="1235" t="b">
        <v>1</v>
      </c>
      <c r="B472" s="1180" t="s">
        <v>4561</v>
      </c>
      <c r="C472" s="1237">
        <v>210225118</v>
      </c>
      <c r="D472" s="1233">
        <v>210230403</v>
      </c>
      <c r="E472" s="1236">
        <v>2</v>
      </c>
    </row>
    <row r="473" spans="1:5" ht="16.5" customHeight="1">
      <c r="A473" s="1235" t="b">
        <v>1</v>
      </c>
      <c r="B473" s="1180" t="s">
        <v>4561</v>
      </c>
      <c r="C473" s="1237">
        <v>210225118</v>
      </c>
      <c r="D473" s="1237">
        <v>210230404</v>
      </c>
      <c r="E473" s="1236">
        <v>2.1</v>
      </c>
    </row>
    <row r="474" spans="1:5" ht="16.5" customHeight="1">
      <c r="A474" s="1235" t="b">
        <v>1</v>
      </c>
      <c r="B474" s="1180" t="s">
        <v>4561</v>
      </c>
      <c r="C474" s="1237">
        <v>210225118</v>
      </c>
      <c r="D474" s="1237">
        <v>210230405</v>
      </c>
      <c r="E474" s="1236">
        <v>0.89999999999999991</v>
      </c>
    </row>
    <row r="475" spans="1:5" ht="16.5" customHeight="1">
      <c r="A475" s="1235" t="b">
        <v>1</v>
      </c>
      <c r="B475" s="1180" t="s">
        <v>4562</v>
      </c>
      <c r="C475" s="1237">
        <v>210225118</v>
      </c>
      <c r="D475" s="1233">
        <v>210230503</v>
      </c>
      <c r="E475" s="1236">
        <v>2</v>
      </c>
    </row>
    <row r="476" spans="1:5" ht="16.5" customHeight="1">
      <c r="A476" s="1235" t="b">
        <v>1</v>
      </c>
      <c r="B476" s="1180" t="s">
        <v>4562</v>
      </c>
      <c r="C476" s="1237">
        <v>210225118</v>
      </c>
      <c r="D476" s="1237">
        <v>210230504</v>
      </c>
      <c r="E476" s="1236">
        <v>2.1</v>
      </c>
    </row>
    <row r="477" spans="1:5" ht="16.5" customHeight="1">
      <c r="A477" s="1235" t="b">
        <v>1</v>
      </c>
      <c r="B477" s="1180" t="s">
        <v>4562</v>
      </c>
      <c r="C477" s="1237">
        <v>210225118</v>
      </c>
      <c r="D477" s="1237">
        <v>210230505</v>
      </c>
      <c r="E477" s="1236">
        <v>0.89999999999999991</v>
      </c>
    </row>
    <row r="478" spans="1:5" ht="16.5" customHeight="1">
      <c r="A478" s="1235" t="b">
        <v>1</v>
      </c>
      <c r="B478" s="1180" t="s">
        <v>4563</v>
      </c>
      <c r="C478" s="1237">
        <v>210225118</v>
      </c>
      <c r="D478" s="1233">
        <v>210230603</v>
      </c>
      <c r="E478" s="1236">
        <v>12</v>
      </c>
    </row>
    <row r="479" spans="1:5" ht="16.5" customHeight="1">
      <c r="A479" s="1235" t="b">
        <v>1</v>
      </c>
      <c r="B479" s="1180" t="s">
        <v>4563</v>
      </c>
      <c r="C479" s="1237">
        <v>210225118</v>
      </c>
      <c r="D479" s="1237">
        <v>210230604</v>
      </c>
      <c r="E479" s="1236">
        <v>12.6</v>
      </c>
    </row>
    <row r="480" spans="1:5" ht="16.5" customHeight="1">
      <c r="A480" s="1235" t="b">
        <v>1</v>
      </c>
      <c r="B480" s="1180" t="s">
        <v>4563</v>
      </c>
      <c r="C480" s="1237">
        <v>210225118</v>
      </c>
      <c r="D480" s="1237">
        <v>210230605</v>
      </c>
      <c r="E480" s="1236">
        <v>5.3999999999999995</v>
      </c>
    </row>
    <row r="481" spans="1:5" ht="16.5" customHeight="1">
      <c r="A481" s="1235" t="b">
        <v>1</v>
      </c>
      <c r="B481" s="1180" t="s">
        <v>4564</v>
      </c>
      <c r="C481" s="1237">
        <v>210225118</v>
      </c>
      <c r="D481" s="1238">
        <v>210235231</v>
      </c>
      <c r="E481" s="1236">
        <v>30</v>
      </c>
    </row>
    <row r="482" spans="1:5" ht="16.5" customHeight="1">
      <c r="A482" s="1235" t="b">
        <v>1</v>
      </c>
      <c r="B482" s="1180" t="s">
        <v>4565</v>
      </c>
      <c r="C482" s="1237">
        <v>210225118</v>
      </c>
      <c r="D482" s="1238">
        <v>210235234</v>
      </c>
      <c r="E482" s="1236">
        <v>2</v>
      </c>
    </row>
    <row r="483" spans="1:5" ht="16.5" customHeight="1">
      <c r="A483" s="1235" t="b">
        <v>1</v>
      </c>
      <c r="B483" s="1180" t="s">
        <v>4566</v>
      </c>
      <c r="C483" s="1237">
        <v>210225118</v>
      </c>
      <c r="D483" s="1238">
        <v>210235235</v>
      </c>
      <c r="E483" s="1236">
        <v>20</v>
      </c>
    </row>
    <row r="484" spans="1:5" ht="16.5" customHeight="1">
      <c r="A484" s="1235" t="b">
        <v>1</v>
      </c>
      <c r="B484" s="1180" t="s">
        <v>4567</v>
      </c>
      <c r="C484" s="1237">
        <v>210225118</v>
      </c>
      <c r="D484" s="1238">
        <v>210235236</v>
      </c>
      <c r="E484" s="1236">
        <v>5</v>
      </c>
    </row>
    <row r="485" spans="1:5" ht="16.5" customHeight="1">
      <c r="A485" s="1232" t="b">
        <v>1</v>
      </c>
      <c r="B485" s="1210" t="s">
        <v>4568</v>
      </c>
      <c r="C485" s="1175">
        <v>210225119</v>
      </c>
      <c r="D485" s="1233">
        <v>210230302</v>
      </c>
      <c r="E485" s="1234">
        <v>3</v>
      </c>
    </row>
    <row r="486" spans="1:5" ht="16.5" customHeight="1">
      <c r="A486" s="1232" t="b">
        <v>1</v>
      </c>
      <c r="B486" s="1210" t="s">
        <v>4568</v>
      </c>
      <c r="C486" s="1221">
        <v>210225119</v>
      </c>
      <c r="D486" s="1221">
        <v>210230303</v>
      </c>
      <c r="E486" s="1234">
        <v>4.8</v>
      </c>
    </row>
    <row r="487" spans="1:5" ht="16.5" customHeight="1">
      <c r="A487" s="1232" t="b">
        <v>1</v>
      </c>
      <c r="B487" s="1210" t="s">
        <v>4568</v>
      </c>
      <c r="C487" s="1221">
        <v>210225119</v>
      </c>
      <c r="D487" s="1221">
        <v>210230304</v>
      </c>
      <c r="E487" s="1234">
        <v>2.2000000000000002</v>
      </c>
    </row>
    <row r="488" spans="1:5" ht="16.5" customHeight="1">
      <c r="A488" s="1232" t="b">
        <v>1</v>
      </c>
      <c r="B488" s="1210" t="s">
        <v>4569</v>
      </c>
      <c r="C488" s="1221">
        <v>210225119</v>
      </c>
      <c r="D488" s="1233">
        <v>210230402</v>
      </c>
      <c r="E488" s="1234">
        <v>6</v>
      </c>
    </row>
    <row r="489" spans="1:5" ht="16.5" customHeight="1">
      <c r="A489" s="1232" t="b">
        <v>1</v>
      </c>
      <c r="B489" s="1210" t="s">
        <v>4569</v>
      </c>
      <c r="C489" s="1221">
        <v>210225119</v>
      </c>
      <c r="D489" s="1221">
        <v>210230403</v>
      </c>
      <c r="E489" s="1234">
        <v>9.6</v>
      </c>
    </row>
    <row r="490" spans="1:5" ht="16.5" customHeight="1">
      <c r="A490" s="1232" t="b">
        <v>1</v>
      </c>
      <c r="B490" s="1210" t="s">
        <v>4569</v>
      </c>
      <c r="C490" s="1221">
        <v>210225119</v>
      </c>
      <c r="D490" s="1221">
        <v>210230404</v>
      </c>
      <c r="E490" s="1234">
        <v>4.4000000000000004</v>
      </c>
    </row>
    <row r="491" spans="1:5" ht="16.5" customHeight="1">
      <c r="A491" s="1232" t="b">
        <v>1</v>
      </c>
      <c r="B491" s="1210" t="s">
        <v>4570</v>
      </c>
      <c r="C491" s="1221">
        <v>210225119</v>
      </c>
      <c r="D491" s="1233">
        <v>210230502</v>
      </c>
      <c r="E491" s="1234">
        <v>4.5</v>
      </c>
    </row>
    <row r="492" spans="1:5" ht="16.5" customHeight="1">
      <c r="A492" s="1232" t="b">
        <v>1</v>
      </c>
      <c r="B492" s="1210" t="s">
        <v>4570</v>
      </c>
      <c r="C492" s="1221">
        <v>210225119</v>
      </c>
      <c r="D492" s="1221">
        <v>210230503</v>
      </c>
      <c r="E492" s="1234">
        <v>7.1999999999999993</v>
      </c>
    </row>
    <row r="493" spans="1:5" ht="16.5" customHeight="1">
      <c r="A493" s="1232" t="b">
        <v>1</v>
      </c>
      <c r="B493" s="1210" t="s">
        <v>4570</v>
      </c>
      <c r="C493" s="1221">
        <v>210225119</v>
      </c>
      <c r="D493" s="1221">
        <v>210230504</v>
      </c>
      <c r="E493" s="1234">
        <v>3.3</v>
      </c>
    </row>
    <row r="494" spans="1:5" ht="16.5" customHeight="1">
      <c r="A494" s="1232" t="b">
        <v>1</v>
      </c>
      <c r="B494" s="1210" t="s">
        <v>4571</v>
      </c>
      <c r="C494" s="1221">
        <v>210225119</v>
      </c>
      <c r="D494" s="1233">
        <v>210230602</v>
      </c>
      <c r="E494" s="1234">
        <v>4.5</v>
      </c>
    </row>
    <row r="495" spans="1:5" ht="16.5" customHeight="1">
      <c r="A495" s="1232" t="b">
        <v>1</v>
      </c>
      <c r="B495" s="1210" t="s">
        <v>4571</v>
      </c>
      <c r="C495" s="1221">
        <v>210225119</v>
      </c>
      <c r="D495" s="1221">
        <v>210230603</v>
      </c>
      <c r="E495" s="1234">
        <v>7.1999999999999993</v>
      </c>
    </row>
    <row r="496" spans="1:5" ht="16.5" customHeight="1">
      <c r="A496" s="1232" t="b">
        <v>1</v>
      </c>
      <c r="B496" s="1210" t="s">
        <v>4571</v>
      </c>
      <c r="C496" s="1221">
        <v>210225119</v>
      </c>
      <c r="D496" s="1221">
        <v>210230604</v>
      </c>
      <c r="E496" s="1234">
        <v>3.3</v>
      </c>
    </row>
    <row r="497" spans="1:5" ht="16.5" customHeight="1">
      <c r="A497" s="1232" t="b">
        <v>1</v>
      </c>
      <c r="B497" s="1210" t="s">
        <v>4572</v>
      </c>
      <c r="C497" s="1221">
        <v>210225119</v>
      </c>
      <c r="D497" s="1238">
        <v>210235141</v>
      </c>
      <c r="E497" s="1234">
        <v>10</v>
      </c>
    </row>
    <row r="498" spans="1:5" ht="16.5" customHeight="1">
      <c r="A498" s="1232" t="b">
        <v>1</v>
      </c>
      <c r="B498" s="1210" t="s">
        <v>4573</v>
      </c>
      <c r="C498" s="1221">
        <v>210225119</v>
      </c>
      <c r="D498" s="1238">
        <v>210235144</v>
      </c>
      <c r="E498" s="1234">
        <v>5</v>
      </c>
    </row>
    <row r="499" spans="1:5" ht="16.5" customHeight="1">
      <c r="A499" s="1232" t="b">
        <v>1</v>
      </c>
      <c r="B499" s="1210" t="s">
        <v>4574</v>
      </c>
      <c r="C499" s="1221">
        <v>210225119</v>
      </c>
      <c r="D499" s="1238">
        <v>210235145</v>
      </c>
      <c r="E499" s="1234">
        <v>10</v>
      </c>
    </row>
    <row r="500" spans="1:5" ht="16.5" customHeight="1">
      <c r="A500" s="1232" t="b">
        <v>1</v>
      </c>
      <c r="B500" s="1210" t="s">
        <v>4575</v>
      </c>
      <c r="C500" s="1221">
        <v>210225119</v>
      </c>
      <c r="D500" s="1238">
        <v>210235146</v>
      </c>
      <c r="E500" s="1234">
        <v>15</v>
      </c>
    </row>
    <row r="501" spans="1:5" ht="16.5" customHeight="1">
      <c r="A501" s="1235" t="b">
        <v>1</v>
      </c>
      <c r="B501" s="1180" t="s">
        <v>4576</v>
      </c>
      <c r="C501" s="1175">
        <v>210225120</v>
      </c>
      <c r="D501" s="1233">
        <v>210230303</v>
      </c>
      <c r="E501" s="1236">
        <v>0.89999999999999991</v>
      </c>
    </row>
    <row r="502" spans="1:5" ht="16.5" customHeight="1">
      <c r="A502" s="1235" t="b">
        <v>1</v>
      </c>
      <c r="B502" s="1180" t="s">
        <v>4576</v>
      </c>
      <c r="C502" s="1237">
        <v>210225120</v>
      </c>
      <c r="D502" s="1237">
        <v>210230304</v>
      </c>
      <c r="E502" s="1236">
        <v>1.44</v>
      </c>
    </row>
    <row r="503" spans="1:5" ht="16.5" customHeight="1">
      <c r="A503" s="1235" t="b">
        <v>1</v>
      </c>
      <c r="B503" s="1180" t="s">
        <v>4576</v>
      </c>
      <c r="C503" s="1237">
        <v>210225120</v>
      </c>
      <c r="D503" s="1237">
        <v>210230305</v>
      </c>
      <c r="E503" s="1236">
        <v>0.66</v>
      </c>
    </row>
    <row r="504" spans="1:5" ht="16.5" customHeight="1">
      <c r="A504" s="1235" t="b">
        <v>1</v>
      </c>
      <c r="B504" s="1180" t="s">
        <v>4577</v>
      </c>
      <c r="C504" s="1237">
        <v>210225120</v>
      </c>
      <c r="D504" s="1233">
        <v>210230403</v>
      </c>
      <c r="E504" s="1236">
        <v>1.5</v>
      </c>
    </row>
    <row r="505" spans="1:5" ht="16.5" customHeight="1">
      <c r="A505" s="1235" t="b">
        <v>1</v>
      </c>
      <c r="B505" s="1180" t="s">
        <v>4577</v>
      </c>
      <c r="C505" s="1237">
        <v>210225120</v>
      </c>
      <c r="D505" s="1237">
        <v>210230404</v>
      </c>
      <c r="E505" s="1236">
        <v>2.4</v>
      </c>
    </row>
    <row r="506" spans="1:5" ht="16.5" customHeight="1">
      <c r="A506" s="1235" t="b">
        <v>1</v>
      </c>
      <c r="B506" s="1180" t="s">
        <v>4577</v>
      </c>
      <c r="C506" s="1237">
        <v>210225120</v>
      </c>
      <c r="D506" s="1237">
        <v>210230405</v>
      </c>
      <c r="E506" s="1236">
        <v>1.1000000000000001</v>
      </c>
    </row>
    <row r="507" spans="1:5" ht="16.5" customHeight="1">
      <c r="A507" s="1235" t="b">
        <v>1</v>
      </c>
      <c r="B507" s="1180" t="s">
        <v>4578</v>
      </c>
      <c r="C507" s="1237">
        <v>210225120</v>
      </c>
      <c r="D507" s="1233">
        <v>210230503</v>
      </c>
      <c r="E507" s="1236">
        <v>1.5</v>
      </c>
    </row>
    <row r="508" spans="1:5" ht="16.5" customHeight="1">
      <c r="A508" s="1235" t="b">
        <v>1</v>
      </c>
      <c r="B508" s="1180" t="s">
        <v>4578</v>
      </c>
      <c r="C508" s="1237">
        <v>210225120</v>
      </c>
      <c r="D508" s="1237">
        <v>210230504</v>
      </c>
      <c r="E508" s="1236">
        <v>2.4</v>
      </c>
    </row>
    <row r="509" spans="1:5" ht="16.5" customHeight="1">
      <c r="A509" s="1235" t="b">
        <v>1</v>
      </c>
      <c r="B509" s="1180" t="s">
        <v>4578</v>
      </c>
      <c r="C509" s="1237">
        <v>210225120</v>
      </c>
      <c r="D509" s="1237">
        <v>210230505</v>
      </c>
      <c r="E509" s="1236">
        <v>1.1000000000000001</v>
      </c>
    </row>
    <row r="510" spans="1:5" ht="16.5" customHeight="1">
      <c r="A510" s="1235" t="b">
        <v>1</v>
      </c>
      <c r="B510" s="1180" t="s">
        <v>4579</v>
      </c>
      <c r="C510" s="1237">
        <v>210225120</v>
      </c>
      <c r="D510" s="1233">
        <v>210230603</v>
      </c>
      <c r="E510" s="1236">
        <v>9</v>
      </c>
    </row>
    <row r="511" spans="1:5" ht="16.5" customHeight="1">
      <c r="A511" s="1235" t="b">
        <v>1</v>
      </c>
      <c r="B511" s="1180" t="s">
        <v>4579</v>
      </c>
      <c r="C511" s="1237">
        <v>210225120</v>
      </c>
      <c r="D511" s="1237">
        <v>210230604</v>
      </c>
      <c r="E511" s="1236">
        <v>14.399999999999999</v>
      </c>
    </row>
    <row r="512" spans="1:5" ht="16.5" customHeight="1">
      <c r="A512" s="1235" t="b">
        <v>1</v>
      </c>
      <c r="B512" s="1180" t="s">
        <v>4579</v>
      </c>
      <c r="C512" s="1237">
        <v>210225120</v>
      </c>
      <c r="D512" s="1237">
        <v>210230605</v>
      </c>
      <c r="E512" s="1236">
        <v>6.6</v>
      </c>
    </row>
    <row r="513" spans="1:5" ht="16.5" customHeight="1">
      <c r="A513" s="1235" t="b">
        <v>1</v>
      </c>
      <c r="B513" s="1180" t="s">
        <v>4580</v>
      </c>
      <c r="C513" s="1237">
        <v>210225120</v>
      </c>
      <c r="D513" s="1238">
        <v>210235241</v>
      </c>
      <c r="E513" s="1236">
        <v>30</v>
      </c>
    </row>
    <row r="514" spans="1:5" ht="16.5" customHeight="1">
      <c r="A514" s="1235" t="b">
        <v>1</v>
      </c>
      <c r="B514" s="1180" t="s">
        <v>4581</v>
      </c>
      <c r="C514" s="1237">
        <v>210225120</v>
      </c>
      <c r="D514" s="1238">
        <v>210235244</v>
      </c>
      <c r="E514" s="1236">
        <v>2</v>
      </c>
    </row>
    <row r="515" spans="1:5" ht="16.5" customHeight="1">
      <c r="A515" s="1235" t="b">
        <v>1</v>
      </c>
      <c r="B515" s="1180" t="s">
        <v>4582</v>
      </c>
      <c r="C515" s="1237">
        <v>210225120</v>
      </c>
      <c r="D515" s="1238">
        <v>210235245</v>
      </c>
      <c r="E515" s="1236">
        <v>20</v>
      </c>
    </row>
    <row r="516" spans="1:5" ht="16.5" customHeight="1">
      <c r="A516" s="1235" t="b">
        <v>1</v>
      </c>
      <c r="B516" s="1180" t="s">
        <v>4583</v>
      </c>
      <c r="C516" s="1237">
        <v>210225120</v>
      </c>
      <c r="D516" s="1238">
        <v>210235246</v>
      </c>
      <c r="E516" s="1236">
        <v>5</v>
      </c>
    </row>
    <row r="517" spans="1:5" ht="16.5" customHeight="1">
      <c r="A517" s="1239" t="b">
        <v>1</v>
      </c>
      <c r="B517" s="1204" t="s">
        <v>4584</v>
      </c>
      <c r="C517" s="1175">
        <v>210225121</v>
      </c>
      <c r="D517" s="1233">
        <v>210230302</v>
      </c>
      <c r="E517" s="1240">
        <v>2</v>
      </c>
    </row>
    <row r="518" spans="1:5" ht="16.5" customHeight="1">
      <c r="A518" s="1239" t="b">
        <v>1</v>
      </c>
      <c r="B518" s="1204" t="s">
        <v>4584</v>
      </c>
      <c r="C518" s="1241">
        <v>210225121</v>
      </c>
      <c r="D518" s="1241">
        <v>210230303</v>
      </c>
      <c r="E518" s="1240">
        <v>5.4</v>
      </c>
    </row>
    <row r="519" spans="1:5" ht="16.5" customHeight="1">
      <c r="A519" s="1239" t="b">
        <v>1</v>
      </c>
      <c r="B519" s="1204" t="s">
        <v>4584</v>
      </c>
      <c r="C519" s="1241">
        <v>210225121</v>
      </c>
      <c r="D519" s="1241">
        <v>210230304</v>
      </c>
      <c r="E519" s="1240">
        <v>2.6</v>
      </c>
    </row>
    <row r="520" spans="1:5" ht="16.5" customHeight="1">
      <c r="A520" s="1239" t="b">
        <v>1</v>
      </c>
      <c r="B520" s="1204" t="s">
        <v>4585</v>
      </c>
      <c r="C520" s="1241">
        <v>210225121</v>
      </c>
      <c r="D520" s="1233">
        <v>210230402</v>
      </c>
      <c r="E520" s="1240">
        <v>4</v>
      </c>
    </row>
    <row r="521" spans="1:5" ht="16.5" customHeight="1">
      <c r="A521" s="1239" t="b">
        <v>1</v>
      </c>
      <c r="B521" s="1204" t="s">
        <v>4585</v>
      </c>
      <c r="C521" s="1241">
        <v>210225121</v>
      </c>
      <c r="D521" s="1241">
        <v>210230403</v>
      </c>
      <c r="E521" s="1240">
        <v>10.8</v>
      </c>
    </row>
    <row r="522" spans="1:5" ht="16.5" customHeight="1">
      <c r="A522" s="1239" t="b">
        <v>1</v>
      </c>
      <c r="B522" s="1204" t="s">
        <v>4585</v>
      </c>
      <c r="C522" s="1241">
        <v>210225121</v>
      </c>
      <c r="D522" s="1241">
        <v>210230404</v>
      </c>
      <c r="E522" s="1240">
        <v>5.2</v>
      </c>
    </row>
    <row r="523" spans="1:5" ht="16.5" customHeight="1">
      <c r="A523" s="1239" t="b">
        <v>1</v>
      </c>
      <c r="B523" s="1204" t="s">
        <v>4586</v>
      </c>
      <c r="C523" s="1241">
        <v>210225121</v>
      </c>
      <c r="D523" s="1233">
        <v>210230502</v>
      </c>
      <c r="E523" s="1240">
        <v>3</v>
      </c>
    </row>
    <row r="524" spans="1:5" ht="16.5" customHeight="1">
      <c r="A524" s="1239" t="b">
        <v>1</v>
      </c>
      <c r="B524" s="1204" t="s">
        <v>4586</v>
      </c>
      <c r="C524" s="1241">
        <v>210225121</v>
      </c>
      <c r="D524" s="1241">
        <v>210230503</v>
      </c>
      <c r="E524" s="1240">
        <v>8.1000000000000014</v>
      </c>
    </row>
    <row r="525" spans="1:5" ht="16.5" customHeight="1">
      <c r="A525" s="1239" t="b">
        <v>1</v>
      </c>
      <c r="B525" s="1204" t="s">
        <v>4586</v>
      </c>
      <c r="C525" s="1241">
        <v>210225121</v>
      </c>
      <c r="D525" s="1241">
        <v>210230504</v>
      </c>
      <c r="E525" s="1240">
        <v>3.9000000000000004</v>
      </c>
    </row>
    <row r="526" spans="1:5" ht="16.5" customHeight="1">
      <c r="A526" s="1239" t="b">
        <v>1</v>
      </c>
      <c r="B526" s="1204" t="s">
        <v>4587</v>
      </c>
      <c r="C526" s="1241">
        <v>210225121</v>
      </c>
      <c r="D526" s="1233">
        <v>210230602</v>
      </c>
      <c r="E526" s="1240">
        <v>3</v>
      </c>
    </row>
    <row r="527" spans="1:5" ht="16.5" customHeight="1">
      <c r="A527" s="1239" t="b">
        <v>1</v>
      </c>
      <c r="B527" s="1204" t="s">
        <v>4587</v>
      </c>
      <c r="C527" s="1241">
        <v>210225121</v>
      </c>
      <c r="D527" s="1241">
        <v>210230603</v>
      </c>
      <c r="E527" s="1240">
        <v>8.1000000000000014</v>
      </c>
    </row>
    <row r="528" spans="1:5" ht="16.5" customHeight="1">
      <c r="A528" s="1239" t="b">
        <v>1</v>
      </c>
      <c r="B528" s="1204" t="s">
        <v>4587</v>
      </c>
      <c r="C528" s="1241">
        <v>210225121</v>
      </c>
      <c r="D528" s="1241">
        <v>210230604</v>
      </c>
      <c r="E528" s="1240">
        <v>3.9000000000000004</v>
      </c>
    </row>
    <row r="529" spans="1:5" ht="16.5" customHeight="1">
      <c r="A529" s="1239" t="b">
        <v>1</v>
      </c>
      <c r="B529" s="1204" t="s">
        <v>4588</v>
      </c>
      <c r="C529" s="1241">
        <v>210225121</v>
      </c>
      <c r="D529" s="1238">
        <v>210235151</v>
      </c>
      <c r="E529" s="1240">
        <v>10</v>
      </c>
    </row>
    <row r="530" spans="1:5" ht="16.5" customHeight="1">
      <c r="A530" s="1239" t="b">
        <v>1</v>
      </c>
      <c r="B530" s="1204" t="s">
        <v>4589</v>
      </c>
      <c r="C530" s="1241">
        <v>210225121</v>
      </c>
      <c r="D530" s="1238">
        <v>210235154</v>
      </c>
      <c r="E530" s="1240">
        <v>5</v>
      </c>
    </row>
    <row r="531" spans="1:5" ht="16.5" customHeight="1">
      <c r="A531" s="1239" t="b">
        <v>1</v>
      </c>
      <c r="B531" s="1204" t="s">
        <v>4590</v>
      </c>
      <c r="C531" s="1241">
        <v>210225121</v>
      </c>
      <c r="D531" s="1238">
        <v>210235155</v>
      </c>
      <c r="E531" s="1240">
        <v>10</v>
      </c>
    </row>
    <row r="532" spans="1:5" ht="16.5" customHeight="1">
      <c r="A532" s="1239" t="b">
        <v>1</v>
      </c>
      <c r="B532" s="1204" t="s">
        <v>4591</v>
      </c>
      <c r="C532" s="1241">
        <v>210225121</v>
      </c>
      <c r="D532" s="1238">
        <v>210235156</v>
      </c>
      <c r="E532" s="1240">
        <v>15</v>
      </c>
    </row>
    <row r="533" spans="1:5" ht="16.5" customHeight="1">
      <c r="A533" s="1235" t="b">
        <v>1</v>
      </c>
      <c r="B533" s="1180" t="s">
        <v>4592</v>
      </c>
      <c r="C533" s="1175">
        <v>210225122</v>
      </c>
      <c r="D533" s="1233">
        <v>210230303</v>
      </c>
      <c r="E533" s="1236">
        <v>0.60000000000000009</v>
      </c>
    </row>
    <row r="534" spans="1:5" ht="16.5" customHeight="1">
      <c r="A534" s="1235" t="b">
        <v>1</v>
      </c>
      <c r="B534" s="1180" t="s">
        <v>4592</v>
      </c>
      <c r="C534" s="1237">
        <v>210225122</v>
      </c>
      <c r="D534" s="1237">
        <v>210230304</v>
      </c>
      <c r="E534" s="1236">
        <v>1.62</v>
      </c>
    </row>
    <row r="535" spans="1:5" ht="16.5" customHeight="1">
      <c r="A535" s="1235" t="b">
        <v>1</v>
      </c>
      <c r="B535" s="1180" t="s">
        <v>4592</v>
      </c>
      <c r="C535" s="1237">
        <v>210225122</v>
      </c>
      <c r="D535" s="1237">
        <v>210230305</v>
      </c>
      <c r="E535" s="1236">
        <v>0.78</v>
      </c>
    </row>
    <row r="536" spans="1:5" ht="16.5" customHeight="1">
      <c r="A536" s="1235" t="b">
        <v>1</v>
      </c>
      <c r="B536" s="1180" t="s">
        <v>4593</v>
      </c>
      <c r="C536" s="1237">
        <v>210225122</v>
      </c>
      <c r="D536" s="1233">
        <v>210230403</v>
      </c>
      <c r="E536" s="1236">
        <v>1</v>
      </c>
    </row>
    <row r="537" spans="1:5" ht="16.5" customHeight="1">
      <c r="A537" s="1235" t="b">
        <v>1</v>
      </c>
      <c r="B537" s="1180" t="s">
        <v>4593</v>
      </c>
      <c r="C537" s="1237">
        <v>210225122</v>
      </c>
      <c r="D537" s="1237">
        <v>210230404</v>
      </c>
      <c r="E537" s="1236">
        <v>2.7</v>
      </c>
    </row>
    <row r="538" spans="1:5" ht="16.5" customHeight="1">
      <c r="A538" s="1235" t="b">
        <v>1</v>
      </c>
      <c r="B538" s="1180" t="s">
        <v>4593</v>
      </c>
      <c r="C538" s="1237">
        <v>210225122</v>
      </c>
      <c r="D538" s="1237">
        <v>210230405</v>
      </c>
      <c r="E538" s="1236">
        <v>1.3</v>
      </c>
    </row>
    <row r="539" spans="1:5" ht="16.5" customHeight="1">
      <c r="A539" s="1235" t="b">
        <v>1</v>
      </c>
      <c r="B539" s="1180" t="s">
        <v>4594</v>
      </c>
      <c r="C539" s="1237">
        <v>210225122</v>
      </c>
      <c r="D539" s="1233">
        <v>210230503</v>
      </c>
      <c r="E539" s="1236">
        <v>1</v>
      </c>
    </row>
    <row r="540" spans="1:5" ht="16.5" customHeight="1">
      <c r="A540" s="1235" t="b">
        <v>1</v>
      </c>
      <c r="B540" s="1180" t="s">
        <v>4594</v>
      </c>
      <c r="C540" s="1237">
        <v>210225122</v>
      </c>
      <c r="D540" s="1237">
        <v>210230504</v>
      </c>
      <c r="E540" s="1236">
        <v>2.7</v>
      </c>
    </row>
    <row r="541" spans="1:5" ht="16.5" customHeight="1">
      <c r="A541" s="1235" t="b">
        <v>1</v>
      </c>
      <c r="B541" s="1180" t="s">
        <v>4594</v>
      </c>
      <c r="C541" s="1237">
        <v>210225122</v>
      </c>
      <c r="D541" s="1237">
        <v>210230505</v>
      </c>
      <c r="E541" s="1236">
        <v>1.3</v>
      </c>
    </row>
    <row r="542" spans="1:5" ht="16.5" customHeight="1">
      <c r="A542" s="1235" t="b">
        <v>1</v>
      </c>
      <c r="B542" s="1180" t="s">
        <v>4595</v>
      </c>
      <c r="C542" s="1237">
        <v>210225122</v>
      </c>
      <c r="D542" s="1233">
        <v>210230603</v>
      </c>
      <c r="E542" s="1236">
        <v>6</v>
      </c>
    </row>
    <row r="543" spans="1:5" ht="16.5" customHeight="1">
      <c r="A543" s="1235" t="b">
        <v>1</v>
      </c>
      <c r="B543" s="1180" t="s">
        <v>4595</v>
      </c>
      <c r="C543" s="1237">
        <v>210225122</v>
      </c>
      <c r="D543" s="1237">
        <v>210230604</v>
      </c>
      <c r="E543" s="1236">
        <v>16.200000000000003</v>
      </c>
    </row>
    <row r="544" spans="1:5" ht="16.5" customHeight="1">
      <c r="A544" s="1235" t="b">
        <v>1</v>
      </c>
      <c r="B544" s="1180" t="s">
        <v>4595</v>
      </c>
      <c r="C544" s="1237">
        <v>210225122</v>
      </c>
      <c r="D544" s="1237">
        <v>210230605</v>
      </c>
      <c r="E544" s="1236">
        <v>7.8000000000000007</v>
      </c>
    </row>
    <row r="545" spans="1:5" ht="16.5" customHeight="1">
      <c r="A545" s="1235" t="b">
        <v>1</v>
      </c>
      <c r="B545" s="1180" t="s">
        <v>4596</v>
      </c>
      <c r="C545" s="1237">
        <v>210225122</v>
      </c>
      <c r="D545" s="1238">
        <v>210235251</v>
      </c>
      <c r="E545" s="1236">
        <v>30</v>
      </c>
    </row>
    <row r="546" spans="1:5" ht="16.5" customHeight="1">
      <c r="A546" s="1235" t="b">
        <v>1</v>
      </c>
      <c r="B546" s="1180" t="s">
        <v>4597</v>
      </c>
      <c r="C546" s="1237">
        <v>210225122</v>
      </c>
      <c r="D546" s="1238">
        <v>210235254</v>
      </c>
      <c r="E546" s="1236">
        <v>2</v>
      </c>
    </row>
    <row r="547" spans="1:5" ht="16.5" customHeight="1">
      <c r="A547" s="1235" t="b">
        <v>1</v>
      </c>
      <c r="B547" s="1180" t="s">
        <v>4598</v>
      </c>
      <c r="C547" s="1237">
        <v>210225122</v>
      </c>
      <c r="D547" s="1238">
        <v>210235255</v>
      </c>
      <c r="E547" s="1236">
        <v>20</v>
      </c>
    </row>
    <row r="548" spans="1:5" ht="16.5" customHeight="1">
      <c r="A548" s="1235" t="b">
        <v>1</v>
      </c>
      <c r="B548" s="1180" t="s">
        <v>4599</v>
      </c>
      <c r="C548" s="1237">
        <v>210225122</v>
      </c>
      <c r="D548" s="1238">
        <v>210235256</v>
      </c>
      <c r="E548" s="1236">
        <v>5</v>
      </c>
    </row>
    <row r="549" spans="1:5" ht="16.5" customHeight="1">
      <c r="A549" s="1232" t="b">
        <v>1</v>
      </c>
      <c r="B549" s="1210" t="s">
        <v>4600</v>
      </c>
      <c r="C549" s="1175">
        <v>210225201</v>
      </c>
      <c r="D549" s="1233">
        <v>210230302</v>
      </c>
      <c r="E549" s="1234">
        <v>7</v>
      </c>
    </row>
    <row r="550" spans="1:5" ht="16.5" customHeight="1">
      <c r="A550" s="1232" t="b">
        <v>1</v>
      </c>
      <c r="B550" s="1210" t="s">
        <v>4600</v>
      </c>
      <c r="C550" s="1221">
        <v>210225201</v>
      </c>
      <c r="D550" s="1221">
        <v>210230303</v>
      </c>
      <c r="E550" s="1234">
        <v>2.4</v>
      </c>
    </row>
    <row r="551" spans="1:5" ht="16.5" customHeight="1">
      <c r="A551" s="1232" t="b">
        <v>1</v>
      </c>
      <c r="B551" s="1210" t="s">
        <v>4600</v>
      </c>
      <c r="C551" s="1221">
        <v>210225201</v>
      </c>
      <c r="D551" s="1221">
        <v>210230304</v>
      </c>
      <c r="E551" s="1234">
        <v>0.6</v>
      </c>
    </row>
    <row r="552" spans="1:5" ht="16.5" customHeight="1">
      <c r="A552" s="1232" t="b">
        <v>1</v>
      </c>
      <c r="B552" s="1210" t="s">
        <v>4601</v>
      </c>
      <c r="C552" s="1221">
        <v>210225201</v>
      </c>
      <c r="D552" s="1233">
        <v>210230402</v>
      </c>
      <c r="E552" s="1234">
        <v>14</v>
      </c>
    </row>
    <row r="553" spans="1:5" ht="16.5" customHeight="1">
      <c r="A553" s="1232" t="b">
        <v>1</v>
      </c>
      <c r="B553" s="1210" t="s">
        <v>4601</v>
      </c>
      <c r="C553" s="1221">
        <v>210225201</v>
      </c>
      <c r="D553" s="1221">
        <v>210230403</v>
      </c>
      <c r="E553" s="1234">
        <v>4.8</v>
      </c>
    </row>
    <row r="554" spans="1:5" ht="16.5" customHeight="1">
      <c r="A554" s="1232" t="b">
        <v>1</v>
      </c>
      <c r="B554" s="1210" t="s">
        <v>4601</v>
      </c>
      <c r="C554" s="1221">
        <v>210225201</v>
      </c>
      <c r="D554" s="1221">
        <v>210230404</v>
      </c>
      <c r="E554" s="1234">
        <v>1.2</v>
      </c>
    </row>
    <row r="555" spans="1:5" ht="16.5" customHeight="1">
      <c r="A555" s="1232" t="b">
        <v>1</v>
      </c>
      <c r="B555" s="1210" t="s">
        <v>4602</v>
      </c>
      <c r="C555" s="1221">
        <v>210225201</v>
      </c>
      <c r="D555" s="1233">
        <v>210230502</v>
      </c>
      <c r="E555" s="1234">
        <v>10.5</v>
      </c>
    </row>
    <row r="556" spans="1:5" ht="16.5" customHeight="1">
      <c r="A556" s="1232" t="b">
        <v>1</v>
      </c>
      <c r="B556" s="1210" t="s">
        <v>4602</v>
      </c>
      <c r="C556" s="1221">
        <v>210225201</v>
      </c>
      <c r="D556" s="1221">
        <v>210230503</v>
      </c>
      <c r="E556" s="1234">
        <v>3.5999999999999996</v>
      </c>
    </row>
    <row r="557" spans="1:5" ht="16.5" customHeight="1">
      <c r="A557" s="1232" t="b">
        <v>1</v>
      </c>
      <c r="B557" s="1210" t="s">
        <v>4602</v>
      </c>
      <c r="C557" s="1221">
        <v>210225201</v>
      </c>
      <c r="D557" s="1221">
        <v>210230504</v>
      </c>
      <c r="E557" s="1234">
        <v>0.89999999999999991</v>
      </c>
    </row>
    <row r="558" spans="1:5" ht="16.5" customHeight="1">
      <c r="A558" s="1232" t="b">
        <v>1</v>
      </c>
      <c r="B558" s="1210" t="s">
        <v>4603</v>
      </c>
      <c r="C558" s="1221">
        <v>210225201</v>
      </c>
      <c r="D558" s="1233">
        <v>210230602</v>
      </c>
      <c r="E558" s="1234">
        <v>10.5</v>
      </c>
    </row>
    <row r="559" spans="1:5" ht="16.5" customHeight="1">
      <c r="A559" s="1232" t="b">
        <v>1</v>
      </c>
      <c r="B559" s="1210" t="s">
        <v>4603</v>
      </c>
      <c r="C559" s="1221">
        <v>210225201</v>
      </c>
      <c r="D559" s="1221">
        <v>210230603</v>
      </c>
      <c r="E559" s="1234">
        <v>3.5999999999999996</v>
      </c>
    </row>
    <row r="560" spans="1:5" ht="16.5" customHeight="1">
      <c r="A560" s="1232" t="b">
        <v>1</v>
      </c>
      <c r="B560" s="1210" t="s">
        <v>4603</v>
      </c>
      <c r="C560" s="1221">
        <v>210225201</v>
      </c>
      <c r="D560" s="1221">
        <v>210230604</v>
      </c>
      <c r="E560" s="1234">
        <v>0.89999999999999991</v>
      </c>
    </row>
    <row r="561" spans="1:5" ht="16.5" customHeight="1">
      <c r="A561" s="1232" t="b">
        <v>1</v>
      </c>
      <c r="B561" s="1210" t="s">
        <v>4604</v>
      </c>
      <c r="C561" s="1221">
        <v>210225201</v>
      </c>
      <c r="D561" s="1233">
        <v>210235102</v>
      </c>
      <c r="E561" s="1234">
        <v>10</v>
      </c>
    </row>
    <row r="562" spans="1:5" ht="16.5" customHeight="1">
      <c r="A562" s="1232" t="b">
        <v>1</v>
      </c>
      <c r="B562" s="1210" t="s">
        <v>4605</v>
      </c>
      <c r="C562" s="1221">
        <v>210225201</v>
      </c>
      <c r="D562" s="1233">
        <v>210235104</v>
      </c>
      <c r="E562" s="1234">
        <v>5</v>
      </c>
    </row>
    <row r="563" spans="1:5" ht="16.5" customHeight="1">
      <c r="A563" s="1232" t="b">
        <v>1</v>
      </c>
      <c r="B563" s="1210" t="s">
        <v>4606</v>
      </c>
      <c r="C563" s="1221">
        <v>210225201</v>
      </c>
      <c r="D563" s="1233">
        <v>210235105</v>
      </c>
      <c r="E563" s="1234">
        <v>10</v>
      </c>
    </row>
    <row r="564" spans="1:5" ht="16.5" customHeight="1">
      <c r="A564" s="1232" t="b">
        <v>1</v>
      </c>
      <c r="B564" s="1210" t="s">
        <v>4607</v>
      </c>
      <c r="C564" s="1221">
        <v>210225201</v>
      </c>
      <c r="D564" s="1233">
        <v>210235106</v>
      </c>
      <c r="E564" s="1234">
        <v>15</v>
      </c>
    </row>
    <row r="565" spans="1:5" ht="16.5" customHeight="1">
      <c r="A565" s="1235" t="b">
        <v>1</v>
      </c>
      <c r="B565" s="1180" t="s">
        <v>4608</v>
      </c>
      <c r="C565" s="1175">
        <v>210225202</v>
      </c>
      <c r="D565" s="1233">
        <v>210230303</v>
      </c>
      <c r="E565" s="1236">
        <v>2.0999999999999996</v>
      </c>
    </row>
    <row r="566" spans="1:5" ht="16.5" customHeight="1">
      <c r="A566" s="1235" t="b">
        <v>1</v>
      </c>
      <c r="B566" s="1180" t="s">
        <v>4608</v>
      </c>
      <c r="C566" s="1237">
        <v>210225202</v>
      </c>
      <c r="D566" s="1237">
        <v>210230304</v>
      </c>
      <c r="E566" s="1236">
        <v>0.72</v>
      </c>
    </row>
    <row r="567" spans="1:5" ht="16.5" customHeight="1">
      <c r="A567" s="1235" t="b">
        <v>1</v>
      </c>
      <c r="B567" s="1180" t="s">
        <v>4608</v>
      </c>
      <c r="C567" s="1237">
        <v>210225202</v>
      </c>
      <c r="D567" s="1237">
        <v>210230305</v>
      </c>
      <c r="E567" s="1236">
        <v>0.18</v>
      </c>
    </row>
    <row r="568" spans="1:5" ht="16.5" customHeight="1">
      <c r="A568" s="1235" t="b">
        <v>1</v>
      </c>
      <c r="B568" s="1180" t="s">
        <v>4609</v>
      </c>
      <c r="C568" s="1237">
        <v>210225202</v>
      </c>
      <c r="D568" s="1233">
        <v>210230403</v>
      </c>
      <c r="E568" s="1236">
        <v>3.5</v>
      </c>
    </row>
    <row r="569" spans="1:5" ht="16.5" customHeight="1">
      <c r="A569" s="1235" t="b">
        <v>1</v>
      </c>
      <c r="B569" s="1180" t="s">
        <v>4609</v>
      </c>
      <c r="C569" s="1237">
        <v>210225202</v>
      </c>
      <c r="D569" s="1237">
        <v>210230404</v>
      </c>
      <c r="E569" s="1236">
        <v>1.2</v>
      </c>
    </row>
    <row r="570" spans="1:5" ht="16.5" customHeight="1">
      <c r="A570" s="1235" t="b">
        <v>1</v>
      </c>
      <c r="B570" s="1180" t="s">
        <v>4609</v>
      </c>
      <c r="C570" s="1237">
        <v>210225202</v>
      </c>
      <c r="D570" s="1237">
        <v>210230405</v>
      </c>
      <c r="E570" s="1236">
        <v>0.3</v>
      </c>
    </row>
    <row r="571" spans="1:5" ht="16.5" customHeight="1">
      <c r="A571" s="1235" t="b">
        <v>1</v>
      </c>
      <c r="B571" s="1180" t="s">
        <v>4610</v>
      </c>
      <c r="C571" s="1237">
        <v>210225202</v>
      </c>
      <c r="D571" s="1233">
        <v>210230503</v>
      </c>
      <c r="E571" s="1236">
        <v>3.5</v>
      </c>
    </row>
    <row r="572" spans="1:5" ht="16.5" customHeight="1">
      <c r="A572" s="1235" t="b">
        <v>1</v>
      </c>
      <c r="B572" s="1180" t="s">
        <v>4610</v>
      </c>
      <c r="C572" s="1237">
        <v>210225202</v>
      </c>
      <c r="D572" s="1237">
        <v>210230504</v>
      </c>
      <c r="E572" s="1236">
        <v>1.2</v>
      </c>
    </row>
    <row r="573" spans="1:5" ht="16.5" customHeight="1">
      <c r="A573" s="1235" t="b">
        <v>1</v>
      </c>
      <c r="B573" s="1180" t="s">
        <v>4610</v>
      </c>
      <c r="C573" s="1237">
        <v>210225202</v>
      </c>
      <c r="D573" s="1237">
        <v>210230505</v>
      </c>
      <c r="E573" s="1236">
        <v>0.3</v>
      </c>
    </row>
    <row r="574" spans="1:5" ht="16.5" customHeight="1">
      <c r="A574" s="1235" t="b">
        <v>1</v>
      </c>
      <c r="B574" s="1180" t="s">
        <v>4611</v>
      </c>
      <c r="C574" s="1237">
        <v>210225202</v>
      </c>
      <c r="D574" s="1233">
        <v>210230603</v>
      </c>
      <c r="E574" s="1236">
        <v>21</v>
      </c>
    </row>
    <row r="575" spans="1:5" ht="16.5" customHeight="1">
      <c r="A575" s="1235" t="b">
        <v>1</v>
      </c>
      <c r="B575" s="1180" t="s">
        <v>4611</v>
      </c>
      <c r="C575" s="1237">
        <v>210225202</v>
      </c>
      <c r="D575" s="1237">
        <v>210230604</v>
      </c>
      <c r="E575" s="1236">
        <v>7.1999999999999993</v>
      </c>
    </row>
    <row r="576" spans="1:5" ht="16.5" customHeight="1">
      <c r="A576" s="1235" t="b">
        <v>1</v>
      </c>
      <c r="B576" s="1180" t="s">
        <v>4611</v>
      </c>
      <c r="C576" s="1237">
        <v>210225202</v>
      </c>
      <c r="D576" s="1237">
        <v>210230605</v>
      </c>
      <c r="E576" s="1236">
        <v>1.7999999999999998</v>
      </c>
    </row>
    <row r="577" spans="1:5" ht="16.5" customHeight="1">
      <c r="A577" s="1235" t="b">
        <v>1</v>
      </c>
      <c r="B577" s="1180" t="s">
        <v>4612</v>
      </c>
      <c r="C577" s="1237">
        <v>210225202</v>
      </c>
      <c r="D577" s="1238">
        <v>210235202</v>
      </c>
      <c r="E577" s="1236">
        <v>30</v>
      </c>
    </row>
    <row r="578" spans="1:5" ht="16.5" customHeight="1">
      <c r="A578" s="1235" t="b">
        <v>1</v>
      </c>
      <c r="B578" s="1180" t="s">
        <v>4613</v>
      </c>
      <c r="C578" s="1237">
        <v>210225202</v>
      </c>
      <c r="D578" s="1238">
        <v>210235204</v>
      </c>
      <c r="E578" s="1236">
        <v>2</v>
      </c>
    </row>
    <row r="579" spans="1:5" ht="16.5" customHeight="1">
      <c r="A579" s="1235" t="b">
        <v>1</v>
      </c>
      <c r="B579" s="1180" t="s">
        <v>4614</v>
      </c>
      <c r="C579" s="1237">
        <v>210225202</v>
      </c>
      <c r="D579" s="1238">
        <v>210235205</v>
      </c>
      <c r="E579" s="1236">
        <v>20</v>
      </c>
    </row>
    <row r="580" spans="1:5" ht="16.5" customHeight="1">
      <c r="A580" s="1235" t="b">
        <v>1</v>
      </c>
      <c r="B580" s="1180" t="s">
        <v>4615</v>
      </c>
      <c r="C580" s="1237">
        <v>210225202</v>
      </c>
      <c r="D580" s="1238">
        <v>210235206</v>
      </c>
      <c r="E580" s="1236">
        <v>5</v>
      </c>
    </row>
    <row r="581" spans="1:5" ht="16.5" customHeight="1">
      <c r="A581" s="1239" t="b">
        <v>1</v>
      </c>
      <c r="B581" s="1204" t="s">
        <v>4616</v>
      </c>
      <c r="C581" s="1175">
        <v>210225203</v>
      </c>
      <c r="D581" s="1233">
        <v>210230302</v>
      </c>
      <c r="E581" s="1240">
        <v>6</v>
      </c>
    </row>
    <row r="582" spans="1:5" ht="16.5" customHeight="1">
      <c r="A582" s="1239" t="b">
        <v>1</v>
      </c>
      <c r="B582" s="1204" t="s">
        <v>4616</v>
      </c>
      <c r="C582" s="1241">
        <v>210225203</v>
      </c>
      <c r="D582" s="1241">
        <v>210230303</v>
      </c>
      <c r="E582" s="1240">
        <v>3</v>
      </c>
    </row>
    <row r="583" spans="1:5" ht="16.5" customHeight="1">
      <c r="A583" s="1239" t="b">
        <v>1</v>
      </c>
      <c r="B583" s="1204" t="s">
        <v>4616</v>
      </c>
      <c r="C583" s="1241">
        <v>210225203</v>
      </c>
      <c r="D583" s="1241">
        <v>210230304</v>
      </c>
      <c r="E583" s="1240">
        <v>1</v>
      </c>
    </row>
    <row r="584" spans="1:5" ht="16.5" customHeight="1">
      <c r="A584" s="1239" t="b">
        <v>1</v>
      </c>
      <c r="B584" s="1204" t="s">
        <v>4617</v>
      </c>
      <c r="C584" s="1241">
        <v>210225203</v>
      </c>
      <c r="D584" s="1233">
        <v>210230402</v>
      </c>
      <c r="E584" s="1240">
        <v>12</v>
      </c>
    </row>
    <row r="585" spans="1:5" ht="16.5" customHeight="1">
      <c r="A585" s="1239" t="b">
        <v>1</v>
      </c>
      <c r="B585" s="1204" t="s">
        <v>4617</v>
      </c>
      <c r="C585" s="1241">
        <v>210225203</v>
      </c>
      <c r="D585" s="1241">
        <v>210230403</v>
      </c>
      <c r="E585" s="1240">
        <v>6</v>
      </c>
    </row>
    <row r="586" spans="1:5" ht="16.5" customHeight="1">
      <c r="A586" s="1239" t="b">
        <v>1</v>
      </c>
      <c r="B586" s="1204" t="s">
        <v>4617</v>
      </c>
      <c r="C586" s="1241">
        <v>210225203</v>
      </c>
      <c r="D586" s="1241">
        <v>210230404</v>
      </c>
      <c r="E586" s="1240">
        <v>2</v>
      </c>
    </row>
    <row r="587" spans="1:5" ht="16.5" customHeight="1">
      <c r="A587" s="1239" t="b">
        <v>1</v>
      </c>
      <c r="B587" s="1204" t="s">
        <v>4618</v>
      </c>
      <c r="C587" s="1241">
        <v>210225203</v>
      </c>
      <c r="D587" s="1233">
        <v>210230502</v>
      </c>
      <c r="E587" s="1240">
        <v>9</v>
      </c>
    </row>
    <row r="588" spans="1:5" ht="16.5" customHeight="1">
      <c r="A588" s="1239" t="b">
        <v>1</v>
      </c>
      <c r="B588" s="1204" t="s">
        <v>4618</v>
      </c>
      <c r="C588" s="1241">
        <v>210225203</v>
      </c>
      <c r="D588" s="1241">
        <v>210230503</v>
      </c>
      <c r="E588" s="1240">
        <v>4.5</v>
      </c>
    </row>
    <row r="589" spans="1:5" ht="16.5" customHeight="1">
      <c r="A589" s="1239" t="b">
        <v>1</v>
      </c>
      <c r="B589" s="1204" t="s">
        <v>4618</v>
      </c>
      <c r="C589" s="1241">
        <v>210225203</v>
      </c>
      <c r="D589" s="1241">
        <v>210230504</v>
      </c>
      <c r="E589" s="1240">
        <v>1.5</v>
      </c>
    </row>
    <row r="590" spans="1:5" ht="16.5" customHeight="1">
      <c r="A590" s="1239" t="b">
        <v>1</v>
      </c>
      <c r="B590" s="1204" t="s">
        <v>4619</v>
      </c>
      <c r="C590" s="1241">
        <v>210225203</v>
      </c>
      <c r="D590" s="1233">
        <v>210230602</v>
      </c>
      <c r="E590" s="1240">
        <v>9</v>
      </c>
    </row>
    <row r="591" spans="1:5" ht="16.5" customHeight="1">
      <c r="A591" s="1239" t="b">
        <v>1</v>
      </c>
      <c r="B591" s="1204" t="s">
        <v>4619</v>
      </c>
      <c r="C591" s="1241">
        <v>210225203</v>
      </c>
      <c r="D591" s="1241">
        <v>210230603</v>
      </c>
      <c r="E591" s="1240">
        <v>4.5</v>
      </c>
    </row>
    <row r="592" spans="1:5" ht="16.5" customHeight="1">
      <c r="A592" s="1239" t="b">
        <v>1</v>
      </c>
      <c r="B592" s="1204" t="s">
        <v>4619</v>
      </c>
      <c r="C592" s="1241">
        <v>210225203</v>
      </c>
      <c r="D592" s="1241">
        <v>210230604</v>
      </c>
      <c r="E592" s="1240">
        <v>1.5</v>
      </c>
    </row>
    <row r="593" spans="1:5" ht="16.5" customHeight="1">
      <c r="A593" s="1239" t="b">
        <v>1</v>
      </c>
      <c r="B593" s="1204" t="s">
        <v>4620</v>
      </c>
      <c r="C593" s="1241">
        <v>210225203</v>
      </c>
      <c r="D593" s="1238">
        <v>210235112</v>
      </c>
      <c r="E593" s="1240">
        <v>10</v>
      </c>
    </row>
    <row r="594" spans="1:5" ht="16.5" customHeight="1">
      <c r="A594" s="1239" t="b">
        <v>1</v>
      </c>
      <c r="B594" s="1204" t="s">
        <v>4621</v>
      </c>
      <c r="C594" s="1241">
        <v>210225203</v>
      </c>
      <c r="D594" s="1238">
        <v>210235114</v>
      </c>
      <c r="E594" s="1240">
        <v>5</v>
      </c>
    </row>
    <row r="595" spans="1:5" ht="16.5" customHeight="1">
      <c r="A595" s="1239" t="b">
        <v>1</v>
      </c>
      <c r="B595" s="1204" t="s">
        <v>4622</v>
      </c>
      <c r="C595" s="1241">
        <v>210225203</v>
      </c>
      <c r="D595" s="1238">
        <v>210235115</v>
      </c>
      <c r="E595" s="1240">
        <v>10</v>
      </c>
    </row>
    <row r="596" spans="1:5" ht="16.5" customHeight="1">
      <c r="A596" s="1239" t="b">
        <v>1</v>
      </c>
      <c r="B596" s="1204" t="s">
        <v>4623</v>
      </c>
      <c r="C596" s="1241">
        <v>210225203</v>
      </c>
      <c r="D596" s="1238">
        <v>210235116</v>
      </c>
      <c r="E596" s="1240">
        <v>15</v>
      </c>
    </row>
    <row r="597" spans="1:5" ht="16.5" customHeight="1">
      <c r="A597" s="1235" t="b">
        <v>1</v>
      </c>
      <c r="B597" s="1180" t="s">
        <v>4624</v>
      </c>
      <c r="C597" s="1175">
        <v>210225204</v>
      </c>
      <c r="D597" s="1233">
        <v>210230303</v>
      </c>
      <c r="E597" s="1236">
        <v>1.7999999999999998</v>
      </c>
    </row>
    <row r="598" spans="1:5" ht="16.5" customHeight="1">
      <c r="A598" s="1235" t="b">
        <v>1</v>
      </c>
      <c r="B598" s="1180" t="s">
        <v>4624</v>
      </c>
      <c r="C598" s="1237">
        <v>210225204</v>
      </c>
      <c r="D598" s="1237">
        <v>210230304</v>
      </c>
      <c r="E598" s="1236">
        <v>0.89999999999999991</v>
      </c>
    </row>
    <row r="599" spans="1:5" ht="16.5" customHeight="1">
      <c r="A599" s="1235" t="b">
        <v>1</v>
      </c>
      <c r="B599" s="1180" t="s">
        <v>4624</v>
      </c>
      <c r="C599" s="1237">
        <v>210225204</v>
      </c>
      <c r="D599" s="1237">
        <v>210230305</v>
      </c>
      <c r="E599" s="1236">
        <v>0.30000000000000004</v>
      </c>
    </row>
    <row r="600" spans="1:5" ht="16.5" customHeight="1">
      <c r="A600" s="1235" t="b">
        <v>1</v>
      </c>
      <c r="B600" s="1180" t="s">
        <v>4625</v>
      </c>
      <c r="C600" s="1237">
        <v>210225204</v>
      </c>
      <c r="D600" s="1233">
        <v>210230403</v>
      </c>
      <c r="E600" s="1236">
        <v>3</v>
      </c>
    </row>
    <row r="601" spans="1:5" ht="16.5" customHeight="1">
      <c r="A601" s="1235" t="b">
        <v>1</v>
      </c>
      <c r="B601" s="1180" t="s">
        <v>4625</v>
      </c>
      <c r="C601" s="1237">
        <v>210225204</v>
      </c>
      <c r="D601" s="1237">
        <v>210230404</v>
      </c>
      <c r="E601" s="1236">
        <v>1.5</v>
      </c>
    </row>
    <row r="602" spans="1:5" ht="16.5" customHeight="1">
      <c r="A602" s="1235" t="b">
        <v>1</v>
      </c>
      <c r="B602" s="1180" t="s">
        <v>4625</v>
      </c>
      <c r="C602" s="1237">
        <v>210225204</v>
      </c>
      <c r="D602" s="1237">
        <v>210230405</v>
      </c>
      <c r="E602" s="1236">
        <v>0.5</v>
      </c>
    </row>
    <row r="603" spans="1:5" ht="16.5" customHeight="1">
      <c r="A603" s="1235" t="b">
        <v>1</v>
      </c>
      <c r="B603" s="1180" t="s">
        <v>4626</v>
      </c>
      <c r="C603" s="1237">
        <v>210225204</v>
      </c>
      <c r="D603" s="1233">
        <v>210230503</v>
      </c>
      <c r="E603" s="1236">
        <v>3</v>
      </c>
    </row>
    <row r="604" spans="1:5" ht="16.5" customHeight="1">
      <c r="A604" s="1235" t="b">
        <v>1</v>
      </c>
      <c r="B604" s="1180" t="s">
        <v>4626</v>
      </c>
      <c r="C604" s="1237">
        <v>210225204</v>
      </c>
      <c r="D604" s="1237">
        <v>210230504</v>
      </c>
      <c r="E604" s="1236">
        <v>1.5</v>
      </c>
    </row>
    <row r="605" spans="1:5" ht="16.5" customHeight="1">
      <c r="A605" s="1235" t="b">
        <v>1</v>
      </c>
      <c r="B605" s="1180" t="s">
        <v>4626</v>
      </c>
      <c r="C605" s="1237">
        <v>210225204</v>
      </c>
      <c r="D605" s="1237">
        <v>210230505</v>
      </c>
      <c r="E605" s="1236">
        <v>0.5</v>
      </c>
    </row>
    <row r="606" spans="1:5" ht="16.5" customHeight="1">
      <c r="A606" s="1235" t="b">
        <v>1</v>
      </c>
      <c r="B606" s="1180" t="s">
        <v>4627</v>
      </c>
      <c r="C606" s="1237">
        <v>210225204</v>
      </c>
      <c r="D606" s="1233">
        <v>210230603</v>
      </c>
      <c r="E606" s="1236">
        <v>18</v>
      </c>
    </row>
    <row r="607" spans="1:5" ht="16.5" customHeight="1">
      <c r="A607" s="1235" t="b">
        <v>1</v>
      </c>
      <c r="B607" s="1180" t="s">
        <v>4627</v>
      </c>
      <c r="C607" s="1237">
        <v>210225204</v>
      </c>
      <c r="D607" s="1237">
        <v>210230604</v>
      </c>
      <c r="E607" s="1236">
        <v>9</v>
      </c>
    </row>
    <row r="608" spans="1:5" ht="16.5" customHeight="1">
      <c r="A608" s="1235" t="b">
        <v>1</v>
      </c>
      <c r="B608" s="1180" t="s">
        <v>4627</v>
      </c>
      <c r="C608" s="1237">
        <v>210225204</v>
      </c>
      <c r="D608" s="1237">
        <v>210230605</v>
      </c>
      <c r="E608" s="1236">
        <v>3</v>
      </c>
    </row>
    <row r="609" spans="1:5" ht="16.5" customHeight="1">
      <c r="A609" s="1235" t="b">
        <v>1</v>
      </c>
      <c r="B609" s="1180" t="s">
        <v>4628</v>
      </c>
      <c r="C609" s="1237">
        <v>210225204</v>
      </c>
      <c r="D609" s="1238">
        <v>210235212</v>
      </c>
      <c r="E609" s="1236">
        <v>30</v>
      </c>
    </row>
    <row r="610" spans="1:5" ht="16.5" customHeight="1">
      <c r="A610" s="1235" t="b">
        <v>1</v>
      </c>
      <c r="B610" s="1180" t="s">
        <v>4629</v>
      </c>
      <c r="C610" s="1237">
        <v>210225204</v>
      </c>
      <c r="D610" s="1238">
        <v>210235214</v>
      </c>
      <c r="E610" s="1236">
        <v>2</v>
      </c>
    </row>
    <row r="611" spans="1:5" ht="16.5" customHeight="1">
      <c r="A611" s="1235" t="b">
        <v>1</v>
      </c>
      <c r="B611" s="1180" t="s">
        <v>4630</v>
      </c>
      <c r="C611" s="1237">
        <v>210225204</v>
      </c>
      <c r="D611" s="1238">
        <v>210235215</v>
      </c>
      <c r="E611" s="1236">
        <v>20</v>
      </c>
    </row>
    <row r="612" spans="1:5" ht="16.5" customHeight="1">
      <c r="A612" s="1235" t="b">
        <v>1</v>
      </c>
      <c r="B612" s="1180" t="s">
        <v>4631</v>
      </c>
      <c r="C612" s="1237">
        <v>210225204</v>
      </c>
      <c r="D612" s="1238">
        <v>210235216</v>
      </c>
      <c r="E612" s="1236">
        <v>5</v>
      </c>
    </row>
    <row r="613" spans="1:5" ht="16.5" customHeight="1">
      <c r="A613" s="1232" t="b">
        <v>1</v>
      </c>
      <c r="B613" s="1210" t="s">
        <v>4632</v>
      </c>
      <c r="C613" s="1175">
        <v>210225205</v>
      </c>
      <c r="D613" s="1233">
        <v>210230302</v>
      </c>
      <c r="E613" s="1234">
        <v>5</v>
      </c>
    </row>
    <row r="614" spans="1:5" ht="16.5" customHeight="1">
      <c r="A614" s="1232" t="b">
        <v>1</v>
      </c>
      <c r="B614" s="1210" t="s">
        <v>4632</v>
      </c>
      <c r="C614" s="1221">
        <v>210225205</v>
      </c>
      <c r="D614" s="1241">
        <v>210230303</v>
      </c>
      <c r="E614" s="1234">
        <v>3.5999999999999996</v>
      </c>
    </row>
    <row r="615" spans="1:5" ht="16.5" customHeight="1">
      <c r="A615" s="1232" t="b">
        <v>1</v>
      </c>
      <c r="B615" s="1210" t="s">
        <v>4632</v>
      </c>
      <c r="C615" s="1221">
        <v>210225205</v>
      </c>
      <c r="D615" s="1241">
        <v>210230304</v>
      </c>
      <c r="E615" s="1234">
        <v>1.4000000000000001</v>
      </c>
    </row>
    <row r="616" spans="1:5" ht="16.5" customHeight="1">
      <c r="A616" s="1232" t="b">
        <v>1</v>
      </c>
      <c r="B616" s="1210" t="s">
        <v>4633</v>
      </c>
      <c r="C616" s="1221">
        <v>210225205</v>
      </c>
      <c r="D616" s="1233">
        <v>210230402</v>
      </c>
      <c r="E616" s="1234">
        <v>10</v>
      </c>
    </row>
    <row r="617" spans="1:5" ht="16.5" customHeight="1">
      <c r="A617" s="1232" t="b">
        <v>1</v>
      </c>
      <c r="B617" s="1210" t="s">
        <v>4633</v>
      </c>
      <c r="C617" s="1221">
        <v>210225205</v>
      </c>
      <c r="D617" s="1241">
        <v>210230403</v>
      </c>
      <c r="E617" s="1234">
        <v>7.1999999999999993</v>
      </c>
    </row>
    <row r="618" spans="1:5" ht="16.5" customHeight="1">
      <c r="A618" s="1232" t="b">
        <v>1</v>
      </c>
      <c r="B618" s="1210" t="s">
        <v>4633</v>
      </c>
      <c r="C618" s="1221">
        <v>210225205</v>
      </c>
      <c r="D618" s="1241">
        <v>210230404</v>
      </c>
      <c r="E618" s="1234">
        <v>2.8000000000000003</v>
      </c>
    </row>
    <row r="619" spans="1:5" ht="16.5" customHeight="1">
      <c r="A619" s="1232" t="b">
        <v>1</v>
      </c>
      <c r="B619" s="1210" t="s">
        <v>4634</v>
      </c>
      <c r="C619" s="1221">
        <v>210225205</v>
      </c>
      <c r="D619" s="1233">
        <v>210230502</v>
      </c>
      <c r="E619" s="1234">
        <v>7.5</v>
      </c>
    </row>
    <row r="620" spans="1:5" ht="16.5" customHeight="1">
      <c r="A620" s="1232" t="b">
        <v>1</v>
      </c>
      <c r="B620" s="1210" t="s">
        <v>4634</v>
      </c>
      <c r="C620" s="1221">
        <v>210225205</v>
      </c>
      <c r="D620" s="1241">
        <v>210230503</v>
      </c>
      <c r="E620" s="1234">
        <v>5.3999999999999995</v>
      </c>
    </row>
    <row r="621" spans="1:5" ht="16.5" customHeight="1">
      <c r="A621" s="1232" t="b">
        <v>1</v>
      </c>
      <c r="B621" s="1210" t="s">
        <v>4634</v>
      </c>
      <c r="C621" s="1221">
        <v>210225205</v>
      </c>
      <c r="D621" s="1241">
        <v>210230504</v>
      </c>
      <c r="E621" s="1234">
        <v>2.1</v>
      </c>
    </row>
    <row r="622" spans="1:5" ht="16.5" customHeight="1">
      <c r="A622" s="1232" t="b">
        <v>1</v>
      </c>
      <c r="B622" s="1210" t="s">
        <v>4635</v>
      </c>
      <c r="C622" s="1221">
        <v>210225205</v>
      </c>
      <c r="D622" s="1233">
        <v>210230602</v>
      </c>
      <c r="E622" s="1234">
        <v>7.5</v>
      </c>
    </row>
    <row r="623" spans="1:5" ht="16.5" customHeight="1">
      <c r="A623" s="1232" t="b">
        <v>1</v>
      </c>
      <c r="B623" s="1210" t="s">
        <v>4635</v>
      </c>
      <c r="C623" s="1221">
        <v>210225205</v>
      </c>
      <c r="D623" s="1241">
        <v>210230603</v>
      </c>
      <c r="E623" s="1234">
        <v>5.3999999999999995</v>
      </c>
    </row>
    <row r="624" spans="1:5" ht="16.5" customHeight="1">
      <c r="A624" s="1232" t="b">
        <v>1</v>
      </c>
      <c r="B624" s="1210" t="s">
        <v>4635</v>
      </c>
      <c r="C624" s="1221">
        <v>210225205</v>
      </c>
      <c r="D624" s="1241">
        <v>210230604</v>
      </c>
      <c r="E624" s="1234">
        <v>2.1</v>
      </c>
    </row>
    <row r="625" spans="1:5" ht="16.5" customHeight="1">
      <c r="A625" s="1232" t="b">
        <v>1</v>
      </c>
      <c r="B625" s="1210" t="s">
        <v>4636</v>
      </c>
      <c r="C625" s="1221">
        <v>210225205</v>
      </c>
      <c r="D625" s="1238">
        <v>210235122</v>
      </c>
      <c r="E625" s="1234">
        <v>10</v>
      </c>
    </row>
    <row r="626" spans="1:5" ht="16.5" customHeight="1">
      <c r="A626" s="1232" t="b">
        <v>1</v>
      </c>
      <c r="B626" s="1210" t="s">
        <v>4637</v>
      </c>
      <c r="C626" s="1221">
        <v>210225205</v>
      </c>
      <c r="D626" s="1238">
        <v>210235124</v>
      </c>
      <c r="E626" s="1234">
        <v>5</v>
      </c>
    </row>
    <row r="627" spans="1:5" ht="16.5" customHeight="1">
      <c r="A627" s="1232" t="b">
        <v>1</v>
      </c>
      <c r="B627" s="1210" t="s">
        <v>4638</v>
      </c>
      <c r="C627" s="1221">
        <v>210225205</v>
      </c>
      <c r="D627" s="1238">
        <v>210235125</v>
      </c>
      <c r="E627" s="1234">
        <v>10</v>
      </c>
    </row>
    <row r="628" spans="1:5" ht="16.5" customHeight="1">
      <c r="A628" s="1232" t="b">
        <v>1</v>
      </c>
      <c r="B628" s="1210" t="s">
        <v>4639</v>
      </c>
      <c r="C628" s="1221">
        <v>210225205</v>
      </c>
      <c r="D628" s="1238">
        <v>210235126</v>
      </c>
      <c r="E628" s="1234">
        <v>15</v>
      </c>
    </row>
    <row r="629" spans="1:5" ht="16.5" customHeight="1">
      <c r="A629" s="1235" t="b">
        <v>1</v>
      </c>
      <c r="B629" s="1180" t="s">
        <v>4640</v>
      </c>
      <c r="C629" s="1175">
        <v>210225206</v>
      </c>
      <c r="D629" s="1233">
        <v>210230303</v>
      </c>
      <c r="E629" s="1236">
        <v>1.5</v>
      </c>
    </row>
    <row r="630" spans="1:5" ht="16.5" customHeight="1">
      <c r="A630" s="1235" t="b">
        <v>1</v>
      </c>
      <c r="B630" s="1180" t="s">
        <v>4640</v>
      </c>
      <c r="C630" s="1237">
        <v>210225206</v>
      </c>
      <c r="D630" s="1237">
        <v>210230304</v>
      </c>
      <c r="E630" s="1236">
        <v>1.08</v>
      </c>
    </row>
    <row r="631" spans="1:5" ht="16.5" customHeight="1">
      <c r="A631" s="1235" t="b">
        <v>1</v>
      </c>
      <c r="B631" s="1180" t="s">
        <v>4640</v>
      </c>
      <c r="C631" s="1237">
        <v>210225206</v>
      </c>
      <c r="D631" s="1237">
        <v>210230305</v>
      </c>
      <c r="E631" s="1236">
        <v>0.42000000000000004</v>
      </c>
    </row>
    <row r="632" spans="1:5" ht="16.5" customHeight="1">
      <c r="A632" s="1235" t="b">
        <v>1</v>
      </c>
      <c r="B632" s="1180" t="s">
        <v>4641</v>
      </c>
      <c r="C632" s="1237">
        <v>210225206</v>
      </c>
      <c r="D632" s="1233">
        <v>210230403</v>
      </c>
      <c r="E632" s="1236">
        <v>2.5</v>
      </c>
    </row>
    <row r="633" spans="1:5" ht="16.5" customHeight="1">
      <c r="A633" s="1235" t="b">
        <v>1</v>
      </c>
      <c r="B633" s="1180" t="s">
        <v>4641</v>
      </c>
      <c r="C633" s="1237">
        <v>210225206</v>
      </c>
      <c r="D633" s="1237">
        <v>210230404</v>
      </c>
      <c r="E633" s="1236">
        <v>1.7999999999999998</v>
      </c>
    </row>
    <row r="634" spans="1:5" ht="16.5" customHeight="1">
      <c r="A634" s="1235" t="b">
        <v>1</v>
      </c>
      <c r="B634" s="1180" t="s">
        <v>4641</v>
      </c>
      <c r="C634" s="1237">
        <v>210225206</v>
      </c>
      <c r="D634" s="1237">
        <v>210230405</v>
      </c>
      <c r="E634" s="1236">
        <v>0.70000000000000007</v>
      </c>
    </row>
    <row r="635" spans="1:5" ht="16.5" customHeight="1">
      <c r="A635" s="1235" t="b">
        <v>1</v>
      </c>
      <c r="B635" s="1180" t="s">
        <v>4642</v>
      </c>
      <c r="C635" s="1237">
        <v>210225206</v>
      </c>
      <c r="D635" s="1233">
        <v>210230503</v>
      </c>
      <c r="E635" s="1236">
        <v>2.5</v>
      </c>
    </row>
    <row r="636" spans="1:5" ht="16.5" customHeight="1">
      <c r="A636" s="1235" t="b">
        <v>1</v>
      </c>
      <c r="B636" s="1180" t="s">
        <v>4642</v>
      </c>
      <c r="C636" s="1237">
        <v>210225206</v>
      </c>
      <c r="D636" s="1237">
        <v>210230504</v>
      </c>
      <c r="E636" s="1236">
        <v>1.7999999999999998</v>
      </c>
    </row>
    <row r="637" spans="1:5" ht="16.5" customHeight="1">
      <c r="A637" s="1235" t="b">
        <v>1</v>
      </c>
      <c r="B637" s="1180" t="s">
        <v>4642</v>
      </c>
      <c r="C637" s="1237">
        <v>210225206</v>
      </c>
      <c r="D637" s="1237">
        <v>210230505</v>
      </c>
      <c r="E637" s="1236">
        <v>0.70000000000000007</v>
      </c>
    </row>
    <row r="638" spans="1:5" ht="16.5" customHeight="1">
      <c r="A638" s="1235" t="b">
        <v>1</v>
      </c>
      <c r="B638" s="1180" t="s">
        <v>4643</v>
      </c>
      <c r="C638" s="1237">
        <v>210225206</v>
      </c>
      <c r="D638" s="1233">
        <v>210230603</v>
      </c>
      <c r="E638" s="1236">
        <v>15</v>
      </c>
    </row>
    <row r="639" spans="1:5" ht="16.5" customHeight="1">
      <c r="A639" s="1235" t="b">
        <v>1</v>
      </c>
      <c r="B639" s="1180" t="s">
        <v>4643</v>
      </c>
      <c r="C639" s="1237">
        <v>210225206</v>
      </c>
      <c r="D639" s="1237">
        <v>210230604</v>
      </c>
      <c r="E639" s="1236">
        <v>10.799999999999999</v>
      </c>
    </row>
    <row r="640" spans="1:5" ht="16.5" customHeight="1">
      <c r="A640" s="1235" t="b">
        <v>1</v>
      </c>
      <c r="B640" s="1180" t="s">
        <v>4643</v>
      </c>
      <c r="C640" s="1237">
        <v>210225206</v>
      </c>
      <c r="D640" s="1237">
        <v>210230605</v>
      </c>
      <c r="E640" s="1236">
        <v>4.2</v>
      </c>
    </row>
    <row r="641" spans="1:5" ht="16.5" customHeight="1">
      <c r="A641" s="1235" t="b">
        <v>1</v>
      </c>
      <c r="B641" s="1180" t="s">
        <v>4644</v>
      </c>
      <c r="C641" s="1237">
        <v>210225206</v>
      </c>
      <c r="D641" s="1238">
        <v>210235222</v>
      </c>
      <c r="E641" s="1236">
        <v>30</v>
      </c>
    </row>
    <row r="642" spans="1:5" ht="16.5" customHeight="1">
      <c r="A642" s="1235" t="b">
        <v>1</v>
      </c>
      <c r="B642" s="1180" t="s">
        <v>4645</v>
      </c>
      <c r="C642" s="1237">
        <v>210225206</v>
      </c>
      <c r="D642" s="1238">
        <v>210235224</v>
      </c>
      <c r="E642" s="1236">
        <v>2</v>
      </c>
    </row>
    <row r="643" spans="1:5" ht="16.5" customHeight="1">
      <c r="A643" s="1235" t="b">
        <v>1</v>
      </c>
      <c r="B643" s="1180" t="s">
        <v>4646</v>
      </c>
      <c r="C643" s="1237">
        <v>210225206</v>
      </c>
      <c r="D643" s="1238">
        <v>210235225</v>
      </c>
      <c r="E643" s="1236">
        <v>20</v>
      </c>
    </row>
    <row r="644" spans="1:5" ht="16.5" customHeight="1">
      <c r="A644" s="1235" t="b">
        <v>1</v>
      </c>
      <c r="B644" s="1180" t="s">
        <v>4647</v>
      </c>
      <c r="C644" s="1237">
        <v>210225206</v>
      </c>
      <c r="D644" s="1238">
        <v>210235226</v>
      </c>
      <c r="E644" s="1236">
        <v>5</v>
      </c>
    </row>
    <row r="645" spans="1:5" ht="16.5" customHeight="1">
      <c r="A645" s="1239" t="b">
        <v>1</v>
      </c>
      <c r="B645" s="1204" t="s">
        <v>4648</v>
      </c>
      <c r="C645" s="1175">
        <v>210225206</v>
      </c>
      <c r="D645" s="1233">
        <v>210230302</v>
      </c>
      <c r="E645" s="1240">
        <v>4</v>
      </c>
    </row>
    <row r="646" spans="1:5" ht="16.5" customHeight="1">
      <c r="A646" s="1239" t="b">
        <v>1</v>
      </c>
      <c r="B646" s="1204" t="s">
        <v>4648</v>
      </c>
      <c r="C646" s="1241">
        <v>210225206</v>
      </c>
      <c r="D646" s="1241">
        <v>210230303</v>
      </c>
      <c r="E646" s="1240">
        <v>4.2</v>
      </c>
    </row>
    <row r="647" spans="1:5" ht="16.5" customHeight="1">
      <c r="A647" s="1239" t="b">
        <v>1</v>
      </c>
      <c r="B647" s="1204" t="s">
        <v>4648</v>
      </c>
      <c r="C647" s="1241">
        <v>210225206</v>
      </c>
      <c r="D647" s="1241">
        <v>210230304</v>
      </c>
      <c r="E647" s="1240">
        <v>1.7999999999999998</v>
      </c>
    </row>
    <row r="648" spans="1:5" ht="16.5" customHeight="1">
      <c r="A648" s="1239" t="b">
        <v>1</v>
      </c>
      <c r="B648" s="1204" t="s">
        <v>4649</v>
      </c>
      <c r="C648" s="1241">
        <v>210225206</v>
      </c>
      <c r="D648" s="1233">
        <v>210230402</v>
      </c>
      <c r="E648" s="1240">
        <v>8</v>
      </c>
    </row>
    <row r="649" spans="1:5" ht="16.5" customHeight="1">
      <c r="A649" s="1239" t="b">
        <v>1</v>
      </c>
      <c r="B649" s="1204" t="s">
        <v>4649</v>
      </c>
      <c r="C649" s="1241">
        <v>210225206</v>
      </c>
      <c r="D649" s="1241">
        <v>210230403</v>
      </c>
      <c r="E649" s="1240">
        <v>8.4</v>
      </c>
    </row>
    <row r="650" spans="1:5" ht="16.5" customHeight="1">
      <c r="A650" s="1239" t="b">
        <v>1</v>
      </c>
      <c r="B650" s="1204" t="s">
        <v>4649</v>
      </c>
      <c r="C650" s="1241">
        <v>210225206</v>
      </c>
      <c r="D650" s="1241">
        <v>210230404</v>
      </c>
      <c r="E650" s="1240">
        <v>3.5999999999999996</v>
      </c>
    </row>
    <row r="651" spans="1:5" ht="16.5" customHeight="1">
      <c r="A651" s="1239" t="b">
        <v>1</v>
      </c>
      <c r="B651" s="1204" t="s">
        <v>4650</v>
      </c>
      <c r="C651" s="1241">
        <v>210225206</v>
      </c>
      <c r="D651" s="1233">
        <v>210230502</v>
      </c>
      <c r="E651" s="1240">
        <v>6</v>
      </c>
    </row>
    <row r="652" spans="1:5" ht="16.5" customHeight="1">
      <c r="A652" s="1239" t="b">
        <v>1</v>
      </c>
      <c r="B652" s="1204" t="s">
        <v>4650</v>
      </c>
      <c r="C652" s="1241">
        <v>210225206</v>
      </c>
      <c r="D652" s="1241">
        <v>210230503</v>
      </c>
      <c r="E652" s="1240">
        <v>6.3</v>
      </c>
    </row>
    <row r="653" spans="1:5" ht="16.5" customHeight="1">
      <c r="A653" s="1239" t="b">
        <v>1</v>
      </c>
      <c r="B653" s="1204" t="s">
        <v>4650</v>
      </c>
      <c r="C653" s="1241">
        <v>210225206</v>
      </c>
      <c r="D653" s="1241">
        <v>210230504</v>
      </c>
      <c r="E653" s="1240">
        <v>2.6999999999999997</v>
      </c>
    </row>
    <row r="654" spans="1:5" ht="16.5" customHeight="1">
      <c r="A654" s="1239" t="b">
        <v>1</v>
      </c>
      <c r="B654" s="1204" t="s">
        <v>4651</v>
      </c>
      <c r="C654" s="1241">
        <v>210225206</v>
      </c>
      <c r="D654" s="1233">
        <v>210230602</v>
      </c>
      <c r="E654" s="1240">
        <v>6</v>
      </c>
    </row>
    <row r="655" spans="1:5" ht="16.5" customHeight="1">
      <c r="A655" s="1239" t="b">
        <v>1</v>
      </c>
      <c r="B655" s="1204" t="s">
        <v>4651</v>
      </c>
      <c r="C655" s="1241">
        <v>210225206</v>
      </c>
      <c r="D655" s="1241">
        <v>210230603</v>
      </c>
      <c r="E655" s="1240">
        <v>6.3</v>
      </c>
    </row>
    <row r="656" spans="1:5" ht="16.5" customHeight="1">
      <c r="A656" s="1239" t="b">
        <v>1</v>
      </c>
      <c r="B656" s="1204" t="s">
        <v>4651</v>
      </c>
      <c r="C656" s="1241">
        <v>210225206</v>
      </c>
      <c r="D656" s="1241">
        <v>210230604</v>
      </c>
      <c r="E656" s="1240">
        <v>2.6999999999999997</v>
      </c>
    </row>
    <row r="657" spans="1:5" ht="16.5" customHeight="1">
      <c r="A657" s="1239" t="b">
        <v>1</v>
      </c>
      <c r="B657" s="1204" t="s">
        <v>4652</v>
      </c>
      <c r="C657" s="1241">
        <v>210225206</v>
      </c>
      <c r="D657" s="1238">
        <v>210235132</v>
      </c>
      <c r="E657" s="1240">
        <v>10</v>
      </c>
    </row>
    <row r="658" spans="1:5" ht="16.5" customHeight="1">
      <c r="A658" s="1239" t="b">
        <v>1</v>
      </c>
      <c r="B658" s="1204" t="s">
        <v>4653</v>
      </c>
      <c r="C658" s="1241">
        <v>210225206</v>
      </c>
      <c r="D658" s="1238">
        <v>210235134</v>
      </c>
      <c r="E658" s="1240">
        <v>5</v>
      </c>
    </row>
    <row r="659" spans="1:5" ht="16.5" customHeight="1">
      <c r="A659" s="1239" t="b">
        <v>1</v>
      </c>
      <c r="B659" s="1204" t="s">
        <v>4654</v>
      </c>
      <c r="C659" s="1241">
        <v>210225206</v>
      </c>
      <c r="D659" s="1238">
        <v>210235135</v>
      </c>
      <c r="E659" s="1240">
        <v>10</v>
      </c>
    </row>
    <row r="660" spans="1:5" ht="16.5" customHeight="1">
      <c r="A660" s="1239" t="b">
        <v>1</v>
      </c>
      <c r="B660" s="1204" t="s">
        <v>4655</v>
      </c>
      <c r="C660" s="1241">
        <v>210225206</v>
      </c>
      <c r="D660" s="1238">
        <v>210235136</v>
      </c>
      <c r="E660" s="1240">
        <v>15</v>
      </c>
    </row>
    <row r="661" spans="1:5" ht="16.5" customHeight="1">
      <c r="A661" s="1235" t="b">
        <v>1</v>
      </c>
      <c r="B661" s="1180" t="s">
        <v>4656</v>
      </c>
      <c r="C661" s="1175">
        <v>210225207</v>
      </c>
      <c r="D661" s="1233">
        <v>210230303</v>
      </c>
      <c r="E661" s="1236">
        <v>1.2000000000000002</v>
      </c>
    </row>
    <row r="662" spans="1:5" ht="16.5" customHeight="1">
      <c r="A662" s="1235" t="b">
        <v>1</v>
      </c>
      <c r="B662" s="1180" t="s">
        <v>4656</v>
      </c>
      <c r="C662" s="1237">
        <v>210225207</v>
      </c>
      <c r="D662" s="1237">
        <v>210230304</v>
      </c>
      <c r="E662" s="1236">
        <v>1.26</v>
      </c>
    </row>
    <row r="663" spans="1:5" ht="16.5" customHeight="1">
      <c r="A663" s="1235" t="b">
        <v>1</v>
      </c>
      <c r="B663" s="1180" t="s">
        <v>4656</v>
      </c>
      <c r="C663" s="1237">
        <v>210225207</v>
      </c>
      <c r="D663" s="1237">
        <v>210230305</v>
      </c>
      <c r="E663" s="1236">
        <v>0.54</v>
      </c>
    </row>
    <row r="664" spans="1:5" ht="16.5" customHeight="1">
      <c r="A664" s="1235" t="b">
        <v>1</v>
      </c>
      <c r="B664" s="1180" t="s">
        <v>4657</v>
      </c>
      <c r="C664" s="1237">
        <v>210225207</v>
      </c>
      <c r="D664" s="1233">
        <v>210230403</v>
      </c>
      <c r="E664" s="1236">
        <v>2</v>
      </c>
    </row>
    <row r="665" spans="1:5" ht="16.5" customHeight="1">
      <c r="A665" s="1235" t="b">
        <v>1</v>
      </c>
      <c r="B665" s="1180" t="s">
        <v>4657</v>
      </c>
      <c r="C665" s="1237">
        <v>210225207</v>
      </c>
      <c r="D665" s="1237">
        <v>210230404</v>
      </c>
      <c r="E665" s="1236">
        <v>2.1</v>
      </c>
    </row>
    <row r="666" spans="1:5" ht="16.5" customHeight="1">
      <c r="A666" s="1235" t="b">
        <v>1</v>
      </c>
      <c r="B666" s="1180" t="s">
        <v>4657</v>
      </c>
      <c r="C666" s="1237">
        <v>210225207</v>
      </c>
      <c r="D666" s="1237">
        <v>210230405</v>
      </c>
      <c r="E666" s="1236">
        <v>0.89999999999999991</v>
      </c>
    </row>
    <row r="667" spans="1:5" ht="16.5" customHeight="1">
      <c r="A667" s="1235" t="b">
        <v>1</v>
      </c>
      <c r="B667" s="1180" t="s">
        <v>4658</v>
      </c>
      <c r="C667" s="1237">
        <v>210225207</v>
      </c>
      <c r="D667" s="1233">
        <v>210230503</v>
      </c>
      <c r="E667" s="1236">
        <v>2</v>
      </c>
    </row>
    <row r="668" spans="1:5" ht="16.5" customHeight="1">
      <c r="A668" s="1235" t="b">
        <v>1</v>
      </c>
      <c r="B668" s="1180" t="s">
        <v>4658</v>
      </c>
      <c r="C668" s="1237">
        <v>210225207</v>
      </c>
      <c r="D668" s="1237">
        <v>210230504</v>
      </c>
      <c r="E668" s="1236">
        <v>2.1</v>
      </c>
    </row>
    <row r="669" spans="1:5" ht="16.5" customHeight="1">
      <c r="A669" s="1235" t="b">
        <v>1</v>
      </c>
      <c r="B669" s="1180" t="s">
        <v>4658</v>
      </c>
      <c r="C669" s="1237">
        <v>210225207</v>
      </c>
      <c r="D669" s="1237">
        <v>210230505</v>
      </c>
      <c r="E669" s="1236">
        <v>0.89999999999999991</v>
      </c>
    </row>
    <row r="670" spans="1:5" ht="16.5" customHeight="1">
      <c r="A670" s="1235" t="b">
        <v>1</v>
      </c>
      <c r="B670" s="1180" t="s">
        <v>4659</v>
      </c>
      <c r="C670" s="1237">
        <v>210225207</v>
      </c>
      <c r="D670" s="1233">
        <v>210230603</v>
      </c>
      <c r="E670" s="1236">
        <v>12</v>
      </c>
    </row>
    <row r="671" spans="1:5" ht="16.5" customHeight="1">
      <c r="A671" s="1235" t="b">
        <v>1</v>
      </c>
      <c r="B671" s="1180" t="s">
        <v>4659</v>
      </c>
      <c r="C671" s="1237">
        <v>210225207</v>
      </c>
      <c r="D671" s="1237">
        <v>210230604</v>
      </c>
      <c r="E671" s="1236">
        <v>12.6</v>
      </c>
    </row>
    <row r="672" spans="1:5" ht="16.5" customHeight="1">
      <c r="A672" s="1235" t="b">
        <v>1</v>
      </c>
      <c r="B672" s="1180" t="s">
        <v>4659</v>
      </c>
      <c r="C672" s="1237">
        <v>210225207</v>
      </c>
      <c r="D672" s="1237">
        <v>210230605</v>
      </c>
      <c r="E672" s="1236">
        <v>5.3999999999999995</v>
      </c>
    </row>
    <row r="673" spans="1:5" ht="16.5" customHeight="1">
      <c r="A673" s="1235" t="b">
        <v>1</v>
      </c>
      <c r="B673" s="1180" t="s">
        <v>4660</v>
      </c>
      <c r="C673" s="1237">
        <v>210225207</v>
      </c>
      <c r="D673" s="1238">
        <v>210235232</v>
      </c>
      <c r="E673" s="1236">
        <v>30</v>
      </c>
    </row>
    <row r="674" spans="1:5" ht="16.5" customHeight="1">
      <c r="A674" s="1235" t="b">
        <v>1</v>
      </c>
      <c r="B674" s="1180" t="s">
        <v>4661</v>
      </c>
      <c r="C674" s="1237">
        <v>210225207</v>
      </c>
      <c r="D674" s="1238">
        <v>210235234</v>
      </c>
      <c r="E674" s="1236">
        <v>2</v>
      </c>
    </row>
    <row r="675" spans="1:5" ht="16.5" customHeight="1">
      <c r="A675" s="1235" t="b">
        <v>1</v>
      </c>
      <c r="B675" s="1180" t="s">
        <v>4662</v>
      </c>
      <c r="C675" s="1237">
        <v>210225207</v>
      </c>
      <c r="D675" s="1238">
        <v>210235235</v>
      </c>
      <c r="E675" s="1236">
        <v>20</v>
      </c>
    </row>
    <row r="676" spans="1:5" ht="16.5" customHeight="1">
      <c r="A676" s="1235" t="b">
        <v>1</v>
      </c>
      <c r="B676" s="1180" t="s">
        <v>4663</v>
      </c>
      <c r="C676" s="1237">
        <v>210225207</v>
      </c>
      <c r="D676" s="1238">
        <v>210235236</v>
      </c>
      <c r="E676" s="1236">
        <v>5</v>
      </c>
    </row>
    <row r="677" spans="1:5" ht="16.5" customHeight="1">
      <c r="A677" s="1232" t="b">
        <v>1</v>
      </c>
      <c r="B677" s="1210" t="s">
        <v>4664</v>
      </c>
      <c r="C677" s="1175">
        <v>210225208</v>
      </c>
      <c r="D677" s="1233">
        <v>210230302</v>
      </c>
      <c r="E677" s="1234">
        <v>3</v>
      </c>
    </row>
    <row r="678" spans="1:5" ht="16.5" customHeight="1">
      <c r="A678" s="1232" t="b">
        <v>1</v>
      </c>
      <c r="B678" s="1210" t="s">
        <v>4664</v>
      </c>
      <c r="C678" s="1221">
        <v>210225208</v>
      </c>
      <c r="D678" s="1221">
        <v>210230303</v>
      </c>
      <c r="E678" s="1234">
        <v>4.8</v>
      </c>
    </row>
    <row r="679" spans="1:5" ht="16.5" customHeight="1">
      <c r="A679" s="1232" t="b">
        <v>1</v>
      </c>
      <c r="B679" s="1210" t="s">
        <v>4664</v>
      </c>
      <c r="C679" s="1221">
        <v>210225208</v>
      </c>
      <c r="D679" s="1221">
        <v>210230304</v>
      </c>
      <c r="E679" s="1234">
        <v>2.2000000000000002</v>
      </c>
    </row>
    <row r="680" spans="1:5" ht="16.5" customHeight="1">
      <c r="A680" s="1232" t="b">
        <v>1</v>
      </c>
      <c r="B680" s="1210" t="s">
        <v>4665</v>
      </c>
      <c r="C680" s="1221">
        <v>210225208</v>
      </c>
      <c r="D680" s="1233">
        <v>210230402</v>
      </c>
      <c r="E680" s="1234">
        <v>6</v>
      </c>
    </row>
    <row r="681" spans="1:5" ht="16.5" customHeight="1">
      <c r="A681" s="1232" t="b">
        <v>1</v>
      </c>
      <c r="B681" s="1210" t="s">
        <v>4665</v>
      </c>
      <c r="C681" s="1221">
        <v>210225208</v>
      </c>
      <c r="D681" s="1221">
        <v>210230403</v>
      </c>
      <c r="E681" s="1234">
        <v>9.6</v>
      </c>
    </row>
    <row r="682" spans="1:5" ht="16.5" customHeight="1">
      <c r="A682" s="1232" t="b">
        <v>1</v>
      </c>
      <c r="B682" s="1210" t="s">
        <v>4665</v>
      </c>
      <c r="C682" s="1221">
        <v>210225208</v>
      </c>
      <c r="D682" s="1221">
        <v>210230404</v>
      </c>
      <c r="E682" s="1234">
        <v>4.4000000000000004</v>
      </c>
    </row>
    <row r="683" spans="1:5" ht="16.5" customHeight="1">
      <c r="A683" s="1232" t="b">
        <v>1</v>
      </c>
      <c r="B683" s="1210" t="s">
        <v>4666</v>
      </c>
      <c r="C683" s="1221">
        <v>210225208</v>
      </c>
      <c r="D683" s="1233">
        <v>210230502</v>
      </c>
      <c r="E683" s="1234">
        <v>4.5</v>
      </c>
    </row>
    <row r="684" spans="1:5" ht="16.5" customHeight="1">
      <c r="A684" s="1232" t="b">
        <v>1</v>
      </c>
      <c r="B684" s="1210" t="s">
        <v>4666</v>
      </c>
      <c r="C684" s="1221">
        <v>210225208</v>
      </c>
      <c r="D684" s="1221">
        <v>210230503</v>
      </c>
      <c r="E684" s="1234">
        <v>7.1999999999999993</v>
      </c>
    </row>
    <row r="685" spans="1:5" ht="16.5" customHeight="1">
      <c r="A685" s="1232" t="b">
        <v>1</v>
      </c>
      <c r="B685" s="1210" t="s">
        <v>4666</v>
      </c>
      <c r="C685" s="1221">
        <v>210225208</v>
      </c>
      <c r="D685" s="1221">
        <v>210230504</v>
      </c>
      <c r="E685" s="1234">
        <v>3.3</v>
      </c>
    </row>
    <row r="686" spans="1:5" ht="16.5" customHeight="1">
      <c r="A686" s="1232" t="b">
        <v>1</v>
      </c>
      <c r="B686" s="1210" t="s">
        <v>4667</v>
      </c>
      <c r="C686" s="1221">
        <v>210225208</v>
      </c>
      <c r="D686" s="1233">
        <v>210230602</v>
      </c>
      <c r="E686" s="1234">
        <v>4.5</v>
      </c>
    </row>
    <row r="687" spans="1:5" ht="16.5" customHeight="1">
      <c r="A687" s="1232" t="b">
        <v>1</v>
      </c>
      <c r="B687" s="1210" t="s">
        <v>4667</v>
      </c>
      <c r="C687" s="1221">
        <v>210225208</v>
      </c>
      <c r="D687" s="1221">
        <v>210230603</v>
      </c>
      <c r="E687" s="1234">
        <v>7.1999999999999993</v>
      </c>
    </row>
    <row r="688" spans="1:5" ht="16.5" customHeight="1">
      <c r="A688" s="1232" t="b">
        <v>1</v>
      </c>
      <c r="B688" s="1210" t="s">
        <v>4667</v>
      </c>
      <c r="C688" s="1221">
        <v>210225208</v>
      </c>
      <c r="D688" s="1221">
        <v>210230604</v>
      </c>
      <c r="E688" s="1234">
        <v>3.3</v>
      </c>
    </row>
    <row r="689" spans="1:5" ht="16.5" customHeight="1">
      <c r="A689" s="1232" t="b">
        <v>1</v>
      </c>
      <c r="B689" s="1210" t="s">
        <v>4668</v>
      </c>
      <c r="C689" s="1221">
        <v>210225208</v>
      </c>
      <c r="D689" s="1238">
        <v>210235142</v>
      </c>
      <c r="E689" s="1234">
        <v>10</v>
      </c>
    </row>
    <row r="690" spans="1:5" ht="16.5" customHeight="1">
      <c r="A690" s="1232" t="b">
        <v>1</v>
      </c>
      <c r="B690" s="1210" t="s">
        <v>4669</v>
      </c>
      <c r="C690" s="1221">
        <v>210225208</v>
      </c>
      <c r="D690" s="1238">
        <v>210235144</v>
      </c>
      <c r="E690" s="1234">
        <v>5</v>
      </c>
    </row>
    <row r="691" spans="1:5" ht="16.5" customHeight="1">
      <c r="A691" s="1232" t="b">
        <v>1</v>
      </c>
      <c r="B691" s="1210" t="s">
        <v>4670</v>
      </c>
      <c r="C691" s="1221">
        <v>210225208</v>
      </c>
      <c r="D691" s="1238">
        <v>210235145</v>
      </c>
      <c r="E691" s="1234">
        <v>10</v>
      </c>
    </row>
    <row r="692" spans="1:5" ht="16.5" customHeight="1">
      <c r="A692" s="1232" t="b">
        <v>1</v>
      </c>
      <c r="B692" s="1210" t="s">
        <v>4671</v>
      </c>
      <c r="C692" s="1221">
        <v>210225208</v>
      </c>
      <c r="D692" s="1238">
        <v>210235146</v>
      </c>
      <c r="E692" s="1234">
        <v>15</v>
      </c>
    </row>
    <row r="693" spans="1:5" ht="16.5" customHeight="1">
      <c r="A693" s="1235" t="b">
        <v>1</v>
      </c>
      <c r="B693" s="1180" t="s">
        <v>4672</v>
      </c>
      <c r="C693" s="1175">
        <v>210225209</v>
      </c>
      <c r="D693" s="1233">
        <v>210230303</v>
      </c>
      <c r="E693" s="1236">
        <v>0.89999999999999991</v>
      </c>
    </row>
    <row r="694" spans="1:5" ht="16.5" customHeight="1">
      <c r="A694" s="1235" t="b">
        <v>1</v>
      </c>
      <c r="B694" s="1180" t="s">
        <v>4672</v>
      </c>
      <c r="C694" s="1237">
        <v>210225209</v>
      </c>
      <c r="D694" s="1237">
        <v>210230304</v>
      </c>
      <c r="E694" s="1236">
        <v>1.44</v>
      </c>
    </row>
    <row r="695" spans="1:5" ht="16.5" customHeight="1">
      <c r="A695" s="1235" t="b">
        <v>1</v>
      </c>
      <c r="B695" s="1180" t="s">
        <v>4672</v>
      </c>
      <c r="C695" s="1237">
        <v>210225209</v>
      </c>
      <c r="D695" s="1237">
        <v>210230305</v>
      </c>
      <c r="E695" s="1236">
        <v>0.66</v>
      </c>
    </row>
    <row r="696" spans="1:5" ht="16.5" customHeight="1">
      <c r="A696" s="1235" t="b">
        <v>1</v>
      </c>
      <c r="B696" s="1180" t="s">
        <v>4673</v>
      </c>
      <c r="C696" s="1237">
        <v>210225209</v>
      </c>
      <c r="D696" s="1233">
        <v>210230403</v>
      </c>
      <c r="E696" s="1236">
        <v>1.5</v>
      </c>
    </row>
    <row r="697" spans="1:5" ht="16.5" customHeight="1">
      <c r="A697" s="1235" t="b">
        <v>1</v>
      </c>
      <c r="B697" s="1180" t="s">
        <v>4673</v>
      </c>
      <c r="C697" s="1237">
        <v>210225209</v>
      </c>
      <c r="D697" s="1237">
        <v>210230404</v>
      </c>
      <c r="E697" s="1236">
        <v>2.4</v>
      </c>
    </row>
    <row r="698" spans="1:5" ht="16.5" customHeight="1">
      <c r="A698" s="1235" t="b">
        <v>1</v>
      </c>
      <c r="B698" s="1180" t="s">
        <v>4673</v>
      </c>
      <c r="C698" s="1237">
        <v>210225209</v>
      </c>
      <c r="D698" s="1237">
        <v>210230405</v>
      </c>
      <c r="E698" s="1236">
        <v>1.1000000000000001</v>
      </c>
    </row>
    <row r="699" spans="1:5" ht="16.5" customHeight="1">
      <c r="A699" s="1235" t="b">
        <v>1</v>
      </c>
      <c r="B699" s="1180" t="s">
        <v>4674</v>
      </c>
      <c r="C699" s="1237">
        <v>210225209</v>
      </c>
      <c r="D699" s="1233">
        <v>210230503</v>
      </c>
      <c r="E699" s="1236">
        <v>1.5</v>
      </c>
    </row>
    <row r="700" spans="1:5" ht="16.5" customHeight="1">
      <c r="A700" s="1235" t="b">
        <v>1</v>
      </c>
      <c r="B700" s="1180" t="s">
        <v>4674</v>
      </c>
      <c r="C700" s="1237">
        <v>210225209</v>
      </c>
      <c r="D700" s="1237">
        <v>210230504</v>
      </c>
      <c r="E700" s="1236">
        <v>2.4</v>
      </c>
    </row>
    <row r="701" spans="1:5" ht="16.5" customHeight="1">
      <c r="A701" s="1235" t="b">
        <v>1</v>
      </c>
      <c r="B701" s="1180" t="s">
        <v>4674</v>
      </c>
      <c r="C701" s="1237">
        <v>210225209</v>
      </c>
      <c r="D701" s="1237">
        <v>210230505</v>
      </c>
      <c r="E701" s="1236">
        <v>1.1000000000000001</v>
      </c>
    </row>
    <row r="702" spans="1:5" ht="16.5" customHeight="1">
      <c r="A702" s="1235" t="b">
        <v>1</v>
      </c>
      <c r="B702" s="1180" t="s">
        <v>4675</v>
      </c>
      <c r="C702" s="1237">
        <v>210225209</v>
      </c>
      <c r="D702" s="1233">
        <v>210230603</v>
      </c>
      <c r="E702" s="1236">
        <v>9</v>
      </c>
    </row>
    <row r="703" spans="1:5" ht="16.5" customHeight="1">
      <c r="A703" s="1235" t="b">
        <v>1</v>
      </c>
      <c r="B703" s="1180" t="s">
        <v>4675</v>
      </c>
      <c r="C703" s="1237">
        <v>210225209</v>
      </c>
      <c r="D703" s="1237">
        <v>210230604</v>
      </c>
      <c r="E703" s="1236">
        <v>14.399999999999999</v>
      </c>
    </row>
    <row r="704" spans="1:5" ht="16.5" customHeight="1">
      <c r="A704" s="1235" t="b">
        <v>1</v>
      </c>
      <c r="B704" s="1180" t="s">
        <v>4675</v>
      </c>
      <c r="C704" s="1237">
        <v>210225209</v>
      </c>
      <c r="D704" s="1237">
        <v>210230605</v>
      </c>
      <c r="E704" s="1236">
        <v>6.6</v>
      </c>
    </row>
    <row r="705" spans="1:5" ht="16.5" customHeight="1">
      <c r="A705" s="1235" t="b">
        <v>1</v>
      </c>
      <c r="B705" s="1180" t="s">
        <v>4676</v>
      </c>
      <c r="C705" s="1237">
        <v>210225209</v>
      </c>
      <c r="D705" s="1238">
        <v>210235242</v>
      </c>
      <c r="E705" s="1236">
        <v>30</v>
      </c>
    </row>
    <row r="706" spans="1:5" ht="16.5" customHeight="1">
      <c r="A706" s="1235" t="b">
        <v>1</v>
      </c>
      <c r="B706" s="1180" t="s">
        <v>4677</v>
      </c>
      <c r="C706" s="1237">
        <v>210225209</v>
      </c>
      <c r="D706" s="1238">
        <v>210235244</v>
      </c>
      <c r="E706" s="1236">
        <v>2</v>
      </c>
    </row>
    <row r="707" spans="1:5" ht="16.5" customHeight="1">
      <c r="A707" s="1235" t="b">
        <v>1</v>
      </c>
      <c r="B707" s="1180" t="s">
        <v>4678</v>
      </c>
      <c r="C707" s="1237">
        <v>210225209</v>
      </c>
      <c r="D707" s="1238">
        <v>210235245</v>
      </c>
      <c r="E707" s="1236">
        <v>20</v>
      </c>
    </row>
    <row r="708" spans="1:5" ht="16.5" customHeight="1">
      <c r="A708" s="1235" t="b">
        <v>1</v>
      </c>
      <c r="B708" s="1180" t="s">
        <v>4679</v>
      </c>
      <c r="C708" s="1237">
        <v>210225209</v>
      </c>
      <c r="D708" s="1238">
        <v>210235246</v>
      </c>
      <c r="E708" s="1236">
        <v>5</v>
      </c>
    </row>
    <row r="709" spans="1:5" ht="16.5" customHeight="1">
      <c r="A709" s="1239" t="b">
        <v>1</v>
      </c>
      <c r="B709" s="1204" t="s">
        <v>4680</v>
      </c>
      <c r="C709" s="1175">
        <v>210225210</v>
      </c>
      <c r="D709" s="1233">
        <v>210230302</v>
      </c>
      <c r="E709" s="1240">
        <v>2</v>
      </c>
    </row>
    <row r="710" spans="1:5" ht="16.5" customHeight="1">
      <c r="A710" s="1239" t="b">
        <v>1</v>
      </c>
      <c r="B710" s="1204" t="s">
        <v>4680</v>
      </c>
      <c r="C710" s="1241">
        <v>210225210</v>
      </c>
      <c r="D710" s="1241">
        <v>210230303</v>
      </c>
      <c r="E710" s="1240">
        <v>5.4</v>
      </c>
    </row>
    <row r="711" spans="1:5" ht="16.5" customHeight="1">
      <c r="A711" s="1239" t="b">
        <v>1</v>
      </c>
      <c r="B711" s="1204" t="s">
        <v>4680</v>
      </c>
      <c r="C711" s="1241">
        <v>210225210</v>
      </c>
      <c r="D711" s="1241">
        <v>210230304</v>
      </c>
      <c r="E711" s="1240">
        <v>2.6</v>
      </c>
    </row>
    <row r="712" spans="1:5" ht="16.5" customHeight="1">
      <c r="A712" s="1239" t="b">
        <v>1</v>
      </c>
      <c r="B712" s="1204" t="s">
        <v>4681</v>
      </c>
      <c r="C712" s="1241">
        <v>210225210</v>
      </c>
      <c r="D712" s="1233">
        <v>210230402</v>
      </c>
      <c r="E712" s="1240">
        <v>4</v>
      </c>
    </row>
    <row r="713" spans="1:5" ht="16.5" customHeight="1">
      <c r="A713" s="1239" t="b">
        <v>1</v>
      </c>
      <c r="B713" s="1204" t="s">
        <v>4681</v>
      </c>
      <c r="C713" s="1241">
        <v>210225210</v>
      </c>
      <c r="D713" s="1241">
        <v>210230403</v>
      </c>
      <c r="E713" s="1240">
        <v>10.8</v>
      </c>
    </row>
    <row r="714" spans="1:5" ht="16.5" customHeight="1">
      <c r="A714" s="1239" t="b">
        <v>1</v>
      </c>
      <c r="B714" s="1204" t="s">
        <v>4681</v>
      </c>
      <c r="C714" s="1241">
        <v>210225210</v>
      </c>
      <c r="D714" s="1241">
        <v>210230404</v>
      </c>
      <c r="E714" s="1240">
        <v>5.2</v>
      </c>
    </row>
    <row r="715" spans="1:5" ht="16.5" customHeight="1">
      <c r="A715" s="1239" t="b">
        <v>1</v>
      </c>
      <c r="B715" s="1204" t="s">
        <v>4682</v>
      </c>
      <c r="C715" s="1241">
        <v>210225210</v>
      </c>
      <c r="D715" s="1233">
        <v>210230502</v>
      </c>
      <c r="E715" s="1240">
        <v>3</v>
      </c>
    </row>
    <row r="716" spans="1:5" ht="16.5" customHeight="1">
      <c r="A716" s="1239" t="b">
        <v>1</v>
      </c>
      <c r="B716" s="1204" t="s">
        <v>4682</v>
      </c>
      <c r="C716" s="1241">
        <v>210225210</v>
      </c>
      <c r="D716" s="1241">
        <v>210230503</v>
      </c>
      <c r="E716" s="1240">
        <v>8.1000000000000014</v>
      </c>
    </row>
    <row r="717" spans="1:5" ht="16.5" customHeight="1">
      <c r="A717" s="1239" t="b">
        <v>1</v>
      </c>
      <c r="B717" s="1204" t="s">
        <v>4682</v>
      </c>
      <c r="C717" s="1241">
        <v>210225210</v>
      </c>
      <c r="D717" s="1241">
        <v>210230504</v>
      </c>
      <c r="E717" s="1240">
        <v>3.9000000000000004</v>
      </c>
    </row>
    <row r="718" spans="1:5" ht="16.5" customHeight="1">
      <c r="A718" s="1239" t="b">
        <v>1</v>
      </c>
      <c r="B718" s="1204" t="s">
        <v>4683</v>
      </c>
      <c r="C718" s="1241">
        <v>210225210</v>
      </c>
      <c r="D718" s="1233">
        <v>210230602</v>
      </c>
      <c r="E718" s="1240">
        <v>3</v>
      </c>
    </row>
    <row r="719" spans="1:5" ht="16.5" customHeight="1">
      <c r="A719" s="1239" t="b">
        <v>1</v>
      </c>
      <c r="B719" s="1204" t="s">
        <v>4683</v>
      </c>
      <c r="C719" s="1241">
        <v>210225210</v>
      </c>
      <c r="D719" s="1241">
        <v>210230603</v>
      </c>
      <c r="E719" s="1240">
        <v>8.1000000000000014</v>
      </c>
    </row>
    <row r="720" spans="1:5" ht="16.5" customHeight="1">
      <c r="A720" s="1239" t="b">
        <v>1</v>
      </c>
      <c r="B720" s="1204" t="s">
        <v>4683</v>
      </c>
      <c r="C720" s="1241">
        <v>210225210</v>
      </c>
      <c r="D720" s="1241">
        <v>210230604</v>
      </c>
      <c r="E720" s="1240">
        <v>3.9000000000000004</v>
      </c>
    </row>
    <row r="721" spans="1:5" ht="16.5" customHeight="1">
      <c r="A721" s="1239" t="b">
        <v>1</v>
      </c>
      <c r="B721" s="1204" t="s">
        <v>4684</v>
      </c>
      <c r="C721" s="1241">
        <v>210225210</v>
      </c>
      <c r="D721" s="1238">
        <v>210235152</v>
      </c>
      <c r="E721" s="1240">
        <v>10</v>
      </c>
    </row>
    <row r="722" spans="1:5" ht="16.5" customHeight="1">
      <c r="A722" s="1239" t="b">
        <v>1</v>
      </c>
      <c r="B722" s="1204" t="s">
        <v>4685</v>
      </c>
      <c r="C722" s="1241">
        <v>210225210</v>
      </c>
      <c r="D722" s="1238">
        <v>210235154</v>
      </c>
      <c r="E722" s="1240">
        <v>5</v>
      </c>
    </row>
    <row r="723" spans="1:5" ht="16.5" customHeight="1">
      <c r="A723" s="1239" t="b">
        <v>1</v>
      </c>
      <c r="B723" s="1204" t="s">
        <v>4686</v>
      </c>
      <c r="C723" s="1241">
        <v>210225210</v>
      </c>
      <c r="D723" s="1238">
        <v>210235155</v>
      </c>
      <c r="E723" s="1240">
        <v>10</v>
      </c>
    </row>
    <row r="724" spans="1:5" ht="16.5" customHeight="1">
      <c r="A724" s="1239" t="b">
        <v>1</v>
      </c>
      <c r="B724" s="1204" t="s">
        <v>4687</v>
      </c>
      <c r="C724" s="1241">
        <v>210225210</v>
      </c>
      <c r="D724" s="1238">
        <v>210235156</v>
      </c>
      <c r="E724" s="1240">
        <v>15</v>
      </c>
    </row>
    <row r="725" spans="1:5" ht="16.5" customHeight="1">
      <c r="A725" s="1235" t="b">
        <v>1</v>
      </c>
      <c r="B725" s="1180" t="s">
        <v>4688</v>
      </c>
      <c r="C725" s="1175">
        <v>210225211</v>
      </c>
      <c r="D725" s="1233">
        <v>210230303</v>
      </c>
      <c r="E725" s="1236">
        <v>0.60000000000000009</v>
      </c>
    </row>
    <row r="726" spans="1:5" ht="16.5" customHeight="1">
      <c r="A726" s="1235" t="b">
        <v>1</v>
      </c>
      <c r="B726" s="1180" t="s">
        <v>4688</v>
      </c>
      <c r="C726" s="1237">
        <v>210225211</v>
      </c>
      <c r="D726" s="1237">
        <v>210230304</v>
      </c>
      <c r="E726" s="1236">
        <v>1.62</v>
      </c>
    </row>
    <row r="727" spans="1:5" ht="16.5" customHeight="1">
      <c r="A727" s="1235" t="b">
        <v>1</v>
      </c>
      <c r="B727" s="1180" t="s">
        <v>4688</v>
      </c>
      <c r="C727" s="1237">
        <v>210225211</v>
      </c>
      <c r="D727" s="1237">
        <v>210230305</v>
      </c>
      <c r="E727" s="1236">
        <v>0.78</v>
      </c>
    </row>
    <row r="728" spans="1:5" ht="16.5" customHeight="1">
      <c r="A728" s="1235" t="b">
        <v>1</v>
      </c>
      <c r="B728" s="1180" t="s">
        <v>4689</v>
      </c>
      <c r="C728" s="1237">
        <v>210225211</v>
      </c>
      <c r="D728" s="1233">
        <v>210230403</v>
      </c>
      <c r="E728" s="1236">
        <v>1</v>
      </c>
    </row>
    <row r="729" spans="1:5" ht="16.5" customHeight="1">
      <c r="A729" s="1235" t="b">
        <v>1</v>
      </c>
      <c r="B729" s="1180" t="s">
        <v>4689</v>
      </c>
      <c r="C729" s="1237">
        <v>210225211</v>
      </c>
      <c r="D729" s="1237">
        <v>210230404</v>
      </c>
      <c r="E729" s="1236">
        <v>2.7</v>
      </c>
    </row>
    <row r="730" spans="1:5" ht="16.5" customHeight="1">
      <c r="A730" s="1235" t="b">
        <v>1</v>
      </c>
      <c r="B730" s="1180" t="s">
        <v>4689</v>
      </c>
      <c r="C730" s="1237">
        <v>210225211</v>
      </c>
      <c r="D730" s="1237">
        <v>210230405</v>
      </c>
      <c r="E730" s="1236">
        <v>1.3</v>
      </c>
    </row>
    <row r="731" spans="1:5" ht="16.5" customHeight="1">
      <c r="A731" s="1235" t="b">
        <v>1</v>
      </c>
      <c r="B731" s="1180" t="s">
        <v>4690</v>
      </c>
      <c r="C731" s="1237">
        <v>210225211</v>
      </c>
      <c r="D731" s="1233">
        <v>210230503</v>
      </c>
      <c r="E731" s="1236">
        <v>1</v>
      </c>
    </row>
    <row r="732" spans="1:5" ht="16.5" customHeight="1">
      <c r="A732" s="1235" t="b">
        <v>1</v>
      </c>
      <c r="B732" s="1180" t="s">
        <v>4690</v>
      </c>
      <c r="C732" s="1237">
        <v>210225211</v>
      </c>
      <c r="D732" s="1237">
        <v>210230504</v>
      </c>
      <c r="E732" s="1236">
        <v>2.7</v>
      </c>
    </row>
    <row r="733" spans="1:5" ht="16.5" customHeight="1">
      <c r="A733" s="1235" t="b">
        <v>1</v>
      </c>
      <c r="B733" s="1180" t="s">
        <v>4690</v>
      </c>
      <c r="C733" s="1237">
        <v>210225211</v>
      </c>
      <c r="D733" s="1237">
        <v>210230505</v>
      </c>
      <c r="E733" s="1236">
        <v>1.3</v>
      </c>
    </row>
    <row r="734" spans="1:5" ht="16.5" customHeight="1">
      <c r="A734" s="1235" t="b">
        <v>1</v>
      </c>
      <c r="B734" s="1180" t="s">
        <v>4691</v>
      </c>
      <c r="C734" s="1237">
        <v>210225211</v>
      </c>
      <c r="D734" s="1233">
        <v>210230603</v>
      </c>
      <c r="E734" s="1236">
        <v>6</v>
      </c>
    </row>
    <row r="735" spans="1:5" ht="16.5" customHeight="1">
      <c r="A735" s="1235" t="b">
        <v>1</v>
      </c>
      <c r="B735" s="1180" t="s">
        <v>4691</v>
      </c>
      <c r="C735" s="1237">
        <v>210225211</v>
      </c>
      <c r="D735" s="1237">
        <v>210230604</v>
      </c>
      <c r="E735" s="1236">
        <v>16.200000000000003</v>
      </c>
    </row>
    <row r="736" spans="1:5" ht="16.5" customHeight="1">
      <c r="A736" s="1235" t="b">
        <v>1</v>
      </c>
      <c r="B736" s="1180" t="s">
        <v>4691</v>
      </c>
      <c r="C736" s="1237">
        <v>210225211</v>
      </c>
      <c r="D736" s="1237">
        <v>210230605</v>
      </c>
      <c r="E736" s="1236">
        <v>7.8000000000000007</v>
      </c>
    </row>
    <row r="737" spans="1:5" ht="16.5" customHeight="1">
      <c r="A737" s="1235" t="b">
        <v>1</v>
      </c>
      <c r="B737" s="1180" t="s">
        <v>4692</v>
      </c>
      <c r="C737" s="1237">
        <v>210225211</v>
      </c>
      <c r="D737" s="1238">
        <v>210235252</v>
      </c>
      <c r="E737" s="1236">
        <v>30</v>
      </c>
    </row>
    <row r="738" spans="1:5" ht="16.5" customHeight="1">
      <c r="A738" s="1235" t="b">
        <v>1</v>
      </c>
      <c r="B738" s="1180" t="s">
        <v>4693</v>
      </c>
      <c r="C738" s="1237">
        <v>210225211</v>
      </c>
      <c r="D738" s="1238">
        <v>210235254</v>
      </c>
      <c r="E738" s="1236">
        <v>2</v>
      </c>
    </row>
    <row r="739" spans="1:5" ht="16.5" customHeight="1">
      <c r="A739" s="1235" t="b">
        <v>1</v>
      </c>
      <c r="B739" s="1180" t="s">
        <v>4694</v>
      </c>
      <c r="C739" s="1237">
        <v>210225211</v>
      </c>
      <c r="D739" s="1238">
        <v>210235255</v>
      </c>
      <c r="E739" s="1236">
        <v>20</v>
      </c>
    </row>
    <row r="740" spans="1:5" ht="16.5" customHeight="1">
      <c r="A740" s="1235" t="b">
        <v>1</v>
      </c>
      <c r="B740" s="1180" t="s">
        <v>4695</v>
      </c>
      <c r="C740" s="1237">
        <v>210225211</v>
      </c>
      <c r="D740" s="1238">
        <v>210235256</v>
      </c>
      <c r="E740" s="1236">
        <v>5</v>
      </c>
    </row>
    <row r="741" spans="1:5" ht="16.5" customHeight="1">
      <c r="A741" s="1232" t="b">
        <v>1</v>
      </c>
      <c r="B741" s="1210" t="s">
        <v>4696</v>
      </c>
      <c r="C741" s="1175">
        <v>210225301</v>
      </c>
      <c r="D741" s="1233">
        <v>210230302</v>
      </c>
      <c r="E741" s="1234">
        <v>7</v>
      </c>
    </row>
    <row r="742" spans="1:5" ht="16.5" customHeight="1">
      <c r="A742" s="1232" t="b">
        <v>1</v>
      </c>
      <c r="B742" s="1210" t="s">
        <v>4696</v>
      </c>
      <c r="C742" s="1221">
        <v>210225301</v>
      </c>
      <c r="D742" s="1221">
        <v>210230303</v>
      </c>
      <c r="E742" s="1234">
        <v>2.4</v>
      </c>
    </row>
    <row r="743" spans="1:5" ht="16.5" customHeight="1">
      <c r="A743" s="1232" t="b">
        <v>1</v>
      </c>
      <c r="B743" s="1210" t="s">
        <v>4696</v>
      </c>
      <c r="C743" s="1221">
        <v>210225301</v>
      </c>
      <c r="D743" s="1221">
        <v>210230304</v>
      </c>
      <c r="E743" s="1234">
        <v>0.6</v>
      </c>
    </row>
    <row r="744" spans="1:5" ht="16.5" customHeight="1">
      <c r="A744" s="1232" t="b">
        <v>1</v>
      </c>
      <c r="B744" s="1210" t="s">
        <v>4697</v>
      </c>
      <c r="C744" s="1221">
        <v>210225301</v>
      </c>
      <c r="D744" s="1233">
        <v>210230402</v>
      </c>
      <c r="E744" s="1234">
        <v>14</v>
      </c>
    </row>
    <row r="745" spans="1:5" ht="16.5" customHeight="1">
      <c r="A745" s="1232" t="b">
        <v>1</v>
      </c>
      <c r="B745" s="1210" t="s">
        <v>4697</v>
      </c>
      <c r="C745" s="1221">
        <v>210225301</v>
      </c>
      <c r="D745" s="1221">
        <v>210230403</v>
      </c>
      <c r="E745" s="1234">
        <v>4.8</v>
      </c>
    </row>
    <row r="746" spans="1:5" ht="16.5" customHeight="1">
      <c r="A746" s="1232" t="b">
        <v>1</v>
      </c>
      <c r="B746" s="1210" t="s">
        <v>4697</v>
      </c>
      <c r="C746" s="1221">
        <v>210225301</v>
      </c>
      <c r="D746" s="1221">
        <v>210230404</v>
      </c>
      <c r="E746" s="1234">
        <v>1.2</v>
      </c>
    </row>
    <row r="747" spans="1:5" ht="16.5" customHeight="1">
      <c r="A747" s="1232" t="b">
        <v>1</v>
      </c>
      <c r="B747" s="1210" t="s">
        <v>4698</v>
      </c>
      <c r="C747" s="1221">
        <v>210225301</v>
      </c>
      <c r="D747" s="1233">
        <v>210230502</v>
      </c>
      <c r="E747" s="1234">
        <v>10.5</v>
      </c>
    </row>
    <row r="748" spans="1:5" ht="16.5" customHeight="1">
      <c r="A748" s="1232" t="b">
        <v>1</v>
      </c>
      <c r="B748" s="1210" t="s">
        <v>4698</v>
      </c>
      <c r="C748" s="1221">
        <v>210225301</v>
      </c>
      <c r="D748" s="1221">
        <v>210230503</v>
      </c>
      <c r="E748" s="1234">
        <v>3.5999999999999996</v>
      </c>
    </row>
    <row r="749" spans="1:5" ht="16.5" customHeight="1">
      <c r="A749" s="1232" t="b">
        <v>1</v>
      </c>
      <c r="B749" s="1210" t="s">
        <v>4698</v>
      </c>
      <c r="C749" s="1221">
        <v>210225301</v>
      </c>
      <c r="D749" s="1221">
        <v>210230504</v>
      </c>
      <c r="E749" s="1234">
        <v>0.89999999999999991</v>
      </c>
    </row>
    <row r="750" spans="1:5" ht="16.5" customHeight="1">
      <c r="A750" s="1232" t="b">
        <v>1</v>
      </c>
      <c r="B750" s="1210" t="s">
        <v>4699</v>
      </c>
      <c r="C750" s="1221">
        <v>210225301</v>
      </c>
      <c r="D750" s="1233">
        <v>210230602</v>
      </c>
      <c r="E750" s="1234">
        <v>10.5</v>
      </c>
    </row>
    <row r="751" spans="1:5" ht="16.5" customHeight="1">
      <c r="A751" s="1232" t="b">
        <v>1</v>
      </c>
      <c r="B751" s="1210" t="s">
        <v>4699</v>
      </c>
      <c r="C751" s="1221">
        <v>210225301</v>
      </c>
      <c r="D751" s="1221">
        <v>210230603</v>
      </c>
      <c r="E751" s="1234">
        <v>3.5999999999999996</v>
      </c>
    </row>
    <row r="752" spans="1:5" ht="16.5" customHeight="1">
      <c r="A752" s="1232" t="b">
        <v>1</v>
      </c>
      <c r="B752" s="1210" t="s">
        <v>4699</v>
      </c>
      <c r="C752" s="1221">
        <v>210225301</v>
      </c>
      <c r="D752" s="1221">
        <v>210230604</v>
      </c>
      <c r="E752" s="1234">
        <v>0.89999999999999991</v>
      </c>
    </row>
    <row r="753" spans="1:5" ht="16.5" customHeight="1">
      <c r="A753" s="1232" t="b">
        <v>1</v>
      </c>
      <c r="B753" s="1210" t="s">
        <v>4700</v>
      </c>
      <c r="C753" s="1221">
        <v>210225301</v>
      </c>
      <c r="D753" s="1233">
        <v>210235103</v>
      </c>
      <c r="E753" s="1234">
        <v>10</v>
      </c>
    </row>
    <row r="754" spans="1:5" ht="16.5" customHeight="1">
      <c r="A754" s="1232" t="b">
        <v>1</v>
      </c>
      <c r="B754" s="1210" t="s">
        <v>4701</v>
      </c>
      <c r="C754" s="1221">
        <v>210225301</v>
      </c>
      <c r="D754" s="1233">
        <v>210235104</v>
      </c>
      <c r="E754" s="1234">
        <v>5</v>
      </c>
    </row>
    <row r="755" spans="1:5" ht="16.5" customHeight="1">
      <c r="A755" s="1232" t="b">
        <v>1</v>
      </c>
      <c r="B755" s="1210" t="s">
        <v>4702</v>
      </c>
      <c r="C755" s="1221">
        <v>210225301</v>
      </c>
      <c r="D755" s="1233">
        <v>210235105</v>
      </c>
      <c r="E755" s="1234">
        <v>10</v>
      </c>
    </row>
    <row r="756" spans="1:5" ht="16.5" customHeight="1">
      <c r="A756" s="1232" t="b">
        <v>1</v>
      </c>
      <c r="B756" s="1210" t="s">
        <v>4703</v>
      </c>
      <c r="C756" s="1221">
        <v>210225301</v>
      </c>
      <c r="D756" s="1233">
        <v>210235106</v>
      </c>
      <c r="E756" s="1234">
        <v>15</v>
      </c>
    </row>
    <row r="757" spans="1:5" ht="16.5" customHeight="1">
      <c r="A757" s="1235" t="b">
        <v>1</v>
      </c>
      <c r="B757" s="1180" t="s">
        <v>4704</v>
      </c>
      <c r="C757" s="1175">
        <v>210225302</v>
      </c>
      <c r="D757" s="1233">
        <v>210230303</v>
      </c>
      <c r="E757" s="1236">
        <v>2.0999999999999996</v>
      </c>
    </row>
    <row r="758" spans="1:5" ht="16.5" customHeight="1">
      <c r="A758" s="1235" t="b">
        <v>1</v>
      </c>
      <c r="B758" s="1180" t="s">
        <v>4704</v>
      </c>
      <c r="C758" s="1237">
        <v>210225302</v>
      </c>
      <c r="D758" s="1237">
        <v>210230304</v>
      </c>
      <c r="E758" s="1236">
        <v>0.72</v>
      </c>
    </row>
    <row r="759" spans="1:5" ht="16.5" customHeight="1">
      <c r="A759" s="1235" t="b">
        <v>1</v>
      </c>
      <c r="B759" s="1180" t="s">
        <v>4704</v>
      </c>
      <c r="C759" s="1237">
        <v>210225302</v>
      </c>
      <c r="D759" s="1237">
        <v>210230305</v>
      </c>
      <c r="E759" s="1236">
        <v>0.18</v>
      </c>
    </row>
    <row r="760" spans="1:5" ht="16.5" customHeight="1">
      <c r="A760" s="1235" t="b">
        <v>1</v>
      </c>
      <c r="B760" s="1180" t="s">
        <v>4705</v>
      </c>
      <c r="C760" s="1237">
        <v>210225302</v>
      </c>
      <c r="D760" s="1233">
        <v>210230403</v>
      </c>
      <c r="E760" s="1236">
        <v>3.5</v>
      </c>
    </row>
    <row r="761" spans="1:5" ht="16.5" customHeight="1">
      <c r="A761" s="1235" t="b">
        <v>1</v>
      </c>
      <c r="B761" s="1180" t="s">
        <v>4705</v>
      </c>
      <c r="C761" s="1237">
        <v>210225302</v>
      </c>
      <c r="D761" s="1237">
        <v>210230404</v>
      </c>
      <c r="E761" s="1236">
        <v>1.2</v>
      </c>
    </row>
    <row r="762" spans="1:5" ht="16.5" customHeight="1">
      <c r="A762" s="1235" t="b">
        <v>1</v>
      </c>
      <c r="B762" s="1180" t="s">
        <v>4705</v>
      </c>
      <c r="C762" s="1237">
        <v>210225302</v>
      </c>
      <c r="D762" s="1237">
        <v>210230405</v>
      </c>
      <c r="E762" s="1236">
        <v>0.3</v>
      </c>
    </row>
    <row r="763" spans="1:5" ht="16.5" customHeight="1">
      <c r="A763" s="1235" t="b">
        <v>1</v>
      </c>
      <c r="B763" s="1180" t="s">
        <v>4706</v>
      </c>
      <c r="C763" s="1237">
        <v>210225302</v>
      </c>
      <c r="D763" s="1233">
        <v>210230503</v>
      </c>
      <c r="E763" s="1236">
        <v>3.5</v>
      </c>
    </row>
    <row r="764" spans="1:5" ht="16.5" customHeight="1">
      <c r="A764" s="1235" t="b">
        <v>1</v>
      </c>
      <c r="B764" s="1180" t="s">
        <v>4706</v>
      </c>
      <c r="C764" s="1237">
        <v>210225302</v>
      </c>
      <c r="D764" s="1237">
        <v>210230504</v>
      </c>
      <c r="E764" s="1236">
        <v>1.2</v>
      </c>
    </row>
    <row r="765" spans="1:5" ht="16.5" customHeight="1">
      <c r="A765" s="1235" t="b">
        <v>1</v>
      </c>
      <c r="B765" s="1180" t="s">
        <v>4706</v>
      </c>
      <c r="C765" s="1237">
        <v>210225302</v>
      </c>
      <c r="D765" s="1237">
        <v>210230505</v>
      </c>
      <c r="E765" s="1236">
        <v>0.3</v>
      </c>
    </row>
    <row r="766" spans="1:5" ht="16.5" customHeight="1">
      <c r="A766" s="1235" t="b">
        <v>1</v>
      </c>
      <c r="B766" s="1180" t="s">
        <v>4707</v>
      </c>
      <c r="C766" s="1237">
        <v>210225302</v>
      </c>
      <c r="D766" s="1233">
        <v>210230603</v>
      </c>
      <c r="E766" s="1236">
        <v>21</v>
      </c>
    </row>
    <row r="767" spans="1:5" ht="16.5" customHeight="1">
      <c r="A767" s="1235" t="b">
        <v>1</v>
      </c>
      <c r="B767" s="1180" t="s">
        <v>4707</v>
      </c>
      <c r="C767" s="1237">
        <v>210225302</v>
      </c>
      <c r="D767" s="1237">
        <v>210230604</v>
      </c>
      <c r="E767" s="1236">
        <v>7.1999999999999993</v>
      </c>
    </row>
    <row r="768" spans="1:5" ht="16.5" customHeight="1">
      <c r="A768" s="1235" t="b">
        <v>1</v>
      </c>
      <c r="B768" s="1180" t="s">
        <v>4707</v>
      </c>
      <c r="C768" s="1237">
        <v>210225302</v>
      </c>
      <c r="D768" s="1237">
        <v>210230605</v>
      </c>
      <c r="E768" s="1236">
        <v>1.7999999999999998</v>
      </c>
    </row>
    <row r="769" spans="1:5" ht="16.5" customHeight="1">
      <c r="A769" s="1235" t="b">
        <v>1</v>
      </c>
      <c r="B769" s="1180" t="s">
        <v>4708</v>
      </c>
      <c r="C769" s="1237">
        <v>210225302</v>
      </c>
      <c r="D769" s="1238">
        <v>210235203</v>
      </c>
      <c r="E769" s="1236">
        <v>30</v>
      </c>
    </row>
    <row r="770" spans="1:5" ht="16.5" customHeight="1">
      <c r="A770" s="1235" t="b">
        <v>1</v>
      </c>
      <c r="B770" s="1180" t="s">
        <v>4709</v>
      </c>
      <c r="C770" s="1237">
        <v>210225302</v>
      </c>
      <c r="D770" s="1238">
        <v>210235204</v>
      </c>
      <c r="E770" s="1236">
        <v>2</v>
      </c>
    </row>
    <row r="771" spans="1:5" ht="16.5" customHeight="1">
      <c r="A771" s="1235" t="b">
        <v>1</v>
      </c>
      <c r="B771" s="1180" t="s">
        <v>4710</v>
      </c>
      <c r="C771" s="1237">
        <v>210225302</v>
      </c>
      <c r="D771" s="1238">
        <v>210235205</v>
      </c>
      <c r="E771" s="1236">
        <v>20</v>
      </c>
    </row>
    <row r="772" spans="1:5" ht="16.5" customHeight="1">
      <c r="A772" s="1235" t="b">
        <v>1</v>
      </c>
      <c r="B772" s="1180" t="s">
        <v>4711</v>
      </c>
      <c r="C772" s="1237">
        <v>210225302</v>
      </c>
      <c r="D772" s="1238">
        <v>210235206</v>
      </c>
      <c r="E772" s="1236">
        <v>5</v>
      </c>
    </row>
    <row r="773" spans="1:5" ht="16.5" customHeight="1">
      <c r="A773" s="1239" t="b">
        <v>1</v>
      </c>
      <c r="B773" s="1204" t="s">
        <v>4712</v>
      </c>
      <c r="C773" s="1175">
        <v>210225303</v>
      </c>
      <c r="D773" s="1233">
        <v>210230302</v>
      </c>
      <c r="E773" s="1240">
        <v>6</v>
      </c>
    </row>
    <row r="774" spans="1:5" ht="16.5" customHeight="1">
      <c r="A774" s="1239" t="b">
        <v>1</v>
      </c>
      <c r="B774" s="1204" t="s">
        <v>4712</v>
      </c>
      <c r="C774" s="1241">
        <v>210225303</v>
      </c>
      <c r="D774" s="1241">
        <v>210230303</v>
      </c>
      <c r="E774" s="1240">
        <v>3</v>
      </c>
    </row>
    <row r="775" spans="1:5" ht="16.5" customHeight="1">
      <c r="A775" s="1239" t="b">
        <v>1</v>
      </c>
      <c r="B775" s="1204" t="s">
        <v>4712</v>
      </c>
      <c r="C775" s="1241">
        <v>210225303</v>
      </c>
      <c r="D775" s="1241">
        <v>210230304</v>
      </c>
      <c r="E775" s="1240">
        <v>1</v>
      </c>
    </row>
    <row r="776" spans="1:5" ht="16.5" customHeight="1">
      <c r="A776" s="1239" t="b">
        <v>1</v>
      </c>
      <c r="B776" s="1204" t="s">
        <v>4713</v>
      </c>
      <c r="C776" s="1241">
        <v>210225303</v>
      </c>
      <c r="D776" s="1233">
        <v>210230402</v>
      </c>
      <c r="E776" s="1240">
        <v>12</v>
      </c>
    </row>
    <row r="777" spans="1:5" ht="16.5" customHeight="1">
      <c r="A777" s="1239" t="b">
        <v>1</v>
      </c>
      <c r="B777" s="1204" t="s">
        <v>4713</v>
      </c>
      <c r="C777" s="1241">
        <v>210225303</v>
      </c>
      <c r="D777" s="1241">
        <v>210230403</v>
      </c>
      <c r="E777" s="1240">
        <v>6</v>
      </c>
    </row>
    <row r="778" spans="1:5" ht="16.5" customHeight="1">
      <c r="A778" s="1239" t="b">
        <v>1</v>
      </c>
      <c r="B778" s="1204" t="s">
        <v>4713</v>
      </c>
      <c r="C778" s="1241">
        <v>210225303</v>
      </c>
      <c r="D778" s="1241">
        <v>210230404</v>
      </c>
      <c r="E778" s="1240">
        <v>2</v>
      </c>
    </row>
    <row r="779" spans="1:5" ht="16.5" customHeight="1">
      <c r="A779" s="1239" t="b">
        <v>1</v>
      </c>
      <c r="B779" s="1204" t="s">
        <v>4714</v>
      </c>
      <c r="C779" s="1241">
        <v>210225303</v>
      </c>
      <c r="D779" s="1233">
        <v>210230502</v>
      </c>
      <c r="E779" s="1240">
        <v>9</v>
      </c>
    </row>
    <row r="780" spans="1:5" ht="16.5" customHeight="1">
      <c r="A780" s="1239" t="b">
        <v>1</v>
      </c>
      <c r="B780" s="1204" t="s">
        <v>4714</v>
      </c>
      <c r="C780" s="1241">
        <v>210225303</v>
      </c>
      <c r="D780" s="1241">
        <v>210230503</v>
      </c>
      <c r="E780" s="1240">
        <v>4.5</v>
      </c>
    </row>
    <row r="781" spans="1:5" ht="16.5" customHeight="1">
      <c r="A781" s="1239" t="b">
        <v>1</v>
      </c>
      <c r="B781" s="1204" t="s">
        <v>4714</v>
      </c>
      <c r="C781" s="1241">
        <v>210225303</v>
      </c>
      <c r="D781" s="1241">
        <v>210230504</v>
      </c>
      <c r="E781" s="1240">
        <v>1.5</v>
      </c>
    </row>
    <row r="782" spans="1:5" ht="16.5" customHeight="1">
      <c r="A782" s="1239" t="b">
        <v>1</v>
      </c>
      <c r="B782" s="1204" t="s">
        <v>4715</v>
      </c>
      <c r="C782" s="1241">
        <v>210225303</v>
      </c>
      <c r="D782" s="1233">
        <v>210230602</v>
      </c>
      <c r="E782" s="1240">
        <v>9</v>
      </c>
    </row>
    <row r="783" spans="1:5" ht="16.5" customHeight="1">
      <c r="A783" s="1239" t="b">
        <v>1</v>
      </c>
      <c r="B783" s="1204" t="s">
        <v>4715</v>
      </c>
      <c r="C783" s="1241">
        <v>210225303</v>
      </c>
      <c r="D783" s="1241">
        <v>210230603</v>
      </c>
      <c r="E783" s="1240">
        <v>4.5</v>
      </c>
    </row>
    <row r="784" spans="1:5" ht="16.5" customHeight="1">
      <c r="A784" s="1239" t="b">
        <v>1</v>
      </c>
      <c r="B784" s="1204" t="s">
        <v>4715</v>
      </c>
      <c r="C784" s="1241">
        <v>210225303</v>
      </c>
      <c r="D784" s="1241">
        <v>210230604</v>
      </c>
      <c r="E784" s="1240">
        <v>1.5</v>
      </c>
    </row>
    <row r="785" spans="1:5" ht="16.5" customHeight="1">
      <c r="A785" s="1239" t="b">
        <v>1</v>
      </c>
      <c r="B785" s="1204" t="s">
        <v>4716</v>
      </c>
      <c r="C785" s="1241">
        <v>210225303</v>
      </c>
      <c r="D785" s="1238">
        <v>210235113</v>
      </c>
      <c r="E785" s="1240">
        <v>10</v>
      </c>
    </row>
    <row r="786" spans="1:5" ht="16.5" customHeight="1">
      <c r="A786" s="1239" t="b">
        <v>1</v>
      </c>
      <c r="B786" s="1204" t="s">
        <v>4717</v>
      </c>
      <c r="C786" s="1241">
        <v>210225303</v>
      </c>
      <c r="D786" s="1238">
        <v>210235114</v>
      </c>
      <c r="E786" s="1240">
        <v>5</v>
      </c>
    </row>
    <row r="787" spans="1:5" ht="16.5" customHeight="1">
      <c r="A787" s="1239" t="b">
        <v>1</v>
      </c>
      <c r="B787" s="1204" t="s">
        <v>4718</v>
      </c>
      <c r="C787" s="1241">
        <v>210225303</v>
      </c>
      <c r="D787" s="1238">
        <v>210235115</v>
      </c>
      <c r="E787" s="1240">
        <v>10</v>
      </c>
    </row>
    <row r="788" spans="1:5" ht="16.5" customHeight="1">
      <c r="A788" s="1239" t="b">
        <v>1</v>
      </c>
      <c r="B788" s="1204" t="s">
        <v>4719</v>
      </c>
      <c r="C788" s="1241">
        <v>210225303</v>
      </c>
      <c r="D788" s="1238">
        <v>210235116</v>
      </c>
      <c r="E788" s="1240">
        <v>15</v>
      </c>
    </row>
    <row r="789" spans="1:5" ht="16.5" customHeight="1">
      <c r="A789" s="1235" t="b">
        <v>1</v>
      </c>
      <c r="B789" s="1180" t="s">
        <v>4720</v>
      </c>
      <c r="C789" s="1175">
        <v>210225304</v>
      </c>
      <c r="D789" s="1233">
        <v>210230303</v>
      </c>
      <c r="E789" s="1236">
        <v>1.7999999999999998</v>
      </c>
    </row>
    <row r="790" spans="1:5" ht="16.5" customHeight="1">
      <c r="A790" s="1235" t="b">
        <v>1</v>
      </c>
      <c r="B790" s="1180" t="s">
        <v>4720</v>
      </c>
      <c r="C790" s="1237">
        <v>210225304</v>
      </c>
      <c r="D790" s="1237">
        <v>210230304</v>
      </c>
      <c r="E790" s="1236">
        <v>0.89999999999999991</v>
      </c>
    </row>
    <row r="791" spans="1:5" ht="16.5" customHeight="1">
      <c r="A791" s="1235" t="b">
        <v>1</v>
      </c>
      <c r="B791" s="1180" t="s">
        <v>4720</v>
      </c>
      <c r="C791" s="1237">
        <v>210225304</v>
      </c>
      <c r="D791" s="1237">
        <v>210230305</v>
      </c>
      <c r="E791" s="1236">
        <v>0.30000000000000004</v>
      </c>
    </row>
    <row r="792" spans="1:5" ht="16.5" customHeight="1">
      <c r="A792" s="1235" t="b">
        <v>1</v>
      </c>
      <c r="B792" s="1180" t="s">
        <v>4721</v>
      </c>
      <c r="C792" s="1237">
        <v>210225304</v>
      </c>
      <c r="D792" s="1233">
        <v>210230403</v>
      </c>
      <c r="E792" s="1236">
        <v>3</v>
      </c>
    </row>
    <row r="793" spans="1:5" ht="16.5" customHeight="1">
      <c r="A793" s="1235" t="b">
        <v>1</v>
      </c>
      <c r="B793" s="1180" t="s">
        <v>4721</v>
      </c>
      <c r="C793" s="1237">
        <v>210225304</v>
      </c>
      <c r="D793" s="1237">
        <v>210230404</v>
      </c>
      <c r="E793" s="1236">
        <v>1.5</v>
      </c>
    </row>
    <row r="794" spans="1:5" ht="16.5" customHeight="1">
      <c r="A794" s="1235" t="b">
        <v>1</v>
      </c>
      <c r="B794" s="1180" t="s">
        <v>4721</v>
      </c>
      <c r="C794" s="1237">
        <v>210225304</v>
      </c>
      <c r="D794" s="1237">
        <v>210230405</v>
      </c>
      <c r="E794" s="1236">
        <v>0.5</v>
      </c>
    </row>
    <row r="795" spans="1:5" ht="16.5" customHeight="1">
      <c r="A795" s="1235" t="b">
        <v>1</v>
      </c>
      <c r="B795" s="1180" t="s">
        <v>4722</v>
      </c>
      <c r="C795" s="1237">
        <v>210225304</v>
      </c>
      <c r="D795" s="1233">
        <v>210230503</v>
      </c>
      <c r="E795" s="1236">
        <v>3</v>
      </c>
    </row>
    <row r="796" spans="1:5" ht="16.5" customHeight="1">
      <c r="A796" s="1235" t="b">
        <v>1</v>
      </c>
      <c r="B796" s="1180" t="s">
        <v>4722</v>
      </c>
      <c r="C796" s="1237">
        <v>210225304</v>
      </c>
      <c r="D796" s="1237">
        <v>210230504</v>
      </c>
      <c r="E796" s="1236">
        <v>1.5</v>
      </c>
    </row>
    <row r="797" spans="1:5" ht="16.5" customHeight="1">
      <c r="A797" s="1235" t="b">
        <v>1</v>
      </c>
      <c r="B797" s="1180" t="s">
        <v>4722</v>
      </c>
      <c r="C797" s="1237">
        <v>210225304</v>
      </c>
      <c r="D797" s="1237">
        <v>210230505</v>
      </c>
      <c r="E797" s="1236">
        <v>0.5</v>
      </c>
    </row>
    <row r="798" spans="1:5" ht="16.5" customHeight="1">
      <c r="A798" s="1235" t="b">
        <v>1</v>
      </c>
      <c r="B798" s="1180" t="s">
        <v>4723</v>
      </c>
      <c r="C798" s="1237">
        <v>210225304</v>
      </c>
      <c r="D798" s="1233">
        <v>210230603</v>
      </c>
      <c r="E798" s="1236">
        <v>18</v>
      </c>
    </row>
    <row r="799" spans="1:5" ht="16.5" customHeight="1">
      <c r="A799" s="1235" t="b">
        <v>1</v>
      </c>
      <c r="B799" s="1180" t="s">
        <v>4723</v>
      </c>
      <c r="C799" s="1237">
        <v>210225304</v>
      </c>
      <c r="D799" s="1237">
        <v>210230604</v>
      </c>
      <c r="E799" s="1236">
        <v>9</v>
      </c>
    </row>
    <row r="800" spans="1:5" ht="16.5" customHeight="1">
      <c r="A800" s="1235" t="b">
        <v>1</v>
      </c>
      <c r="B800" s="1180" t="s">
        <v>4723</v>
      </c>
      <c r="C800" s="1237">
        <v>210225304</v>
      </c>
      <c r="D800" s="1237">
        <v>210230605</v>
      </c>
      <c r="E800" s="1236">
        <v>3</v>
      </c>
    </row>
    <row r="801" spans="1:5" ht="16.5" customHeight="1">
      <c r="A801" s="1235" t="b">
        <v>1</v>
      </c>
      <c r="B801" s="1180" t="s">
        <v>4724</v>
      </c>
      <c r="C801" s="1237">
        <v>210225304</v>
      </c>
      <c r="D801" s="1238">
        <v>210235213</v>
      </c>
      <c r="E801" s="1236">
        <v>30</v>
      </c>
    </row>
    <row r="802" spans="1:5" ht="16.5" customHeight="1">
      <c r="A802" s="1235" t="b">
        <v>1</v>
      </c>
      <c r="B802" s="1180" t="s">
        <v>4725</v>
      </c>
      <c r="C802" s="1237">
        <v>210225304</v>
      </c>
      <c r="D802" s="1238">
        <v>210235214</v>
      </c>
      <c r="E802" s="1236">
        <v>2</v>
      </c>
    </row>
    <row r="803" spans="1:5" ht="16.5" customHeight="1">
      <c r="A803" s="1235" t="b">
        <v>1</v>
      </c>
      <c r="B803" s="1180" t="s">
        <v>4726</v>
      </c>
      <c r="C803" s="1237">
        <v>210225304</v>
      </c>
      <c r="D803" s="1238">
        <v>210235215</v>
      </c>
      <c r="E803" s="1236">
        <v>20</v>
      </c>
    </row>
    <row r="804" spans="1:5" ht="16.5" customHeight="1">
      <c r="A804" s="1235" t="b">
        <v>1</v>
      </c>
      <c r="B804" s="1180" t="s">
        <v>4727</v>
      </c>
      <c r="C804" s="1237">
        <v>210225304</v>
      </c>
      <c r="D804" s="1238">
        <v>210235216</v>
      </c>
      <c r="E804" s="1236">
        <v>5</v>
      </c>
    </row>
    <row r="805" spans="1:5" ht="16.5" customHeight="1">
      <c r="A805" s="1232" t="b">
        <v>1</v>
      </c>
      <c r="B805" s="1210" t="s">
        <v>4728</v>
      </c>
      <c r="C805" s="1175">
        <v>210225305</v>
      </c>
      <c r="D805" s="1233">
        <v>210230302</v>
      </c>
      <c r="E805" s="1234">
        <v>5</v>
      </c>
    </row>
    <row r="806" spans="1:5" ht="16.5" customHeight="1">
      <c r="A806" s="1232" t="b">
        <v>1</v>
      </c>
      <c r="B806" s="1210" t="s">
        <v>4728</v>
      </c>
      <c r="C806" s="1221">
        <v>210225305</v>
      </c>
      <c r="D806" s="1241">
        <v>210230303</v>
      </c>
      <c r="E806" s="1234">
        <v>3.5999999999999996</v>
      </c>
    </row>
    <row r="807" spans="1:5" ht="16.5" customHeight="1">
      <c r="A807" s="1232" t="b">
        <v>1</v>
      </c>
      <c r="B807" s="1210" t="s">
        <v>4728</v>
      </c>
      <c r="C807" s="1221">
        <v>210225305</v>
      </c>
      <c r="D807" s="1241">
        <v>210230304</v>
      </c>
      <c r="E807" s="1234">
        <v>1.4000000000000001</v>
      </c>
    </row>
    <row r="808" spans="1:5" ht="16.5" customHeight="1">
      <c r="A808" s="1232" t="b">
        <v>1</v>
      </c>
      <c r="B808" s="1210" t="s">
        <v>4729</v>
      </c>
      <c r="C808" s="1221">
        <v>210225305</v>
      </c>
      <c r="D808" s="1233">
        <v>210230402</v>
      </c>
      <c r="E808" s="1234">
        <v>10</v>
      </c>
    </row>
    <row r="809" spans="1:5" ht="16.5" customHeight="1">
      <c r="A809" s="1232" t="b">
        <v>1</v>
      </c>
      <c r="B809" s="1210" t="s">
        <v>4729</v>
      </c>
      <c r="C809" s="1221">
        <v>210225305</v>
      </c>
      <c r="D809" s="1241">
        <v>210230403</v>
      </c>
      <c r="E809" s="1234">
        <v>7.1999999999999993</v>
      </c>
    </row>
    <row r="810" spans="1:5" ht="16.5" customHeight="1">
      <c r="A810" s="1232" t="b">
        <v>1</v>
      </c>
      <c r="B810" s="1210" t="s">
        <v>4729</v>
      </c>
      <c r="C810" s="1221">
        <v>210225305</v>
      </c>
      <c r="D810" s="1241">
        <v>210230404</v>
      </c>
      <c r="E810" s="1234">
        <v>2.8000000000000003</v>
      </c>
    </row>
    <row r="811" spans="1:5" ht="16.5" customHeight="1">
      <c r="A811" s="1232" t="b">
        <v>1</v>
      </c>
      <c r="B811" s="1210" t="s">
        <v>4730</v>
      </c>
      <c r="C811" s="1221">
        <v>210225305</v>
      </c>
      <c r="D811" s="1233">
        <v>210230502</v>
      </c>
      <c r="E811" s="1234">
        <v>7.5</v>
      </c>
    </row>
    <row r="812" spans="1:5" ht="16.5" customHeight="1">
      <c r="A812" s="1232" t="b">
        <v>1</v>
      </c>
      <c r="B812" s="1210" t="s">
        <v>4730</v>
      </c>
      <c r="C812" s="1221">
        <v>210225305</v>
      </c>
      <c r="D812" s="1241">
        <v>210230503</v>
      </c>
      <c r="E812" s="1234">
        <v>5.3999999999999995</v>
      </c>
    </row>
    <row r="813" spans="1:5" ht="16.5" customHeight="1">
      <c r="A813" s="1232" t="b">
        <v>1</v>
      </c>
      <c r="B813" s="1210" t="s">
        <v>4730</v>
      </c>
      <c r="C813" s="1221">
        <v>210225305</v>
      </c>
      <c r="D813" s="1241">
        <v>210230504</v>
      </c>
      <c r="E813" s="1234">
        <v>2.1</v>
      </c>
    </row>
    <row r="814" spans="1:5" ht="16.5" customHeight="1">
      <c r="A814" s="1232" t="b">
        <v>1</v>
      </c>
      <c r="B814" s="1210" t="s">
        <v>4731</v>
      </c>
      <c r="C814" s="1221">
        <v>210225305</v>
      </c>
      <c r="D814" s="1233">
        <v>210230602</v>
      </c>
      <c r="E814" s="1234">
        <v>7.5</v>
      </c>
    </row>
    <row r="815" spans="1:5" ht="16.5" customHeight="1">
      <c r="A815" s="1232" t="b">
        <v>1</v>
      </c>
      <c r="B815" s="1210" t="s">
        <v>4731</v>
      </c>
      <c r="C815" s="1221">
        <v>210225305</v>
      </c>
      <c r="D815" s="1241">
        <v>210230603</v>
      </c>
      <c r="E815" s="1234">
        <v>5.3999999999999995</v>
      </c>
    </row>
    <row r="816" spans="1:5" ht="16.5" customHeight="1">
      <c r="A816" s="1232" t="b">
        <v>1</v>
      </c>
      <c r="B816" s="1210" t="s">
        <v>4731</v>
      </c>
      <c r="C816" s="1221">
        <v>210225305</v>
      </c>
      <c r="D816" s="1241">
        <v>210230604</v>
      </c>
      <c r="E816" s="1234">
        <v>2.1</v>
      </c>
    </row>
    <row r="817" spans="1:5" ht="16.5" customHeight="1">
      <c r="A817" s="1232" t="b">
        <v>1</v>
      </c>
      <c r="B817" s="1210" t="s">
        <v>4732</v>
      </c>
      <c r="C817" s="1221">
        <v>210225305</v>
      </c>
      <c r="D817" s="1238">
        <v>210235123</v>
      </c>
      <c r="E817" s="1234">
        <v>10</v>
      </c>
    </row>
    <row r="818" spans="1:5" ht="16.5" customHeight="1">
      <c r="A818" s="1232" t="b">
        <v>1</v>
      </c>
      <c r="B818" s="1210" t="s">
        <v>4733</v>
      </c>
      <c r="C818" s="1221">
        <v>210225305</v>
      </c>
      <c r="D818" s="1238">
        <v>210235124</v>
      </c>
      <c r="E818" s="1234">
        <v>5</v>
      </c>
    </row>
    <row r="819" spans="1:5" ht="16.5" customHeight="1">
      <c r="A819" s="1232" t="b">
        <v>1</v>
      </c>
      <c r="B819" s="1210" t="s">
        <v>4734</v>
      </c>
      <c r="C819" s="1221">
        <v>210225305</v>
      </c>
      <c r="D819" s="1238">
        <v>210235125</v>
      </c>
      <c r="E819" s="1234">
        <v>10</v>
      </c>
    </row>
    <row r="820" spans="1:5" ht="16.5" customHeight="1">
      <c r="A820" s="1232" t="b">
        <v>1</v>
      </c>
      <c r="B820" s="1210" t="s">
        <v>4735</v>
      </c>
      <c r="C820" s="1221">
        <v>210225305</v>
      </c>
      <c r="D820" s="1238">
        <v>210235126</v>
      </c>
      <c r="E820" s="1234">
        <v>15</v>
      </c>
    </row>
    <row r="821" spans="1:5" ht="16.5" customHeight="1">
      <c r="A821" s="1235" t="b">
        <v>1</v>
      </c>
      <c r="B821" s="1180" t="s">
        <v>4736</v>
      </c>
      <c r="C821" s="1175">
        <v>210225306</v>
      </c>
      <c r="D821" s="1233">
        <v>210230303</v>
      </c>
      <c r="E821" s="1236">
        <v>1.5</v>
      </c>
    </row>
    <row r="822" spans="1:5" ht="16.5" customHeight="1">
      <c r="A822" s="1235" t="b">
        <v>1</v>
      </c>
      <c r="B822" s="1180" t="s">
        <v>4736</v>
      </c>
      <c r="C822" s="1237">
        <v>210225306</v>
      </c>
      <c r="D822" s="1237">
        <v>210230304</v>
      </c>
      <c r="E822" s="1236">
        <v>1.08</v>
      </c>
    </row>
    <row r="823" spans="1:5" ht="16.5" customHeight="1">
      <c r="A823" s="1235" t="b">
        <v>1</v>
      </c>
      <c r="B823" s="1180" t="s">
        <v>4736</v>
      </c>
      <c r="C823" s="1237">
        <v>210225306</v>
      </c>
      <c r="D823" s="1237">
        <v>210230305</v>
      </c>
      <c r="E823" s="1236">
        <v>0.42000000000000004</v>
      </c>
    </row>
    <row r="824" spans="1:5" ht="16.5" customHeight="1">
      <c r="A824" s="1235" t="b">
        <v>1</v>
      </c>
      <c r="B824" s="1180" t="s">
        <v>4737</v>
      </c>
      <c r="C824" s="1237">
        <v>210225306</v>
      </c>
      <c r="D824" s="1233">
        <v>210230403</v>
      </c>
      <c r="E824" s="1236">
        <v>2.5</v>
      </c>
    </row>
    <row r="825" spans="1:5" ht="16.5" customHeight="1">
      <c r="A825" s="1235" t="b">
        <v>1</v>
      </c>
      <c r="B825" s="1180" t="s">
        <v>4737</v>
      </c>
      <c r="C825" s="1237">
        <v>210225306</v>
      </c>
      <c r="D825" s="1237">
        <v>210230404</v>
      </c>
      <c r="E825" s="1236">
        <v>1.7999999999999998</v>
      </c>
    </row>
    <row r="826" spans="1:5" ht="16.5" customHeight="1">
      <c r="A826" s="1235" t="b">
        <v>1</v>
      </c>
      <c r="B826" s="1180" t="s">
        <v>4737</v>
      </c>
      <c r="C826" s="1237">
        <v>210225306</v>
      </c>
      <c r="D826" s="1237">
        <v>210230405</v>
      </c>
      <c r="E826" s="1236">
        <v>0.70000000000000007</v>
      </c>
    </row>
    <row r="827" spans="1:5" ht="16.5" customHeight="1">
      <c r="A827" s="1235" t="b">
        <v>1</v>
      </c>
      <c r="B827" s="1180" t="s">
        <v>4738</v>
      </c>
      <c r="C827" s="1237">
        <v>210225306</v>
      </c>
      <c r="D827" s="1233">
        <v>210230503</v>
      </c>
      <c r="E827" s="1236">
        <v>2.5</v>
      </c>
    </row>
    <row r="828" spans="1:5" ht="16.5" customHeight="1">
      <c r="A828" s="1235" t="b">
        <v>1</v>
      </c>
      <c r="B828" s="1180" t="s">
        <v>4738</v>
      </c>
      <c r="C828" s="1237">
        <v>210225306</v>
      </c>
      <c r="D828" s="1237">
        <v>210230504</v>
      </c>
      <c r="E828" s="1236">
        <v>1.7999999999999998</v>
      </c>
    </row>
    <row r="829" spans="1:5" ht="16.5" customHeight="1">
      <c r="A829" s="1235" t="b">
        <v>1</v>
      </c>
      <c r="B829" s="1180" t="s">
        <v>4738</v>
      </c>
      <c r="C829" s="1237">
        <v>210225306</v>
      </c>
      <c r="D829" s="1237">
        <v>210230505</v>
      </c>
      <c r="E829" s="1236">
        <v>0.70000000000000007</v>
      </c>
    </row>
    <row r="830" spans="1:5" ht="16.5" customHeight="1">
      <c r="A830" s="1235" t="b">
        <v>1</v>
      </c>
      <c r="B830" s="1180" t="s">
        <v>4739</v>
      </c>
      <c r="C830" s="1237">
        <v>210225306</v>
      </c>
      <c r="D830" s="1233">
        <v>210230603</v>
      </c>
      <c r="E830" s="1236">
        <v>15</v>
      </c>
    </row>
    <row r="831" spans="1:5" ht="16.5" customHeight="1">
      <c r="A831" s="1235" t="b">
        <v>1</v>
      </c>
      <c r="B831" s="1180" t="s">
        <v>4739</v>
      </c>
      <c r="C831" s="1237">
        <v>210225306</v>
      </c>
      <c r="D831" s="1237">
        <v>210230604</v>
      </c>
      <c r="E831" s="1236">
        <v>10.799999999999999</v>
      </c>
    </row>
    <row r="832" spans="1:5" ht="16.5" customHeight="1">
      <c r="A832" s="1235" t="b">
        <v>1</v>
      </c>
      <c r="B832" s="1180" t="s">
        <v>4739</v>
      </c>
      <c r="C832" s="1237">
        <v>210225306</v>
      </c>
      <c r="D832" s="1237">
        <v>210230605</v>
      </c>
      <c r="E832" s="1236">
        <v>4.2</v>
      </c>
    </row>
    <row r="833" spans="1:5" ht="16.5" customHeight="1">
      <c r="A833" s="1235" t="b">
        <v>1</v>
      </c>
      <c r="B833" s="1180" t="s">
        <v>4740</v>
      </c>
      <c r="C833" s="1237">
        <v>210225306</v>
      </c>
      <c r="D833" s="1238">
        <v>210235223</v>
      </c>
      <c r="E833" s="1236">
        <v>30</v>
      </c>
    </row>
    <row r="834" spans="1:5" ht="16.5" customHeight="1">
      <c r="A834" s="1235" t="b">
        <v>1</v>
      </c>
      <c r="B834" s="1180" t="s">
        <v>4741</v>
      </c>
      <c r="C834" s="1237">
        <v>210225306</v>
      </c>
      <c r="D834" s="1238">
        <v>210235224</v>
      </c>
      <c r="E834" s="1236">
        <v>2</v>
      </c>
    </row>
    <row r="835" spans="1:5" ht="16.5" customHeight="1">
      <c r="A835" s="1235" t="b">
        <v>1</v>
      </c>
      <c r="B835" s="1180" t="s">
        <v>4742</v>
      </c>
      <c r="C835" s="1237">
        <v>210225306</v>
      </c>
      <c r="D835" s="1238">
        <v>210235225</v>
      </c>
      <c r="E835" s="1236">
        <v>20</v>
      </c>
    </row>
    <row r="836" spans="1:5" ht="16.5" customHeight="1">
      <c r="A836" s="1235" t="b">
        <v>1</v>
      </c>
      <c r="B836" s="1180" t="s">
        <v>4743</v>
      </c>
      <c r="C836" s="1237">
        <v>210225306</v>
      </c>
      <c r="D836" s="1238">
        <v>210235226</v>
      </c>
      <c r="E836" s="1236">
        <v>5</v>
      </c>
    </row>
    <row r="837" spans="1:5" ht="16.5" customHeight="1">
      <c r="A837" s="1239" t="b">
        <v>1</v>
      </c>
      <c r="B837" s="1204" t="s">
        <v>4744</v>
      </c>
      <c r="C837" s="1175">
        <v>210225307</v>
      </c>
      <c r="D837" s="1233">
        <v>210230302</v>
      </c>
      <c r="E837" s="1240">
        <v>4</v>
      </c>
    </row>
    <row r="838" spans="1:5" ht="16.5" customHeight="1">
      <c r="A838" s="1239" t="b">
        <v>1</v>
      </c>
      <c r="B838" s="1204" t="s">
        <v>4744</v>
      </c>
      <c r="C838" s="1241">
        <v>210225307</v>
      </c>
      <c r="D838" s="1241">
        <v>210230303</v>
      </c>
      <c r="E838" s="1240">
        <v>4.2</v>
      </c>
    </row>
    <row r="839" spans="1:5" ht="16.5" customHeight="1">
      <c r="A839" s="1239" t="b">
        <v>1</v>
      </c>
      <c r="B839" s="1204" t="s">
        <v>4744</v>
      </c>
      <c r="C839" s="1241">
        <v>210225307</v>
      </c>
      <c r="D839" s="1241">
        <v>210230304</v>
      </c>
      <c r="E839" s="1240">
        <v>1.7999999999999998</v>
      </c>
    </row>
    <row r="840" spans="1:5" ht="16.5" customHeight="1">
      <c r="A840" s="1239" t="b">
        <v>1</v>
      </c>
      <c r="B840" s="1204" t="s">
        <v>4745</v>
      </c>
      <c r="C840" s="1241">
        <v>210225307</v>
      </c>
      <c r="D840" s="1233">
        <v>210230402</v>
      </c>
      <c r="E840" s="1240">
        <v>8</v>
      </c>
    </row>
    <row r="841" spans="1:5" ht="16.5" customHeight="1">
      <c r="A841" s="1239" t="b">
        <v>1</v>
      </c>
      <c r="B841" s="1204" t="s">
        <v>4745</v>
      </c>
      <c r="C841" s="1241">
        <v>210225307</v>
      </c>
      <c r="D841" s="1241">
        <v>210230403</v>
      </c>
      <c r="E841" s="1240">
        <v>8.4</v>
      </c>
    </row>
    <row r="842" spans="1:5" ht="16.5" customHeight="1">
      <c r="A842" s="1239" t="b">
        <v>1</v>
      </c>
      <c r="B842" s="1204" t="s">
        <v>4745</v>
      </c>
      <c r="C842" s="1241">
        <v>210225307</v>
      </c>
      <c r="D842" s="1241">
        <v>210230404</v>
      </c>
      <c r="E842" s="1240">
        <v>3.5999999999999996</v>
      </c>
    </row>
    <row r="843" spans="1:5" ht="16.5" customHeight="1">
      <c r="A843" s="1239" t="b">
        <v>1</v>
      </c>
      <c r="B843" s="1204" t="s">
        <v>4746</v>
      </c>
      <c r="C843" s="1241">
        <v>210225307</v>
      </c>
      <c r="D843" s="1233">
        <v>210230502</v>
      </c>
      <c r="E843" s="1240">
        <v>6</v>
      </c>
    </row>
    <row r="844" spans="1:5" ht="16.5" customHeight="1">
      <c r="A844" s="1239" t="b">
        <v>1</v>
      </c>
      <c r="B844" s="1204" t="s">
        <v>4746</v>
      </c>
      <c r="C844" s="1241">
        <v>210225307</v>
      </c>
      <c r="D844" s="1241">
        <v>210230503</v>
      </c>
      <c r="E844" s="1240">
        <v>6.3</v>
      </c>
    </row>
    <row r="845" spans="1:5" ht="16.5" customHeight="1">
      <c r="A845" s="1239" t="b">
        <v>1</v>
      </c>
      <c r="B845" s="1204" t="s">
        <v>4746</v>
      </c>
      <c r="C845" s="1241">
        <v>210225307</v>
      </c>
      <c r="D845" s="1241">
        <v>210230504</v>
      </c>
      <c r="E845" s="1240">
        <v>2.6999999999999997</v>
      </c>
    </row>
    <row r="846" spans="1:5" ht="16.5" customHeight="1">
      <c r="A846" s="1239" t="b">
        <v>1</v>
      </c>
      <c r="B846" s="1204" t="s">
        <v>4747</v>
      </c>
      <c r="C846" s="1241">
        <v>210225307</v>
      </c>
      <c r="D846" s="1233">
        <v>210230602</v>
      </c>
      <c r="E846" s="1240">
        <v>6</v>
      </c>
    </row>
    <row r="847" spans="1:5" ht="16.5" customHeight="1">
      <c r="A847" s="1239" t="b">
        <v>1</v>
      </c>
      <c r="B847" s="1204" t="s">
        <v>4747</v>
      </c>
      <c r="C847" s="1241">
        <v>210225307</v>
      </c>
      <c r="D847" s="1241">
        <v>210230603</v>
      </c>
      <c r="E847" s="1240">
        <v>6.3</v>
      </c>
    </row>
    <row r="848" spans="1:5" ht="16.5" customHeight="1">
      <c r="A848" s="1239" t="b">
        <v>1</v>
      </c>
      <c r="B848" s="1204" t="s">
        <v>4747</v>
      </c>
      <c r="C848" s="1241">
        <v>210225307</v>
      </c>
      <c r="D848" s="1241">
        <v>210230604</v>
      </c>
      <c r="E848" s="1240">
        <v>2.6999999999999997</v>
      </c>
    </row>
    <row r="849" spans="1:5" ht="16.5" customHeight="1">
      <c r="A849" s="1239" t="b">
        <v>1</v>
      </c>
      <c r="B849" s="1204" t="s">
        <v>4748</v>
      </c>
      <c r="C849" s="1241">
        <v>210225307</v>
      </c>
      <c r="D849" s="1238">
        <v>210235133</v>
      </c>
      <c r="E849" s="1240">
        <v>10</v>
      </c>
    </row>
    <row r="850" spans="1:5" ht="16.5" customHeight="1">
      <c r="A850" s="1239" t="b">
        <v>1</v>
      </c>
      <c r="B850" s="1204" t="s">
        <v>4749</v>
      </c>
      <c r="C850" s="1241">
        <v>210225307</v>
      </c>
      <c r="D850" s="1238">
        <v>210235134</v>
      </c>
      <c r="E850" s="1240">
        <v>5</v>
      </c>
    </row>
    <row r="851" spans="1:5" ht="16.5" customHeight="1">
      <c r="A851" s="1239" t="b">
        <v>1</v>
      </c>
      <c r="B851" s="1204" t="s">
        <v>4750</v>
      </c>
      <c r="C851" s="1241">
        <v>210225307</v>
      </c>
      <c r="D851" s="1238">
        <v>210235135</v>
      </c>
      <c r="E851" s="1240">
        <v>10</v>
      </c>
    </row>
    <row r="852" spans="1:5" ht="16.5" customHeight="1">
      <c r="A852" s="1239" t="b">
        <v>1</v>
      </c>
      <c r="B852" s="1204" t="s">
        <v>4751</v>
      </c>
      <c r="C852" s="1241">
        <v>210225307</v>
      </c>
      <c r="D852" s="1238">
        <v>210235136</v>
      </c>
      <c r="E852" s="1240">
        <v>15</v>
      </c>
    </row>
    <row r="853" spans="1:5" ht="16.5" customHeight="1">
      <c r="A853" s="1235" t="b">
        <v>1</v>
      </c>
      <c r="B853" s="1180" t="s">
        <v>4752</v>
      </c>
      <c r="C853" s="1175">
        <v>210225308</v>
      </c>
      <c r="D853" s="1233">
        <v>210230303</v>
      </c>
      <c r="E853" s="1236">
        <v>1.2000000000000002</v>
      </c>
    </row>
    <row r="854" spans="1:5" ht="16.5" customHeight="1">
      <c r="A854" s="1235" t="b">
        <v>1</v>
      </c>
      <c r="B854" s="1180" t="s">
        <v>4752</v>
      </c>
      <c r="C854" s="1237">
        <v>210225308</v>
      </c>
      <c r="D854" s="1237">
        <v>210230304</v>
      </c>
      <c r="E854" s="1236">
        <v>1.26</v>
      </c>
    </row>
    <row r="855" spans="1:5" ht="16.5" customHeight="1">
      <c r="A855" s="1235" t="b">
        <v>1</v>
      </c>
      <c r="B855" s="1180" t="s">
        <v>4752</v>
      </c>
      <c r="C855" s="1237">
        <v>210225308</v>
      </c>
      <c r="D855" s="1237">
        <v>210230305</v>
      </c>
      <c r="E855" s="1236">
        <v>0.54</v>
      </c>
    </row>
    <row r="856" spans="1:5" ht="16.5" customHeight="1">
      <c r="A856" s="1235" t="b">
        <v>1</v>
      </c>
      <c r="B856" s="1180" t="s">
        <v>4753</v>
      </c>
      <c r="C856" s="1237">
        <v>210225308</v>
      </c>
      <c r="D856" s="1233">
        <v>210230403</v>
      </c>
      <c r="E856" s="1236">
        <v>2</v>
      </c>
    </row>
    <row r="857" spans="1:5" ht="16.5" customHeight="1">
      <c r="A857" s="1235" t="b">
        <v>1</v>
      </c>
      <c r="B857" s="1180" t="s">
        <v>4753</v>
      </c>
      <c r="C857" s="1237">
        <v>210225308</v>
      </c>
      <c r="D857" s="1237">
        <v>210230404</v>
      </c>
      <c r="E857" s="1236">
        <v>2.1</v>
      </c>
    </row>
    <row r="858" spans="1:5" ht="16.5" customHeight="1">
      <c r="A858" s="1235" t="b">
        <v>1</v>
      </c>
      <c r="B858" s="1180" t="s">
        <v>4753</v>
      </c>
      <c r="C858" s="1237">
        <v>210225308</v>
      </c>
      <c r="D858" s="1237">
        <v>210230405</v>
      </c>
      <c r="E858" s="1236">
        <v>0.89999999999999991</v>
      </c>
    </row>
    <row r="859" spans="1:5" ht="16.5" customHeight="1">
      <c r="A859" s="1235" t="b">
        <v>1</v>
      </c>
      <c r="B859" s="1180" t="s">
        <v>4754</v>
      </c>
      <c r="C859" s="1237">
        <v>210225308</v>
      </c>
      <c r="D859" s="1233">
        <v>210230503</v>
      </c>
      <c r="E859" s="1236">
        <v>2</v>
      </c>
    </row>
    <row r="860" spans="1:5" ht="16.5" customHeight="1">
      <c r="A860" s="1235" t="b">
        <v>1</v>
      </c>
      <c r="B860" s="1180" t="s">
        <v>4754</v>
      </c>
      <c r="C860" s="1237">
        <v>210225308</v>
      </c>
      <c r="D860" s="1237">
        <v>210230504</v>
      </c>
      <c r="E860" s="1236">
        <v>2.1</v>
      </c>
    </row>
    <row r="861" spans="1:5" ht="16.5" customHeight="1">
      <c r="A861" s="1235" t="b">
        <v>1</v>
      </c>
      <c r="B861" s="1180" t="s">
        <v>4754</v>
      </c>
      <c r="C861" s="1237">
        <v>210225308</v>
      </c>
      <c r="D861" s="1237">
        <v>210230505</v>
      </c>
      <c r="E861" s="1236">
        <v>0.89999999999999991</v>
      </c>
    </row>
    <row r="862" spans="1:5" ht="16.5" customHeight="1">
      <c r="A862" s="1235" t="b">
        <v>1</v>
      </c>
      <c r="B862" s="1180" t="s">
        <v>4755</v>
      </c>
      <c r="C862" s="1237">
        <v>210225308</v>
      </c>
      <c r="D862" s="1233">
        <v>210230603</v>
      </c>
      <c r="E862" s="1236">
        <v>12</v>
      </c>
    </row>
    <row r="863" spans="1:5" ht="16.5" customHeight="1">
      <c r="A863" s="1235" t="b">
        <v>1</v>
      </c>
      <c r="B863" s="1180" t="s">
        <v>4755</v>
      </c>
      <c r="C863" s="1237">
        <v>210225308</v>
      </c>
      <c r="D863" s="1237">
        <v>210230604</v>
      </c>
      <c r="E863" s="1236">
        <v>12.6</v>
      </c>
    </row>
    <row r="864" spans="1:5" ht="16.5" customHeight="1">
      <c r="A864" s="1235" t="b">
        <v>1</v>
      </c>
      <c r="B864" s="1180" t="s">
        <v>4755</v>
      </c>
      <c r="C864" s="1237">
        <v>210225308</v>
      </c>
      <c r="D864" s="1237">
        <v>210230605</v>
      </c>
      <c r="E864" s="1236">
        <v>5.3999999999999995</v>
      </c>
    </row>
    <row r="865" spans="1:5" ht="16.5" customHeight="1">
      <c r="A865" s="1235" t="b">
        <v>1</v>
      </c>
      <c r="B865" s="1180" t="s">
        <v>4756</v>
      </c>
      <c r="C865" s="1237">
        <v>210225308</v>
      </c>
      <c r="D865" s="1238">
        <v>210235233</v>
      </c>
      <c r="E865" s="1236">
        <v>30</v>
      </c>
    </row>
    <row r="866" spans="1:5" ht="16.5" customHeight="1">
      <c r="A866" s="1235" t="b">
        <v>1</v>
      </c>
      <c r="B866" s="1180" t="s">
        <v>4757</v>
      </c>
      <c r="C866" s="1237">
        <v>210225308</v>
      </c>
      <c r="D866" s="1238">
        <v>210235234</v>
      </c>
      <c r="E866" s="1236">
        <v>2</v>
      </c>
    </row>
    <row r="867" spans="1:5" ht="16.5" customHeight="1">
      <c r="A867" s="1235" t="b">
        <v>1</v>
      </c>
      <c r="B867" s="1180" t="s">
        <v>4758</v>
      </c>
      <c r="C867" s="1237">
        <v>210225308</v>
      </c>
      <c r="D867" s="1238">
        <v>210235235</v>
      </c>
      <c r="E867" s="1236">
        <v>20</v>
      </c>
    </row>
    <row r="868" spans="1:5" ht="16.5" customHeight="1">
      <c r="A868" s="1235" t="b">
        <v>1</v>
      </c>
      <c r="B868" s="1180" t="s">
        <v>4759</v>
      </c>
      <c r="C868" s="1237">
        <v>210225308</v>
      </c>
      <c r="D868" s="1238">
        <v>210235236</v>
      </c>
      <c r="E868" s="1236">
        <v>5</v>
      </c>
    </row>
    <row r="869" spans="1:5" ht="16.5" customHeight="1">
      <c r="A869" s="1232" t="b">
        <v>1</v>
      </c>
      <c r="B869" s="1210" t="s">
        <v>4760</v>
      </c>
      <c r="C869" s="1175">
        <v>210225309</v>
      </c>
      <c r="D869" s="1233">
        <v>210230302</v>
      </c>
      <c r="E869" s="1234">
        <v>3</v>
      </c>
    </row>
    <row r="870" spans="1:5" ht="16.5" customHeight="1">
      <c r="A870" s="1232" t="b">
        <v>1</v>
      </c>
      <c r="B870" s="1210" t="s">
        <v>4760</v>
      </c>
      <c r="C870" s="1221">
        <v>210225309</v>
      </c>
      <c r="D870" s="1221">
        <v>210230303</v>
      </c>
      <c r="E870" s="1234">
        <v>4.8</v>
      </c>
    </row>
    <row r="871" spans="1:5" ht="16.5" customHeight="1">
      <c r="A871" s="1232" t="b">
        <v>1</v>
      </c>
      <c r="B871" s="1210" t="s">
        <v>4760</v>
      </c>
      <c r="C871" s="1221">
        <v>210225309</v>
      </c>
      <c r="D871" s="1221">
        <v>210230304</v>
      </c>
      <c r="E871" s="1234">
        <v>2.2000000000000002</v>
      </c>
    </row>
    <row r="872" spans="1:5" ht="16.5" customHeight="1">
      <c r="A872" s="1232" t="b">
        <v>1</v>
      </c>
      <c r="B872" s="1210" t="s">
        <v>4761</v>
      </c>
      <c r="C872" s="1221">
        <v>210225309</v>
      </c>
      <c r="D872" s="1233">
        <v>210230402</v>
      </c>
      <c r="E872" s="1234">
        <v>6</v>
      </c>
    </row>
    <row r="873" spans="1:5" ht="16.5" customHeight="1">
      <c r="A873" s="1232" t="b">
        <v>1</v>
      </c>
      <c r="B873" s="1210" t="s">
        <v>4761</v>
      </c>
      <c r="C873" s="1221">
        <v>210225309</v>
      </c>
      <c r="D873" s="1221">
        <v>210230403</v>
      </c>
      <c r="E873" s="1234">
        <v>9.6</v>
      </c>
    </row>
    <row r="874" spans="1:5" ht="16.5" customHeight="1">
      <c r="A874" s="1232" t="b">
        <v>1</v>
      </c>
      <c r="B874" s="1210" t="s">
        <v>4761</v>
      </c>
      <c r="C874" s="1221">
        <v>210225309</v>
      </c>
      <c r="D874" s="1221">
        <v>210230404</v>
      </c>
      <c r="E874" s="1234">
        <v>4.4000000000000004</v>
      </c>
    </row>
    <row r="875" spans="1:5" ht="16.5" customHeight="1">
      <c r="A875" s="1232" t="b">
        <v>1</v>
      </c>
      <c r="B875" s="1210" t="s">
        <v>4762</v>
      </c>
      <c r="C875" s="1221">
        <v>210225309</v>
      </c>
      <c r="D875" s="1233">
        <v>210230502</v>
      </c>
      <c r="E875" s="1234">
        <v>4.5</v>
      </c>
    </row>
    <row r="876" spans="1:5" ht="16.5" customHeight="1">
      <c r="A876" s="1232" t="b">
        <v>1</v>
      </c>
      <c r="B876" s="1210" t="s">
        <v>4762</v>
      </c>
      <c r="C876" s="1221">
        <v>210225309</v>
      </c>
      <c r="D876" s="1221">
        <v>210230503</v>
      </c>
      <c r="E876" s="1234">
        <v>7.1999999999999993</v>
      </c>
    </row>
    <row r="877" spans="1:5" ht="16.5" customHeight="1">
      <c r="A877" s="1232" t="b">
        <v>1</v>
      </c>
      <c r="B877" s="1210" t="s">
        <v>4762</v>
      </c>
      <c r="C877" s="1221">
        <v>210225309</v>
      </c>
      <c r="D877" s="1221">
        <v>210230504</v>
      </c>
      <c r="E877" s="1234">
        <v>3.3</v>
      </c>
    </row>
    <row r="878" spans="1:5" ht="16.5" customHeight="1">
      <c r="A878" s="1232" t="b">
        <v>1</v>
      </c>
      <c r="B878" s="1210" t="s">
        <v>4763</v>
      </c>
      <c r="C878" s="1221">
        <v>210225309</v>
      </c>
      <c r="D878" s="1233">
        <v>210230602</v>
      </c>
      <c r="E878" s="1234">
        <v>4.5</v>
      </c>
    </row>
    <row r="879" spans="1:5" ht="16.5" customHeight="1">
      <c r="A879" s="1232" t="b">
        <v>1</v>
      </c>
      <c r="B879" s="1210" t="s">
        <v>4763</v>
      </c>
      <c r="C879" s="1221">
        <v>210225309</v>
      </c>
      <c r="D879" s="1221">
        <v>210230603</v>
      </c>
      <c r="E879" s="1234">
        <v>7.1999999999999993</v>
      </c>
    </row>
    <row r="880" spans="1:5" ht="16.5" customHeight="1">
      <c r="A880" s="1232" t="b">
        <v>1</v>
      </c>
      <c r="B880" s="1210" t="s">
        <v>4763</v>
      </c>
      <c r="C880" s="1221">
        <v>210225309</v>
      </c>
      <c r="D880" s="1221">
        <v>210230604</v>
      </c>
      <c r="E880" s="1234">
        <v>3.3</v>
      </c>
    </row>
    <row r="881" spans="1:5" ht="16.5" customHeight="1">
      <c r="A881" s="1232" t="b">
        <v>1</v>
      </c>
      <c r="B881" s="1210" t="s">
        <v>4764</v>
      </c>
      <c r="C881" s="1221">
        <v>210225309</v>
      </c>
      <c r="D881" s="1238">
        <v>210235143</v>
      </c>
      <c r="E881" s="1234">
        <v>10</v>
      </c>
    </row>
    <row r="882" spans="1:5" ht="16.5" customHeight="1">
      <c r="A882" s="1232" t="b">
        <v>1</v>
      </c>
      <c r="B882" s="1210" t="s">
        <v>4765</v>
      </c>
      <c r="C882" s="1221">
        <v>210225309</v>
      </c>
      <c r="D882" s="1238">
        <v>210235144</v>
      </c>
      <c r="E882" s="1234">
        <v>5</v>
      </c>
    </row>
    <row r="883" spans="1:5" ht="16.5" customHeight="1">
      <c r="A883" s="1232" t="b">
        <v>1</v>
      </c>
      <c r="B883" s="1210" t="s">
        <v>4766</v>
      </c>
      <c r="C883" s="1221">
        <v>210225309</v>
      </c>
      <c r="D883" s="1238">
        <v>210235145</v>
      </c>
      <c r="E883" s="1234">
        <v>10</v>
      </c>
    </row>
    <row r="884" spans="1:5" ht="16.5" customHeight="1">
      <c r="A884" s="1232" t="b">
        <v>1</v>
      </c>
      <c r="B884" s="1210" t="s">
        <v>4767</v>
      </c>
      <c r="C884" s="1221">
        <v>210225309</v>
      </c>
      <c r="D884" s="1238">
        <v>210235146</v>
      </c>
      <c r="E884" s="1234">
        <v>15</v>
      </c>
    </row>
    <row r="885" spans="1:5" ht="16.5" customHeight="1">
      <c r="A885" s="1235" t="b">
        <v>1</v>
      </c>
      <c r="B885" s="1180" t="s">
        <v>4768</v>
      </c>
      <c r="C885" s="1175">
        <v>210225310</v>
      </c>
      <c r="D885" s="1233">
        <v>210230303</v>
      </c>
      <c r="E885" s="1236">
        <v>0.89999999999999991</v>
      </c>
    </row>
    <row r="886" spans="1:5" ht="16.5" customHeight="1">
      <c r="A886" s="1235" t="b">
        <v>1</v>
      </c>
      <c r="B886" s="1180" t="s">
        <v>4768</v>
      </c>
      <c r="C886" s="1237">
        <v>210225310</v>
      </c>
      <c r="D886" s="1237">
        <v>210230304</v>
      </c>
      <c r="E886" s="1236">
        <v>1.44</v>
      </c>
    </row>
    <row r="887" spans="1:5" ht="16.5" customHeight="1">
      <c r="A887" s="1235" t="b">
        <v>1</v>
      </c>
      <c r="B887" s="1180" t="s">
        <v>4768</v>
      </c>
      <c r="C887" s="1237">
        <v>210225310</v>
      </c>
      <c r="D887" s="1237">
        <v>210230305</v>
      </c>
      <c r="E887" s="1236">
        <v>0.66</v>
      </c>
    </row>
    <row r="888" spans="1:5" ht="16.5" customHeight="1">
      <c r="A888" s="1235" t="b">
        <v>1</v>
      </c>
      <c r="B888" s="1180" t="s">
        <v>4769</v>
      </c>
      <c r="C888" s="1237">
        <v>210225310</v>
      </c>
      <c r="D888" s="1233">
        <v>210230403</v>
      </c>
      <c r="E888" s="1236">
        <v>1.5</v>
      </c>
    </row>
    <row r="889" spans="1:5" ht="16.5" customHeight="1">
      <c r="A889" s="1235" t="b">
        <v>1</v>
      </c>
      <c r="B889" s="1180" t="s">
        <v>4769</v>
      </c>
      <c r="C889" s="1237">
        <v>210225310</v>
      </c>
      <c r="D889" s="1237">
        <v>210230404</v>
      </c>
      <c r="E889" s="1236">
        <v>2.4</v>
      </c>
    </row>
    <row r="890" spans="1:5" ht="16.5" customHeight="1">
      <c r="A890" s="1235" t="b">
        <v>1</v>
      </c>
      <c r="B890" s="1180" t="s">
        <v>4769</v>
      </c>
      <c r="C890" s="1237">
        <v>210225310</v>
      </c>
      <c r="D890" s="1237">
        <v>210230405</v>
      </c>
      <c r="E890" s="1236">
        <v>1.1000000000000001</v>
      </c>
    </row>
    <row r="891" spans="1:5" ht="16.5" customHeight="1">
      <c r="A891" s="1235" t="b">
        <v>1</v>
      </c>
      <c r="B891" s="1180" t="s">
        <v>4770</v>
      </c>
      <c r="C891" s="1237">
        <v>210225310</v>
      </c>
      <c r="D891" s="1233">
        <v>210230503</v>
      </c>
      <c r="E891" s="1236">
        <v>1.5</v>
      </c>
    </row>
    <row r="892" spans="1:5" ht="16.5" customHeight="1">
      <c r="A892" s="1235" t="b">
        <v>1</v>
      </c>
      <c r="B892" s="1180" t="s">
        <v>4770</v>
      </c>
      <c r="C892" s="1237">
        <v>210225310</v>
      </c>
      <c r="D892" s="1237">
        <v>210230504</v>
      </c>
      <c r="E892" s="1236">
        <v>2.4</v>
      </c>
    </row>
    <row r="893" spans="1:5" ht="16.5" customHeight="1">
      <c r="A893" s="1235" t="b">
        <v>1</v>
      </c>
      <c r="B893" s="1180" t="s">
        <v>4770</v>
      </c>
      <c r="C893" s="1237">
        <v>210225310</v>
      </c>
      <c r="D893" s="1237">
        <v>210230505</v>
      </c>
      <c r="E893" s="1236">
        <v>1.1000000000000001</v>
      </c>
    </row>
    <row r="894" spans="1:5" ht="16.5" customHeight="1">
      <c r="A894" s="1235" t="b">
        <v>1</v>
      </c>
      <c r="B894" s="1180" t="s">
        <v>4771</v>
      </c>
      <c r="C894" s="1237">
        <v>210225310</v>
      </c>
      <c r="D894" s="1233">
        <v>210230603</v>
      </c>
      <c r="E894" s="1236">
        <v>9</v>
      </c>
    </row>
    <row r="895" spans="1:5" ht="16.5" customHeight="1">
      <c r="A895" s="1235" t="b">
        <v>1</v>
      </c>
      <c r="B895" s="1180" t="s">
        <v>4771</v>
      </c>
      <c r="C895" s="1237">
        <v>210225310</v>
      </c>
      <c r="D895" s="1237">
        <v>210230604</v>
      </c>
      <c r="E895" s="1236">
        <v>14.399999999999999</v>
      </c>
    </row>
    <row r="896" spans="1:5" ht="16.5" customHeight="1">
      <c r="A896" s="1235" t="b">
        <v>1</v>
      </c>
      <c r="B896" s="1180" t="s">
        <v>4771</v>
      </c>
      <c r="C896" s="1237">
        <v>210225310</v>
      </c>
      <c r="D896" s="1237">
        <v>210230605</v>
      </c>
      <c r="E896" s="1236">
        <v>6.6</v>
      </c>
    </row>
    <row r="897" spans="1:5" ht="16.5" customHeight="1">
      <c r="A897" s="1235" t="b">
        <v>1</v>
      </c>
      <c r="B897" s="1180" t="s">
        <v>4772</v>
      </c>
      <c r="C897" s="1237">
        <v>210225310</v>
      </c>
      <c r="D897" s="1238">
        <v>210235243</v>
      </c>
      <c r="E897" s="1236">
        <v>30</v>
      </c>
    </row>
    <row r="898" spans="1:5" ht="16.5" customHeight="1">
      <c r="A898" s="1235" t="b">
        <v>1</v>
      </c>
      <c r="B898" s="1180" t="s">
        <v>4773</v>
      </c>
      <c r="C898" s="1237">
        <v>210225310</v>
      </c>
      <c r="D898" s="1238">
        <v>210235244</v>
      </c>
      <c r="E898" s="1236">
        <v>2</v>
      </c>
    </row>
    <row r="899" spans="1:5" ht="16.5" customHeight="1">
      <c r="A899" s="1235" t="b">
        <v>1</v>
      </c>
      <c r="B899" s="1180" t="s">
        <v>4774</v>
      </c>
      <c r="C899" s="1237">
        <v>210225310</v>
      </c>
      <c r="D899" s="1238">
        <v>210235245</v>
      </c>
      <c r="E899" s="1236">
        <v>20</v>
      </c>
    </row>
    <row r="900" spans="1:5" ht="16.5" customHeight="1">
      <c r="A900" s="1235" t="b">
        <v>1</v>
      </c>
      <c r="B900" s="1180" t="s">
        <v>4775</v>
      </c>
      <c r="C900" s="1237">
        <v>210225310</v>
      </c>
      <c r="D900" s="1238">
        <v>210235246</v>
      </c>
      <c r="E900" s="1236">
        <v>5</v>
      </c>
    </row>
    <row r="901" spans="1:5" ht="16.5" customHeight="1">
      <c r="A901" s="1239" t="b">
        <v>1</v>
      </c>
      <c r="B901" s="1204" t="s">
        <v>4776</v>
      </c>
      <c r="C901" s="1175">
        <v>210225311</v>
      </c>
      <c r="D901" s="1233">
        <v>210230302</v>
      </c>
      <c r="E901" s="1240">
        <v>2</v>
      </c>
    </row>
    <row r="902" spans="1:5" ht="16.5" customHeight="1">
      <c r="A902" s="1239" t="b">
        <v>1</v>
      </c>
      <c r="B902" s="1204" t="s">
        <v>4776</v>
      </c>
      <c r="C902" s="1241">
        <v>210225311</v>
      </c>
      <c r="D902" s="1241">
        <v>210230303</v>
      </c>
      <c r="E902" s="1240">
        <v>5.4</v>
      </c>
    </row>
    <row r="903" spans="1:5" ht="16.5" customHeight="1">
      <c r="A903" s="1239" t="b">
        <v>1</v>
      </c>
      <c r="B903" s="1204" t="s">
        <v>4776</v>
      </c>
      <c r="C903" s="1241">
        <v>210225311</v>
      </c>
      <c r="D903" s="1241">
        <v>210230304</v>
      </c>
      <c r="E903" s="1240">
        <v>2.6</v>
      </c>
    </row>
    <row r="904" spans="1:5" ht="16.5" customHeight="1">
      <c r="A904" s="1239" t="b">
        <v>1</v>
      </c>
      <c r="B904" s="1204" t="s">
        <v>4777</v>
      </c>
      <c r="C904" s="1241">
        <v>210225311</v>
      </c>
      <c r="D904" s="1233">
        <v>210230402</v>
      </c>
      <c r="E904" s="1240">
        <v>4</v>
      </c>
    </row>
    <row r="905" spans="1:5" ht="16.5" customHeight="1">
      <c r="A905" s="1239" t="b">
        <v>1</v>
      </c>
      <c r="B905" s="1204" t="s">
        <v>4777</v>
      </c>
      <c r="C905" s="1241">
        <v>210225311</v>
      </c>
      <c r="D905" s="1241">
        <v>210230403</v>
      </c>
      <c r="E905" s="1240">
        <v>10.8</v>
      </c>
    </row>
    <row r="906" spans="1:5" ht="16.5" customHeight="1">
      <c r="A906" s="1239" t="b">
        <v>1</v>
      </c>
      <c r="B906" s="1204" t="s">
        <v>4777</v>
      </c>
      <c r="C906" s="1241">
        <v>210225311</v>
      </c>
      <c r="D906" s="1241">
        <v>210230404</v>
      </c>
      <c r="E906" s="1240">
        <v>5.2</v>
      </c>
    </row>
    <row r="907" spans="1:5" ht="16.5" customHeight="1">
      <c r="A907" s="1239" t="b">
        <v>1</v>
      </c>
      <c r="B907" s="1204" t="s">
        <v>4778</v>
      </c>
      <c r="C907" s="1241">
        <v>210225311</v>
      </c>
      <c r="D907" s="1233">
        <v>210230502</v>
      </c>
      <c r="E907" s="1240">
        <v>3</v>
      </c>
    </row>
    <row r="908" spans="1:5" ht="16.5" customHeight="1">
      <c r="A908" s="1239" t="b">
        <v>1</v>
      </c>
      <c r="B908" s="1204" t="s">
        <v>4778</v>
      </c>
      <c r="C908" s="1241">
        <v>210225311</v>
      </c>
      <c r="D908" s="1241">
        <v>210230503</v>
      </c>
      <c r="E908" s="1240">
        <v>8.1000000000000014</v>
      </c>
    </row>
    <row r="909" spans="1:5" ht="16.5" customHeight="1">
      <c r="A909" s="1239" t="b">
        <v>1</v>
      </c>
      <c r="B909" s="1204" t="s">
        <v>4778</v>
      </c>
      <c r="C909" s="1241">
        <v>210225311</v>
      </c>
      <c r="D909" s="1241">
        <v>210230504</v>
      </c>
      <c r="E909" s="1240">
        <v>3.9000000000000004</v>
      </c>
    </row>
    <row r="910" spans="1:5" ht="16.5" customHeight="1">
      <c r="A910" s="1239" t="b">
        <v>1</v>
      </c>
      <c r="B910" s="1204" t="s">
        <v>4779</v>
      </c>
      <c r="C910" s="1241">
        <v>210225311</v>
      </c>
      <c r="D910" s="1233">
        <v>210230602</v>
      </c>
      <c r="E910" s="1240">
        <v>3</v>
      </c>
    </row>
    <row r="911" spans="1:5" ht="16.5" customHeight="1">
      <c r="A911" s="1239" t="b">
        <v>1</v>
      </c>
      <c r="B911" s="1204" t="s">
        <v>4779</v>
      </c>
      <c r="C911" s="1241">
        <v>210225311</v>
      </c>
      <c r="D911" s="1241">
        <v>210230603</v>
      </c>
      <c r="E911" s="1240">
        <v>8.1000000000000014</v>
      </c>
    </row>
    <row r="912" spans="1:5" ht="16.5" customHeight="1">
      <c r="A912" s="1239" t="b">
        <v>1</v>
      </c>
      <c r="B912" s="1204" t="s">
        <v>4779</v>
      </c>
      <c r="C912" s="1241">
        <v>210225311</v>
      </c>
      <c r="D912" s="1241">
        <v>210230604</v>
      </c>
      <c r="E912" s="1240">
        <v>3.9000000000000004</v>
      </c>
    </row>
    <row r="913" spans="1:5" ht="16.5" customHeight="1">
      <c r="A913" s="1239" t="b">
        <v>1</v>
      </c>
      <c r="B913" s="1204" t="s">
        <v>4780</v>
      </c>
      <c r="C913" s="1241">
        <v>210225311</v>
      </c>
      <c r="D913" s="1238">
        <v>210235153</v>
      </c>
      <c r="E913" s="1240">
        <v>10</v>
      </c>
    </row>
    <row r="914" spans="1:5" ht="16.5" customHeight="1">
      <c r="A914" s="1239" t="b">
        <v>1</v>
      </c>
      <c r="B914" s="1204" t="s">
        <v>4781</v>
      </c>
      <c r="C914" s="1241">
        <v>210225311</v>
      </c>
      <c r="D914" s="1238">
        <v>210235154</v>
      </c>
      <c r="E914" s="1240">
        <v>5</v>
      </c>
    </row>
    <row r="915" spans="1:5" ht="16.5" customHeight="1">
      <c r="A915" s="1239" t="b">
        <v>1</v>
      </c>
      <c r="B915" s="1204" t="s">
        <v>4782</v>
      </c>
      <c r="C915" s="1241">
        <v>210225311</v>
      </c>
      <c r="D915" s="1238">
        <v>210235155</v>
      </c>
      <c r="E915" s="1240">
        <v>10</v>
      </c>
    </row>
    <row r="916" spans="1:5" ht="16.5" customHeight="1">
      <c r="A916" s="1239" t="b">
        <v>1</v>
      </c>
      <c r="B916" s="1204" t="s">
        <v>4783</v>
      </c>
      <c r="C916" s="1241">
        <v>210225311</v>
      </c>
      <c r="D916" s="1238">
        <v>210235156</v>
      </c>
      <c r="E916" s="1240">
        <v>15</v>
      </c>
    </row>
    <row r="917" spans="1:5" ht="16.5" customHeight="1">
      <c r="A917" s="1235" t="b">
        <v>1</v>
      </c>
      <c r="B917" s="1180" t="s">
        <v>4784</v>
      </c>
      <c r="C917" s="1175">
        <v>210225312</v>
      </c>
      <c r="D917" s="1233">
        <v>210230303</v>
      </c>
      <c r="E917" s="1236">
        <v>0.60000000000000009</v>
      </c>
    </row>
    <row r="918" spans="1:5" ht="16.5" customHeight="1">
      <c r="A918" s="1235" t="b">
        <v>1</v>
      </c>
      <c r="B918" s="1180" t="s">
        <v>4784</v>
      </c>
      <c r="C918" s="1237">
        <v>210225312</v>
      </c>
      <c r="D918" s="1237">
        <v>210230304</v>
      </c>
      <c r="E918" s="1236">
        <v>1.62</v>
      </c>
    </row>
    <row r="919" spans="1:5" ht="16.5" customHeight="1">
      <c r="A919" s="1235" t="b">
        <v>1</v>
      </c>
      <c r="B919" s="1180" t="s">
        <v>4784</v>
      </c>
      <c r="C919" s="1237">
        <v>210225312</v>
      </c>
      <c r="D919" s="1237">
        <v>210230305</v>
      </c>
      <c r="E919" s="1236">
        <v>0.78</v>
      </c>
    </row>
    <row r="920" spans="1:5" ht="16.5" customHeight="1">
      <c r="A920" s="1235" t="b">
        <v>1</v>
      </c>
      <c r="B920" s="1180" t="s">
        <v>4785</v>
      </c>
      <c r="C920" s="1237">
        <v>210225312</v>
      </c>
      <c r="D920" s="1233">
        <v>210230403</v>
      </c>
      <c r="E920" s="1236">
        <v>1</v>
      </c>
    </row>
    <row r="921" spans="1:5" ht="16.5" customHeight="1">
      <c r="A921" s="1235" t="b">
        <v>1</v>
      </c>
      <c r="B921" s="1180" t="s">
        <v>4785</v>
      </c>
      <c r="C921" s="1237">
        <v>210225312</v>
      </c>
      <c r="D921" s="1237">
        <v>210230404</v>
      </c>
      <c r="E921" s="1236">
        <v>2.7</v>
      </c>
    </row>
    <row r="922" spans="1:5" ht="16.5" customHeight="1">
      <c r="A922" s="1235" t="b">
        <v>1</v>
      </c>
      <c r="B922" s="1180" t="s">
        <v>4785</v>
      </c>
      <c r="C922" s="1237">
        <v>210225312</v>
      </c>
      <c r="D922" s="1237">
        <v>210230405</v>
      </c>
      <c r="E922" s="1236">
        <v>1.3</v>
      </c>
    </row>
    <row r="923" spans="1:5" ht="16.5" customHeight="1">
      <c r="A923" s="1235" t="b">
        <v>1</v>
      </c>
      <c r="B923" s="1180" t="s">
        <v>4786</v>
      </c>
      <c r="C923" s="1237">
        <v>210225312</v>
      </c>
      <c r="D923" s="1233">
        <v>210230503</v>
      </c>
      <c r="E923" s="1236">
        <v>1</v>
      </c>
    </row>
    <row r="924" spans="1:5" ht="16.5" customHeight="1">
      <c r="A924" s="1235" t="b">
        <v>1</v>
      </c>
      <c r="B924" s="1180" t="s">
        <v>4786</v>
      </c>
      <c r="C924" s="1237">
        <v>210225312</v>
      </c>
      <c r="D924" s="1237">
        <v>210230504</v>
      </c>
      <c r="E924" s="1236">
        <v>2.7</v>
      </c>
    </row>
    <row r="925" spans="1:5" ht="16.5" customHeight="1">
      <c r="A925" s="1235" t="b">
        <v>1</v>
      </c>
      <c r="B925" s="1180" t="s">
        <v>4786</v>
      </c>
      <c r="C925" s="1237">
        <v>210225312</v>
      </c>
      <c r="D925" s="1237">
        <v>210230505</v>
      </c>
      <c r="E925" s="1236">
        <v>1.3</v>
      </c>
    </row>
    <row r="926" spans="1:5" ht="16.5" customHeight="1">
      <c r="A926" s="1235" t="b">
        <v>1</v>
      </c>
      <c r="B926" s="1180" t="s">
        <v>4787</v>
      </c>
      <c r="C926" s="1237">
        <v>210225312</v>
      </c>
      <c r="D926" s="1233">
        <v>210230603</v>
      </c>
      <c r="E926" s="1236">
        <v>6</v>
      </c>
    </row>
    <row r="927" spans="1:5" ht="16.5" customHeight="1">
      <c r="A927" s="1235" t="b">
        <v>1</v>
      </c>
      <c r="B927" s="1180" t="s">
        <v>4787</v>
      </c>
      <c r="C927" s="1237">
        <v>210225312</v>
      </c>
      <c r="D927" s="1237">
        <v>210230604</v>
      </c>
      <c r="E927" s="1236">
        <v>16.200000000000003</v>
      </c>
    </row>
    <row r="928" spans="1:5" ht="16.5" customHeight="1">
      <c r="A928" s="1235" t="b">
        <v>1</v>
      </c>
      <c r="B928" s="1180" t="s">
        <v>4787</v>
      </c>
      <c r="C928" s="1237">
        <v>210225312</v>
      </c>
      <c r="D928" s="1237">
        <v>210230605</v>
      </c>
      <c r="E928" s="1236">
        <v>7.8000000000000007</v>
      </c>
    </row>
    <row r="929" spans="1:5" ht="16.5" customHeight="1">
      <c r="A929" s="1235" t="b">
        <v>1</v>
      </c>
      <c r="B929" s="1180" t="s">
        <v>4788</v>
      </c>
      <c r="C929" s="1237">
        <v>210225312</v>
      </c>
      <c r="D929" s="1238">
        <v>210235253</v>
      </c>
      <c r="E929" s="1236">
        <v>30</v>
      </c>
    </row>
    <row r="930" spans="1:5" ht="16.5" customHeight="1">
      <c r="A930" s="1235" t="b">
        <v>1</v>
      </c>
      <c r="B930" s="1180" t="s">
        <v>4789</v>
      </c>
      <c r="C930" s="1237">
        <v>210225312</v>
      </c>
      <c r="D930" s="1238">
        <v>210235254</v>
      </c>
      <c r="E930" s="1236">
        <v>2</v>
      </c>
    </row>
    <row r="931" spans="1:5" ht="16.5" customHeight="1">
      <c r="A931" s="1235" t="b">
        <v>1</v>
      </c>
      <c r="B931" s="1180" t="s">
        <v>4790</v>
      </c>
      <c r="C931" s="1237">
        <v>210225312</v>
      </c>
      <c r="D931" s="1238">
        <v>210235255</v>
      </c>
      <c r="E931" s="1236">
        <v>20</v>
      </c>
    </row>
    <row r="932" spans="1:5" ht="16.5" customHeight="1">
      <c r="A932" s="1235" t="b">
        <v>1</v>
      </c>
      <c r="B932" s="1180" t="s">
        <v>4791</v>
      </c>
      <c r="C932" s="1237">
        <v>210225312</v>
      </c>
      <c r="D932" s="1238">
        <v>210235256</v>
      </c>
      <c r="E932" s="1236">
        <v>5</v>
      </c>
    </row>
    <row r="933" spans="1:5" ht="16.5" customHeight="1">
      <c r="A933" s="1239" t="b">
        <v>1</v>
      </c>
      <c r="B933" s="1204" t="s">
        <v>1686</v>
      </c>
      <c r="C933" s="1175">
        <v>210226001</v>
      </c>
      <c r="D933" s="1233">
        <v>210236001</v>
      </c>
      <c r="E933" s="1240">
        <v>60</v>
      </c>
    </row>
    <row r="934" spans="1:5" ht="16.5" customHeight="1">
      <c r="A934" s="1239" t="b">
        <v>1</v>
      </c>
      <c r="B934" s="1204" t="s">
        <v>1686</v>
      </c>
      <c r="C934" s="1175">
        <v>210226001</v>
      </c>
      <c r="D934" s="1233">
        <v>210236002</v>
      </c>
      <c r="E934" s="1240">
        <v>40</v>
      </c>
    </row>
    <row r="935" spans="1:5" ht="16.5" customHeight="1">
      <c r="A935" s="1242" t="b">
        <v>1</v>
      </c>
      <c r="B935" s="1243" t="s">
        <v>1687</v>
      </c>
      <c r="C935" s="1242">
        <v>210227001</v>
      </c>
      <c r="D935" s="1242">
        <v>210237001</v>
      </c>
      <c r="E935" s="1244">
        <v>100</v>
      </c>
    </row>
    <row r="936" spans="1:5" ht="16.5" customHeight="1">
      <c r="A936" s="1242" t="b">
        <v>1</v>
      </c>
      <c r="B936" s="1243" t="s">
        <v>1688</v>
      </c>
      <c r="C936" s="1242">
        <v>210227002</v>
      </c>
      <c r="D936" s="1242">
        <v>210237002</v>
      </c>
      <c r="E936" s="1244">
        <v>100</v>
      </c>
    </row>
    <row r="937" spans="1:5" ht="16.5" customHeight="1">
      <c r="A937" s="1242" t="b">
        <v>1</v>
      </c>
      <c r="B937" s="1243" t="s">
        <v>1689</v>
      </c>
      <c r="C937" s="1242">
        <v>210227003</v>
      </c>
      <c r="D937" s="1242">
        <v>210237003</v>
      </c>
      <c r="E937" s="1244">
        <v>100</v>
      </c>
    </row>
    <row r="938" spans="1:5" ht="16.5" customHeight="1">
      <c r="A938" s="1242" t="b">
        <v>1</v>
      </c>
      <c r="B938" s="1243" t="s">
        <v>1690</v>
      </c>
      <c r="C938" s="1242">
        <v>210227004</v>
      </c>
      <c r="D938" s="1242">
        <v>210237004</v>
      </c>
      <c r="E938" s="1244">
        <v>100</v>
      </c>
    </row>
    <row r="939" spans="1:5" ht="16.5" customHeight="1">
      <c r="A939" s="1242" t="b">
        <v>1</v>
      </c>
      <c r="B939" s="1243" t="s">
        <v>1691</v>
      </c>
      <c r="C939" s="1242">
        <v>210227005</v>
      </c>
      <c r="D939" s="1242">
        <v>210237005</v>
      </c>
      <c r="E939" s="1244">
        <v>100</v>
      </c>
    </row>
    <row r="940" spans="1:5" ht="16.5" customHeight="1">
      <c r="A940" s="1245" t="b">
        <v>0</v>
      </c>
      <c r="B940" s="1227" t="s">
        <v>4792</v>
      </c>
      <c r="C940" s="1246">
        <v>210220251</v>
      </c>
      <c r="D940" s="1247">
        <v>210230251</v>
      </c>
      <c r="E940" s="1248">
        <v>100</v>
      </c>
    </row>
    <row r="941" spans="1:5" ht="16.5" customHeight="1">
      <c r="A941" s="1249" t="b">
        <v>1</v>
      </c>
      <c r="B941" s="1227" t="s">
        <v>1230</v>
      </c>
      <c r="C941" s="1246">
        <v>210220252</v>
      </c>
      <c r="D941" s="1250">
        <v>210230252</v>
      </c>
      <c r="E941" s="1248">
        <v>100</v>
      </c>
    </row>
    <row r="942" spans="1:5" ht="16.5" customHeight="1">
      <c r="A942" s="1249" t="b">
        <v>1</v>
      </c>
      <c r="B942" s="1227" t="s">
        <v>1232</v>
      </c>
      <c r="C942" s="1246">
        <v>210220253</v>
      </c>
      <c r="D942" s="1251">
        <v>210230253</v>
      </c>
      <c r="E942" s="1248">
        <v>100</v>
      </c>
    </row>
    <row r="943" spans="1:5" ht="16.5" customHeight="1">
      <c r="A943" s="1249" t="b">
        <v>1</v>
      </c>
      <c r="B943" s="1227" t="s">
        <v>1233</v>
      </c>
      <c r="C943" s="1246">
        <v>210220254</v>
      </c>
      <c r="D943" s="1247">
        <v>210230254</v>
      </c>
      <c r="E943" s="1248">
        <v>100</v>
      </c>
    </row>
    <row r="944" spans="1:5" ht="16.5" customHeight="1">
      <c r="A944" s="1249" t="b">
        <v>1</v>
      </c>
      <c r="B944" s="1227" t="s">
        <v>1234</v>
      </c>
      <c r="C944" s="1246">
        <v>210220255</v>
      </c>
      <c r="D944" s="1251">
        <v>210230255</v>
      </c>
      <c r="E944" s="1248">
        <v>100</v>
      </c>
    </row>
    <row r="945" spans="1:5" ht="16.5" customHeight="1">
      <c r="A945" s="1173" t="b">
        <v>1</v>
      </c>
      <c r="B945" s="1252" t="s">
        <v>4793</v>
      </c>
      <c r="C945" s="1253">
        <v>210220256</v>
      </c>
      <c r="D945" s="1254">
        <v>210230256</v>
      </c>
      <c r="E945" s="1176">
        <v>100</v>
      </c>
    </row>
    <row r="946" spans="1:5" ht="16.5" customHeight="1">
      <c r="A946" s="1249" t="b">
        <v>1</v>
      </c>
      <c r="B946" s="1227" t="s">
        <v>1236</v>
      </c>
      <c r="C946" s="1246">
        <v>210220257</v>
      </c>
      <c r="D946" s="1246">
        <v>210230257</v>
      </c>
      <c r="E946" s="1248">
        <v>100</v>
      </c>
    </row>
    <row r="947" spans="1:5" ht="16.5" customHeight="1">
      <c r="A947" s="1173" t="b">
        <v>1</v>
      </c>
      <c r="B947" s="1252" t="s">
        <v>1503</v>
      </c>
      <c r="C947" s="1253">
        <v>210220258</v>
      </c>
      <c r="D947" s="1253">
        <v>210230258</v>
      </c>
      <c r="E947" s="1176">
        <v>100</v>
      </c>
    </row>
    <row r="948" spans="1:5" ht="16.5" customHeight="1">
      <c r="A948" s="1255" t="b">
        <v>1</v>
      </c>
      <c r="B948" s="1256" t="s">
        <v>4794</v>
      </c>
      <c r="C948" s="1246">
        <v>210220259</v>
      </c>
      <c r="D948" s="1257">
        <v>210230259</v>
      </c>
      <c r="E948" s="1258">
        <v>100</v>
      </c>
    </row>
    <row r="949" spans="1:5" ht="16.5" customHeight="1">
      <c r="A949" s="1259" t="b">
        <v>1</v>
      </c>
      <c r="B949" s="1260" t="s">
        <v>3604</v>
      </c>
      <c r="C949" s="1261">
        <v>210220113</v>
      </c>
      <c r="D949" s="1262">
        <v>210230324</v>
      </c>
      <c r="E949" s="1229">
        <v>24</v>
      </c>
    </row>
    <row r="950" spans="1:5" ht="16.5" customHeight="1">
      <c r="A950" s="1259" t="b">
        <v>1</v>
      </c>
      <c r="B950" s="1260" t="s">
        <v>3605</v>
      </c>
      <c r="C950" s="1261">
        <v>210220113</v>
      </c>
      <c r="D950" s="1262">
        <v>210230325</v>
      </c>
      <c r="E950" s="1229">
        <v>0.9</v>
      </c>
    </row>
    <row r="951" spans="1:5" ht="16.5" customHeight="1">
      <c r="A951" s="1259" t="b">
        <v>1</v>
      </c>
      <c r="B951" s="1260" t="s">
        <v>3606</v>
      </c>
      <c r="C951" s="1261">
        <v>210220113</v>
      </c>
      <c r="D951" s="1262">
        <v>210230326</v>
      </c>
      <c r="E951" s="1229">
        <v>0.1</v>
      </c>
    </row>
    <row r="952" spans="1:5" ht="16.5" customHeight="1">
      <c r="A952" s="1259" t="b">
        <v>1</v>
      </c>
      <c r="B952" s="1260" t="s">
        <v>3607</v>
      </c>
      <c r="C952" s="1261">
        <v>210220113</v>
      </c>
      <c r="D952" s="1263">
        <v>210230424</v>
      </c>
      <c r="E952" s="1229">
        <v>39</v>
      </c>
    </row>
    <row r="953" spans="1:5" ht="16.5" customHeight="1">
      <c r="A953" s="1259" t="b">
        <v>1</v>
      </c>
      <c r="B953" s="1260" t="s">
        <v>3608</v>
      </c>
      <c r="C953" s="1261">
        <v>210220113</v>
      </c>
      <c r="D953" s="1263">
        <v>210230425</v>
      </c>
      <c r="E953" s="1229">
        <v>0.9</v>
      </c>
    </row>
    <row r="954" spans="1:5" ht="16.5" customHeight="1">
      <c r="A954" s="1259" t="b">
        <v>1</v>
      </c>
      <c r="B954" s="1260" t="s">
        <v>3609</v>
      </c>
      <c r="C954" s="1261">
        <v>210220113</v>
      </c>
      <c r="D954" s="1263">
        <v>210230426</v>
      </c>
      <c r="E954" s="1229">
        <v>0.1</v>
      </c>
    </row>
    <row r="955" spans="1:5" ht="16.5" customHeight="1">
      <c r="A955" s="1259" t="b">
        <v>1</v>
      </c>
      <c r="B955" s="1260" t="s">
        <v>3610</v>
      </c>
      <c r="C955" s="1261">
        <v>210220113</v>
      </c>
      <c r="D955" s="1264">
        <v>210230524</v>
      </c>
      <c r="E955" s="1229">
        <v>34</v>
      </c>
    </row>
    <row r="956" spans="1:5" ht="16.5" customHeight="1">
      <c r="A956" s="1259" t="b">
        <v>1</v>
      </c>
      <c r="B956" s="1260" t="s">
        <v>3611</v>
      </c>
      <c r="C956" s="1261">
        <v>210220113</v>
      </c>
      <c r="D956" s="1264">
        <v>210230525</v>
      </c>
      <c r="E956" s="1229">
        <v>0.9</v>
      </c>
    </row>
    <row r="957" spans="1:5" ht="16.5" customHeight="1">
      <c r="A957" s="1259" t="b">
        <v>1</v>
      </c>
      <c r="B957" s="1260" t="s">
        <v>3612</v>
      </c>
      <c r="C957" s="1261">
        <v>210220113</v>
      </c>
      <c r="D957" s="1264">
        <v>210230526</v>
      </c>
      <c r="E957" s="1229">
        <v>0.1</v>
      </c>
    </row>
    <row r="958" spans="1:5" ht="16.5" customHeight="1">
      <c r="A958" s="1265" t="b">
        <v>1</v>
      </c>
      <c r="B958" s="1266" t="s">
        <v>4795</v>
      </c>
      <c r="C958" s="1267">
        <v>220220105</v>
      </c>
      <c r="D958" s="1268">
        <v>210230303</v>
      </c>
      <c r="E958" s="1269">
        <v>75</v>
      </c>
    </row>
    <row r="959" spans="1:5" ht="16.5" customHeight="1">
      <c r="A959" s="1265" t="b">
        <v>1</v>
      </c>
      <c r="B959" s="1266" t="s">
        <v>4796</v>
      </c>
      <c r="C959" s="1267">
        <v>220220105</v>
      </c>
      <c r="D959" s="1270">
        <v>220230104</v>
      </c>
      <c r="E959" s="1269">
        <v>18.399999999999999</v>
      </c>
    </row>
    <row r="960" spans="1:5" ht="16.5" customHeight="1">
      <c r="A960" s="1265" t="b">
        <v>1</v>
      </c>
      <c r="B960" s="1266" t="s">
        <v>4797</v>
      </c>
      <c r="C960" s="1267">
        <v>220220105</v>
      </c>
      <c r="D960" s="1270">
        <v>220230105</v>
      </c>
      <c r="E960" s="1269">
        <v>4.9000000000000004</v>
      </c>
    </row>
    <row r="961" spans="1:5" ht="16.5" customHeight="1">
      <c r="A961" s="1265" t="b">
        <v>1</v>
      </c>
      <c r="B961" s="1266" t="s">
        <v>4798</v>
      </c>
      <c r="C961" s="1267">
        <v>220220105</v>
      </c>
      <c r="D961" s="1270">
        <v>220230106</v>
      </c>
      <c r="E961" s="1269">
        <v>0.97</v>
      </c>
    </row>
    <row r="962" spans="1:5" ht="16.5" customHeight="1">
      <c r="A962" s="1265" t="b">
        <v>1</v>
      </c>
      <c r="B962" s="1266" t="s">
        <v>4799</v>
      </c>
      <c r="C962" s="1267">
        <v>220220105</v>
      </c>
      <c r="D962" s="1270">
        <v>220230114</v>
      </c>
      <c r="E962" s="1269">
        <v>0.6</v>
      </c>
    </row>
    <row r="963" spans="1:5" ht="16.5" customHeight="1">
      <c r="A963" s="1265" t="b">
        <v>1</v>
      </c>
      <c r="B963" s="1266" t="s">
        <v>4800</v>
      </c>
      <c r="C963" s="1267">
        <v>220220105</v>
      </c>
      <c r="D963" s="1270">
        <v>220230115</v>
      </c>
      <c r="E963" s="1269">
        <v>0.1</v>
      </c>
    </row>
    <row r="964" spans="1:5" ht="16.5" customHeight="1">
      <c r="A964" s="1265" t="b">
        <v>1</v>
      </c>
      <c r="B964" s="1266" t="s">
        <v>4801</v>
      </c>
      <c r="C964" s="1267">
        <v>220220105</v>
      </c>
      <c r="D964" s="1270">
        <v>220230116</v>
      </c>
      <c r="E964" s="1269">
        <v>0.03</v>
      </c>
    </row>
    <row r="965" spans="1:5" ht="16.5" customHeight="1">
      <c r="A965" s="1226" t="b">
        <v>1</v>
      </c>
      <c r="B965" s="1266" t="s">
        <v>4802</v>
      </c>
      <c r="C965" s="1267">
        <v>220220115</v>
      </c>
      <c r="D965" s="1271">
        <v>210230315</v>
      </c>
      <c r="E965" s="1205">
        <v>100</v>
      </c>
    </row>
    <row r="966" spans="1:5" ht="16.5" customHeight="1">
      <c r="A966" s="1265" t="b">
        <v>1</v>
      </c>
      <c r="B966" s="1272" t="s">
        <v>4803</v>
      </c>
      <c r="C966" s="1273">
        <v>220220106</v>
      </c>
      <c r="D966" s="1274">
        <v>210230403</v>
      </c>
      <c r="E966" s="1205">
        <v>75</v>
      </c>
    </row>
    <row r="967" spans="1:5" ht="16.5" customHeight="1">
      <c r="A967" s="1265" t="b">
        <v>1</v>
      </c>
      <c r="B967" s="1272" t="s">
        <v>4804</v>
      </c>
      <c r="C967" s="1273">
        <v>220220106</v>
      </c>
      <c r="D967" s="1208">
        <v>220230404</v>
      </c>
      <c r="E967" s="1205">
        <v>18.399999999999999</v>
      </c>
    </row>
    <row r="968" spans="1:5" ht="16.5" customHeight="1">
      <c r="A968" s="1265" t="b">
        <v>1</v>
      </c>
      <c r="B968" s="1272" t="s">
        <v>4805</v>
      </c>
      <c r="C968" s="1273">
        <v>220220106</v>
      </c>
      <c r="D968" s="1208">
        <v>220230405</v>
      </c>
      <c r="E968" s="1205">
        <v>4.9000000000000004</v>
      </c>
    </row>
    <row r="969" spans="1:5" ht="16.5" customHeight="1">
      <c r="A969" s="1265" t="b">
        <v>1</v>
      </c>
      <c r="B969" s="1272" t="s">
        <v>4806</v>
      </c>
      <c r="C969" s="1273">
        <v>220220106</v>
      </c>
      <c r="D969" s="1208">
        <v>220230406</v>
      </c>
      <c r="E969" s="1205">
        <v>0.97</v>
      </c>
    </row>
    <row r="970" spans="1:5" ht="16.5" customHeight="1">
      <c r="A970" s="1265" t="b">
        <v>1</v>
      </c>
      <c r="B970" s="1272" t="s">
        <v>4807</v>
      </c>
      <c r="C970" s="1273">
        <v>220220106</v>
      </c>
      <c r="D970" s="1208">
        <v>220230414</v>
      </c>
      <c r="E970" s="1205">
        <v>0.6</v>
      </c>
    </row>
    <row r="971" spans="1:5" ht="16.5" customHeight="1">
      <c r="A971" s="1265" t="b">
        <v>1</v>
      </c>
      <c r="B971" s="1272" t="s">
        <v>4808</v>
      </c>
      <c r="C971" s="1273">
        <v>220220106</v>
      </c>
      <c r="D971" s="1208">
        <v>220230415</v>
      </c>
      <c r="E971" s="1205">
        <v>0.1</v>
      </c>
    </row>
    <row r="972" spans="1:5" ht="16.5" customHeight="1">
      <c r="A972" s="1265" t="b">
        <v>1</v>
      </c>
      <c r="B972" s="1272" t="s">
        <v>4809</v>
      </c>
      <c r="C972" s="1273">
        <v>220220106</v>
      </c>
      <c r="D972" s="1208">
        <v>220230416</v>
      </c>
      <c r="E972" s="1205">
        <v>0.03</v>
      </c>
    </row>
    <row r="973" spans="1:5" ht="16.5" customHeight="1">
      <c r="A973" s="1226" t="b">
        <v>1</v>
      </c>
      <c r="B973" s="1272" t="s">
        <v>4810</v>
      </c>
      <c r="C973" s="1273">
        <v>220220116</v>
      </c>
      <c r="D973" s="1275">
        <v>210230415</v>
      </c>
      <c r="E973" s="1205">
        <v>100</v>
      </c>
    </row>
    <row r="974" spans="1:5" ht="16.5" customHeight="1">
      <c r="A974" s="1265" t="b">
        <v>1</v>
      </c>
      <c r="B974" s="1276" t="s">
        <v>4811</v>
      </c>
      <c r="C974" s="1277">
        <v>220220107</v>
      </c>
      <c r="D974" s="1274">
        <v>210230503</v>
      </c>
      <c r="E974" s="1278">
        <v>75</v>
      </c>
    </row>
    <row r="975" spans="1:5" ht="16.5" customHeight="1">
      <c r="A975" s="1265" t="b">
        <v>1</v>
      </c>
      <c r="B975" s="1276" t="s">
        <v>4812</v>
      </c>
      <c r="C975" s="1277">
        <v>220220107</v>
      </c>
      <c r="D975" s="1251">
        <v>220230504</v>
      </c>
      <c r="E975" s="1278">
        <v>18.399999999999999</v>
      </c>
    </row>
    <row r="976" spans="1:5" ht="16.5" customHeight="1">
      <c r="A976" s="1265" t="b">
        <v>1</v>
      </c>
      <c r="B976" s="1276" t="s">
        <v>4813</v>
      </c>
      <c r="C976" s="1277">
        <v>220220107</v>
      </c>
      <c r="D976" s="1251">
        <v>220230505</v>
      </c>
      <c r="E976" s="1278">
        <v>4.9000000000000004</v>
      </c>
    </row>
    <row r="977" spans="1:5" ht="16.5" customHeight="1">
      <c r="A977" s="1265" t="b">
        <v>1</v>
      </c>
      <c r="B977" s="1276" t="s">
        <v>4814</v>
      </c>
      <c r="C977" s="1277">
        <v>220220107</v>
      </c>
      <c r="D977" s="1251">
        <v>220230506</v>
      </c>
      <c r="E977" s="1278">
        <v>0.97</v>
      </c>
    </row>
    <row r="978" spans="1:5" ht="16.5" customHeight="1">
      <c r="A978" s="1265" t="b">
        <v>1</v>
      </c>
      <c r="B978" s="1276" t="s">
        <v>4815</v>
      </c>
      <c r="C978" s="1277">
        <v>220220107</v>
      </c>
      <c r="D978" s="1251">
        <v>220230514</v>
      </c>
      <c r="E978" s="1278">
        <v>0.6</v>
      </c>
    </row>
    <row r="979" spans="1:5" ht="16.5" customHeight="1">
      <c r="A979" s="1265" t="b">
        <v>1</v>
      </c>
      <c r="B979" s="1276" t="s">
        <v>4816</v>
      </c>
      <c r="C979" s="1277">
        <v>220220107</v>
      </c>
      <c r="D979" s="1251">
        <v>220230515</v>
      </c>
      <c r="E979" s="1278">
        <v>0.1</v>
      </c>
    </row>
    <row r="980" spans="1:5" ht="16.5" customHeight="1">
      <c r="A980" s="1265" t="b">
        <v>1</v>
      </c>
      <c r="B980" s="1276" t="s">
        <v>4817</v>
      </c>
      <c r="C980" s="1277">
        <v>220220107</v>
      </c>
      <c r="D980" s="1251">
        <v>220230516</v>
      </c>
      <c r="E980" s="1278">
        <v>0.03</v>
      </c>
    </row>
    <row r="981" spans="1:5" ht="16.5" customHeight="1">
      <c r="A981" s="1226" t="b">
        <v>1</v>
      </c>
      <c r="B981" s="1276" t="s">
        <v>4818</v>
      </c>
      <c r="C981" s="1279">
        <v>220220117</v>
      </c>
      <c r="D981" s="1271">
        <v>210230315</v>
      </c>
      <c r="E981" s="1205">
        <v>100</v>
      </c>
    </row>
    <row r="982" spans="1:5" ht="16.5" customHeight="1">
      <c r="A982" s="1280" t="b">
        <v>1</v>
      </c>
      <c r="B982" s="1260" t="s">
        <v>3596</v>
      </c>
      <c r="C982" s="1281">
        <v>220220108</v>
      </c>
      <c r="D982" s="1282">
        <v>220230104</v>
      </c>
      <c r="E982" s="1229">
        <v>10</v>
      </c>
    </row>
    <row r="983" spans="1:5" ht="16.5" customHeight="1">
      <c r="A983" s="1280" t="b">
        <v>1</v>
      </c>
      <c r="B983" s="1260" t="s">
        <v>3597</v>
      </c>
      <c r="C983" s="1281">
        <v>220220108</v>
      </c>
      <c r="D983" s="1282">
        <v>220230114</v>
      </c>
      <c r="E983" s="1229">
        <v>10</v>
      </c>
    </row>
    <row r="984" spans="1:5" ht="16.5" customHeight="1">
      <c r="A984" s="1280" t="b">
        <v>1</v>
      </c>
      <c r="B984" s="1260" t="s">
        <v>3598</v>
      </c>
      <c r="C984" s="1281">
        <v>220220108</v>
      </c>
      <c r="D984" s="1282">
        <v>220230105</v>
      </c>
      <c r="E984" s="1214">
        <v>44</v>
      </c>
    </row>
    <row r="985" spans="1:5" ht="16.5" customHeight="1">
      <c r="A985" s="1280" t="b">
        <v>1</v>
      </c>
      <c r="B985" s="1260" t="s">
        <v>3599</v>
      </c>
      <c r="C985" s="1281">
        <v>220220108</v>
      </c>
      <c r="D985" s="1282">
        <v>220230115</v>
      </c>
      <c r="E985" s="1214">
        <v>1</v>
      </c>
    </row>
    <row r="986" spans="1:5" ht="16.5" customHeight="1">
      <c r="A986" s="1280" t="b">
        <v>1</v>
      </c>
      <c r="B986" s="1260" t="s">
        <v>3600</v>
      </c>
      <c r="C986" s="1281">
        <v>220220108</v>
      </c>
      <c r="D986" s="1282">
        <v>220230106</v>
      </c>
      <c r="E986" s="1214">
        <v>33.700000000000003</v>
      </c>
    </row>
    <row r="987" spans="1:5" ht="16.5" customHeight="1">
      <c r="A987" s="1280" t="b">
        <v>1</v>
      </c>
      <c r="B987" s="1260" t="s">
        <v>3601</v>
      </c>
      <c r="C987" s="1281">
        <v>220220108</v>
      </c>
      <c r="D987" s="1282">
        <v>220230116</v>
      </c>
      <c r="E987" s="1283">
        <v>0.3</v>
      </c>
    </row>
    <row r="988" spans="1:5" ht="16.5" customHeight="1">
      <c r="A988" s="1280" t="b">
        <v>1</v>
      </c>
      <c r="B988" s="1260" t="s">
        <v>3602</v>
      </c>
      <c r="C988" s="1281">
        <v>220220108</v>
      </c>
      <c r="D988" s="1282">
        <v>220230107</v>
      </c>
      <c r="E988" s="1214">
        <v>0.9</v>
      </c>
    </row>
    <row r="989" spans="1:5" ht="16.5" customHeight="1">
      <c r="A989" s="1280" t="b">
        <v>1</v>
      </c>
      <c r="B989" s="1260" t="s">
        <v>3603</v>
      </c>
      <c r="C989" s="1281">
        <v>220220108</v>
      </c>
      <c r="D989" s="1282">
        <v>220230117</v>
      </c>
      <c r="E989" s="1214">
        <v>0.1</v>
      </c>
    </row>
    <row r="990" spans="1:5" ht="16.5" customHeight="1">
      <c r="A990" s="1284" t="b">
        <v>1</v>
      </c>
      <c r="B990" s="1285" t="s">
        <v>4819</v>
      </c>
      <c r="C990" s="1286">
        <v>220220109</v>
      </c>
      <c r="D990" s="1286">
        <v>220230104</v>
      </c>
      <c r="E990" s="1287">
        <v>30</v>
      </c>
    </row>
    <row r="991" spans="1:5" ht="16.5" customHeight="1">
      <c r="A991" s="1284" t="b">
        <v>1</v>
      </c>
      <c r="B991" s="1285" t="s">
        <v>4820</v>
      </c>
      <c r="C991" s="1286">
        <v>220220109</v>
      </c>
      <c r="D991" s="1286">
        <v>220230114</v>
      </c>
      <c r="E991" s="1287">
        <v>30</v>
      </c>
    </row>
    <row r="992" spans="1:5" ht="16.5" customHeight="1">
      <c r="A992" s="1284" t="b">
        <v>1</v>
      </c>
      <c r="B992" s="1285" t="s">
        <v>4821</v>
      </c>
      <c r="C992" s="1286">
        <v>220220109</v>
      </c>
      <c r="D992" s="1286">
        <v>220230105</v>
      </c>
      <c r="E992" s="1288">
        <v>24.5</v>
      </c>
    </row>
    <row r="993" spans="1:5" ht="16.5" customHeight="1">
      <c r="A993" s="1284" t="b">
        <v>1</v>
      </c>
      <c r="B993" s="1285" t="s">
        <v>4822</v>
      </c>
      <c r="C993" s="1286">
        <v>220220109</v>
      </c>
      <c r="D993" s="1286">
        <v>220230115</v>
      </c>
      <c r="E993" s="1288">
        <v>0.5</v>
      </c>
    </row>
    <row r="994" spans="1:5" ht="16.5" customHeight="1">
      <c r="A994" s="1284" t="b">
        <v>1</v>
      </c>
      <c r="B994" s="1285" t="s">
        <v>4823</v>
      </c>
      <c r="C994" s="1286">
        <v>220220109</v>
      </c>
      <c r="D994" s="1286">
        <v>220230106</v>
      </c>
      <c r="E994" s="1288">
        <v>13.9</v>
      </c>
    </row>
    <row r="995" spans="1:5" ht="16.5" customHeight="1">
      <c r="A995" s="1284" t="b">
        <v>1</v>
      </c>
      <c r="B995" s="1285" t="s">
        <v>4824</v>
      </c>
      <c r="C995" s="1286">
        <v>220220109</v>
      </c>
      <c r="D995" s="1286">
        <v>220230116</v>
      </c>
      <c r="E995" s="1283">
        <v>0.1</v>
      </c>
    </row>
    <row r="996" spans="1:5" ht="16.5" customHeight="1">
      <c r="A996" s="1284" t="b">
        <v>1</v>
      </c>
      <c r="B996" s="1285" t="s">
        <v>4825</v>
      </c>
      <c r="C996" s="1286">
        <v>220220109</v>
      </c>
      <c r="D996" s="1286">
        <v>220230107</v>
      </c>
      <c r="E996" s="1288">
        <v>0.9</v>
      </c>
    </row>
    <row r="997" spans="1:5" ht="16.5" customHeight="1">
      <c r="A997" s="1284" t="b">
        <v>1</v>
      </c>
      <c r="B997" s="1285" t="s">
        <v>4826</v>
      </c>
      <c r="C997" s="1286">
        <v>220220109</v>
      </c>
      <c r="D997" s="1286">
        <v>220230117</v>
      </c>
      <c r="E997" s="1288">
        <v>0.1</v>
      </c>
    </row>
    <row r="998" spans="1:5" ht="16.5" customHeight="1">
      <c r="A998" s="1284" t="b">
        <v>1</v>
      </c>
      <c r="B998" s="1255" t="s">
        <v>4827</v>
      </c>
      <c r="C998" s="1286">
        <v>220220110</v>
      </c>
      <c r="D998" s="1286">
        <v>220230110</v>
      </c>
      <c r="E998" s="1288">
        <v>100</v>
      </c>
    </row>
    <row r="999" spans="1:5" ht="16.5" customHeight="1">
      <c r="A999" s="1284" t="b">
        <v>1</v>
      </c>
      <c r="B999" s="1284" t="s">
        <v>4828</v>
      </c>
      <c r="C999" s="1286">
        <v>220210111</v>
      </c>
      <c r="D999" s="1286">
        <v>220230201</v>
      </c>
      <c r="E999" s="1288">
        <v>100</v>
      </c>
    </row>
    <row r="1000" spans="1:5" ht="16.5" customHeight="1">
      <c r="A1000" s="1284" t="b">
        <v>1</v>
      </c>
      <c r="B1000" s="1284" t="s">
        <v>4829</v>
      </c>
      <c r="C1000" s="1286">
        <v>220210112</v>
      </c>
      <c r="D1000" s="1286">
        <v>220230202</v>
      </c>
      <c r="E1000" s="1288">
        <v>100</v>
      </c>
    </row>
    <row r="1001" spans="1:5" ht="16.5" customHeight="1">
      <c r="A1001" s="1259" t="b">
        <v>1</v>
      </c>
      <c r="B1001" s="1260" t="s">
        <v>4830</v>
      </c>
      <c r="C1001" s="1261">
        <v>210220114</v>
      </c>
      <c r="D1001" s="1262">
        <v>210230324</v>
      </c>
      <c r="E1001" s="1229">
        <v>3</v>
      </c>
    </row>
    <row r="1002" spans="1:5" ht="16.5" customHeight="1">
      <c r="A1002" s="1259" t="b">
        <v>1</v>
      </c>
      <c r="B1002" s="1260" t="s">
        <v>4831</v>
      </c>
      <c r="C1002" s="1261">
        <v>210220114</v>
      </c>
      <c r="D1002" s="1263">
        <v>210230424</v>
      </c>
      <c r="E1002" s="1229">
        <v>67</v>
      </c>
    </row>
    <row r="1003" spans="1:5" ht="16.5" customHeight="1">
      <c r="A1003" s="1259" t="b">
        <v>1</v>
      </c>
      <c r="B1003" s="1260" t="s">
        <v>4832</v>
      </c>
      <c r="C1003" s="1261">
        <v>210220114</v>
      </c>
      <c r="D1003" s="1264">
        <v>210230524</v>
      </c>
      <c r="E1003" s="1229">
        <v>30</v>
      </c>
    </row>
  </sheetData>
  <autoFilter ref="A5:E1003"/>
  <phoneticPr fontId="6" type="noConversion"/>
  <conditionalFormatting sqref="C946:D947 C948 C940:C945 C958:C965 C990:C997 C998:D1000">
    <cfRule type="cellIs" dxfId="7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3"/>
  <sheetViews>
    <sheetView zoomScaleNormal="100" workbookViewId="0">
      <selection activeCell="D11" sqref="D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4318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092"/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20"/>
      <c r="C10" s="21"/>
      <c r="E10" s="1097"/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E12" s="1097"/>
      <c r="F12" s="24"/>
    </row>
    <row r="13" spans="2:8">
      <c r="B13" s="866"/>
      <c r="C13" s="1119"/>
      <c r="E13" s="1097"/>
      <c r="F13" s="24"/>
    </row>
    <row r="14" spans="2:8">
      <c r="B14" s="866"/>
      <c r="C14" s="21"/>
      <c r="E14" s="1097"/>
      <c r="F14" s="24"/>
    </row>
    <row r="15" spans="2:8">
      <c r="B15" s="20"/>
      <c r="C15" s="21"/>
      <c r="D15" s="26" t="s">
        <v>4222</v>
      </c>
      <c r="F15" s="24"/>
    </row>
    <row r="16" spans="2:8">
      <c r="B16" s="866"/>
      <c r="C16" s="21"/>
      <c r="D16" s="23" t="s">
        <v>4314</v>
      </c>
      <c r="F16" s="24"/>
    </row>
    <row r="17" spans="2:6">
      <c r="B17" s="20"/>
      <c r="C17" s="21"/>
      <c r="D17" s="29" t="s">
        <v>4315</v>
      </c>
      <c r="E17" s="1094" t="s">
        <v>4316</v>
      </c>
      <c r="F17" s="24"/>
    </row>
    <row r="18" spans="2:6">
      <c r="B18" s="20"/>
      <c r="C18" s="21"/>
      <c r="E18" s="1094" t="s">
        <v>4317</v>
      </c>
      <c r="F18" s="24"/>
    </row>
    <row r="19" spans="2:6">
      <c r="B19" s="20"/>
      <c r="C19" s="21"/>
      <c r="D19" s="19"/>
      <c r="F19" s="24"/>
    </row>
    <row r="20" spans="2:6">
      <c r="B20" s="20"/>
      <c r="C20" s="21"/>
      <c r="F20" s="24"/>
    </row>
    <row r="21" spans="2:6">
      <c r="B21" s="20"/>
      <c r="C21" s="21"/>
      <c r="F21" s="24"/>
    </row>
    <row r="22" spans="2:6">
      <c r="B22" s="866"/>
      <c r="C22" s="1119"/>
      <c r="F22" s="24"/>
    </row>
    <row r="23" spans="2:6">
      <c r="B23" s="866"/>
      <c r="C23" s="21"/>
      <c r="E23" s="1142"/>
      <c r="F23" s="24"/>
    </row>
    <row r="24" spans="2:6">
      <c r="B24" s="866"/>
      <c r="C24" s="1119"/>
      <c r="E24" s="1142"/>
      <c r="F24" s="24"/>
    </row>
    <row r="25" spans="2:6">
      <c r="B25" s="866"/>
      <c r="C25" s="1119"/>
      <c r="E25" s="1142"/>
      <c r="F25" s="24"/>
    </row>
    <row r="26" spans="2:6">
      <c r="B26" s="866"/>
      <c r="C26" s="1119"/>
      <c r="E26" s="1142"/>
      <c r="F26" s="24"/>
    </row>
    <row r="27" spans="2:6">
      <c r="B27" s="866"/>
      <c r="C27" s="1119"/>
      <c r="E27" s="1142"/>
      <c r="F27" s="24"/>
    </row>
    <row r="28" spans="2:6">
      <c r="B28" s="866"/>
      <c r="C28" s="21"/>
      <c r="D28" s="26" t="s">
        <v>4055</v>
      </c>
      <c r="F28" s="24"/>
    </row>
    <row r="29" spans="2:6">
      <c r="B29" s="866"/>
      <c r="C29" s="21"/>
      <c r="E29" s="1164" t="s">
        <v>4319</v>
      </c>
      <c r="F29" s="24"/>
    </row>
    <row r="30" spans="2:6">
      <c r="B30" s="20"/>
      <c r="C30" s="21"/>
      <c r="D30" s="19"/>
      <c r="E30" s="1094" t="s">
        <v>4320</v>
      </c>
      <c r="F30" s="24"/>
    </row>
    <row r="31" spans="2:6">
      <c r="B31" s="20"/>
      <c r="C31" s="21"/>
      <c r="E31" s="1094" t="s">
        <v>4321</v>
      </c>
      <c r="F31" s="24"/>
    </row>
    <row r="32" spans="2:6">
      <c r="B32" s="20"/>
      <c r="C32" s="21"/>
      <c r="E32" s="1094" t="s">
        <v>4322</v>
      </c>
      <c r="F32" s="24"/>
    </row>
    <row r="33" spans="2:8">
      <c r="B33" s="866"/>
      <c r="C33" s="1119"/>
      <c r="E33" s="1094" t="s">
        <v>4319</v>
      </c>
      <c r="F33" s="24"/>
    </row>
    <row r="34" spans="2:8">
      <c r="B34" s="866"/>
      <c r="C34" s="1119"/>
      <c r="E34" s="1094" t="s">
        <v>4323</v>
      </c>
      <c r="F34" s="24"/>
    </row>
    <row r="35" spans="2:8">
      <c r="B35" s="866"/>
      <c r="C35" s="1119"/>
      <c r="F35" s="24"/>
    </row>
    <row r="36" spans="2:8">
      <c r="B36" s="866"/>
      <c r="C36" s="1119"/>
      <c r="F36" s="24"/>
    </row>
    <row r="37" spans="2:8">
      <c r="B37" s="20"/>
      <c r="C37" s="21"/>
      <c r="F37" s="24"/>
      <c r="H37" s="19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1093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1096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60"/>
  <sheetViews>
    <sheetView topLeftCell="A7" zoomScale="85" zoomScaleNormal="85" workbookViewId="0">
      <selection activeCell="E34" sqref="E34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4056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4057</v>
      </c>
      <c r="F6" s="24"/>
    </row>
    <row r="7" spans="2:8">
      <c r="B7" s="20"/>
      <c r="C7" s="21"/>
      <c r="D7" s="29"/>
      <c r="E7" s="1092" t="s">
        <v>4058</v>
      </c>
      <c r="F7" s="24"/>
    </row>
    <row r="8" spans="2:8">
      <c r="B8" s="20"/>
      <c r="C8" s="21"/>
      <c r="E8" s="1092" t="s">
        <v>4063</v>
      </c>
      <c r="F8" s="24"/>
    </row>
    <row r="9" spans="2:8">
      <c r="B9" s="20"/>
      <c r="C9" s="21"/>
      <c r="E9" s="1092" t="s">
        <v>4064</v>
      </c>
      <c r="F9" s="24"/>
    </row>
    <row r="10" spans="2:8">
      <c r="B10" s="20"/>
      <c r="C10" s="21"/>
      <c r="E10" s="1097" t="s">
        <v>4062</v>
      </c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D12" s="500" t="s">
        <v>4158</v>
      </c>
      <c r="E12" s="1097"/>
      <c r="F12" s="24"/>
    </row>
    <row r="13" spans="2:8">
      <c r="B13" s="866"/>
      <c r="C13" s="1119"/>
      <c r="E13" s="1097" t="s">
        <v>4159</v>
      </c>
      <c r="F13" s="24"/>
    </row>
    <row r="14" spans="2:8">
      <c r="B14" s="866"/>
      <c r="C14" s="1119"/>
      <c r="E14" s="1097" t="s">
        <v>4160</v>
      </c>
      <c r="F14" s="24"/>
    </row>
    <row r="15" spans="2:8">
      <c r="B15" s="866"/>
      <c r="C15" s="1119"/>
      <c r="E15" s="1097" t="s">
        <v>4167</v>
      </c>
      <c r="F15" s="24"/>
    </row>
    <row r="16" spans="2:8">
      <c r="B16" s="866"/>
      <c r="C16" s="1119"/>
      <c r="E16" s="1097" t="s">
        <v>4161</v>
      </c>
      <c r="F16" s="24"/>
    </row>
    <row r="17" spans="2:6">
      <c r="B17" s="866"/>
      <c r="C17" s="1119"/>
      <c r="E17" s="1097" t="s">
        <v>4162</v>
      </c>
      <c r="F17" s="24"/>
    </row>
    <row r="18" spans="2:6">
      <c r="B18" s="866"/>
      <c r="C18" s="1119"/>
      <c r="E18" s="1097" t="s">
        <v>4168</v>
      </c>
      <c r="F18" s="24"/>
    </row>
    <row r="19" spans="2:6">
      <c r="B19" s="866"/>
      <c r="C19" s="1119"/>
      <c r="E19" s="1097" t="s">
        <v>4169</v>
      </c>
      <c r="F19" s="24"/>
    </row>
    <row r="20" spans="2:6">
      <c r="B20" s="866"/>
      <c r="C20" s="1119"/>
      <c r="E20" s="1097" t="s">
        <v>4205</v>
      </c>
      <c r="F20" s="24"/>
    </row>
    <row r="21" spans="2:6">
      <c r="B21" s="866"/>
      <c r="C21" s="1119"/>
      <c r="E21" s="1097" t="s">
        <v>4163</v>
      </c>
      <c r="F21" s="24"/>
    </row>
    <row r="22" spans="2:6">
      <c r="B22" s="866"/>
      <c r="C22" s="1119"/>
      <c r="E22" s="1097" t="s">
        <v>4196</v>
      </c>
      <c r="F22" s="24"/>
    </row>
    <row r="23" spans="2:6">
      <c r="B23" s="866"/>
      <c r="C23" s="1119"/>
      <c r="E23" s="1097" t="s">
        <v>4164</v>
      </c>
      <c r="F23" s="24"/>
    </row>
    <row r="24" spans="2:6">
      <c r="B24" s="866"/>
      <c r="C24" s="1119"/>
      <c r="E24" s="1097" t="s">
        <v>4165</v>
      </c>
      <c r="F24" s="24"/>
    </row>
    <row r="25" spans="2:6">
      <c r="B25" s="866"/>
      <c r="C25" s="1119"/>
      <c r="E25" s="1097" t="s">
        <v>4166</v>
      </c>
      <c r="F25" s="24"/>
    </row>
    <row r="26" spans="2:6">
      <c r="B26" s="866"/>
      <c r="C26" s="21"/>
      <c r="E26" s="1097"/>
      <c r="F26" s="24"/>
    </row>
    <row r="27" spans="2:6">
      <c r="B27" s="20"/>
      <c r="C27" s="21"/>
      <c r="D27" s="26" t="s">
        <v>4222</v>
      </c>
      <c r="F27" s="24"/>
    </row>
    <row r="28" spans="2:6">
      <c r="B28" s="866"/>
      <c r="C28" s="21"/>
      <c r="D28" s="23" t="s">
        <v>4157</v>
      </c>
      <c r="F28" s="24"/>
    </row>
    <row r="29" spans="2:6">
      <c r="B29" s="20"/>
      <c r="C29" s="21"/>
      <c r="D29" s="29"/>
      <c r="E29" s="1094" t="s">
        <v>4156</v>
      </c>
      <c r="F29" s="24"/>
    </row>
    <row r="30" spans="2:6">
      <c r="B30" s="20"/>
      <c r="C30" s="21"/>
      <c r="F30" s="24"/>
    </row>
    <row r="31" spans="2:6">
      <c r="B31" s="20"/>
      <c r="C31" s="21"/>
      <c r="D31" s="19" t="s">
        <v>4059</v>
      </c>
      <c r="F31" s="24"/>
    </row>
    <row r="32" spans="2:6">
      <c r="B32" s="20"/>
      <c r="C32" s="21"/>
      <c r="E32" s="1094" t="s">
        <v>4197</v>
      </c>
      <c r="F32" s="24"/>
    </row>
    <row r="33" spans="2:6">
      <c r="B33" s="20"/>
      <c r="C33" s="21"/>
      <c r="F33" s="24"/>
    </row>
    <row r="34" spans="2:6">
      <c r="B34" s="866"/>
      <c r="C34" s="21"/>
      <c r="D34" s="25" t="s">
        <v>4060</v>
      </c>
      <c r="F34" s="24"/>
    </row>
    <row r="35" spans="2:6">
      <c r="B35" s="866"/>
      <c r="C35" s="21"/>
      <c r="E35" s="1094" t="s">
        <v>4061</v>
      </c>
      <c r="F35" s="24"/>
    </row>
    <row r="36" spans="2:6">
      <c r="B36" s="866"/>
      <c r="C36" s="21"/>
      <c r="F36" s="24"/>
    </row>
    <row r="37" spans="2:6">
      <c r="B37" s="866"/>
      <c r="C37" s="21"/>
      <c r="D37" s="25" t="s">
        <v>4142</v>
      </c>
      <c r="F37" s="24"/>
    </row>
    <row r="38" spans="2:6">
      <c r="B38" s="866"/>
      <c r="C38" s="21"/>
      <c r="E38" s="1094" t="s">
        <v>4143</v>
      </c>
      <c r="F38" s="24"/>
    </row>
    <row r="39" spans="2:6">
      <c r="B39" s="866"/>
      <c r="C39" s="1119"/>
      <c r="F39" s="24"/>
    </row>
    <row r="40" spans="2:6">
      <c r="B40" s="866"/>
      <c r="C40" s="1119"/>
      <c r="D40" s="25" t="s">
        <v>4227</v>
      </c>
      <c r="F40" s="24"/>
    </row>
    <row r="41" spans="2:6">
      <c r="B41" s="866"/>
      <c r="C41" s="1119"/>
      <c r="E41" s="1094" t="s">
        <v>4228</v>
      </c>
      <c r="F41" s="24"/>
    </row>
    <row r="42" spans="2:6">
      <c r="B42" s="866"/>
      <c r="C42" s="1119"/>
      <c r="E42" s="1094" t="s">
        <v>4265</v>
      </c>
      <c r="F42" s="24"/>
    </row>
    <row r="43" spans="2:6">
      <c r="B43" s="866"/>
      <c r="C43" s="21"/>
      <c r="E43" s="1142" t="s">
        <v>4264</v>
      </c>
      <c r="F43" s="24"/>
    </row>
    <row r="44" spans="2:6">
      <c r="B44" s="866"/>
      <c r="C44" s="1119"/>
      <c r="E44" s="1142" t="s">
        <v>4266</v>
      </c>
      <c r="F44" s="24"/>
    </row>
    <row r="45" spans="2:6">
      <c r="B45" s="866"/>
      <c r="C45" s="1119"/>
      <c r="E45" s="1142"/>
      <c r="F45" s="24"/>
    </row>
    <row r="46" spans="2:6">
      <c r="B46" s="866"/>
      <c r="C46" s="1119"/>
      <c r="E46" s="1142"/>
      <c r="F46" s="24"/>
    </row>
    <row r="47" spans="2:6">
      <c r="B47" s="866"/>
      <c r="C47" s="1119"/>
      <c r="E47" s="1142"/>
      <c r="F47" s="24"/>
    </row>
    <row r="48" spans="2:6">
      <c r="B48" s="866"/>
      <c r="C48" s="21"/>
      <c r="D48" s="26" t="s">
        <v>4055</v>
      </c>
      <c r="F48" s="24"/>
    </row>
    <row r="49" spans="2:8">
      <c r="B49" s="866"/>
      <c r="C49" s="21"/>
      <c r="E49" s="1094" t="s">
        <v>4223</v>
      </c>
      <c r="F49" s="24"/>
    </row>
    <row r="50" spans="2:8">
      <c r="B50" s="20"/>
      <c r="C50" s="21"/>
      <c r="D50" s="19"/>
      <c r="E50" s="1094" t="s">
        <v>4224</v>
      </c>
      <c r="F50" s="24"/>
    </row>
    <row r="51" spans="2:8">
      <c r="B51" s="20"/>
      <c r="C51" s="21"/>
      <c r="E51" s="1094" t="s">
        <v>4225</v>
      </c>
      <c r="F51" s="24"/>
    </row>
    <row r="52" spans="2:8">
      <c r="B52" s="20"/>
      <c r="C52" s="21"/>
      <c r="E52" s="1094" t="s">
        <v>4226</v>
      </c>
      <c r="F52" s="24"/>
    </row>
    <row r="53" spans="2:8">
      <c r="B53" s="20"/>
      <c r="C53" s="21"/>
      <c r="F53" s="24"/>
      <c r="H53" s="19"/>
    </row>
    <row r="54" spans="2:8">
      <c r="B54" s="20"/>
      <c r="C54" s="21"/>
      <c r="F54" s="24"/>
      <c r="H54" s="19"/>
    </row>
    <row r="55" spans="2:8">
      <c r="B55" s="20"/>
      <c r="C55" s="21"/>
      <c r="D55" s="26" t="s">
        <v>502</v>
      </c>
      <c r="F55" s="24"/>
    </row>
    <row r="56" spans="2:8">
      <c r="B56" s="20"/>
      <c r="C56" s="21"/>
      <c r="D56" s="26"/>
      <c r="F56" s="24"/>
    </row>
    <row r="57" spans="2:8">
      <c r="B57" s="51"/>
      <c r="C57" s="49"/>
      <c r="D57" s="23"/>
      <c r="E57" s="1093"/>
      <c r="F57" s="24"/>
    </row>
    <row r="58" spans="2:8">
      <c r="B58" s="51"/>
      <c r="C58" s="49"/>
      <c r="D58" s="23"/>
      <c r="F58" s="24"/>
    </row>
    <row r="59" spans="2:8">
      <c r="B59" s="51"/>
      <c r="C59" s="49"/>
      <c r="D59" s="23"/>
      <c r="F59" s="24"/>
    </row>
    <row r="60" spans="2:8">
      <c r="B60" s="52"/>
      <c r="C60" s="50"/>
      <c r="D60" s="27"/>
      <c r="E60" s="1096"/>
      <c r="F6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workbookViewId="0">
      <selection activeCell="E22" sqref="E22"/>
    </sheetView>
  </sheetViews>
  <sheetFormatPr defaultRowHeight="16.5"/>
  <cols>
    <col min="1" max="1" width="21.375" bestFit="1" customWidth="1"/>
    <col min="2" max="2" width="16.5" customWidth="1"/>
    <col min="3" max="3" width="15.25" bestFit="1" customWidth="1"/>
    <col min="4" max="4" width="15.5" bestFit="1" customWidth="1"/>
    <col min="5" max="5" width="9.25" bestFit="1" customWidth="1"/>
    <col min="6" max="6" width="9.5" bestFit="1" customWidth="1"/>
    <col min="7" max="7" width="8.5" bestFit="1" customWidth="1"/>
    <col min="8" max="8" width="12.125" bestFit="1" customWidth="1"/>
    <col min="9" max="9" width="20.25" bestFit="1" customWidth="1"/>
    <col min="10" max="10" width="21.875" bestFit="1" customWidth="1"/>
  </cols>
  <sheetData>
    <row r="1" spans="1:10">
      <c r="A1" t="s">
        <v>4204</v>
      </c>
    </row>
    <row r="2" spans="1:10" ht="81">
      <c r="A2" s="30" t="s">
        <v>10</v>
      </c>
      <c r="B2" s="38" t="s">
        <v>4195</v>
      </c>
      <c r="C2" s="38" t="s">
        <v>4170</v>
      </c>
      <c r="D2" s="38" t="s">
        <v>4171</v>
      </c>
      <c r="E2" s="38" t="s">
        <v>4172</v>
      </c>
      <c r="F2" s="38" t="s">
        <v>4173</v>
      </c>
      <c r="G2" s="38" t="s">
        <v>1808</v>
      </c>
      <c r="H2" s="38" t="s">
        <v>1809</v>
      </c>
      <c r="I2" s="38" t="s">
        <v>4174</v>
      </c>
      <c r="J2" s="38" t="s">
        <v>1812</v>
      </c>
    </row>
    <row r="3" spans="1:10">
      <c r="A3" s="1120" t="s">
        <v>4175</v>
      </c>
      <c r="B3" s="1121" t="s">
        <v>4176</v>
      </c>
      <c r="C3" s="1122">
        <v>-1</v>
      </c>
      <c r="D3" s="1122">
        <v>-1</v>
      </c>
      <c r="E3" s="1122">
        <v>1</v>
      </c>
      <c r="F3" s="1122">
        <v>1</v>
      </c>
      <c r="G3" s="1123">
        <v>-1</v>
      </c>
      <c r="H3" s="1123">
        <v>-1</v>
      </c>
      <c r="I3" s="1124">
        <v>156101012</v>
      </c>
      <c r="J3" s="1120">
        <v>1</v>
      </c>
    </row>
    <row r="4" spans="1:10">
      <c r="A4" s="1120" t="s">
        <v>4177</v>
      </c>
      <c r="B4" s="1121" t="s">
        <v>4176</v>
      </c>
      <c r="C4" s="1122">
        <v>-1</v>
      </c>
      <c r="D4" s="1122">
        <v>-1</v>
      </c>
      <c r="E4" s="1122">
        <v>2</v>
      </c>
      <c r="F4" s="1122">
        <v>5</v>
      </c>
      <c r="G4" s="1123">
        <v>-1</v>
      </c>
      <c r="H4" s="1123">
        <v>-1</v>
      </c>
      <c r="I4" s="1125">
        <v>156113006</v>
      </c>
      <c r="J4" s="1120">
        <v>1</v>
      </c>
    </row>
    <row r="5" spans="1:10">
      <c r="A5" s="1120" t="s">
        <v>4178</v>
      </c>
      <c r="B5" s="1121" t="s">
        <v>4176</v>
      </c>
      <c r="C5" s="1122">
        <v>-1</v>
      </c>
      <c r="D5" s="1122">
        <v>-1</v>
      </c>
      <c r="E5" s="1122">
        <v>6</v>
      </c>
      <c r="F5" s="1122">
        <v>10</v>
      </c>
      <c r="G5" s="1123">
        <v>-1</v>
      </c>
      <c r="H5" s="1123">
        <v>-1</v>
      </c>
      <c r="I5" s="1126">
        <v>156102012</v>
      </c>
      <c r="J5" s="1120">
        <v>1</v>
      </c>
    </row>
    <row r="6" spans="1:10">
      <c r="A6" s="1120" t="s">
        <v>4179</v>
      </c>
      <c r="B6" s="1121" t="s">
        <v>4176</v>
      </c>
      <c r="C6" s="1122">
        <v>-1</v>
      </c>
      <c r="D6" s="1122">
        <v>-1</v>
      </c>
      <c r="E6" s="1122">
        <v>11</v>
      </c>
      <c r="F6" s="1122">
        <v>20</v>
      </c>
      <c r="G6" s="1123">
        <v>-1</v>
      </c>
      <c r="H6" s="1123">
        <v>-1</v>
      </c>
      <c r="I6" s="1124">
        <v>156103012</v>
      </c>
      <c r="J6" s="1120">
        <v>1</v>
      </c>
    </row>
    <row r="7" spans="1:10">
      <c r="A7" s="1120" t="s">
        <v>4180</v>
      </c>
      <c r="B7" s="1121" t="s">
        <v>4176</v>
      </c>
      <c r="C7" s="1122">
        <v>-1</v>
      </c>
      <c r="D7" s="1122">
        <v>-1</v>
      </c>
      <c r="E7" s="1123">
        <v>-1</v>
      </c>
      <c r="F7" s="1123">
        <v>-1</v>
      </c>
      <c r="G7" s="1127">
        <v>0</v>
      </c>
      <c r="H7" s="1122">
        <v>1</v>
      </c>
      <c r="I7" s="1128">
        <v>160001002</v>
      </c>
      <c r="J7" s="1120">
        <v>1000</v>
      </c>
    </row>
    <row r="8" spans="1:10">
      <c r="A8" s="1120" t="s">
        <v>4181</v>
      </c>
      <c r="B8" s="1121" t="s">
        <v>4176</v>
      </c>
      <c r="C8" s="1122">
        <v>-1</v>
      </c>
      <c r="D8" s="1122">
        <v>-1</v>
      </c>
      <c r="E8" s="1123">
        <v>-1</v>
      </c>
      <c r="F8" s="1123">
        <v>-1</v>
      </c>
      <c r="G8" s="1122">
        <v>2</v>
      </c>
      <c r="H8" s="1122">
        <v>5</v>
      </c>
      <c r="I8" s="1128">
        <v>160001002</v>
      </c>
      <c r="J8" s="1120">
        <v>900</v>
      </c>
    </row>
    <row r="9" spans="1:10">
      <c r="A9" s="1120" t="s">
        <v>4182</v>
      </c>
      <c r="B9" s="1121" t="s">
        <v>4176</v>
      </c>
      <c r="C9" s="1122">
        <v>-1</v>
      </c>
      <c r="D9" s="1122">
        <v>-1</v>
      </c>
      <c r="E9" s="1123">
        <v>-1</v>
      </c>
      <c r="F9" s="1123">
        <v>-1</v>
      </c>
      <c r="G9" s="1122">
        <v>6</v>
      </c>
      <c r="H9" s="1122">
        <v>10</v>
      </c>
      <c r="I9" s="1128">
        <v>160001002</v>
      </c>
      <c r="J9" s="1120">
        <v>800</v>
      </c>
    </row>
    <row r="10" spans="1:10">
      <c r="A10" s="1120" t="s">
        <v>4183</v>
      </c>
      <c r="B10" s="1121" t="s">
        <v>4176</v>
      </c>
      <c r="C10" s="1122">
        <v>-1</v>
      </c>
      <c r="D10" s="1122">
        <v>-1</v>
      </c>
      <c r="E10" s="1123">
        <v>-1</v>
      </c>
      <c r="F10" s="1123">
        <v>-1</v>
      </c>
      <c r="G10" s="1122">
        <v>11</v>
      </c>
      <c r="H10" s="1122">
        <v>20</v>
      </c>
      <c r="I10" s="1128">
        <v>160001002</v>
      </c>
      <c r="J10" s="1120">
        <v>700</v>
      </c>
    </row>
    <row r="11" spans="1:10">
      <c r="A11" s="1120" t="s">
        <v>4184</v>
      </c>
      <c r="B11" s="1121" t="s">
        <v>4176</v>
      </c>
      <c r="C11" s="1122">
        <v>-1</v>
      </c>
      <c r="D11" s="1122">
        <v>-1</v>
      </c>
      <c r="E11" s="1123">
        <v>-1</v>
      </c>
      <c r="F11" s="1123">
        <v>-1</v>
      </c>
      <c r="G11" s="1122">
        <v>21</v>
      </c>
      <c r="H11" s="1122">
        <v>50</v>
      </c>
      <c r="I11" s="1128">
        <v>160001002</v>
      </c>
      <c r="J11" s="1120">
        <v>600</v>
      </c>
    </row>
    <row r="12" spans="1:10">
      <c r="A12" s="1120" t="s">
        <v>4185</v>
      </c>
      <c r="B12" s="1121" t="s">
        <v>4176</v>
      </c>
      <c r="C12" s="1122">
        <v>-1</v>
      </c>
      <c r="D12" s="1122">
        <v>-1</v>
      </c>
      <c r="E12" s="1123">
        <v>-1</v>
      </c>
      <c r="F12" s="1123">
        <v>-1</v>
      </c>
      <c r="G12" s="1122">
        <v>51</v>
      </c>
      <c r="H12" s="1122">
        <v>100</v>
      </c>
      <c r="I12" s="1128">
        <v>160001002</v>
      </c>
      <c r="J12" s="1120">
        <v>500</v>
      </c>
    </row>
    <row r="13" spans="1:10">
      <c r="A13" s="1129" t="s">
        <v>4186</v>
      </c>
      <c r="B13" s="1130" t="s">
        <v>4187</v>
      </c>
      <c r="C13" s="1131">
        <v>2000</v>
      </c>
      <c r="D13" s="1131">
        <v>9999</v>
      </c>
      <c r="E13" s="1131">
        <v>1</v>
      </c>
      <c r="F13" s="1131">
        <v>50</v>
      </c>
      <c r="G13" s="1123">
        <v>-1</v>
      </c>
      <c r="H13" s="1123">
        <v>-1</v>
      </c>
      <c r="I13" s="1132">
        <v>160002006</v>
      </c>
      <c r="J13" s="1129">
        <v>3000</v>
      </c>
    </row>
    <row r="14" spans="1:10">
      <c r="A14" s="1129" t="s">
        <v>4188</v>
      </c>
      <c r="B14" s="1130" t="s">
        <v>4187</v>
      </c>
      <c r="C14" s="1131">
        <v>1500</v>
      </c>
      <c r="D14" s="1131">
        <v>1999</v>
      </c>
      <c r="E14" s="1131">
        <v>1</v>
      </c>
      <c r="F14" s="1131">
        <v>50</v>
      </c>
      <c r="G14" s="1123">
        <v>-1</v>
      </c>
      <c r="H14" s="1123">
        <v>-1</v>
      </c>
      <c r="I14" s="1132">
        <v>160002006</v>
      </c>
      <c r="J14" s="1129">
        <v>2500</v>
      </c>
    </row>
    <row r="15" spans="1:10">
      <c r="A15" s="1129" t="s">
        <v>4189</v>
      </c>
      <c r="B15" s="1130" t="s">
        <v>4187</v>
      </c>
      <c r="C15" s="1131">
        <v>1000</v>
      </c>
      <c r="D15" s="1131">
        <v>1499</v>
      </c>
      <c r="E15" s="1131">
        <v>1</v>
      </c>
      <c r="F15" s="1131">
        <v>50</v>
      </c>
      <c r="G15" s="1123">
        <v>-1</v>
      </c>
      <c r="H15" s="1123">
        <v>-1</v>
      </c>
      <c r="I15" s="1132">
        <v>160002006</v>
      </c>
      <c r="J15" s="1129">
        <v>2000</v>
      </c>
    </row>
    <row r="16" spans="1:10">
      <c r="A16" s="1129" t="s">
        <v>4190</v>
      </c>
      <c r="B16" s="1130" t="s">
        <v>4187</v>
      </c>
      <c r="C16" s="1131">
        <v>800</v>
      </c>
      <c r="D16" s="1131">
        <v>999</v>
      </c>
      <c r="E16" s="1131">
        <v>1</v>
      </c>
      <c r="F16" s="1131">
        <v>50</v>
      </c>
      <c r="G16" s="1123">
        <v>-1</v>
      </c>
      <c r="H16" s="1123">
        <v>-1</v>
      </c>
      <c r="I16" s="1132">
        <v>160002006</v>
      </c>
      <c r="J16" s="1129">
        <v>1500</v>
      </c>
    </row>
    <row r="17" spans="1:10">
      <c r="A17" s="1129" t="s">
        <v>4191</v>
      </c>
      <c r="B17" s="1130" t="s">
        <v>4187</v>
      </c>
      <c r="C17" s="1131">
        <v>600</v>
      </c>
      <c r="D17" s="1131">
        <v>799</v>
      </c>
      <c r="E17" s="1131">
        <v>1</v>
      </c>
      <c r="F17" s="1131">
        <v>50</v>
      </c>
      <c r="G17" s="1123">
        <v>-1</v>
      </c>
      <c r="H17" s="1123">
        <v>-1</v>
      </c>
      <c r="I17" s="1132">
        <v>160002006</v>
      </c>
      <c r="J17" s="1129">
        <v>1200</v>
      </c>
    </row>
    <row r="18" spans="1:10">
      <c r="A18" s="1129" t="s">
        <v>4192</v>
      </c>
      <c r="B18" s="1130" t="s">
        <v>4187</v>
      </c>
      <c r="C18" s="1131">
        <v>400</v>
      </c>
      <c r="D18" s="1131">
        <v>599</v>
      </c>
      <c r="E18" s="1131">
        <v>1</v>
      </c>
      <c r="F18" s="1131">
        <v>50</v>
      </c>
      <c r="G18" s="1123">
        <v>-1</v>
      </c>
      <c r="H18" s="1123">
        <v>-1</v>
      </c>
      <c r="I18" s="1132">
        <v>160002006</v>
      </c>
      <c r="J18" s="1129">
        <v>1000</v>
      </c>
    </row>
    <row r="19" spans="1:10">
      <c r="A19" s="1129" t="s">
        <v>4193</v>
      </c>
      <c r="B19" s="1130" t="s">
        <v>4187</v>
      </c>
      <c r="C19" s="1131">
        <v>200</v>
      </c>
      <c r="D19" s="1131">
        <v>399</v>
      </c>
      <c r="E19" s="1131">
        <v>1</v>
      </c>
      <c r="F19" s="1131">
        <v>50</v>
      </c>
      <c r="G19" s="1123">
        <v>-1</v>
      </c>
      <c r="H19" s="1123">
        <v>-1</v>
      </c>
      <c r="I19" s="1132">
        <v>160002006</v>
      </c>
      <c r="J19" s="1129">
        <v>500</v>
      </c>
    </row>
    <row r="20" spans="1:10">
      <c r="A20" s="1129" t="s">
        <v>4194</v>
      </c>
      <c r="B20" s="1130" t="s">
        <v>4187</v>
      </c>
      <c r="C20" s="1131">
        <v>1</v>
      </c>
      <c r="D20" s="1131">
        <v>199</v>
      </c>
      <c r="E20" s="1131">
        <v>1</v>
      </c>
      <c r="F20" s="1131">
        <v>50</v>
      </c>
      <c r="G20" s="1123">
        <v>-1</v>
      </c>
      <c r="H20" s="1123">
        <v>-1</v>
      </c>
      <c r="I20" s="1132">
        <v>160002006</v>
      </c>
      <c r="J20" s="1129">
        <v>300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14"/>
  <sheetViews>
    <sheetView workbookViewId="0">
      <selection activeCell="C13" sqref="C13"/>
    </sheetView>
  </sheetViews>
  <sheetFormatPr defaultRowHeight="16.5"/>
  <cols>
    <col min="1" max="1" width="47.625" bestFit="1" customWidth="1"/>
    <col min="2" max="2" width="15.25" bestFit="1" customWidth="1"/>
    <col min="3" max="3" width="15.5" bestFit="1" customWidth="1"/>
    <col min="4" max="4" width="9.25" bestFit="1" customWidth="1"/>
    <col min="5" max="5" width="9.5" bestFit="1" customWidth="1"/>
    <col min="6" max="6" width="8.5" bestFit="1" customWidth="1"/>
    <col min="7" max="7" width="12.125" bestFit="1" customWidth="1"/>
    <col min="8" max="8" width="20.25" bestFit="1" customWidth="1"/>
    <col min="9" max="9" width="21.875" bestFit="1" customWidth="1"/>
  </cols>
  <sheetData>
    <row r="1" spans="1:2">
      <c r="A1" t="s">
        <v>4208</v>
      </c>
    </row>
    <row r="2" spans="1:2">
      <c r="A2" s="1138" t="s">
        <v>4209</v>
      </c>
      <c r="B2" s="1139">
        <v>30</v>
      </c>
    </row>
    <row r="3" spans="1:2">
      <c r="A3" s="1138" t="s">
        <v>4210</v>
      </c>
      <c r="B3" s="1139">
        <v>1</v>
      </c>
    </row>
    <row r="4" spans="1:2">
      <c r="A4" s="1138" t="s">
        <v>4211</v>
      </c>
      <c r="B4" s="1139">
        <v>5</v>
      </c>
    </row>
    <row r="5" spans="1:2">
      <c r="A5" s="1138" t="s">
        <v>4212</v>
      </c>
      <c r="B5" s="1139">
        <v>10</v>
      </c>
    </row>
    <row r="6" spans="1:2">
      <c r="A6" s="1138" t="s">
        <v>4213</v>
      </c>
      <c r="B6" s="1139">
        <v>3</v>
      </c>
    </row>
    <row r="7" spans="1:2">
      <c r="A7" s="1138" t="s">
        <v>4214</v>
      </c>
      <c r="B7" s="1139">
        <v>4</v>
      </c>
    </row>
    <row r="8" spans="1:2">
      <c r="A8" s="1140" t="s">
        <v>4215</v>
      </c>
      <c r="B8" s="1141">
        <v>10</v>
      </c>
    </row>
    <row r="9" spans="1:2">
      <c r="A9" s="1138" t="s">
        <v>4216</v>
      </c>
      <c r="B9" s="1139">
        <v>10</v>
      </c>
    </row>
    <row r="10" spans="1:2">
      <c r="A10" s="1138" t="s">
        <v>4217</v>
      </c>
      <c r="B10" s="1139">
        <v>10</v>
      </c>
    </row>
    <row r="11" spans="1:2">
      <c r="A11" s="1138" t="s">
        <v>4218</v>
      </c>
      <c r="B11" s="1139">
        <v>1</v>
      </c>
    </row>
    <row r="12" spans="1:2">
      <c r="A12" s="1138" t="s">
        <v>4219</v>
      </c>
      <c r="B12" s="1139">
        <v>5</v>
      </c>
    </row>
    <row r="13" spans="1:2">
      <c r="A13" s="1138" t="s">
        <v>4220</v>
      </c>
      <c r="B13" s="1139">
        <v>500</v>
      </c>
    </row>
    <row r="14" spans="1:2">
      <c r="A14" s="1138" t="s">
        <v>4221</v>
      </c>
      <c r="B14" s="1139">
        <v>500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"/>
  <sheetViews>
    <sheetView workbookViewId="0">
      <selection activeCell="F14" sqref="F14"/>
    </sheetView>
  </sheetViews>
  <sheetFormatPr defaultRowHeight="16.5"/>
  <cols>
    <col min="1" max="1" width="8.625" bestFit="1" customWidth="1"/>
    <col min="2" max="2" width="14.75" bestFit="1" customWidth="1"/>
    <col min="3" max="3" width="10.875" customWidth="1"/>
    <col min="4" max="4" width="8.625" bestFit="1" customWidth="1"/>
    <col min="5" max="5" width="10.25" customWidth="1"/>
  </cols>
  <sheetData>
    <row r="1" spans="1:5">
      <c r="A1" t="s">
        <v>4207</v>
      </c>
    </row>
    <row r="2" spans="1:5">
      <c r="A2" s="30" t="s">
        <v>10</v>
      </c>
      <c r="B2" s="30" t="s">
        <v>10</v>
      </c>
      <c r="C2" s="30" t="s">
        <v>668</v>
      </c>
      <c r="D2" s="30" t="s">
        <v>669</v>
      </c>
      <c r="E2" s="30" t="s">
        <v>4198</v>
      </c>
    </row>
    <row r="3" spans="1:5">
      <c r="A3" s="1136" t="b">
        <v>0</v>
      </c>
      <c r="B3" s="1136" t="s">
        <v>4199</v>
      </c>
      <c r="C3" s="1137" t="s">
        <v>4200</v>
      </c>
      <c r="D3" s="1136">
        <v>500</v>
      </c>
      <c r="E3" s="1136">
        <v>10</v>
      </c>
    </row>
    <row r="4" spans="1:5">
      <c r="A4" s="1136" t="b">
        <v>0</v>
      </c>
      <c r="B4" s="1136" t="s">
        <v>4201</v>
      </c>
      <c r="C4" s="1137" t="s">
        <v>4200</v>
      </c>
      <c r="D4" s="1136">
        <v>500</v>
      </c>
      <c r="E4" s="1136">
        <v>10</v>
      </c>
    </row>
    <row r="5" spans="1:5">
      <c r="A5" s="1136" t="b">
        <v>0</v>
      </c>
      <c r="B5" s="1136" t="s">
        <v>4202</v>
      </c>
      <c r="C5" s="1137" t="s">
        <v>4200</v>
      </c>
      <c r="D5" s="1136">
        <v>500</v>
      </c>
      <c r="E5" s="1136">
        <v>10</v>
      </c>
    </row>
    <row r="6" spans="1:5">
      <c r="A6" s="1135" t="b">
        <v>1</v>
      </c>
      <c r="B6" s="1133" t="s">
        <v>4203</v>
      </c>
      <c r="C6" s="1134" t="s">
        <v>4200</v>
      </c>
      <c r="D6" s="1133">
        <v>500</v>
      </c>
      <c r="E6" s="1133">
        <v>20</v>
      </c>
    </row>
    <row r="13" spans="1:5">
      <c r="C13" s="1098"/>
    </row>
  </sheetData>
  <phoneticPr fontId="6" type="noConversion"/>
  <conditionalFormatting sqref="C3:C6">
    <cfRule type="cellIs" dxfId="6" priority="1" operator="lessThan">
      <formula>1</formula>
    </cfRule>
  </conditionalFormatting>
  <pageMargins left="0.7" right="0.7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6"/>
  <sheetViews>
    <sheetView workbookViewId="0">
      <selection activeCell="K42" sqref="K42"/>
    </sheetView>
  </sheetViews>
  <sheetFormatPr defaultRowHeight="16.5"/>
  <cols>
    <col min="1" max="1" width="18.875" bestFit="1" customWidth="1"/>
    <col min="2" max="2" width="6.375" bestFit="1" customWidth="1"/>
    <col min="3" max="3" width="6.375" customWidth="1"/>
    <col min="4" max="4" width="19.875" customWidth="1"/>
    <col min="5" max="5" width="10.25" bestFit="1" customWidth="1"/>
    <col min="6" max="6" width="12.125" bestFit="1" customWidth="1"/>
    <col min="8" max="9" width="6.375" customWidth="1"/>
    <col min="10" max="10" width="19.875" customWidth="1"/>
    <col min="11" max="11" width="10.25" customWidth="1"/>
    <col min="12" max="12" width="12.125" customWidth="1"/>
  </cols>
  <sheetData>
    <row r="1" spans="1:12">
      <c r="A1" t="s">
        <v>4206</v>
      </c>
    </row>
    <row r="2" spans="1:12" ht="27">
      <c r="A2" s="873" t="s">
        <v>3797</v>
      </c>
      <c r="B2" s="38" t="s">
        <v>1452</v>
      </c>
      <c r="C2" s="38" t="s">
        <v>1453</v>
      </c>
      <c r="D2" s="38" t="s">
        <v>3818</v>
      </c>
      <c r="E2" s="38" t="s">
        <v>3819</v>
      </c>
      <c r="F2" s="874" t="s">
        <v>3820</v>
      </c>
      <c r="G2" s="830" t="s">
        <v>1468</v>
      </c>
      <c r="H2" s="830" t="s">
        <v>1452</v>
      </c>
      <c r="I2" s="830" t="s">
        <v>1453</v>
      </c>
      <c r="J2" s="830" t="s">
        <v>3818</v>
      </c>
      <c r="K2" s="830" t="s">
        <v>3819</v>
      </c>
      <c r="L2" s="830" t="s">
        <v>3820</v>
      </c>
    </row>
    <row r="3" spans="1:12">
      <c r="A3" s="875" t="s">
        <v>3798</v>
      </c>
      <c r="B3" s="887">
        <v>7.27</v>
      </c>
      <c r="C3" s="887">
        <v>4.5199999999999996</v>
      </c>
      <c r="D3" s="888">
        <v>224956335</v>
      </c>
      <c r="E3" s="887">
        <v>681</v>
      </c>
      <c r="F3" s="890">
        <v>116.2</v>
      </c>
      <c r="H3" s="878">
        <v>7.27</v>
      </c>
      <c r="I3" s="878">
        <v>7.84</v>
      </c>
      <c r="J3" s="879">
        <v>236796143</v>
      </c>
      <c r="K3" s="878">
        <v>680</v>
      </c>
      <c r="L3" s="880">
        <v>110.7</v>
      </c>
    </row>
    <row r="4" spans="1:12">
      <c r="A4" s="875" t="s">
        <v>3799</v>
      </c>
      <c r="B4" s="887">
        <v>7.3</v>
      </c>
      <c r="C4" s="887">
        <v>5.0199999999999996</v>
      </c>
      <c r="D4" s="888">
        <v>242952842</v>
      </c>
      <c r="E4" s="887">
        <v>682</v>
      </c>
      <c r="F4" s="890">
        <v>116.2</v>
      </c>
      <c r="H4" s="881">
        <v>7.3</v>
      </c>
      <c r="I4" s="881">
        <v>7.88</v>
      </c>
      <c r="J4" s="882">
        <v>255739834</v>
      </c>
      <c r="K4" s="881">
        <v>680</v>
      </c>
      <c r="L4" s="883">
        <v>110.7</v>
      </c>
    </row>
    <row r="5" spans="1:12">
      <c r="A5" s="875" t="s">
        <v>3800</v>
      </c>
      <c r="B5" s="887">
        <v>7.34</v>
      </c>
      <c r="C5" s="887">
        <v>5.57</v>
      </c>
      <c r="D5" s="888">
        <v>262389069</v>
      </c>
      <c r="E5" s="887">
        <v>683</v>
      </c>
      <c r="F5" s="890">
        <v>116.2</v>
      </c>
      <c r="H5" s="881">
        <v>7.34</v>
      </c>
      <c r="I5" s="881">
        <v>7.92</v>
      </c>
      <c r="J5" s="882">
        <v>276199021</v>
      </c>
      <c r="K5" s="881">
        <v>681</v>
      </c>
      <c r="L5" s="883">
        <v>116.2</v>
      </c>
    </row>
    <row r="6" spans="1:12">
      <c r="A6" s="875" t="s">
        <v>3801</v>
      </c>
      <c r="B6" s="887">
        <v>7.37</v>
      </c>
      <c r="C6" s="887">
        <v>6.19</v>
      </c>
      <c r="D6" s="888">
        <v>283380195</v>
      </c>
      <c r="E6" s="887">
        <v>684</v>
      </c>
      <c r="F6" s="890">
        <v>116.2</v>
      </c>
      <c r="H6" s="881">
        <v>7.37</v>
      </c>
      <c r="I6" s="881">
        <v>7.96</v>
      </c>
      <c r="J6" s="882">
        <v>298294943</v>
      </c>
      <c r="K6" s="881">
        <v>681</v>
      </c>
      <c r="L6" s="883">
        <v>116.2</v>
      </c>
    </row>
    <row r="7" spans="1:12">
      <c r="A7" s="875" t="s">
        <v>3802</v>
      </c>
      <c r="B7" s="887">
        <v>7.41</v>
      </c>
      <c r="C7" s="887">
        <v>6.87</v>
      </c>
      <c r="D7" s="888">
        <v>306050611</v>
      </c>
      <c r="E7" s="887">
        <v>685</v>
      </c>
      <c r="F7" s="890">
        <v>116.2</v>
      </c>
      <c r="H7" s="881">
        <v>7.41</v>
      </c>
      <c r="I7" s="881">
        <v>7.99</v>
      </c>
      <c r="J7" s="882">
        <v>322158538</v>
      </c>
      <c r="K7" s="881">
        <v>682</v>
      </c>
      <c r="L7" s="883">
        <v>122</v>
      </c>
    </row>
    <row r="9" spans="1:12">
      <c r="C9" t="s">
        <v>4065</v>
      </c>
      <c r="J9" s="1098"/>
    </row>
    <row r="10" spans="1:12">
      <c r="D10" t="s">
        <v>4066</v>
      </c>
    </row>
    <row r="12" spans="1:12">
      <c r="H12" s="1098"/>
    </row>
    <row r="13" spans="1:12">
      <c r="H13" s="1098"/>
    </row>
    <row r="14" spans="1:12">
      <c r="H14" s="1098"/>
    </row>
    <row r="15" spans="1:12">
      <c r="H15" s="1098"/>
    </row>
    <row r="16" spans="1:12">
      <c r="H16" s="1098"/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2"/>
  <sheetViews>
    <sheetView workbookViewId="0">
      <pane ySplit="1" topLeftCell="A2" activePane="bottomLeft" state="frozen"/>
      <selection pane="bottomLeft" activeCell="A20" sqref="A20:D21"/>
    </sheetView>
  </sheetViews>
  <sheetFormatPr defaultColWidth="9" defaultRowHeight="16.5" customHeight="1"/>
  <cols>
    <col min="1" max="1" width="81.125" style="34" customWidth="1"/>
    <col min="2" max="2" width="15.5" style="34" customWidth="1"/>
    <col min="3" max="3" width="50.125" style="34" customWidth="1"/>
    <col min="4" max="4" width="8.625" style="34" customWidth="1"/>
    <col min="5" max="6" width="14.625" style="41" customWidth="1"/>
    <col min="7" max="7" width="22.625" style="34" customWidth="1"/>
    <col min="8" max="9" width="14.625" style="34" customWidth="1"/>
    <col min="10" max="11" width="22.625" style="34" customWidth="1"/>
    <col min="12" max="12" width="14.875" style="33" customWidth="1"/>
    <col min="13" max="13" width="19.375" style="33" customWidth="1"/>
    <col min="14" max="14" width="16" style="33" customWidth="1"/>
    <col min="15" max="16384" width="9" style="33"/>
  </cols>
  <sheetData>
    <row r="1" spans="1:11" ht="16.5" customHeight="1">
      <c r="A1" s="30" t="s">
        <v>10</v>
      </c>
      <c r="B1" s="30" t="s">
        <v>10</v>
      </c>
      <c r="C1" s="30" t="s">
        <v>10</v>
      </c>
      <c r="D1" s="30" t="s">
        <v>10</v>
      </c>
      <c r="E1" s="634"/>
      <c r="F1" s="634"/>
      <c r="G1" s="634"/>
      <c r="H1" s="634"/>
      <c r="I1" s="634"/>
      <c r="J1" s="634"/>
      <c r="K1" s="634"/>
    </row>
    <row r="2" spans="1:11" ht="16.5" customHeight="1">
      <c r="A2" s="1155" t="s">
        <v>4216</v>
      </c>
      <c r="B2" s="1154">
        <v>1002009</v>
      </c>
      <c r="C2" s="1153" t="s">
        <v>4272</v>
      </c>
      <c r="D2" s="1154">
        <v>10</v>
      </c>
    </row>
    <row r="3" spans="1:11" ht="16.5" customHeight="1">
      <c r="A3" s="1153" t="s">
        <v>4273</v>
      </c>
      <c r="B3" s="1154">
        <v>1002103</v>
      </c>
      <c r="C3" s="1153" t="s">
        <v>4274</v>
      </c>
      <c r="D3" s="1154">
        <v>100</v>
      </c>
    </row>
    <row r="4" spans="1:11" ht="16.5" customHeight="1">
      <c r="A4" s="1153" t="s">
        <v>4275</v>
      </c>
      <c r="B4" s="1154">
        <v>1002104</v>
      </c>
      <c r="C4" s="1153" t="s">
        <v>4276</v>
      </c>
      <c r="D4" s="1156">
        <v>100</v>
      </c>
    </row>
    <row r="5" spans="1:11" ht="16.5" customHeight="1">
      <c r="A5" s="1153" t="s">
        <v>4277</v>
      </c>
      <c r="B5" s="1154">
        <v>1002105</v>
      </c>
      <c r="C5" s="1153" t="s">
        <v>4278</v>
      </c>
      <c r="D5" s="1156">
        <v>100</v>
      </c>
    </row>
    <row r="6" spans="1:11" ht="16.5" customHeight="1">
      <c r="A6" s="1153" t="s">
        <v>4279</v>
      </c>
      <c r="B6" s="1154">
        <v>1002106</v>
      </c>
      <c r="C6" s="1153" t="s">
        <v>4280</v>
      </c>
      <c r="D6" s="1156" t="s">
        <v>4281</v>
      </c>
    </row>
    <row r="7" spans="1:11" ht="16.5" customHeight="1">
      <c r="A7" s="1153" t="s">
        <v>4282</v>
      </c>
      <c r="B7" s="1154">
        <v>1002107</v>
      </c>
      <c r="C7" s="1153" t="s">
        <v>4283</v>
      </c>
      <c r="D7" s="1156">
        <v>100</v>
      </c>
    </row>
    <row r="8" spans="1:11" ht="16.5" customHeight="1">
      <c r="A8" s="1153" t="s">
        <v>4284</v>
      </c>
      <c r="B8" s="1154">
        <v>1002108</v>
      </c>
      <c r="C8" s="1153" t="s">
        <v>4285</v>
      </c>
      <c r="D8" s="1156" t="s">
        <v>4281</v>
      </c>
    </row>
    <row r="9" spans="1:11" ht="16.5" customHeight="1">
      <c r="A9" s="1160" t="s">
        <v>4292</v>
      </c>
      <c r="B9" s="1161">
        <v>1014018</v>
      </c>
      <c r="C9" s="1162" t="s">
        <v>4293</v>
      </c>
      <c r="D9" s="1161">
        <v>3</v>
      </c>
    </row>
    <row r="10" spans="1:11" ht="16.5" customHeight="1">
      <c r="A10" s="1160" t="s">
        <v>4294</v>
      </c>
      <c r="B10" s="1161">
        <v>1014019</v>
      </c>
      <c r="C10" s="1162" t="s">
        <v>4295</v>
      </c>
      <c r="D10" s="1161">
        <v>17</v>
      </c>
    </row>
    <row r="11" spans="1:11" ht="16.5" customHeight="1">
      <c r="A11" s="1160" t="s">
        <v>4296</v>
      </c>
      <c r="B11" s="1161">
        <v>1014020</v>
      </c>
      <c r="C11" s="1162" t="s">
        <v>4297</v>
      </c>
      <c r="D11" s="1161">
        <v>7</v>
      </c>
    </row>
    <row r="12" spans="1:11" ht="16.5" customHeight="1">
      <c r="A12" s="1160" t="s">
        <v>4298</v>
      </c>
      <c r="B12" s="1161">
        <v>1014021</v>
      </c>
      <c r="C12" s="1162" t="s">
        <v>4299</v>
      </c>
      <c r="D12" s="1161">
        <v>11</v>
      </c>
    </row>
    <row r="13" spans="1:11" ht="16.5" customHeight="1">
      <c r="A13" s="1160" t="s">
        <v>4300</v>
      </c>
      <c r="B13" s="1161">
        <v>1014022</v>
      </c>
      <c r="C13" s="1162" t="s">
        <v>4301</v>
      </c>
      <c r="D13" s="1161">
        <v>20</v>
      </c>
    </row>
    <row r="14" spans="1:11" ht="16.5" customHeight="1">
      <c r="A14" s="1160" t="s">
        <v>4302</v>
      </c>
      <c r="B14" s="1161">
        <v>1014023</v>
      </c>
      <c r="C14" s="1162" t="s">
        <v>4303</v>
      </c>
      <c r="D14" s="1161">
        <v>100</v>
      </c>
    </row>
    <row r="15" spans="1:11" ht="16.5" customHeight="1">
      <c r="A15" s="1160" t="s">
        <v>4304</v>
      </c>
      <c r="B15" s="1161">
        <v>1014024</v>
      </c>
      <c r="C15" s="1162" t="s">
        <v>4305</v>
      </c>
      <c r="D15" s="1161">
        <v>0</v>
      </c>
    </row>
    <row r="16" spans="1:11" ht="16.5" customHeight="1">
      <c r="A16" s="1160" t="s">
        <v>4306</v>
      </c>
      <c r="B16" s="1161">
        <v>1014025</v>
      </c>
      <c r="C16" s="1162" t="s">
        <v>4307</v>
      </c>
      <c r="D16" s="1161">
        <v>1</v>
      </c>
    </row>
    <row r="17" spans="1:11" ht="16.5" customHeight="1">
      <c r="A17" s="1160" t="s">
        <v>4308</v>
      </c>
      <c r="B17" s="1161">
        <v>1014026</v>
      </c>
      <c r="C17" s="1162" t="s">
        <v>4309</v>
      </c>
      <c r="D17" s="1161">
        <v>5</v>
      </c>
    </row>
    <row r="18" spans="1:11" ht="16.5" customHeight="1">
      <c r="A18" s="1160" t="s">
        <v>4310</v>
      </c>
      <c r="B18" s="1161">
        <v>1014027</v>
      </c>
      <c r="C18" s="1163" t="s">
        <v>4311</v>
      </c>
      <c r="D18" s="1161">
        <v>3</v>
      </c>
    </row>
    <row r="19" spans="1:11" ht="16.5" customHeight="1">
      <c r="A19" s="1160" t="s">
        <v>4312</v>
      </c>
      <c r="B19" s="1161">
        <v>1014028</v>
      </c>
      <c r="C19" s="1163" t="s">
        <v>4313</v>
      </c>
      <c r="D19" s="1161">
        <v>30</v>
      </c>
    </row>
    <row r="20" spans="1:11" s="41" customFormat="1" ht="16.5" customHeight="1">
      <c r="A20" s="1153" t="s">
        <v>4286</v>
      </c>
      <c r="B20" s="1154">
        <v>1014007</v>
      </c>
      <c r="C20" s="1153" t="s">
        <v>4287</v>
      </c>
      <c r="D20" s="1154">
        <v>4</v>
      </c>
      <c r="G20" s="34"/>
      <c r="H20" s="34"/>
      <c r="I20" s="34"/>
      <c r="J20" s="34"/>
      <c r="K20" s="34"/>
    </row>
    <row r="21" spans="1:11" s="41" customFormat="1" ht="16.5" customHeight="1">
      <c r="A21" s="1153" t="s">
        <v>4288</v>
      </c>
      <c r="B21" s="1157">
        <v>1014008</v>
      </c>
      <c r="C21" s="1158" t="s">
        <v>4289</v>
      </c>
      <c r="D21" s="1159">
        <v>1</v>
      </c>
      <c r="G21" s="34"/>
      <c r="H21" s="34"/>
      <c r="I21" s="34"/>
      <c r="J21" s="34"/>
      <c r="K21" s="34"/>
    </row>
    <row r="22" spans="1:11" s="41" customFormat="1" ht="16.5" customHeight="1">
      <c r="A22" s="1160" t="s">
        <v>4290</v>
      </c>
      <c r="B22" s="1161">
        <v>1014017</v>
      </c>
      <c r="C22" s="1162" t="s">
        <v>4291</v>
      </c>
      <c r="D22" s="1161">
        <v>0.5</v>
      </c>
      <c r="G22" s="34"/>
      <c r="H22" s="34"/>
      <c r="I22" s="34"/>
      <c r="J22" s="34"/>
      <c r="K22" s="34"/>
    </row>
  </sheetData>
  <autoFilter ref="A1:D1"/>
  <phoneticPr fontId="6" type="noConversion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71"/>
  <sheetViews>
    <sheetView workbookViewId="0">
      <pane ySplit="1" topLeftCell="A2" activePane="bottomLeft" state="frozen"/>
      <selection pane="bottomLeft" activeCell="B69" sqref="B69"/>
    </sheetView>
  </sheetViews>
  <sheetFormatPr defaultColWidth="9" defaultRowHeight="16.5" customHeight="1"/>
  <cols>
    <col min="1" max="1" width="14.25" style="1099" customWidth="1"/>
    <col min="2" max="2" width="20.125" style="1106" customWidth="1"/>
    <col min="3" max="3" width="8.625" style="1106" customWidth="1"/>
    <col min="4" max="4" width="24.25" style="1106" customWidth="1"/>
    <col min="5" max="5" width="24.875" style="1106" customWidth="1"/>
    <col min="6" max="6" width="21.375" style="1106" bestFit="1" customWidth="1"/>
    <col min="7" max="7" width="14.625" style="1106" customWidth="1"/>
    <col min="8" max="8" width="19.375" style="1099" customWidth="1"/>
    <col min="9" max="9" width="16" style="1099" customWidth="1"/>
    <col min="10" max="16384" width="9" style="1099"/>
  </cols>
  <sheetData>
    <row r="1" spans="1:7" ht="16.5" customHeight="1">
      <c r="A1" s="30" t="s">
        <v>4138</v>
      </c>
      <c r="B1" s="30" t="s">
        <v>4138</v>
      </c>
      <c r="C1" s="30" t="s">
        <v>4137</v>
      </c>
      <c r="D1" s="30" t="s">
        <v>4139</v>
      </c>
      <c r="E1" s="30" t="s">
        <v>4140</v>
      </c>
      <c r="F1" s="634"/>
      <c r="G1" s="634"/>
    </row>
    <row r="2" spans="1:7" ht="16.5" customHeight="1">
      <c r="A2" s="1100" t="b">
        <v>1</v>
      </c>
      <c r="B2" s="1101" t="s">
        <v>4067</v>
      </c>
      <c r="C2" s="1101">
        <v>1</v>
      </c>
      <c r="D2" s="1102">
        <v>0</v>
      </c>
      <c r="E2" s="1102">
        <v>1982</v>
      </c>
      <c r="F2" s="634"/>
      <c r="G2" s="634"/>
    </row>
    <row r="3" spans="1:7" ht="16.5" customHeight="1">
      <c r="A3" s="1100" t="b">
        <v>1</v>
      </c>
      <c r="B3" s="1101" t="s">
        <v>4068</v>
      </c>
      <c r="C3" s="1101">
        <v>2</v>
      </c>
      <c r="D3" s="1102">
        <v>1982</v>
      </c>
      <c r="E3" s="1102">
        <v>2316</v>
      </c>
      <c r="F3" s="634"/>
      <c r="G3" s="634"/>
    </row>
    <row r="4" spans="1:7" ht="16.5" customHeight="1">
      <c r="A4" s="1100" t="b">
        <v>1</v>
      </c>
      <c r="B4" s="1101" t="s">
        <v>4069</v>
      </c>
      <c r="C4" s="1101">
        <v>3</v>
      </c>
      <c r="D4" s="1102">
        <v>4298</v>
      </c>
      <c r="E4" s="1102">
        <v>2706</v>
      </c>
      <c r="F4" s="634"/>
      <c r="G4" s="634"/>
    </row>
    <row r="5" spans="1:7" ht="16.5" customHeight="1">
      <c r="A5" s="1100" t="b">
        <v>1</v>
      </c>
      <c r="B5" s="1101" t="s">
        <v>4070</v>
      </c>
      <c r="C5" s="1101">
        <v>4</v>
      </c>
      <c r="D5" s="1102">
        <v>7004</v>
      </c>
      <c r="E5" s="1102">
        <v>3160</v>
      </c>
      <c r="F5" s="634"/>
      <c r="G5" s="634"/>
    </row>
    <row r="6" spans="1:7" ht="16.5" customHeight="1">
      <c r="A6" s="1100" t="b">
        <v>1</v>
      </c>
      <c r="B6" s="1101" t="s">
        <v>4071</v>
      </c>
      <c r="C6" s="1101">
        <v>5</v>
      </c>
      <c r="D6" s="1102">
        <v>10164</v>
      </c>
      <c r="E6" s="1102">
        <v>3689</v>
      </c>
      <c r="F6" s="634"/>
      <c r="G6" s="634"/>
    </row>
    <row r="7" spans="1:7" ht="16.5" customHeight="1">
      <c r="A7" s="1100" t="b">
        <v>1</v>
      </c>
      <c r="B7" s="1101" t="s">
        <v>4072</v>
      </c>
      <c r="C7" s="1101">
        <v>6</v>
      </c>
      <c r="D7" s="1102">
        <v>13853</v>
      </c>
      <c r="E7" s="1102">
        <v>4305</v>
      </c>
      <c r="F7" s="634"/>
      <c r="G7" s="634"/>
    </row>
    <row r="8" spans="1:7" ht="16.5" customHeight="1">
      <c r="A8" s="1100" t="b">
        <v>1</v>
      </c>
      <c r="B8" s="1101" t="s">
        <v>4073</v>
      </c>
      <c r="C8" s="1101">
        <v>7</v>
      </c>
      <c r="D8" s="1102">
        <v>18158</v>
      </c>
      <c r="E8" s="1102">
        <v>5021</v>
      </c>
      <c r="F8" s="634"/>
      <c r="G8" s="634"/>
    </row>
    <row r="9" spans="1:7" ht="16.5" customHeight="1">
      <c r="A9" s="1100" t="b">
        <v>1</v>
      </c>
      <c r="B9" s="1101" t="s">
        <v>4074</v>
      </c>
      <c r="C9" s="1101">
        <v>8</v>
      </c>
      <c r="D9" s="1102">
        <v>23179</v>
      </c>
      <c r="E9" s="1102">
        <v>5854</v>
      </c>
      <c r="F9" s="634"/>
      <c r="G9" s="634"/>
    </row>
    <row r="10" spans="1:7" ht="16.5" customHeight="1">
      <c r="A10" s="1100" t="b">
        <v>1</v>
      </c>
      <c r="B10" s="1101" t="s">
        <v>4075</v>
      </c>
      <c r="C10" s="1101">
        <v>9</v>
      </c>
      <c r="D10" s="1102">
        <v>29033</v>
      </c>
      <c r="E10" s="1102">
        <v>6822</v>
      </c>
      <c r="F10" s="634"/>
      <c r="G10" s="634"/>
    </row>
    <row r="11" spans="1:7" ht="16.5" customHeight="1">
      <c r="A11" s="1100" t="b">
        <v>1</v>
      </c>
      <c r="B11" s="1101" t="s">
        <v>4076</v>
      </c>
      <c r="C11" s="1101">
        <v>10</v>
      </c>
      <c r="D11" s="1102">
        <v>35855</v>
      </c>
      <c r="E11" s="1102">
        <v>7947</v>
      </c>
      <c r="F11" s="634"/>
      <c r="G11" s="634"/>
    </row>
    <row r="12" spans="1:7" ht="16.5" customHeight="1">
      <c r="A12" s="1103" t="b">
        <v>1</v>
      </c>
      <c r="B12" s="1104" t="s">
        <v>4077</v>
      </c>
      <c r="C12" s="1104">
        <v>11</v>
      </c>
      <c r="D12" s="1105">
        <v>43802</v>
      </c>
      <c r="E12" s="1105">
        <v>9254</v>
      </c>
      <c r="F12" s="634"/>
      <c r="G12" s="634"/>
    </row>
    <row r="13" spans="1:7" ht="16.5" customHeight="1">
      <c r="A13" s="1103" t="b">
        <v>1</v>
      </c>
      <c r="B13" s="1104" t="s">
        <v>4078</v>
      </c>
      <c r="C13" s="1104">
        <v>12</v>
      </c>
      <c r="D13" s="1105">
        <v>53056</v>
      </c>
      <c r="E13" s="1105">
        <v>10771</v>
      </c>
      <c r="F13" s="634"/>
      <c r="G13" s="634"/>
    </row>
    <row r="14" spans="1:7" ht="16.5" customHeight="1">
      <c r="A14" s="1103" t="b">
        <v>1</v>
      </c>
      <c r="B14" s="1104" t="s">
        <v>4079</v>
      </c>
      <c r="C14" s="1104">
        <v>13</v>
      </c>
      <c r="D14" s="1105">
        <v>63827</v>
      </c>
      <c r="E14" s="1105">
        <v>12532</v>
      </c>
      <c r="F14" s="634"/>
      <c r="G14" s="634"/>
    </row>
    <row r="15" spans="1:7" ht="16.5" customHeight="1">
      <c r="A15" s="1103" t="b">
        <v>1</v>
      </c>
      <c r="B15" s="1104" t="s">
        <v>4080</v>
      </c>
      <c r="C15" s="1104">
        <v>14</v>
      </c>
      <c r="D15" s="1105">
        <v>76359</v>
      </c>
      <c r="E15" s="1105">
        <v>14574</v>
      </c>
      <c r="F15" s="634"/>
      <c r="G15" s="634"/>
    </row>
    <row r="16" spans="1:7" ht="16.5" customHeight="1">
      <c r="A16" s="1103" t="b">
        <v>1</v>
      </c>
      <c r="B16" s="1104" t="s">
        <v>4081</v>
      </c>
      <c r="C16" s="1104">
        <v>15</v>
      </c>
      <c r="D16" s="1105">
        <v>90933</v>
      </c>
      <c r="E16" s="1105">
        <v>16942</v>
      </c>
      <c r="F16" s="634"/>
      <c r="G16" s="634"/>
    </row>
    <row r="17" spans="1:9" ht="16.5" customHeight="1">
      <c r="A17" s="1103" t="b">
        <v>1</v>
      </c>
      <c r="B17" s="1104" t="s">
        <v>4082</v>
      </c>
      <c r="C17" s="1104">
        <v>16</v>
      </c>
      <c r="D17" s="1105">
        <v>107875</v>
      </c>
      <c r="E17" s="1105">
        <v>19686</v>
      </c>
      <c r="F17" s="634"/>
      <c r="G17" s="634"/>
    </row>
    <row r="18" spans="1:9" ht="16.5" customHeight="1">
      <c r="A18" s="1103" t="b">
        <v>1</v>
      </c>
      <c r="B18" s="1104" t="s">
        <v>4083</v>
      </c>
      <c r="C18" s="1104">
        <v>17</v>
      </c>
      <c r="D18" s="1105">
        <v>127561</v>
      </c>
      <c r="E18" s="1105">
        <v>22865</v>
      </c>
      <c r="F18" s="634"/>
      <c r="G18" s="634"/>
    </row>
    <row r="19" spans="1:9" ht="16.5" customHeight="1">
      <c r="A19" s="1103" t="b">
        <v>1</v>
      </c>
      <c r="B19" s="1104" t="s">
        <v>4084</v>
      </c>
      <c r="C19" s="1104">
        <v>18</v>
      </c>
      <c r="D19" s="1105">
        <v>150426</v>
      </c>
      <c r="E19" s="1105">
        <v>26546</v>
      </c>
      <c r="F19" s="634"/>
      <c r="G19" s="634"/>
    </row>
    <row r="20" spans="1:9" ht="16.5" customHeight="1">
      <c r="A20" s="1103" t="b">
        <v>1</v>
      </c>
      <c r="B20" s="1104" t="s">
        <v>4085</v>
      </c>
      <c r="C20" s="1104">
        <v>19</v>
      </c>
      <c r="D20" s="1105">
        <v>176972</v>
      </c>
      <c r="E20" s="1105">
        <v>30806</v>
      </c>
      <c r="F20" s="634"/>
      <c r="G20" s="634"/>
    </row>
    <row r="21" spans="1:9" ht="16.5" customHeight="1">
      <c r="A21" s="1103" t="b">
        <v>1</v>
      </c>
      <c r="B21" s="1104" t="s">
        <v>4086</v>
      </c>
      <c r="C21" s="1104">
        <v>20</v>
      </c>
      <c r="D21" s="1105">
        <v>207778</v>
      </c>
      <c r="E21" s="1105">
        <v>35734</v>
      </c>
    </row>
    <row r="22" spans="1:9" ht="16.5" customHeight="1">
      <c r="A22" s="1100" t="b">
        <v>1</v>
      </c>
      <c r="B22" s="1101" t="s">
        <v>4087</v>
      </c>
      <c r="C22" s="1101">
        <v>21</v>
      </c>
      <c r="D22" s="1102">
        <v>243512</v>
      </c>
      <c r="E22" s="1102">
        <v>41433</v>
      </c>
    </row>
    <row r="23" spans="1:9" ht="16.5" customHeight="1">
      <c r="A23" s="1100" t="b">
        <v>1</v>
      </c>
      <c r="B23" s="1101" t="s">
        <v>4088</v>
      </c>
      <c r="C23" s="1101">
        <v>22</v>
      </c>
      <c r="D23" s="1102">
        <v>284945</v>
      </c>
      <c r="E23" s="1102">
        <v>48020</v>
      </c>
    </row>
    <row r="24" spans="1:9" ht="16.5" customHeight="1">
      <c r="A24" s="1100" t="b">
        <v>1</v>
      </c>
      <c r="B24" s="1101" t="s">
        <v>4089</v>
      </c>
      <c r="C24" s="1101">
        <v>23</v>
      </c>
      <c r="D24" s="1102">
        <v>332965</v>
      </c>
      <c r="E24" s="1102">
        <v>55631</v>
      </c>
    </row>
    <row r="25" spans="1:9" ht="16.5" customHeight="1">
      <c r="A25" s="1100" t="b">
        <v>1</v>
      </c>
      <c r="B25" s="1101" t="s">
        <v>4090</v>
      </c>
      <c r="C25" s="1101">
        <v>24</v>
      </c>
      <c r="D25" s="1102">
        <v>388596</v>
      </c>
      <c r="E25" s="1102">
        <v>64420</v>
      </c>
    </row>
    <row r="26" spans="1:9" ht="16.5" customHeight="1">
      <c r="A26" s="1100" t="b">
        <v>1</v>
      </c>
      <c r="B26" s="1101" t="s">
        <v>4091</v>
      </c>
      <c r="C26" s="1101">
        <v>25</v>
      </c>
      <c r="D26" s="1102">
        <v>453016</v>
      </c>
      <c r="E26" s="1102">
        <v>74566</v>
      </c>
    </row>
    <row r="27" spans="1:9" ht="16.5" customHeight="1">
      <c r="A27" s="1100" t="b">
        <v>1</v>
      </c>
      <c r="B27" s="1101" t="s">
        <v>4092</v>
      </c>
      <c r="C27" s="1101">
        <v>26</v>
      </c>
      <c r="D27" s="1102">
        <v>527582</v>
      </c>
      <c r="E27" s="1102">
        <v>86272</v>
      </c>
    </row>
    <row r="28" spans="1:9" ht="16.5" customHeight="1">
      <c r="A28" s="1100" t="b">
        <v>1</v>
      </c>
      <c r="B28" s="1101" t="s">
        <v>4093</v>
      </c>
      <c r="C28" s="1101">
        <v>27</v>
      </c>
      <c r="D28" s="1102">
        <v>613854</v>
      </c>
      <c r="E28" s="1102">
        <v>99773</v>
      </c>
    </row>
    <row r="29" spans="1:9" s="1106" customFormat="1" ht="16.5" customHeight="1">
      <c r="A29" s="1100" t="b">
        <v>1</v>
      </c>
      <c r="B29" s="1101" t="s">
        <v>4094</v>
      </c>
      <c r="C29" s="1101">
        <v>28</v>
      </c>
      <c r="D29" s="1102">
        <v>713627</v>
      </c>
      <c r="E29" s="1102">
        <v>115337</v>
      </c>
      <c r="H29" s="1099"/>
      <c r="I29" s="1099"/>
    </row>
    <row r="30" spans="1:9" s="1106" customFormat="1" ht="16.5" customHeight="1">
      <c r="A30" s="1100" t="b">
        <v>1</v>
      </c>
      <c r="B30" s="1101" t="s">
        <v>4095</v>
      </c>
      <c r="C30" s="1101">
        <v>29</v>
      </c>
      <c r="D30" s="1102">
        <v>828964</v>
      </c>
      <c r="E30" s="1102">
        <v>133271</v>
      </c>
      <c r="H30" s="1099"/>
      <c r="I30" s="1099"/>
    </row>
    <row r="31" spans="1:9" s="1106" customFormat="1" ht="16.5" customHeight="1">
      <c r="A31" s="1100" t="b">
        <v>1</v>
      </c>
      <c r="B31" s="1101" t="s">
        <v>4096</v>
      </c>
      <c r="C31" s="1101">
        <v>30</v>
      </c>
      <c r="D31" s="1102">
        <v>962235</v>
      </c>
      <c r="E31" s="1102">
        <v>153928</v>
      </c>
      <c r="H31" s="1099"/>
      <c r="I31" s="1099"/>
    </row>
    <row r="32" spans="1:9" s="1106" customFormat="1" ht="16.5" customHeight="1">
      <c r="A32" s="1103" t="b">
        <v>1</v>
      </c>
      <c r="B32" s="1104" t="s">
        <v>4097</v>
      </c>
      <c r="C32" s="1104">
        <v>31</v>
      </c>
      <c r="D32" s="1105">
        <v>1116163</v>
      </c>
      <c r="E32" s="1105">
        <v>177709</v>
      </c>
      <c r="H32" s="1099"/>
      <c r="I32" s="1099"/>
    </row>
    <row r="33" spans="1:9" s="1106" customFormat="1" ht="16.5" customHeight="1">
      <c r="A33" s="1103" t="b">
        <v>1</v>
      </c>
      <c r="B33" s="1104" t="s">
        <v>4098</v>
      </c>
      <c r="C33" s="1104">
        <v>32</v>
      </c>
      <c r="D33" s="1105">
        <v>1293872</v>
      </c>
      <c r="E33" s="1105">
        <v>205076</v>
      </c>
      <c r="H33" s="1099"/>
      <c r="I33" s="1099"/>
    </row>
    <row r="34" spans="1:9" s="1106" customFormat="1" ht="16.5" customHeight="1">
      <c r="A34" s="1103" t="b">
        <v>1</v>
      </c>
      <c r="B34" s="1104" t="s">
        <v>4099</v>
      </c>
      <c r="C34" s="1104">
        <v>33</v>
      </c>
      <c r="D34" s="1105">
        <v>1498948</v>
      </c>
      <c r="E34" s="1105">
        <v>236555</v>
      </c>
      <c r="H34" s="1099"/>
      <c r="I34" s="1099"/>
    </row>
    <row r="35" spans="1:9" s="1106" customFormat="1" ht="16.5" customHeight="1">
      <c r="A35" s="1103" t="b">
        <v>1</v>
      </c>
      <c r="B35" s="1104" t="s">
        <v>4100</v>
      </c>
      <c r="C35" s="1104">
        <v>34</v>
      </c>
      <c r="D35" s="1105">
        <v>1735503</v>
      </c>
      <c r="E35" s="1105">
        <v>272747</v>
      </c>
      <c r="H35" s="1099"/>
      <c r="I35" s="1099"/>
    </row>
    <row r="36" spans="1:9" s="1106" customFormat="1" ht="16.5" customHeight="1">
      <c r="A36" s="1103" t="b">
        <v>1</v>
      </c>
      <c r="B36" s="1104" t="s">
        <v>4101</v>
      </c>
      <c r="C36" s="1104">
        <v>35</v>
      </c>
      <c r="D36" s="1105">
        <v>2008250</v>
      </c>
      <c r="E36" s="1105">
        <v>314340</v>
      </c>
      <c r="H36" s="1099"/>
      <c r="I36" s="1099"/>
    </row>
    <row r="37" spans="1:9" s="1106" customFormat="1" ht="16.5" customHeight="1">
      <c r="A37" s="1103" t="b">
        <v>1</v>
      </c>
      <c r="B37" s="1104" t="s">
        <v>4102</v>
      </c>
      <c r="C37" s="1104">
        <v>36</v>
      </c>
      <c r="D37" s="1105">
        <v>2322590</v>
      </c>
      <c r="E37" s="1105">
        <v>362119</v>
      </c>
      <c r="H37" s="1099"/>
      <c r="I37" s="1099"/>
    </row>
    <row r="38" spans="1:9" s="1106" customFormat="1" ht="16.5" customHeight="1">
      <c r="A38" s="1103" t="b">
        <v>1</v>
      </c>
      <c r="B38" s="1104" t="s">
        <v>4103</v>
      </c>
      <c r="C38" s="1104">
        <v>37</v>
      </c>
      <c r="D38" s="1105">
        <v>2684709</v>
      </c>
      <c r="E38" s="1105">
        <v>416980</v>
      </c>
      <c r="H38" s="1099"/>
      <c r="I38" s="1099"/>
    </row>
    <row r="39" spans="1:9" s="1106" customFormat="1" ht="16.5" customHeight="1">
      <c r="A39" s="1103" t="b">
        <v>1</v>
      </c>
      <c r="B39" s="1104" t="s">
        <v>4104</v>
      </c>
      <c r="C39" s="1104">
        <v>38</v>
      </c>
      <c r="D39" s="1105">
        <v>3101689</v>
      </c>
      <c r="E39" s="1105">
        <v>479943</v>
      </c>
      <c r="H39" s="1099"/>
      <c r="I39" s="1099"/>
    </row>
    <row r="40" spans="1:9" s="1106" customFormat="1" ht="16.5" customHeight="1">
      <c r="A40" s="1103" t="b">
        <v>1</v>
      </c>
      <c r="B40" s="1104" t="s">
        <v>4105</v>
      </c>
      <c r="C40" s="1104">
        <v>39</v>
      </c>
      <c r="D40" s="1105">
        <v>3581632</v>
      </c>
      <c r="E40" s="1105">
        <v>552174</v>
      </c>
      <c r="H40" s="1099"/>
      <c r="I40" s="1099"/>
    </row>
    <row r="41" spans="1:9" s="1106" customFormat="1" ht="16.5" customHeight="1">
      <c r="A41" s="1103" t="b">
        <v>1</v>
      </c>
      <c r="B41" s="1104" t="s">
        <v>4106</v>
      </c>
      <c r="C41" s="1104">
        <v>40</v>
      </c>
      <c r="D41" s="1105">
        <v>4133806</v>
      </c>
      <c r="E41" s="1105">
        <v>635000</v>
      </c>
      <c r="H41" s="1099"/>
      <c r="I41" s="1099"/>
    </row>
    <row r="42" spans="1:9" s="1106" customFormat="1" ht="16.5" customHeight="1">
      <c r="A42" s="1100" t="b">
        <v>1</v>
      </c>
      <c r="B42" s="1101" t="s">
        <v>4107</v>
      </c>
      <c r="C42" s="1101">
        <v>41</v>
      </c>
      <c r="D42" s="1102">
        <v>4768806</v>
      </c>
      <c r="E42" s="1102">
        <v>729932</v>
      </c>
      <c r="H42" s="1099"/>
      <c r="I42" s="1099"/>
    </row>
    <row r="43" spans="1:9" s="1106" customFormat="1" ht="16.5" customHeight="1">
      <c r="A43" s="1100" t="b">
        <v>1</v>
      </c>
      <c r="B43" s="1101" t="s">
        <v>4108</v>
      </c>
      <c r="C43" s="1101">
        <v>42</v>
      </c>
      <c r="D43" s="1102">
        <v>5498738</v>
      </c>
      <c r="E43" s="1102">
        <v>838691</v>
      </c>
      <c r="H43" s="1099"/>
      <c r="I43" s="1099"/>
    </row>
    <row r="44" spans="1:9" s="1106" customFormat="1" ht="16.5" customHeight="1">
      <c r="A44" s="1100" t="b">
        <v>1</v>
      </c>
      <c r="B44" s="1101" t="s">
        <v>4109</v>
      </c>
      <c r="C44" s="1101">
        <v>43</v>
      </c>
      <c r="D44" s="1102">
        <v>6337429</v>
      </c>
      <c r="E44" s="1102">
        <v>963236</v>
      </c>
      <c r="H44" s="1099"/>
      <c r="I44" s="1099"/>
    </row>
    <row r="45" spans="1:9" ht="16.5" customHeight="1">
      <c r="A45" s="1100" t="b">
        <v>1</v>
      </c>
      <c r="B45" s="1101" t="s">
        <v>4110</v>
      </c>
      <c r="C45" s="1101">
        <v>44</v>
      </c>
      <c r="D45" s="1102">
        <v>7300665</v>
      </c>
      <c r="E45" s="1102">
        <v>1105794</v>
      </c>
    </row>
    <row r="46" spans="1:9" ht="16.5" customHeight="1">
      <c r="A46" s="1100" t="b">
        <v>1</v>
      </c>
      <c r="B46" s="1101" t="s">
        <v>4111</v>
      </c>
      <c r="C46" s="1101">
        <v>45</v>
      </c>
      <c r="D46" s="1102">
        <v>8406459</v>
      </c>
      <c r="E46" s="1102">
        <v>1268898</v>
      </c>
    </row>
    <row r="47" spans="1:9" ht="16.5" customHeight="1">
      <c r="A47" s="1100" t="b">
        <v>1</v>
      </c>
      <c r="B47" s="1101" t="s">
        <v>4112</v>
      </c>
      <c r="C47" s="1101">
        <v>46</v>
      </c>
      <c r="D47" s="1102">
        <v>9675357</v>
      </c>
      <c r="E47" s="1102">
        <v>1455426</v>
      </c>
    </row>
    <row r="48" spans="1:9" ht="16.5" customHeight="1">
      <c r="A48" s="1100" t="b">
        <v>1</v>
      </c>
      <c r="B48" s="1101" t="s">
        <v>4113</v>
      </c>
      <c r="C48" s="1101">
        <v>47</v>
      </c>
      <c r="D48" s="1102">
        <v>11130783</v>
      </c>
      <c r="E48" s="1102">
        <v>1668645</v>
      </c>
    </row>
    <row r="49" spans="1:6" ht="16.5" customHeight="1">
      <c r="A49" s="1100" t="b">
        <v>1</v>
      </c>
      <c r="B49" s="1101" t="s">
        <v>4114</v>
      </c>
      <c r="C49" s="1101">
        <v>48</v>
      </c>
      <c r="D49" s="1107">
        <v>12799428</v>
      </c>
      <c r="E49" s="1107">
        <v>1912267</v>
      </c>
    </row>
    <row r="50" spans="1:6" ht="16.5" customHeight="1">
      <c r="A50" s="1100" t="b">
        <v>1</v>
      </c>
      <c r="B50" s="1101" t="s">
        <v>4115</v>
      </c>
      <c r="C50" s="1108">
        <v>49</v>
      </c>
      <c r="D50" s="1109">
        <v>14711695</v>
      </c>
      <c r="E50" s="1102">
        <v>2190501</v>
      </c>
    </row>
    <row r="51" spans="1:6" ht="16.5" customHeight="1">
      <c r="A51" s="1100" t="b">
        <v>1</v>
      </c>
      <c r="B51" s="1101" t="s">
        <v>4116</v>
      </c>
      <c r="C51" s="1108">
        <v>50</v>
      </c>
      <c r="D51" s="1110">
        <v>16902196</v>
      </c>
      <c r="E51" s="1110">
        <v>2508123</v>
      </c>
    </row>
    <row r="52" spans="1:6" ht="16.5" customHeight="1">
      <c r="A52" s="1111" t="b">
        <v>1</v>
      </c>
      <c r="B52" s="1116" t="s">
        <v>4117</v>
      </c>
      <c r="C52" s="1117">
        <v>51</v>
      </c>
      <c r="D52" s="1118">
        <v>19410319</v>
      </c>
      <c r="E52" s="1118">
        <v>3135153</v>
      </c>
      <c r="F52" s="1798" t="s">
        <v>4141</v>
      </c>
    </row>
    <row r="53" spans="1:6" ht="16.5" customHeight="1">
      <c r="A53" s="1111" t="b">
        <v>1</v>
      </c>
      <c r="B53" s="1116" t="s">
        <v>4118</v>
      </c>
      <c r="C53" s="1117">
        <v>52</v>
      </c>
      <c r="D53" s="1118">
        <v>22545472</v>
      </c>
      <c r="E53" s="1118">
        <v>3918941</v>
      </c>
      <c r="F53" s="1798"/>
    </row>
    <row r="54" spans="1:6" ht="16.5" customHeight="1">
      <c r="A54" s="1111" t="b">
        <v>1</v>
      </c>
      <c r="B54" s="1116" t="s">
        <v>4119</v>
      </c>
      <c r="C54" s="1117">
        <v>53</v>
      </c>
      <c r="D54" s="1118">
        <v>26464413</v>
      </c>
      <c r="E54" s="1118">
        <v>4898676</v>
      </c>
      <c r="F54" s="1798"/>
    </row>
    <row r="55" spans="1:6" ht="16.5" customHeight="1">
      <c r="A55" s="1111" t="b">
        <v>1</v>
      </c>
      <c r="B55" s="1116" t="s">
        <v>4120</v>
      </c>
      <c r="C55" s="1117">
        <v>54</v>
      </c>
      <c r="D55" s="1118">
        <v>31363089</v>
      </c>
      <c r="E55" s="1118">
        <v>6123345</v>
      </c>
      <c r="F55" s="1798"/>
    </row>
    <row r="56" spans="1:6" ht="16.5" customHeight="1">
      <c r="A56" s="1111" t="b">
        <v>1</v>
      </c>
      <c r="B56" s="1116" t="s">
        <v>4121</v>
      </c>
      <c r="C56" s="1117">
        <v>55</v>
      </c>
      <c r="D56" s="1118">
        <v>37486434</v>
      </c>
      <c r="E56" s="1118">
        <v>7654181</v>
      </c>
      <c r="F56" s="1798"/>
    </row>
    <row r="57" spans="1:6" ht="16.5" customHeight="1">
      <c r="A57" s="1111" t="b">
        <v>1</v>
      </c>
      <c r="B57" s="1116" t="s">
        <v>4122</v>
      </c>
      <c r="C57" s="1117">
        <v>56</v>
      </c>
      <c r="D57" s="1118">
        <v>45140615</v>
      </c>
      <c r="E57" s="1118">
        <v>9567726</v>
      </c>
      <c r="F57" s="1798"/>
    </row>
    <row r="58" spans="1:6" ht="16.5" customHeight="1">
      <c r="A58" s="1111" t="b">
        <v>1</v>
      </c>
      <c r="B58" s="1116" t="s">
        <v>4123</v>
      </c>
      <c r="C58" s="1117">
        <v>57</v>
      </c>
      <c r="D58" s="1118">
        <v>54708341</v>
      </c>
      <c r="E58" s="1118">
        <v>11959657</v>
      </c>
      <c r="F58" s="1798"/>
    </row>
    <row r="59" spans="1:6" ht="16.5" customHeight="1">
      <c r="A59" s="1111" t="b">
        <v>1</v>
      </c>
      <c r="B59" s="1116" t="s">
        <v>4124</v>
      </c>
      <c r="C59" s="1117">
        <v>58</v>
      </c>
      <c r="D59" s="1118">
        <v>66667998</v>
      </c>
      <c r="E59" s="1118">
        <v>14949571</v>
      </c>
      <c r="F59" s="1798"/>
    </row>
    <row r="60" spans="1:6" ht="16.5" customHeight="1">
      <c r="A60" s="1111" t="b">
        <v>1</v>
      </c>
      <c r="B60" s="1116" t="s">
        <v>4125</v>
      </c>
      <c r="C60" s="1117">
        <v>59</v>
      </c>
      <c r="D60" s="1118">
        <v>81617569</v>
      </c>
      <c r="E60" s="1118">
        <v>18686963</v>
      </c>
      <c r="F60" s="1798"/>
    </row>
    <row r="61" spans="1:6" ht="16.5" customHeight="1">
      <c r="A61" s="1111" t="b">
        <v>1</v>
      </c>
      <c r="B61" s="1116" t="s">
        <v>4126</v>
      </c>
      <c r="C61" s="1117">
        <v>60</v>
      </c>
      <c r="D61" s="1118">
        <v>100304532</v>
      </c>
      <c r="E61" s="1118">
        <v>23358703</v>
      </c>
      <c r="F61" s="1798"/>
    </row>
    <row r="62" spans="1:6" ht="16.5" customHeight="1">
      <c r="A62" s="1112" t="b">
        <v>0</v>
      </c>
      <c r="B62" s="1113" t="s">
        <v>4127</v>
      </c>
      <c r="C62" s="1114">
        <v>61</v>
      </c>
      <c r="D62" s="1115">
        <v>123663235</v>
      </c>
      <c r="E62" s="1115">
        <v>31534249</v>
      </c>
    </row>
    <row r="63" spans="1:6" ht="16.5" customHeight="1">
      <c r="A63" s="1112" t="b">
        <v>0</v>
      </c>
      <c r="B63" s="1113" t="s">
        <v>4128</v>
      </c>
      <c r="C63" s="1114">
        <v>62</v>
      </c>
      <c r="D63" s="1115">
        <v>155197484</v>
      </c>
      <c r="E63" s="1115">
        <v>42571236</v>
      </c>
    </row>
    <row r="64" spans="1:6" ht="16.5" customHeight="1">
      <c r="A64" s="1112" t="b">
        <v>0</v>
      </c>
      <c r="B64" s="1113" t="s">
        <v>4129</v>
      </c>
      <c r="C64" s="1114">
        <v>63</v>
      </c>
      <c r="D64" s="1115">
        <v>197768720</v>
      </c>
      <c r="E64" s="1115">
        <v>57471168</v>
      </c>
    </row>
    <row r="65" spans="1:5" ht="16.5" customHeight="1">
      <c r="A65" s="1112" t="b">
        <v>0</v>
      </c>
      <c r="B65" s="1113" t="s">
        <v>4130</v>
      </c>
      <c r="C65" s="1114">
        <v>64</v>
      </c>
      <c r="D65" s="1115">
        <v>255239888</v>
      </c>
      <c r="E65" s="1115">
        <v>77586076</v>
      </c>
    </row>
    <row r="66" spans="1:5" ht="16.5" customHeight="1">
      <c r="A66" s="1112" t="b">
        <v>0</v>
      </c>
      <c r="B66" s="1113" t="s">
        <v>4131</v>
      </c>
      <c r="C66" s="1114">
        <v>65</v>
      </c>
      <c r="D66" s="1115">
        <v>332825964</v>
      </c>
      <c r="E66" s="1115">
        <v>104741202</v>
      </c>
    </row>
    <row r="67" spans="1:5" ht="16.5" customHeight="1">
      <c r="A67" s="1112" t="b">
        <v>0</v>
      </c>
      <c r="B67" s="1113" t="s">
        <v>4132</v>
      </c>
      <c r="C67" s="1114">
        <v>66</v>
      </c>
      <c r="D67" s="1115">
        <v>437567166</v>
      </c>
      <c r="E67" s="1115">
        <v>141400622</v>
      </c>
    </row>
    <row r="68" spans="1:5" ht="16.5" customHeight="1">
      <c r="A68" s="1112" t="b">
        <v>0</v>
      </c>
      <c r="B68" s="1113" t="s">
        <v>4133</v>
      </c>
      <c r="C68" s="1114">
        <v>67</v>
      </c>
      <c r="D68" s="1115">
        <v>578967788</v>
      </c>
      <c r="E68" s="1115">
        <v>190890839</v>
      </c>
    </row>
    <row r="69" spans="1:5" ht="16.5" customHeight="1">
      <c r="A69" s="1112" t="b">
        <v>0</v>
      </c>
      <c r="B69" s="1113" t="s">
        <v>4134</v>
      </c>
      <c r="C69" s="1114">
        <v>68</v>
      </c>
      <c r="D69" s="1115">
        <v>769858627</v>
      </c>
      <c r="E69" s="1115">
        <v>257702632</v>
      </c>
    </row>
    <row r="70" spans="1:5" ht="16.5" customHeight="1">
      <c r="A70" s="1112" t="b">
        <v>0</v>
      </c>
      <c r="B70" s="1113" t="s">
        <v>4135</v>
      </c>
      <c r="C70" s="1114">
        <v>69</v>
      </c>
      <c r="D70" s="1115">
        <v>1027561259</v>
      </c>
      <c r="E70" s="1115">
        <v>347898553</v>
      </c>
    </row>
    <row r="71" spans="1:5" ht="16.5" customHeight="1">
      <c r="A71" s="1112" t="b">
        <v>0</v>
      </c>
      <c r="B71" s="1113" t="s">
        <v>4136</v>
      </c>
      <c r="C71" s="1114">
        <v>70</v>
      </c>
      <c r="D71" s="1115">
        <v>1375459812</v>
      </c>
      <c r="E71" s="1115">
        <v>469663046</v>
      </c>
    </row>
  </sheetData>
  <mergeCells count="1">
    <mergeCell ref="F52:F61"/>
  </mergeCells>
  <phoneticPr fontId="6" type="noConversion"/>
  <pageMargins left="0.7" right="0.7" top="0.75" bottom="0.75" header="0.3" footer="0.3"/>
  <pageSetup paperSize="9" orientation="portrait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4"/>
  <sheetViews>
    <sheetView workbookViewId="0">
      <selection activeCell="E26" sqref="E26"/>
    </sheetView>
  </sheetViews>
  <sheetFormatPr defaultRowHeight="16.5"/>
  <cols>
    <col min="1" max="1" width="12.5" bestFit="1" customWidth="1"/>
    <col min="2" max="2" width="20.25" bestFit="1" customWidth="1"/>
    <col min="3" max="3" width="21.875" bestFit="1" customWidth="1"/>
    <col min="4" max="4" width="26.5" bestFit="1" customWidth="1"/>
    <col min="5" max="5" width="23" bestFit="1" customWidth="1"/>
    <col min="6" max="6" width="23.5" bestFit="1" customWidth="1"/>
    <col min="7" max="7" width="23" bestFit="1" customWidth="1"/>
    <col min="8" max="8" width="17.875" bestFit="1" customWidth="1"/>
    <col min="9" max="9" width="23" bestFit="1" customWidth="1"/>
    <col min="10" max="10" width="12.125" bestFit="1" customWidth="1"/>
    <col min="11" max="11" width="16.375" bestFit="1" customWidth="1"/>
  </cols>
  <sheetData>
    <row r="1" spans="1:11">
      <c r="B1" t="s">
        <v>4263</v>
      </c>
    </row>
    <row r="2" spans="1:11">
      <c r="B2" s="1143" t="s">
        <v>4229</v>
      </c>
      <c r="C2" s="1143" t="s">
        <v>4230</v>
      </c>
      <c r="D2" s="1143" t="s">
        <v>4231</v>
      </c>
      <c r="E2" s="1143" t="s">
        <v>4232</v>
      </c>
      <c r="F2" s="1143" t="s">
        <v>4233</v>
      </c>
      <c r="G2" s="1143" t="s">
        <v>4234</v>
      </c>
      <c r="H2" s="1143" t="s">
        <v>4235</v>
      </c>
      <c r="I2" s="1143" t="s">
        <v>4236</v>
      </c>
      <c r="J2" s="1143" t="s">
        <v>4237</v>
      </c>
      <c r="K2" s="1143" t="s">
        <v>4271</v>
      </c>
    </row>
    <row r="3" spans="1:11">
      <c r="A3" s="1144" t="s">
        <v>4238</v>
      </c>
      <c r="B3" s="1145" t="s">
        <v>4267</v>
      </c>
      <c r="C3" s="1146">
        <v>10</v>
      </c>
      <c r="D3" s="1145" t="s">
        <v>4268</v>
      </c>
      <c r="E3" s="1146">
        <v>3</v>
      </c>
      <c r="F3" s="1145" t="s">
        <v>4269</v>
      </c>
      <c r="G3" s="1146">
        <v>3</v>
      </c>
      <c r="H3" s="1145" t="s">
        <v>4239</v>
      </c>
      <c r="I3" s="1146">
        <v>100</v>
      </c>
      <c r="J3" s="1147">
        <f>I3/3</f>
        <v>33.333333333333336</v>
      </c>
      <c r="K3" s="1147">
        <f>J3*16.67</f>
        <v>555.66666666666674</v>
      </c>
    </row>
    <row r="4" spans="1:11">
      <c r="A4" s="1144" t="s">
        <v>4240</v>
      </c>
      <c r="B4" s="1145" t="s">
        <v>4267</v>
      </c>
      <c r="C4" s="1146">
        <v>7</v>
      </c>
      <c r="D4" s="1145" t="s">
        <v>4268</v>
      </c>
      <c r="E4" s="1146">
        <v>2</v>
      </c>
      <c r="F4" s="1145" t="s">
        <v>4269</v>
      </c>
      <c r="G4" s="1146">
        <v>2</v>
      </c>
      <c r="H4" s="1145" t="s">
        <v>4241</v>
      </c>
      <c r="I4" s="1146">
        <v>70</v>
      </c>
      <c r="J4" s="1147">
        <f t="shared" ref="J4:J12" si="0">I4/3</f>
        <v>23.333333333333332</v>
      </c>
      <c r="K4" s="1147">
        <f t="shared" ref="K4:K12" si="1">J4*16.67</f>
        <v>388.9666666666667</v>
      </c>
    </row>
    <row r="5" spans="1:11">
      <c r="A5" s="1144" t="s">
        <v>4242</v>
      </c>
      <c r="B5" s="1145" t="s">
        <v>4267</v>
      </c>
      <c r="C5" s="1146">
        <v>5</v>
      </c>
      <c r="D5" s="1145" t="s">
        <v>4268</v>
      </c>
      <c r="E5" s="1146">
        <v>2</v>
      </c>
      <c r="F5" s="1145" t="s">
        <v>4269</v>
      </c>
      <c r="G5" s="1146">
        <v>2</v>
      </c>
      <c r="H5" s="1145" t="s">
        <v>4243</v>
      </c>
      <c r="I5" s="1146">
        <v>50</v>
      </c>
      <c r="J5" s="1147">
        <f t="shared" si="0"/>
        <v>16.666666666666668</v>
      </c>
      <c r="K5" s="1147">
        <f t="shared" si="1"/>
        <v>277.83333333333337</v>
      </c>
    </row>
    <row r="6" spans="1:11">
      <c r="A6" s="1144" t="s">
        <v>4244</v>
      </c>
      <c r="B6" s="1145" t="s">
        <v>4267</v>
      </c>
      <c r="C6" s="1146">
        <v>3</v>
      </c>
      <c r="D6" s="1145" t="s">
        <v>4268</v>
      </c>
      <c r="E6" s="1146">
        <v>2</v>
      </c>
      <c r="F6" s="1145" t="s">
        <v>4269</v>
      </c>
      <c r="G6" s="1146">
        <v>1</v>
      </c>
      <c r="H6" s="1145" t="s">
        <v>4243</v>
      </c>
      <c r="I6" s="1146">
        <v>45</v>
      </c>
      <c r="J6" s="1147">
        <f t="shared" si="0"/>
        <v>15</v>
      </c>
      <c r="K6" s="1147">
        <f t="shared" si="1"/>
        <v>250.05</v>
      </c>
    </row>
    <row r="7" spans="1:11">
      <c r="A7" s="1144" t="s">
        <v>4245</v>
      </c>
      <c r="B7" s="1148"/>
      <c r="C7" s="1148"/>
      <c r="D7" s="1145" t="s">
        <v>4268</v>
      </c>
      <c r="E7" s="1146">
        <v>1</v>
      </c>
      <c r="F7" s="1145" t="s">
        <v>4269</v>
      </c>
      <c r="G7" s="1146">
        <v>1</v>
      </c>
      <c r="H7" s="1145" t="s">
        <v>4243</v>
      </c>
      <c r="I7" s="1146">
        <v>40</v>
      </c>
      <c r="J7" s="1147">
        <f t="shared" si="0"/>
        <v>13.333333333333334</v>
      </c>
      <c r="K7" s="1147">
        <f t="shared" si="1"/>
        <v>222.26666666666671</v>
      </c>
    </row>
    <row r="8" spans="1:11">
      <c r="A8" s="1144" t="s">
        <v>4246</v>
      </c>
      <c r="B8" s="1148"/>
      <c r="C8" s="1148"/>
      <c r="D8" s="1145" t="s">
        <v>4268</v>
      </c>
      <c r="E8" s="1146">
        <v>1</v>
      </c>
      <c r="F8" s="1145" t="s">
        <v>4269</v>
      </c>
      <c r="G8" s="1146">
        <v>1</v>
      </c>
      <c r="H8" s="1145" t="s">
        <v>4243</v>
      </c>
      <c r="I8" s="1146">
        <v>30</v>
      </c>
      <c r="J8" s="1147">
        <f t="shared" si="0"/>
        <v>10</v>
      </c>
      <c r="K8" s="1147">
        <f t="shared" si="1"/>
        <v>166.70000000000002</v>
      </c>
    </row>
    <row r="9" spans="1:11">
      <c r="A9" s="1144" t="s">
        <v>4247</v>
      </c>
      <c r="B9" s="1148"/>
      <c r="C9" s="1148"/>
      <c r="D9" s="1148"/>
      <c r="E9" s="1148"/>
      <c r="F9" s="1145" t="s">
        <v>4269</v>
      </c>
      <c r="G9" s="1146">
        <v>1</v>
      </c>
      <c r="H9" s="1145" t="s">
        <v>4243</v>
      </c>
      <c r="I9" s="1146">
        <v>20</v>
      </c>
      <c r="J9" s="1147">
        <f t="shared" si="0"/>
        <v>6.666666666666667</v>
      </c>
      <c r="K9" s="1147">
        <f t="shared" si="1"/>
        <v>111.13333333333335</v>
      </c>
    </row>
    <row r="10" spans="1:11">
      <c r="A10" s="1144" t="s">
        <v>4248</v>
      </c>
      <c r="B10" s="1148"/>
      <c r="C10" s="1148"/>
      <c r="D10" s="1148"/>
      <c r="E10" s="1148"/>
      <c r="F10" s="1148"/>
      <c r="G10" s="1148"/>
      <c r="H10" s="1145" t="s">
        <v>4243</v>
      </c>
      <c r="I10" s="1146">
        <v>15</v>
      </c>
      <c r="J10" s="1147">
        <f t="shared" si="0"/>
        <v>5</v>
      </c>
      <c r="K10" s="1147">
        <f t="shared" si="1"/>
        <v>83.350000000000009</v>
      </c>
    </row>
    <row r="11" spans="1:11">
      <c r="A11" s="1149" t="s">
        <v>4249</v>
      </c>
      <c r="B11" s="1148"/>
      <c r="C11" s="1148"/>
      <c r="D11" s="1148"/>
      <c r="E11" s="1148"/>
      <c r="F11" s="1148"/>
      <c r="G11" s="1148"/>
      <c r="H11" s="1145" t="s">
        <v>4243</v>
      </c>
      <c r="I11" s="1146">
        <v>10</v>
      </c>
      <c r="J11" s="1147">
        <f t="shared" si="0"/>
        <v>3.3333333333333335</v>
      </c>
      <c r="K11" s="1147">
        <f t="shared" si="1"/>
        <v>55.566666666666677</v>
      </c>
    </row>
    <row r="12" spans="1:11">
      <c r="A12" s="1149" t="s">
        <v>4250</v>
      </c>
      <c r="B12" s="1148"/>
      <c r="C12" s="1148"/>
      <c r="D12" s="1148"/>
      <c r="E12" s="1148"/>
      <c r="F12" s="1148"/>
      <c r="G12" s="1148"/>
      <c r="H12" s="1145" t="s">
        <v>4243</v>
      </c>
      <c r="I12" s="1146">
        <v>5</v>
      </c>
      <c r="J12" s="1147">
        <f t="shared" si="0"/>
        <v>1.6666666666666667</v>
      </c>
      <c r="K12" s="1147">
        <f t="shared" si="1"/>
        <v>27.783333333333339</v>
      </c>
    </row>
    <row r="14" spans="1:11">
      <c r="G14" t="s">
        <v>4270</v>
      </c>
    </row>
    <row r="15" spans="1:11">
      <c r="B15" t="s">
        <v>4251</v>
      </c>
      <c r="D15" t="s">
        <v>4252</v>
      </c>
    </row>
    <row r="16" spans="1:11">
      <c r="B16" s="661" t="s">
        <v>4253</v>
      </c>
      <c r="C16" s="661" t="s">
        <v>4254</v>
      </c>
      <c r="D16" s="1150" t="s">
        <v>4253</v>
      </c>
      <c r="E16" s="661" t="s">
        <v>4254</v>
      </c>
    </row>
    <row r="17" spans="1:5">
      <c r="A17" s="67" t="s">
        <v>4255</v>
      </c>
      <c r="B17" s="1151">
        <v>4000</v>
      </c>
      <c r="C17" s="1151">
        <v>9999</v>
      </c>
      <c r="D17" s="1152">
        <v>2000</v>
      </c>
      <c r="E17" s="1151">
        <v>9999</v>
      </c>
    </row>
    <row r="18" spans="1:5">
      <c r="A18" s="9" t="s">
        <v>4256</v>
      </c>
      <c r="B18" s="1151">
        <v>3000</v>
      </c>
      <c r="C18" s="1151">
        <v>3999</v>
      </c>
      <c r="D18" s="1152">
        <v>1500</v>
      </c>
      <c r="E18" s="1151">
        <v>1999</v>
      </c>
    </row>
    <row r="19" spans="1:5">
      <c r="A19" s="9" t="s">
        <v>4257</v>
      </c>
      <c r="B19" s="1151">
        <v>2000</v>
      </c>
      <c r="C19" s="1151">
        <v>2999</v>
      </c>
      <c r="D19" s="1152">
        <v>1000</v>
      </c>
      <c r="E19" s="1151">
        <v>1499</v>
      </c>
    </row>
    <row r="20" spans="1:5">
      <c r="A20" s="9" t="s">
        <v>4258</v>
      </c>
      <c r="B20" s="1151">
        <v>1600</v>
      </c>
      <c r="C20" s="1151">
        <v>1999</v>
      </c>
      <c r="D20" s="1152">
        <v>800</v>
      </c>
      <c r="E20" s="1151">
        <v>999</v>
      </c>
    </row>
    <row r="21" spans="1:5">
      <c r="A21" s="9" t="s">
        <v>4259</v>
      </c>
      <c r="B21" s="1151">
        <v>1200</v>
      </c>
      <c r="C21" s="1151">
        <v>1599</v>
      </c>
      <c r="D21" s="1152">
        <v>600</v>
      </c>
      <c r="E21" s="1151">
        <v>799</v>
      </c>
    </row>
    <row r="22" spans="1:5">
      <c r="A22" s="9" t="s">
        <v>4260</v>
      </c>
      <c r="B22" s="1151">
        <v>800</v>
      </c>
      <c r="C22" s="1151">
        <v>1199</v>
      </c>
      <c r="D22" s="1152">
        <v>400</v>
      </c>
      <c r="E22" s="1151">
        <v>599</v>
      </c>
    </row>
    <row r="23" spans="1:5">
      <c r="A23" s="9" t="s">
        <v>4261</v>
      </c>
      <c r="B23" s="1151">
        <v>400</v>
      </c>
      <c r="C23" s="1151">
        <v>799</v>
      </c>
      <c r="D23" s="1152">
        <v>200</v>
      </c>
      <c r="E23" s="1151">
        <v>399</v>
      </c>
    </row>
    <row r="24" spans="1:5">
      <c r="A24" s="9" t="s">
        <v>4262</v>
      </c>
      <c r="B24" s="1151">
        <v>1</v>
      </c>
      <c r="C24" s="1151">
        <v>399</v>
      </c>
      <c r="D24" s="1152">
        <v>1</v>
      </c>
      <c r="E24" s="1151">
        <v>199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6"/>
  <sheetViews>
    <sheetView zoomScaleNormal="100" workbookViewId="0">
      <selection activeCell="E14" sqref="E14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4144</v>
      </c>
      <c r="C1" s="2"/>
      <c r="D1" s="47"/>
      <c r="E1" s="7"/>
      <c r="H1" s="67"/>
    </row>
    <row r="2" spans="2:8" customFormat="1" ht="20.25">
      <c r="B2" s="3" t="s">
        <v>4145</v>
      </c>
      <c r="C2" s="3"/>
      <c r="D2" s="47"/>
      <c r="E2" s="7"/>
      <c r="H2" s="67"/>
    </row>
    <row r="3" spans="2:8" customFormat="1">
      <c r="D3" s="48" t="s">
        <v>4146</v>
      </c>
      <c r="E3" s="9"/>
      <c r="H3" s="67"/>
    </row>
    <row r="4" spans="2:8">
      <c r="B4" s="966"/>
      <c r="C4" s="967"/>
      <c r="D4" s="17"/>
      <c r="E4" s="5"/>
      <c r="F4" s="18"/>
    </row>
    <row r="5" spans="2:8">
      <c r="B5" s="866"/>
      <c r="C5" s="21"/>
      <c r="D5" s="22" t="s">
        <v>4147</v>
      </c>
      <c r="E5" s="7"/>
      <c r="F5" s="24"/>
    </row>
    <row r="6" spans="2:8">
      <c r="B6" s="866"/>
      <c r="C6" s="21"/>
      <c r="D6" s="500"/>
      <c r="F6" s="24"/>
    </row>
    <row r="7" spans="2:8">
      <c r="B7" s="866"/>
      <c r="C7" s="21"/>
      <c r="D7" s="29"/>
      <c r="E7" s="162"/>
      <c r="F7" s="24"/>
    </row>
    <row r="8" spans="2:8">
      <c r="B8" s="866"/>
      <c r="C8" s="21"/>
      <c r="E8" s="162"/>
      <c r="F8" s="24"/>
    </row>
    <row r="9" spans="2:8">
      <c r="B9" s="866"/>
      <c r="C9" s="21"/>
      <c r="E9" s="162"/>
      <c r="F9" s="24"/>
    </row>
    <row r="10" spans="2:8">
      <c r="B10" s="866"/>
      <c r="C10" s="21"/>
      <c r="E10" s="605"/>
      <c r="F10" s="24"/>
    </row>
    <row r="11" spans="2:8">
      <c r="B11" s="866"/>
      <c r="C11" s="21"/>
      <c r="D11" s="26" t="s">
        <v>4148</v>
      </c>
      <c r="F11" s="24"/>
    </row>
    <row r="12" spans="2:8">
      <c r="B12" s="866"/>
      <c r="C12" s="21"/>
      <c r="D12" s="23" t="s">
        <v>4149</v>
      </c>
      <c r="F12" s="24"/>
    </row>
    <row r="13" spans="2:8">
      <c r="B13" s="866"/>
      <c r="C13" s="21"/>
      <c r="D13" s="29"/>
      <c r="E13" s="9" t="s">
        <v>4150</v>
      </c>
      <c r="F13" s="24"/>
    </row>
    <row r="14" spans="2:8">
      <c r="B14" s="866"/>
      <c r="C14" s="21"/>
      <c r="E14" s="9" t="s">
        <v>4151</v>
      </c>
      <c r="F14" s="24"/>
    </row>
    <row r="15" spans="2:8">
      <c r="B15" s="866"/>
      <c r="C15" s="21"/>
      <c r="D15" s="19"/>
      <c r="F15" s="24"/>
    </row>
    <row r="16" spans="2:8">
      <c r="B16" s="866"/>
      <c r="C16" s="21"/>
      <c r="F16" s="24"/>
    </row>
    <row r="17" spans="2:8">
      <c r="B17" s="866"/>
      <c r="C17" s="21"/>
      <c r="F17" s="24"/>
    </row>
    <row r="18" spans="2:8">
      <c r="B18" s="866"/>
      <c r="C18" s="21"/>
      <c r="F18" s="24"/>
    </row>
    <row r="19" spans="2:8">
      <c r="B19" s="866"/>
      <c r="C19" s="21"/>
      <c r="F19" s="24"/>
    </row>
    <row r="20" spans="2:8">
      <c r="B20" s="866"/>
      <c r="C20" s="21"/>
      <c r="F20" s="24"/>
    </row>
    <row r="21" spans="2:8">
      <c r="B21" s="866"/>
      <c r="C21" s="21"/>
      <c r="F21" s="24"/>
    </row>
    <row r="22" spans="2:8">
      <c r="B22" s="866"/>
      <c r="C22" s="21"/>
      <c r="D22" s="26" t="s">
        <v>4152</v>
      </c>
      <c r="F22" s="24"/>
    </row>
    <row r="23" spans="2:8">
      <c r="B23" s="866"/>
      <c r="C23" s="21"/>
      <c r="D23" s="25" t="s">
        <v>4153</v>
      </c>
      <c r="F23" s="24"/>
    </row>
    <row r="24" spans="2:8">
      <c r="B24" s="866"/>
      <c r="C24" s="21"/>
      <c r="D24" s="19"/>
      <c r="E24" s="9" t="s">
        <v>4154</v>
      </c>
      <c r="F24" s="24"/>
    </row>
    <row r="25" spans="2:8">
      <c r="B25" s="866"/>
      <c r="C25" s="21"/>
      <c r="F25" s="24"/>
    </row>
    <row r="26" spans="2:8">
      <c r="B26" s="866"/>
      <c r="C26" s="21"/>
      <c r="F26" s="24"/>
    </row>
    <row r="27" spans="2:8">
      <c r="B27" s="866"/>
      <c r="C27" s="21"/>
      <c r="E27" s="67"/>
      <c r="F27" s="24"/>
      <c r="H27" s="19"/>
    </row>
    <row r="28" spans="2:8">
      <c r="B28" s="866"/>
      <c r="C28" s="21"/>
      <c r="E28" s="19"/>
      <c r="F28" s="24"/>
      <c r="H28" s="19"/>
    </row>
    <row r="29" spans="2:8">
      <c r="B29" s="866"/>
      <c r="C29" s="21"/>
      <c r="D29" s="26" t="s">
        <v>4155</v>
      </c>
      <c r="F29" s="24"/>
    </row>
    <row r="30" spans="2:8">
      <c r="B30" s="866"/>
      <c r="C30" s="21"/>
      <c r="D30" s="26"/>
      <c r="F30" s="24"/>
    </row>
    <row r="31" spans="2:8">
      <c r="B31" s="969"/>
      <c r="C31" s="49"/>
      <c r="D31" s="23"/>
      <c r="E31" s="7"/>
      <c r="F31" s="24"/>
    </row>
    <row r="32" spans="2:8">
      <c r="B32" s="969"/>
      <c r="C32" s="49"/>
      <c r="D32" s="23"/>
      <c r="F32" s="24"/>
    </row>
    <row r="33" spans="2:6">
      <c r="B33" s="969"/>
      <c r="C33" s="49"/>
      <c r="D33" s="23"/>
      <c r="F33" s="24"/>
    </row>
    <row r="34" spans="2:6">
      <c r="B34" s="970"/>
      <c r="C34" s="50"/>
      <c r="D34" s="27"/>
      <c r="E34" s="8"/>
      <c r="F34" s="28"/>
    </row>
    <row r="36" spans="2:6">
      <c r="E36" s="19"/>
    </row>
    <row r="37" spans="2:6">
      <c r="E37" s="19"/>
    </row>
    <row r="38" spans="2:6">
      <c r="E38" s="19"/>
    </row>
    <row r="39" spans="2:6">
      <c r="E39" s="19"/>
    </row>
    <row r="40" spans="2:6">
      <c r="E40" s="19"/>
    </row>
    <row r="41" spans="2:6">
      <c r="E41" s="19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8"/>
  <sheetViews>
    <sheetView topLeftCell="A34" zoomScaleNormal="100" workbookViewId="0">
      <selection activeCell="E59" sqref="E5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3977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3830</v>
      </c>
      <c r="F6" s="24"/>
    </row>
    <row r="7" spans="2:8">
      <c r="B7" s="20"/>
      <c r="C7" s="21"/>
      <c r="D7" s="29"/>
      <c r="E7" s="162" t="s">
        <v>3831</v>
      </c>
      <c r="F7" s="24"/>
    </row>
    <row r="8" spans="2:8">
      <c r="B8" s="20"/>
      <c r="C8" s="21"/>
      <c r="E8" s="162" t="s">
        <v>3978</v>
      </c>
      <c r="F8" s="24"/>
    </row>
    <row r="9" spans="2:8">
      <c r="B9" s="20"/>
      <c r="C9" s="21"/>
      <c r="E9" s="162"/>
      <c r="F9" s="24"/>
    </row>
    <row r="10" spans="2:8">
      <c r="B10" s="20"/>
      <c r="C10" s="21"/>
      <c r="E10" s="605"/>
      <c r="F10" s="24"/>
    </row>
    <row r="11" spans="2:8">
      <c r="B11" s="20"/>
      <c r="C11" s="21"/>
      <c r="D11" s="26" t="s">
        <v>4</v>
      </c>
      <c r="F11" s="24"/>
    </row>
    <row r="12" spans="2:8">
      <c r="B12" s="866"/>
      <c r="C12" s="21"/>
      <c r="D12" s="23" t="s">
        <v>3795</v>
      </c>
      <c r="F12" s="24"/>
    </row>
    <row r="13" spans="2:8">
      <c r="B13" s="866"/>
      <c r="C13" s="21"/>
      <c r="D13" s="26"/>
      <c r="E13" s="9" t="s">
        <v>3796</v>
      </c>
      <c r="F13" s="24"/>
    </row>
    <row r="14" spans="2:8">
      <c r="B14" s="20"/>
      <c r="C14" s="21"/>
      <c r="F14" s="24"/>
    </row>
    <row r="15" spans="2:8">
      <c r="B15" s="20"/>
      <c r="C15" s="21"/>
      <c r="D15" s="19" t="s">
        <v>3693</v>
      </c>
      <c r="F15" s="24"/>
    </row>
    <row r="16" spans="2:8">
      <c r="B16" s="20"/>
      <c r="C16" s="21"/>
      <c r="D16" s="19"/>
      <c r="E16" s="9" t="s">
        <v>4045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3793</v>
      </c>
      <c r="F18" s="24"/>
    </row>
    <row r="19" spans="2:6">
      <c r="B19" s="866"/>
      <c r="C19" s="21"/>
      <c r="D19" s="19"/>
      <c r="E19" s="893" t="s">
        <v>4046</v>
      </c>
      <c r="F19" s="24"/>
    </row>
    <row r="20" spans="2:6">
      <c r="B20" s="20"/>
      <c r="C20" s="21"/>
      <c r="D20" s="29"/>
      <c r="F20" s="24"/>
    </row>
    <row r="21" spans="2:6">
      <c r="B21" s="20"/>
      <c r="C21" s="21"/>
      <c r="D21" s="500" t="s">
        <v>3724</v>
      </c>
      <c r="F21" s="24"/>
    </row>
    <row r="22" spans="2:6">
      <c r="B22" s="20"/>
      <c r="C22" s="21"/>
      <c r="D22" s="29"/>
      <c r="E22" s="9" t="s">
        <v>3727</v>
      </c>
      <c r="F22" s="24"/>
    </row>
    <row r="23" spans="2:6">
      <c r="B23" s="20"/>
      <c r="C23" s="21"/>
      <c r="F23" s="24"/>
    </row>
    <row r="24" spans="2:6">
      <c r="B24" s="20"/>
      <c r="C24" s="21"/>
      <c r="D24" s="19" t="s">
        <v>3643</v>
      </c>
      <c r="F24" s="24"/>
    </row>
    <row r="25" spans="2:6">
      <c r="B25" s="20"/>
      <c r="C25" s="21"/>
      <c r="E25" s="9" t="s">
        <v>4047</v>
      </c>
      <c r="F25" s="24"/>
    </row>
    <row r="26" spans="2:6">
      <c r="B26" s="20"/>
      <c r="C26" s="21"/>
      <c r="F26" s="24"/>
    </row>
    <row r="27" spans="2:6">
      <c r="B27" s="866"/>
      <c r="C27" s="21"/>
      <c r="D27" s="25" t="s">
        <v>3822</v>
      </c>
      <c r="F27" s="24"/>
    </row>
    <row r="28" spans="2:6">
      <c r="B28" s="866"/>
      <c r="C28" s="21"/>
      <c r="E28" s="9" t="s">
        <v>3823</v>
      </c>
      <c r="F28" s="24"/>
    </row>
    <row r="29" spans="2:6">
      <c r="B29" s="866"/>
      <c r="C29" s="21"/>
      <c r="E29" s="9" t="s">
        <v>3976</v>
      </c>
      <c r="F29" s="24"/>
    </row>
    <row r="30" spans="2:6">
      <c r="B30" s="866"/>
      <c r="C30" s="21"/>
      <c r="E30" s="9" t="s">
        <v>3824</v>
      </c>
      <c r="F30" s="24"/>
    </row>
    <row r="31" spans="2:6">
      <c r="B31" s="866"/>
      <c r="C31" s="21"/>
      <c r="E31" s="9" t="s">
        <v>3825</v>
      </c>
      <c r="F31" s="24"/>
    </row>
    <row r="32" spans="2:6">
      <c r="B32" s="866"/>
      <c r="C32" s="21"/>
      <c r="F32" s="24"/>
    </row>
    <row r="33" spans="2:8">
      <c r="B33" s="20"/>
      <c r="C33" s="21"/>
      <c r="D33" s="19" t="s">
        <v>3679</v>
      </c>
      <c r="F33" s="24"/>
    </row>
    <row r="34" spans="2:8">
      <c r="B34" s="20"/>
      <c r="C34" s="21"/>
      <c r="E34" s="9" t="s">
        <v>4048</v>
      </c>
      <c r="F34" s="24"/>
    </row>
    <row r="35" spans="2:8">
      <c r="B35" s="20"/>
      <c r="C35" s="21"/>
      <c r="F35" s="24"/>
    </row>
    <row r="36" spans="2:8">
      <c r="B36" s="20"/>
      <c r="C36" s="21"/>
      <c r="D36" s="500" t="s">
        <v>3833</v>
      </c>
      <c r="F36" s="24"/>
    </row>
    <row r="37" spans="2:8">
      <c r="B37" s="20"/>
      <c r="C37" s="21"/>
      <c r="D37" s="29"/>
      <c r="E37" s="162" t="s">
        <v>4049</v>
      </c>
      <c r="F37" s="24"/>
    </row>
    <row r="38" spans="2:8">
      <c r="B38" s="20"/>
      <c r="C38" s="21"/>
      <c r="D38" s="29"/>
      <c r="E38" s="9" t="s">
        <v>4050</v>
      </c>
      <c r="F38" s="24"/>
    </row>
    <row r="39" spans="2:8">
      <c r="B39" s="20"/>
      <c r="C39" s="21"/>
      <c r="F39" s="24"/>
    </row>
    <row r="40" spans="2:8">
      <c r="B40" s="20"/>
      <c r="C40" s="21"/>
      <c r="D40" s="25" t="s">
        <v>4051</v>
      </c>
      <c r="F40" s="24"/>
    </row>
    <row r="41" spans="2:8">
      <c r="B41" s="20"/>
      <c r="C41" s="21"/>
      <c r="E41" s="893" t="s">
        <v>3963</v>
      </c>
      <c r="F41" s="24"/>
    </row>
    <row r="42" spans="2:8">
      <c r="B42" s="20"/>
      <c r="C42" s="21"/>
      <c r="E42" s="893" t="s">
        <v>3962</v>
      </c>
      <c r="F42" s="24"/>
    </row>
    <row r="43" spans="2:8">
      <c r="B43" s="20"/>
      <c r="C43" s="21"/>
      <c r="D43" s="26"/>
      <c r="E43" s="893" t="s">
        <v>3964</v>
      </c>
      <c r="F43" s="24"/>
      <c r="H43" s="19"/>
    </row>
    <row r="44" spans="2:8">
      <c r="B44" s="20"/>
      <c r="C44" s="21"/>
      <c r="D44" s="10"/>
      <c r="E44" s="7" t="s">
        <v>3965</v>
      </c>
      <c r="F44" s="24"/>
      <c r="H44" s="19"/>
    </row>
    <row r="45" spans="2:8">
      <c r="B45" s="866"/>
      <c r="C45" s="21"/>
      <c r="D45" s="10"/>
      <c r="E45" s="67" t="s">
        <v>3974</v>
      </c>
      <c r="F45" s="24"/>
      <c r="H45" s="19"/>
    </row>
    <row r="46" spans="2:8">
      <c r="B46" s="866"/>
      <c r="C46" s="21"/>
      <c r="D46" s="10"/>
      <c r="E46" s="7"/>
      <c r="F46" s="24"/>
      <c r="H46" s="19"/>
    </row>
    <row r="47" spans="2:8">
      <c r="B47" s="20"/>
      <c r="C47" s="21"/>
      <c r="D47" s="23" t="s">
        <v>3826</v>
      </c>
      <c r="E47" s="7"/>
      <c r="F47" s="24"/>
      <c r="H47" s="19"/>
    </row>
    <row r="48" spans="2:8" ht="27">
      <c r="B48" s="20"/>
      <c r="C48" s="21"/>
      <c r="D48" s="26"/>
      <c r="E48" s="962" t="s">
        <v>4052</v>
      </c>
      <c r="F48" s="24"/>
      <c r="H48" s="19"/>
    </row>
    <row r="49" spans="2:8">
      <c r="B49" s="866"/>
      <c r="C49" s="21"/>
      <c r="D49" s="26"/>
      <c r="E49" s="963" t="s">
        <v>4053</v>
      </c>
      <c r="F49" s="24"/>
      <c r="H49" s="19"/>
    </row>
    <row r="50" spans="2:8" ht="27">
      <c r="B50" s="866"/>
      <c r="C50" s="21"/>
      <c r="D50" s="26"/>
      <c r="E50" s="963" t="s">
        <v>3966</v>
      </c>
      <c r="F50" s="24"/>
      <c r="H50" s="19"/>
    </row>
    <row r="51" spans="2:8">
      <c r="B51" s="866"/>
      <c r="C51" s="21"/>
      <c r="D51" s="26"/>
      <c r="E51" s="964" t="s">
        <v>3967</v>
      </c>
      <c r="F51" s="24"/>
      <c r="H51" s="19"/>
    </row>
    <row r="52" spans="2:8">
      <c r="B52" s="866"/>
      <c r="C52" s="21"/>
      <c r="D52" s="26"/>
      <c r="E52" s="964" t="s">
        <v>3968</v>
      </c>
      <c r="F52" s="24"/>
      <c r="H52" s="19"/>
    </row>
    <row r="53" spans="2:8">
      <c r="B53" s="866"/>
      <c r="C53" s="21"/>
      <c r="D53" s="26"/>
      <c r="E53" s="964" t="s">
        <v>3969</v>
      </c>
      <c r="F53" s="24"/>
      <c r="H53" s="19"/>
    </row>
    <row r="54" spans="2:8">
      <c r="B54" s="866"/>
      <c r="C54" s="21"/>
      <c r="D54" s="26"/>
      <c r="E54" s="965" t="s">
        <v>3970</v>
      </c>
      <c r="F54" s="24"/>
      <c r="H54" s="19"/>
    </row>
    <row r="55" spans="2:8">
      <c r="B55" s="866"/>
      <c r="C55" s="21"/>
      <c r="D55" s="26"/>
      <c r="E55" s="964" t="s">
        <v>3971</v>
      </c>
      <c r="F55" s="24"/>
      <c r="H55" s="19"/>
    </row>
    <row r="56" spans="2:8">
      <c r="B56" s="866"/>
      <c r="C56" s="21"/>
      <c r="D56" s="26"/>
      <c r="E56" s="964" t="s">
        <v>3972</v>
      </c>
      <c r="F56" s="24"/>
      <c r="H56" s="19"/>
    </row>
    <row r="57" spans="2:8">
      <c r="B57" s="866"/>
      <c r="C57" s="21"/>
      <c r="D57" s="26"/>
      <c r="E57" s="964" t="s">
        <v>3973</v>
      </c>
      <c r="F57" s="24"/>
      <c r="H57" s="19"/>
    </row>
    <row r="58" spans="2:8">
      <c r="B58" s="866"/>
      <c r="C58" s="21"/>
      <c r="D58" s="26"/>
      <c r="E58" s="964" t="s">
        <v>4054</v>
      </c>
      <c r="F58" s="24"/>
      <c r="H58" s="19"/>
    </row>
    <row r="59" spans="2:8">
      <c r="B59" s="20"/>
      <c r="C59" s="21"/>
      <c r="E59" s="67"/>
      <c r="F59" s="24"/>
      <c r="H59" s="19"/>
    </row>
    <row r="60" spans="2:8">
      <c r="B60" s="20"/>
      <c r="C60" s="21"/>
      <c r="E60" s="19"/>
      <c r="F60" s="24"/>
      <c r="H60" s="19"/>
    </row>
    <row r="61" spans="2:8">
      <c r="B61" s="20"/>
      <c r="C61" s="21"/>
      <c r="D61" s="26" t="s">
        <v>502</v>
      </c>
      <c r="F61" s="24"/>
    </row>
    <row r="62" spans="2:8">
      <c r="B62" s="20"/>
      <c r="C62" s="21"/>
      <c r="D62" s="26"/>
      <c r="F62" s="24"/>
    </row>
    <row r="63" spans="2:8">
      <c r="B63" s="51"/>
      <c r="C63" s="49"/>
      <c r="D63" s="23"/>
      <c r="E63" s="7"/>
      <c r="F63" s="24"/>
    </row>
    <row r="64" spans="2:8">
      <c r="B64" s="51"/>
      <c r="C64" s="49"/>
      <c r="D64" s="23"/>
      <c r="F64" s="24"/>
    </row>
    <row r="65" spans="2:6">
      <c r="B65" s="51"/>
      <c r="C65" s="49"/>
      <c r="D65" s="23"/>
      <c r="F65" s="24"/>
    </row>
    <row r="66" spans="2:6">
      <c r="B66" s="52"/>
      <c r="C66" s="50"/>
      <c r="D66" s="27"/>
      <c r="E66" s="8"/>
      <c r="F66" s="28"/>
    </row>
    <row r="68" spans="2:6">
      <c r="E68" s="19"/>
    </row>
    <row r="69" spans="2:6">
      <c r="E69" s="19"/>
    </row>
    <row r="70" spans="2:6">
      <c r="E70" s="19"/>
    </row>
    <row r="71" spans="2:6">
      <c r="E71" s="19"/>
    </row>
    <row r="72" spans="2:6">
      <c r="E72" s="19"/>
    </row>
    <row r="73" spans="2:6">
      <c r="E73" s="19"/>
    </row>
    <row r="74" spans="2:6">
      <c r="E74" s="19"/>
    </row>
    <row r="75" spans="2:6">
      <c r="E75" s="19"/>
    </row>
    <row r="76" spans="2:6">
      <c r="E76" s="19"/>
    </row>
    <row r="77" spans="2:6">
      <c r="E77" s="19"/>
    </row>
    <row r="78" spans="2:6">
      <c r="E7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E20" sqref="E20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3724</v>
      </c>
      <c r="D4" s="10"/>
      <c r="E4" s="565"/>
    </row>
    <row r="5" spans="1:9">
      <c r="A5" s="1"/>
      <c r="B5" s="1"/>
      <c r="C5" s="1"/>
      <c r="D5" t="s">
        <v>3725</v>
      </c>
    </row>
    <row r="6" spans="1:9">
      <c r="D6" t="s">
        <v>3726</v>
      </c>
    </row>
    <row r="8" spans="1:9">
      <c r="B8">
        <v>2</v>
      </c>
      <c r="C8" t="s">
        <v>3643</v>
      </c>
    </row>
    <row r="9" spans="1:9">
      <c r="D9" t="s">
        <v>3641</v>
      </c>
    </row>
    <row r="10" spans="1:9">
      <c r="D10" s="760" t="s">
        <v>3613</v>
      </c>
      <c r="E10" s="760" t="s">
        <v>3617</v>
      </c>
      <c r="F10" s="760" t="s">
        <v>3615</v>
      </c>
      <c r="G10" s="760" t="s">
        <v>3614</v>
      </c>
      <c r="H10" s="760" t="s">
        <v>3616</v>
      </c>
      <c r="I10" s="760" t="s">
        <v>3618</v>
      </c>
    </row>
    <row r="11" spans="1:9" ht="16.5" customHeight="1">
      <c r="D11" s="761">
        <v>2</v>
      </c>
      <c r="E11" s="767" t="s">
        <v>3789</v>
      </c>
      <c r="F11" s="766" t="s">
        <v>3620</v>
      </c>
      <c r="G11" s="766" t="s">
        <v>3619</v>
      </c>
      <c r="H11" s="764" t="s">
        <v>3788</v>
      </c>
      <c r="I11" s="767" t="s">
        <v>3637</v>
      </c>
    </row>
    <row r="12" spans="1:9">
      <c r="D12" s="761">
        <v>3</v>
      </c>
      <c r="E12" s="767" t="s">
        <v>3632</v>
      </c>
      <c r="F12" s="764" t="s">
        <v>3634</v>
      </c>
      <c r="G12" s="766" t="s">
        <v>3621</v>
      </c>
      <c r="H12" s="766" t="s">
        <v>3622</v>
      </c>
      <c r="I12" s="767" t="s">
        <v>3638</v>
      </c>
    </row>
    <row r="13" spans="1:9" ht="16.5" customHeight="1">
      <c r="D13" s="761">
        <v>5</v>
      </c>
      <c r="E13" s="767" t="s">
        <v>3633</v>
      </c>
      <c r="F13" s="764" t="s">
        <v>3635</v>
      </c>
      <c r="G13" s="766" t="s">
        <v>3623</v>
      </c>
      <c r="H13" s="764" t="s">
        <v>3636</v>
      </c>
      <c r="I13" s="767" t="s">
        <v>3790</v>
      </c>
    </row>
    <row r="14" spans="1:9">
      <c r="D14" t="s">
        <v>3642</v>
      </c>
    </row>
    <row r="15" spans="1:9">
      <c r="D15" s="760" t="s">
        <v>3613</v>
      </c>
      <c r="E15" s="760" t="s">
        <v>3617</v>
      </c>
      <c r="F15" s="760" t="s">
        <v>3615</v>
      </c>
      <c r="G15" s="760" t="s">
        <v>3614</v>
      </c>
      <c r="H15" s="760" t="s">
        <v>3616</v>
      </c>
      <c r="I15" s="760" t="s">
        <v>3618</v>
      </c>
    </row>
    <row r="16" spans="1:9">
      <c r="D16" s="761">
        <v>2</v>
      </c>
      <c r="E16" s="765" t="s">
        <v>3625</v>
      </c>
      <c r="F16" s="762" t="s">
        <v>3620</v>
      </c>
      <c r="G16" s="762" t="s">
        <v>3619</v>
      </c>
      <c r="H16" s="763" t="s">
        <v>3624</v>
      </c>
      <c r="I16" s="765" t="s">
        <v>3626</v>
      </c>
    </row>
    <row r="17" spans="2:9">
      <c r="D17" s="761">
        <v>3</v>
      </c>
      <c r="E17" s="765" t="s">
        <v>3627</v>
      </c>
      <c r="F17" s="768" t="s">
        <v>3639</v>
      </c>
      <c r="G17" s="762" t="s">
        <v>3621</v>
      </c>
      <c r="H17" s="762" t="s">
        <v>3622</v>
      </c>
      <c r="I17" s="765" t="s">
        <v>3628</v>
      </c>
    </row>
    <row r="18" spans="2:9">
      <c r="D18" s="761">
        <v>5</v>
      </c>
      <c r="E18" s="765" t="s">
        <v>3630</v>
      </c>
      <c r="F18" s="768" t="s">
        <v>3640</v>
      </c>
      <c r="G18" s="762" t="s">
        <v>3623</v>
      </c>
      <c r="H18" s="763" t="s">
        <v>3629</v>
      </c>
      <c r="I18" s="765" t="s">
        <v>3631</v>
      </c>
    </row>
    <row r="20" spans="2:9">
      <c r="B20">
        <v>3</v>
      </c>
      <c r="C20" t="s">
        <v>3679</v>
      </c>
    </row>
    <row r="21" spans="2:9">
      <c r="D21" s="769" t="s">
        <v>3644</v>
      </c>
      <c r="E21" s="769" t="s">
        <v>3645</v>
      </c>
      <c r="F21" s="769" t="s">
        <v>3646</v>
      </c>
      <c r="G21" s="769" t="s">
        <v>3688</v>
      </c>
      <c r="H21" s="769" t="s">
        <v>3689</v>
      </c>
    </row>
    <row r="22" spans="2:9">
      <c r="D22" s="772" t="s">
        <v>3680</v>
      </c>
      <c r="E22" s="772" t="s">
        <v>3684</v>
      </c>
      <c r="F22" s="773" t="s">
        <v>3647</v>
      </c>
      <c r="G22" s="773" t="s">
        <v>3691</v>
      </c>
      <c r="H22" s="773">
        <v>500</v>
      </c>
    </row>
    <row r="23" spans="2:9">
      <c r="D23" s="772" t="s">
        <v>3680</v>
      </c>
      <c r="E23" s="772" t="s">
        <v>3685</v>
      </c>
      <c r="F23" s="773" t="s">
        <v>3649</v>
      </c>
      <c r="G23" s="773" t="s">
        <v>3690</v>
      </c>
      <c r="H23" s="773">
        <v>500</v>
      </c>
    </row>
    <row r="24" spans="2:9">
      <c r="D24" s="772" t="s">
        <v>3680</v>
      </c>
      <c r="E24" s="772" t="s">
        <v>3687</v>
      </c>
      <c r="F24" s="773" t="s">
        <v>3651</v>
      </c>
      <c r="G24" s="773" t="s">
        <v>3690</v>
      </c>
      <c r="H24" s="773">
        <v>500</v>
      </c>
    </row>
    <row r="25" spans="2:9">
      <c r="D25" s="772" t="s">
        <v>3680</v>
      </c>
      <c r="E25" s="772" t="s">
        <v>3686</v>
      </c>
      <c r="F25" s="773" t="s">
        <v>3653</v>
      </c>
      <c r="G25" s="773" t="s">
        <v>3690</v>
      </c>
      <c r="H25" s="773">
        <v>500</v>
      </c>
    </row>
    <row r="26" spans="2:9">
      <c r="D26" s="770" t="s">
        <v>3680</v>
      </c>
      <c r="E26" s="770" t="s">
        <v>3684</v>
      </c>
      <c r="F26" s="771" t="s">
        <v>3648</v>
      </c>
      <c r="G26" s="771" t="s">
        <v>3692</v>
      </c>
      <c r="H26" s="771">
        <v>300</v>
      </c>
    </row>
    <row r="27" spans="2:9">
      <c r="D27" s="770" t="s">
        <v>3680</v>
      </c>
      <c r="E27" s="770" t="s">
        <v>3685</v>
      </c>
      <c r="F27" s="771" t="s">
        <v>3650</v>
      </c>
      <c r="G27" s="771" t="s">
        <v>3692</v>
      </c>
      <c r="H27" s="771">
        <v>300</v>
      </c>
    </row>
    <row r="28" spans="2:9">
      <c r="D28" s="770" t="s">
        <v>3680</v>
      </c>
      <c r="E28" s="770" t="s">
        <v>3687</v>
      </c>
      <c r="F28" s="771" t="s">
        <v>3652</v>
      </c>
      <c r="G28" s="771" t="s">
        <v>3692</v>
      </c>
      <c r="H28" s="771">
        <v>300</v>
      </c>
    </row>
    <row r="29" spans="2:9">
      <c r="D29" s="770" t="s">
        <v>3680</v>
      </c>
      <c r="E29" s="770" t="s">
        <v>3686</v>
      </c>
      <c r="F29" s="771" t="s">
        <v>3654</v>
      </c>
      <c r="G29" s="771" t="s">
        <v>3692</v>
      </c>
      <c r="H29" s="771">
        <v>300</v>
      </c>
    </row>
    <row r="30" spans="2:9">
      <c r="D30" s="778" t="s">
        <v>3681</v>
      </c>
      <c r="E30" s="778" t="s">
        <v>3684</v>
      </c>
      <c r="F30" s="779" t="s">
        <v>3655</v>
      </c>
      <c r="G30" s="779" t="s">
        <v>3690</v>
      </c>
      <c r="H30" s="779">
        <v>500</v>
      </c>
    </row>
    <row r="31" spans="2:9">
      <c r="D31" s="778" t="s">
        <v>3681</v>
      </c>
      <c r="E31" s="778" t="s">
        <v>3685</v>
      </c>
      <c r="F31" s="779" t="s">
        <v>3657</v>
      </c>
      <c r="G31" s="779" t="s">
        <v>3690</v>
      </c>
      <c r="H31" s="779">
        <v>500</v>
      </c>
    </row>
    <row r="32" spans="2:9">
      <c r="D32" s="778" t="s">
        <v>3681</v>
      </c>
      <c r="E32" s="778" t="s">
        <v>3687</v>
      </c>
      <c r="F32" s="779" t="s">
        <v>3659</v>
      </c>
      <c r="G32" s="779" t="s">
        <v>3690</v>
      </c>
      <c r="H32" s="779">
        <v>500</v>
      </c>
    </row>
    <row r="33" spans="4:8">
      <c r="D33" s="782" t="s">
        <v>3681</v>
      </c>
      <c r="E33" s="782" t="s">
        <v>3686</v>
      </c>
      <c r="F33" s="783" t="s">
        <v>3661</v>
      </c>
      <c r="G33" s="783" t="s">
        <v>3690</v>
      </c>
      <c r="H33" s="783">
        <v>500</v>
      </c>
    </row>
    <row r="34" spans="4:8">
      <c r="D34" s="782" t="s">
        <v>3681</v>
      </c>
      <c r="E34" s="782" t="s">
        <v>3684</v>
      </c>
      <c r="F34" s="783" t="s">
        <v>3656</v>
      </c>
      <c r="G34" s="783" t="s">
        <v>639</v>
      </c>
      <c r="H34" s="783">
        <v>300</v>
      </c>
    </row>
    <row r="35" spans="4:8">
      <c r="D35" s="782" t="s">
        <v>3681</v>
      </c>
      <c r="E35" s="782" t="s">
        <v>3685</v>
      </c>
      <c r="F35" s="783" t="s">
        <v>3658</v>
      </c>
      <c r="G35" s="783" t="s">
        <v>639</v>
      </c>
      <c r="H35" s="783">
        <v>300</v>
      </c>
    </row>
    <row r="36" spans="4:8">
      <c r="D36" s="782" t="s">
        <v>3681</v>
      </c>
      <c r="E36" s="782" t="s">
        <v>3687</v>
      </c>
      <c r="F36" s="783" t="s">
        <v>3660</v>
      </c>
      <c r="G36" s="783" t="s">
        <v>639</v>
      </c>
      <c r="H36" s="783">
        <v>300</v>
      </c>
    </row>
    <row r="37" spans="4:8">
      <c r="D37" s="782" t="s">
        <v>3681</v>
      </c>
      <c r="E37" s="782" t="s">
        <v>3686</v>
      </c>
      <c r="F37" s="783" t="s">
        <v>3662</v>
      </c>
      <c r="G37" s="783" t="s">
        <v>639</v>
      </c>
      <c r="H37" s="783">
        <v>300</v>
      </c>
    </row>
    <row r="38" spans="4:8">
      <c r="D38" s="774" t="s">
        <v>3682</v>
      </c>
      <c r="E38" s="774" t="s">
        <v>3684</v>
      </c>
      <c r="F38" s="775" t="s">
        <v>3663</v>
      </c>
      <c r="G38" s="775" t="s">
        <v>3690</v>
      </c>
      <c r="H38" s="775">
        <v>500</v>
      </c>
    </row>
    <row r="39" spans="4:8">
      <c r="D39" s="774" t="s">
        <v>3682</v>
      </c>
      <c r="E39" s="774" t="s">
        <v>3685</v>
      </c>
      <c r="F39" s="775" t="s">
        <v>3665</v>
      </c>
      <c r="G39" s="775" t="s">
        <v>3690</v>
      </c>
      <c r="H39" s="775">
        <v>500</v>
      </c>
    </row>
    <row r="40" spans="4:8">
      <c r="D40" s="774" t="s">
        <v>3682</v>
      </c>
      <c r="E40" s="774" t="s">
        <v>3687</v>
      </c>
      <c r="F40" s="775" t="s">
        <v>3667</v>
      </c>
      <c r="G40" s="775" t="s">
        <v>3690</v>
      </c>
      <c r="H40" s="775">
        <v>500</v>
      </c>
    </row>
    <row r="41" spans="4:8">
      <c r="D41" s="774" t="s">
        <v>3682</v>
      </c>
      <c r="E41" s="774" t="s">
        <v>3686</v>
      </c>
      <c r="F41" s="775" t="s">
        <v>3669</v>
      </c>
      <c r="G41" s="775" t="s">
        <v>3690</v>
      </c>
      <c r="H41" s="775">
        <v>500</v>
      </c>
    </row>
    <row r="42" spans="4:8">
      <c r="D42" s="780" t="s">
        <v>3682</v>
      </c>
      <c r="E42" s="780" t="s">
        <v>3684</v>
      </c>
      <c r="F42" s="781" t="s">
        <v>3664</v>
      </c>
      <c r="G42" s="781" t="s">
        <v>639</v>
      </c>
      <c r="H42" s="781">
        <v>300</v>
      </c>
    </row>
    <row r="43" spans="4:8">
      <c r="D43" s="780" t="s">
        <v>3682</v>
      </c>
      <c r="E43" s="780" t="s">
        <v>3685</v>
      </c>
      <c r="F43" s="781" t="s">
        <v>3666</v>
      </c>
      <c r="G43" s="781" t="s">
        <v>639</v>
      </c>
      <c r="H43" s="781">
        <v>300</v>
      </c>
    </row>
    <row r="44" spans="4:8">
      <c r="D44" s="780" t="s">
        <v>3682</v>
      </c>
      <c r="E44" s="780" t="s">
        <v>3687</v>
      </c>
      <c r="F44" s="781" t="s">
        <v>3668</v>
      </c>
      <c r="G44" s="781" t="s">
        <v>639</v>
      </c>
      <c r="H44" s="781">
        <v>300</v>
      </c>
    </row>
    <row r="45" spans="4:8">
      <c r="D45" s="780" t="s">
        <v>3682</v>
      </c>
      <c r="E45" s="780" t="s">
        <v>3686</v>
      </c>
      <c r="F45" s="781" t="s">
        <v>3670</v>
      </c>
      <c r="G45" s="781" t="s">
        <v>639</v>
      </c>
      <c r="H45" s="781">
        <v>300</v>
      </c>
    </row>
    <row r="46" spans="4:8">
      <c r="D46" s="776" t="s">
        <v>3683</v>
      </c>
      <c r="E46" s="776" t="s">
        <v>3684</v>
      </c>
      <c r="F46" s="777" t="s">
        <v>3671</v>
      </c>
      <c r="G46" s="777" t="s">
        <v>3690</v>
      </c>
      <c r="H46" s="777">
        <v>500</v>
      </c>
    </row>
    <row r="47" spans="4:8">
      <c r="D47" s="776" t="s">
        <v>3683</v>
      </c>
      <c r="E47" s="776" t="s">
        <v>3685</v>
      </c>
      <c r="F47" s="777" t="s">
        <v>3673</v>
      </c>
      <c r="G47" s="777" t="s">
        <v>3690</v>
      </c>
      <c r="H47" s="777">
        <v>500</v>
      </c>
    </row>
    <row r="48" spans="4:8">
      <c r="D48" s="776" t="s">
        <v>3683</v>
      </c>
      <c r="E48" s="776" t="s">
        <v>3687</v>
      </c>
      <c r="F48" s="777" t="s">
        <v>3675</v>
      </c>
      <c r="G48" s="777" t="s">
        <v>3690</v>
      </c>
      <c r="H48" s="777">
        <v>500</v>
      </c>
    </row>
    <row r="49" spans="3:8">
      <c r="D49" s="776" t="s">
        <v>3683</v>
      </c>
      <c r="E49" s="776" t="s">
        <v>3686</v>
      </c>
      <c r="F49" s="777" t="s">
        <v>3677</v>
      </c>
      <c r="G49" s="777" t="s">
        <v>3690</v>
      </c>
      <c r="H49" s="777">
        <v>500</v>
      </c>
    </row>
    <row r="50" spans="3:8">
      <c r="D50" s="784" t="s">
        <v>3683</v>
      </c>
      <c r="E50" s="784" t="s">
        <v>3684</v>
      </c>
      <c r="F50" s="785" t="s">
        <v>3672</v>
      </c>
      <c r="G50" s="785" t="s">
        <v>639</v>
      </c>
      <c r="H50" s="785">
        <v>300</v>
      </c>
    </row>
    <row r="51" spans="3:8">
      <c r="D51" s="784" t="s">
        <v>3683</v>
      </c>
      <c r="E51" s="784" t="s">
        <v>3685</v>
      </c>
      <c r="F51" s="785" t="s">
        <v>3674</v>
      </c>
      <c r="G51" s="785" t="s">
        <v>639</v>
      </c>
      <c r="H51" s="785">
        <v>300</v>
      </c>
    </row>
    <row r="52" spans="3:8">
      <c r="D52" s="784" t="s">
        <v>3683</v>
      </c>
      <c r="E52" s="784" t="s">
        <v>3687</v>
      </c>
      <c r="F52" s="785" t="s">
        <v>3676</v>
      </c>
      <c r="G52" s="785" t="s">
        <v>639</v>
      </c>
      <c r="H52" s="785">
        <v>300</v>
      </c>
    </row>
    <row r="53" spans="3:8">
      <c r="D53" s="784" t="s">
        <v>3683</v>
      </c>
      <c r="E53" s="784" t="s">
        <v>3686</v>
      </c>
      <c r="F53" s="785" t="s">
        <v>3678</v>
      </c>
      <c r="G53" s="785" t="s">
        <v>639</v>
      </c>
      <c r="H53" s="785">
        <v>300</v>
      </c>
    </row>
    <row r="57" spans="3:8">
      <c r="C57">
        <v>4</v>
      </c>
      <c r="D57" t="s">
        <v>3735</v>
      </c>
    </row>
    <row r="58" spans="3:8">
      <c r="D58" s="797" t="s">
        <v>3730</v>
      </c>
      <c r="E58" s="797" t="s">
        <v>3731</v>
      </c>
      <c r="F58" s="797" t="s">
        <v>3732</v>
      </c>
      <c r="G58" s="797" t="s">
        <v>3733</v>
      </c>
      <c r="H58" s="797" t="s">
        <v>3734</v>
      </c>
    </row>
    <row r="59" spans="3:8">
      <c r="D59" s="1805" t="s">
        <v>3568</v>
      </c>
      <c r="E59" s="1806">
        <v>160006001</v>
      </c>
      <c r="F59" s="798">
        <v>160006000</v>
      </c>
      <c r="G59" s="798">
        <v>70</v>
      </c>
      <c r="H59" s="799" t="s">
        <v>3567</v>
      </c>
    </row>
    <row r="60" spans="3:8">
      <c r="D60" s="1800"/>
      <c r="E60" s="1802"/>
      <c r="F60" s="800">
        <v>160006009</v>
      </c>
      <c r="G60" s="801">
        <v>7</v>
      </c>
      <c r="H60" s="802" t="s">
        <v>3576</v>
      </c>
    </row>
    <row r="61" spans="3:8">
      <c r="D61" s="1803" t="s">
        <v>3569</v>
      </c>
      <c r="E61" s="1801">
        <v>160006002</v>
      </c>
      <c r="F61" s="803">
        <v>160006000</v>
      </c>
      <c r="G61" s="803">
        <v>30</v>
      </c>
      <c r="H61" s="804" t="s">
        <v>3567</v>
      </c>
    </row>
    <row r="62" spans="3:8">
      <c r="D62" s="1804"/>
      <c r="E62" s="1802"/>
      <c r="F62" s="805">
        <v>160006010</v>
      </c>
      <c r="G62" s="803">
        <v>3</v>
      </c>
      <c r="H62" s="802" t="s">
        <v>3577</v>
      </c>
    </row>
    <row r="63" spans="3:8">
      <c r="D63" s="1799" t="s">
        <v>3570</v>
      </c>
      <c r="E63" s="1801">
        <v>160006003</v>
      </c>
      <c r="F63" s="801">
        <v>160006000</v>
      </c>
      <c r="G63" s="801">
        <v>50</v>
      </c>
      <c r="H63" s="804" t="s">
        <v>3567</v>
      </c>
    </row>
    <row r="64" spans="3:8">
      <c r="D64" s="1800"/>
      <c r="E64" s="1802"/>
      <c r="F64" s="800">
        <v>160006011</v>
      </c>
      <c r="G64" s="801">
        <v>5</v>
      </c>
      <c r="H64" s="802" t="s">
        <v>3578</v>
      </c>
    </row>
    <row r="65" spans="4:8">
      <c r="D65" s="1803" t="s">
        <v>3571</v>
      </c>
      <c r="E65" s="1801">
        <v>160006004</v>
      </c>
      <c r="F65" s="803">
        <v>160006000</v>
      </c>
      <c r="G65" s="803">
        <v>50</v>
      </c>
      <c r="H65" s="804" t="s">
        <v>3567</v>
      </c>
    </row>
    <row r="66" spans="4:8">
      <c r="D66" s="1804"/>
      <c r="E66" s="1802"/>
      <c r="F66" s="805">
        <v>160006012</v>
      </c>
      <c r="G66" s="803">
        <v>5</v>
      </c>
      <c r="H66" s="802" t="s">
        <v>3579</v>
      </c>
    </row>
    <row r="67" spans="4:8">
      <c r="D67" s="1799" t="s">
        <v>3572</v>
      </c>
      <c r="E67" s="1801">
        <v>160006005</v>
      </c>
      <c r="F67" s="801">
        <v>160006000</v>
      </c>
      <c r="G67" s="801">
        <v>30</v>
      </c>
      <c r="H67" s="804" t="s">
        <v>3567</v>
      </c>
    </row>
    <row r="68" spans="4:8">
      <c r="D68" s="1800"/>
      <c r="E68" s="1802"/>
      <c r="F68" s="800">
        <v>160006013</v>
      </c>
      <c r="G68" s="801">
        <v>3</v>
      </c>
      <c r="H68" s="802" t="s">
        <v>3580</v>
      </c>
    </row>
    <row r="69" spans="4:8">
      <c r="D69" s="1803" t="s">
        <v>3573</v>
      </c>
      <c r="E69" s="1801">
        <v>160006006</v>
      </c>
      <c r="F69" s="803">
        <v>160006000</v>
      </c>
      <c r="G69" s="803">
        <v>30</v>
      </c>
      <c r="H69" s="804" t="s">
        <v>3567</v>
      </c>
    </row>
    <row r="70" spans="4:8">
      <c r="D70" s="1804"/>
      <c r="E70" s="1802"/>
      <c r="F70" s="805">
        <v>160006014</v>
      </c>
      <c r="G70" s="803">
        <v>3</v>
      </c>
      <c r="H70" s="802" t="s">
        <v>3581</v>
      </c>
    </row>
    <row r="71" spans="4:8">
      <c r="D71" s="1799" t="s">
        <v>3574</v>
      </c>
      <c r="E71" s="1801">
        <v>160006007</v>
      </c>
      <c r="F71" s="801">
        <v>160006000</v>
      </c>
      <c r="G71" s="801">
        <v>50</v>
      </c>
      <c r="H71" s="804" t="s">
        <v>3567</v>
      </c>
    </row>
    <row r="72" spans="4:8">
      <c r="D72" s="1800"/>
      <c r="E72" s="1802"/>
      <c r="F72" s="800">
        <v>160006015</v>
      </c>
      <c r="G72" s="801">
        <v>5</v>
      </c>
      <c r="H72" s="802" t="s">
        <v>3582</v>
      </c>
    </row>
    <row r="73" spans="4:8">
      <c r="D73" s="1803" t="s">
        <v>3575</v>
      </c>
      <c r="E73" s="1801">
        <v>160006008</v>
      </c>
      <c r="F73" s="803">
        <v>160006000</v>
      </c>
      <c r="G73" s="803">
        <v>50</v>
      </c>
      <c r="H73" s="804" t="s">
        <v>3567</v>
      </c>
    </row>
    <row r="74" spans="4:8">
      <c r="D74" s="1804"/>
      <c r="E74" s="1802"/>
      <c r="F74" s="805">
        <v>160006016</v>
      </c>
      <c r="G74" s="803">
        <v>5</v>
      </c>
      <c r="H74" s="802" t="s">
        <v>3583</v>
      </c>
    </row>
    <row r="97" spans="3:6">
      <c r="C97" t="s">
        <v>3794</v>
      </c>
    </row>
    <row r="98" spans="3:6">
      <c r="D98" s="867"/>
      <c r="E98" s="868" t="s">
        <v>1051</v>
      </c>
      <c r="F98" s="868" t="s">
        <v>6</v>
      </c>
    </row>
    <row r="99" spans="3:6">
      <c r="D99" s="869" t="s">
        <v>21</v>
      </c>
      <c r="E99" s="870">
        <v>121.13</v>
      </c>
      <c r="F99" s="871">
        <v>101.06</v>
      </c>
    </row>
    <row r="100" spans="3:6">
      <c r="D100" s="869" t="s">
        <v>22</v>
      </c>
      <c r="E100" s="870">
        <v>122</v>
      </c>
      <c r="F100" s="871">
        <v>101.35</v>
      </c>
    </row>
    <row r="101" spans="3:6">
      <c r="D101" s="869" t="s">
        <v>23</v>
      </c>
      <c r="E101" s="870">
        <v>125</v>
      </c>
      <c r="F101" s="871">
        <v>101.68</v>
      </c>
    </row>
    <row r="102" spans="3:6">
      <c r="D102" s="869" t="s">
        <v>24</v>
      </c>
      <c r="E102" s="870">
        <v>129</v>
      </c>
      <c r="F102" s="871">
        <v>102.05</v>
      </c>
    </row>
    <row r="103" spans="3:6">
      <c r="D103" s="869" t="s">
        <v>25</v>
      </c>
      <c r="E103" s="870">
        <v>133</v>
      </c>
      <c r="F103" s="871">
        <v>102.45</v>
      </c>
    </row>
    <row r="104" spans="3:6">
      <c r="D104" s="869" t="s">
        <v>26</v>
      </c>
      <c r="E104" s="870">
        <v>137</v>
      </c>
      <c r="F104" s="871">
        <v>102.89</v>
      </c>
    </row>
    <row r="105" spans="3:6">
      <c r="D105" s="869" t="s">
        <v>27</v>
      </c>
      <c r="E105" s="870">
        <v>142</v>
      </c>
      <c r="F105" s="871">
        <v>103.36</v>
      </c>
    </row>
    <row r="106" spans="3:6">
      <c r="D106" s="869" t="s">
        <v>28</v>
      </c>
      <c r="E106" s="870">
        <v>146</v>
      </c>
      <c r="F106" s="871">
        <v>103.87</v>
      </c>
    </row>
    <row r="107" spans="3:6">
      <c r="D107" s="869" t="s">
        <v>29</v>
      </c>
      <c r="E107" s="870">
        <v>151</v>
      </c>
      <c r="F107" s="871">
        <v>104.42</v>
      </c>
    </row>
    <row r="108" spans="3:6">
      <c r="D108" s="869" t="s">
        <v>30</v>
      </c>
      <c r="E108" s="870">
        <v>156</v>
      </c>
      <c r="F108" s="871">
        <v>105</v>
      </c>
    </row>
    <row r="109" spans="3:6">
      <c r="D109" s="869" t="s">
        <v>31</v>
      </c>
      <c r="E109" s="870">
        <v>162</v>
      </c>
      <c r="F109" s="871">
        <v>105.62</v>
      </c>
    </row>
    <row r="110" spans="3:6">
      <c r="D110" s="869" t="s">
        <v>32</v>
      </c>
      <c r="E110" s="870">
        <v>168</v>
      </c>
      <c r="F110" s="871">
        <v>106.27</v>
      </c>
    </row>
    <row r="111" spans="3:6">
      <c r="D111" s="869" t="s">
        <v>33</v>
      </c>
      <c r="E111" s="870">
        <v>174</v>
      </c>
      <c r="F111" s="871">
        <v>106.96</v>
      </c>
    </row>
    <row r="112" spans="3:6">
      <c r="D112" s="869" t="s">
        <v>34</v>
      </c>
      <c r="E112" s="870">
        <v>180</v>
      </c>
      <c r="F112" s="871">
        <v>107.69</v>
      </c>
    </row>
    <row r="113" spans="4:6">
      <c r="D113" s="869" t="s">
        <v>35</v>
      </c>
      <c r="E113" s="870">
        <v>186</v>
      </c>
      <c r="F113" s="871">
        <v>108.45</v>
      </c>
    </row>
    <row r="114" spans="4:6">
      <c r="D114" s="869" t="s">
        <v>36</v>
      </c>
      <c r="E114" s="870">
        <v>193</v>
      </c>
      <c r="F114" s="871">
        <v>109.25</v>
      </c>
    </row>
    <row r="115" spans="4:6">
      <c r="D115" s="869" t="s">
        <v>37</v>
      </c>
      <c r="E115" s="870">
        <v>200</v>
      </c>
      <c r="F115" s="871">
        <v>110.08</v>
      </c>
    </row>
    <row r="116" spans="4:6">
      <c r="D116" s="869" t="s">
        <v>38</v>
      </c>
      <c r="E116" s="870">
        <v>207</v>
      </c>
      <c r="F116" s="871">
        <v>110.95</v>
      </c>
    </row>
    <row r="117" spans="4:6">
      <c r="D117" s="869" t="s">
        <v>39</v>
      </c>
      <c r="E117" s="870">
        <v>215</v>
      </c>
      <c r="F117" s="871">
        <v>111.86</v>
      </c>
    </row>
    <row r="118" spans="4:6">
      <c r="D118" s="869" t="s">
        <v>40</v>
      </c>
      <c r="E118" s="870">
        <v>222</v>
      </c>
      <c r="F118" s="871">
        <v>112.8</v>
      </c>
    </row>
    <row r="119" spans="4:6">
      <c r="D119" s="869" t="s">
        <v>41</v>
      </c>
      <c r="E119" s="870">
        <v>230</v>
      </c>
      <c r="F119" s="871">
        <v>126.9</v>
      </c>
    </row>
    <row r="120" spans="4:6">
      <c r="D120" s="869" t="s">
        <v>42</v>
      </c>
      <c r="E120" s="870">
        <v>268</v>
      </c>
      <c r="F120" s="871">
        <v>128.22</v>
      </c>
    </row>
    <row r="121" spans="4:6">
      <c r="D121" s="869" t="s">
        <v>43</v>
      </c>
      <c r="E121" s="870">
        <v>280</v>
      </c>
      <c r="F121" s="871">
        <v>129.58000000000001</v>
      </c>
    </row>
    <row r="122" spans="4:6">
      <c r="D122" s="869" t="s">
        <v>44</v>
      </c>
      <c r="E122" s="870">
        <v>293</v>
      </c>
      <c r="F122" s="871">
        <v>130.97999999999999</v>
      </c>
    </row>
    <row r="123" spans="4:6">
      <c r="D123" s="869" t="s">
        <v>45</v>
      </c>
      <c r="E123" s="870">
        <v>306</v>
      </c>
      <c r="F123" s="871">
        <v>132.4</v>
      </c>
    </row>
    <row r="124" spans="4:6">
      <c r="D124" s="869" t="s">
        <v>46</v>
      </c>
      <c r="E124" s="870">
        <v>320</v>
      </c>
      <c r="F124" s="871">
        <v>133.86000000000001</v>
      </c>
    </row>
    <row r="125" spans="4:6">
      <c r="D125" s="869" t="s">
        <v>47</v>
      </c>
      <c r="E125" s="870">
        <v>334</v>
      </c>
      <c r="F125" s="871">
        <v>135.34</v>
      </c>
    </row>
    <row r="126" spans="4:6">
      <c r="D126" s="869" t="s">
        <v>48</v>
      </c>
      <c r="E126" s="870">
        <v>348</v>
      </c>
      <c r="F126" s="871">
        <v>136.86000000000001</v>
      </c>
    </row>
    <row r="127" spans="4:6">
      <c r="D127" s="869" t="s">
        <v>49</v>
      </c>
      <c r="E127" s="870">
        <v>363</v>
      </c>
      <c r="F127" s="871">
        <v>138.41999999999999</v>
      </c>
    </row>
    <row r="128" spans="4:6">
      <c r="D128" s="869" t="s">
        <v>50</v>
      </c>
      <c r="E128" s="870">
        <v>379</v>
      </c>
      <c r="F128" s="871">
        <v>140</v>
      </c>
    </row>
    <row r="129" spans="4:6">
      <c r="D129" s="869" t="s">
        <v>51</v>
      </c>
      <c r="E129" s="870">
        <v>395</v>
      </c>
      <c r="F129" s="871">
        <v>141.62</v>
      </c>
    </row>
    <row r="130" spans="4:6">
      <c r="D130" s="869" t="s">
        <v>52</v>
      </c>
      <c r="E130" s="870">
        <v>411</v>
      </c>
      <c r="F130" s="871">
        <v>143.26</v>
      </c>
    </row>
    <row r="131" spans="4:6">
      <c r="D131" s="869" t="s">
        <v>53</v>
      </c>
      <c r="E131" s="870">
        <v>428</v>
      </c>
      <c r="F131" s="871">
        <v>144.94</v>
      </c>
    </row>
    <row r="132" spans="4:6">
      <c r="D132" s="869" t="s">
        <v>54</v>
      </c>
      <c r="E132" s="870">
        <v>445</v>
      </c>
      <c r="F132" s="871">
        <v>146.66</v>
      </c>
    </row>
    <row r="133" spans="4:6">
      <c r="D133" s="869" t="s">
        <v>55</v>
      </c>
      <c r="E133" s="870">
        <v>462</v>
      </c>
      <c r="F133" s="871">
        <v>148.4</v>
      </c>
    </row>
    <row r="134" spans="4:6">
      <c r="D134" s="869" t="s">
        <v>56</v>
      </c>
      <c r="E134" s="870">
        <v>480</v>
      </c>
      <c r="F134" s="871">
        <v>150.18</v>
      </c>
    </row>
    <row r="135" spans="4:6">
      <c r="D135" s="869" t="s">
        <v>57</v>
      </c>
      <c r="E135" s="870">
        <v>499</v>
      </c>
      <c r="F135" s="871">
        <v>151.97999999999999</v>
      </c>
    </row>
    <row r="136" spans="4:6">
      <c r="D136" s="869" t="s">
        <v>58</v>
      </c>
      <c r="E136" s="870">
        <v>518</v>
      </c>
      <c r="F136" s="871">
        <v>153.82</v>
      </c>
    </row>
    <row r="137" spans="4:6">
      <c r="D137" s="869" t="s">
        <v>59</v>
      </c>
      <c r="E137" s="870">
        <v>537</v>
      </c>
      <c r="F137" s="871">
        <v>155.69999999999999</v>
      </c>
    </row>
    <row r="138" spans="4:6">
      <c r="D138" s="869" t="s">
        <v>60</v>
      </c>
      <c r="E138" s="870">
        <v>557</v>
      </c>
      <c r="F138" s="871">
        <v>157.6</v>
      </c>
    </row>
    <row r="139" spans="4:6">
      <c r="D139" s="869" t="s">
        <v>61</v>
      </c>
      <c r="E139" s="870">
        <v>577</v>
      </c>
      <c r="F139" s="871">
        <v>159.54</v>
      </c>
    </row>
    <row r="140" spans="4:6">
      <c r="D140" s="869" t="s">
        <v>62</v>
      </c>
      <c r="E140" s="870">
        <v>597</v>
      </c>
      <c r="F140" s="871">
        <v>161.5</v>
      </c>
    </row>
    <row r="141" spans="4:6">
      <c r="D141" s="869" t="s">
        <v>63</v>
      </c>
      <c r="E141" s="870">
        <v>618</v>
      </c>
      <c r="F141" s="871">
        <v>163.5</v>
      </c>
    </row>
    <row r="142" spans="4:6">
      <c r="D142" s="869" t="s">
        <v>64</v>
      </c>
      <c r="E142" s="870">
        <v>640</v>
      </c>
      <c r="F142" s="871">
        <v>165.54</v>
      </c>
    </row>
    <row r="143" spans="4:6">
      <c r="D143" s="869" t="s">
        <v>65</v>
      </c>
      <c r="E143" s="870">
        <v>662</v>
      </c>
      <c r="F143" s="871">
        <v>167.6</v>
      </c>
    </row>
    <row r="144" spans="4:6">
      <c r="D144" s="869" t="s">
        <v>66</v>
      </c>
      <c r="E144" s="870">
        <v>684</v>
      </c>
      <c r="F144" s="871">
        <v>169.7</v>
      </c>
    </row>
    <row r="145" spans="4:15">
      <c r="D145" s="869" t="s">
        <v>67</v>
      </c>
      <c r="E145" s="870">
        <v>707</v>
      </c>
      <c r="F145" s="871">
        <v>171.82</v>
      </c>
    </row>
    <row r="146" spans="4:15">
      <c r="D146" s="869" t="s">
        <v>68</v>
      </c>
      <c r="E146" s="870">
        <v>730</v>
      </c>
      <c r="F146" s="871">
        <v>173.98</v>
      </c>
    </row>
    <row r="147" spans="4:15">
      <c r="D147" s="869" t="s">
        <v>69</v>
      </c>
      <c r="E147" s="870">
        <v>754</v>
      </c>
      <c r="F147" s="871">
        <v>176.18</v>
      </c>
    </row>
    <row r="148" spans="4:15">
      <c r="D148" s="869" t="s">
        <v>70</v>
      </c>
      <c r="E148" s="870">
        <v>778</v>
      </c>
      <c r="F148" s="872">
        <v>178.4</v>
      </c>
    </row>
    <row r="151" spans="4:15" ht="27">
      <c r="D151" s="873" t="s">
        <v>3797</v>
      </c>
      <c r="E151" s="38" t="s">
        <v>1452</v>
      </c>
      <c r="F151" s="38" t="s">
        <v>1453</v>
      </c>
      <c r="G151" s="38" t="s">
        <v>3818</v>
      </c>
      <c r="H151" s="38" t="s">
        <v>3819</v>
      </c>
      <c r="I151" s="874" t="s">
        <v>3820</v>
      </c>
      <c r="J151" s="830" t="s">
        <v>3821</v>
      </c>
      <c r="K151" s="830" t="s">
        <v>1452</v>
      </c>
      <c r="L151" s="830" t="s">
        <v>1453</v>
      </c>
      <c r="M151" s="830" t="s">
        <v>3818</v>
      </c>
      <c r="N151" s="830" t="s">
        <v>3819</v>
      </c>
      <c r="O151" s="830" t="s">
        <v>3820</v>
      </c>
    </row>
    <row r="152" spans="4:15">
      <c r="D152" s="875" t="s">
        <v>3798</v>
      </c>
      <c r="E152" s="887">
        <v>7.27</v>
      </c>
      <c r="F152" s="887">
        <v>7.84</v>
      </c>
      <c r="G152" s="888">
        <v>242524090</v>
      </c>
      <c r="H152" s="887">
        <v>680</v>
      </c>
      <c r="I152" s="890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875" t="s">
        <v>3799</v>
      </c>
      <c r="E153" s="887">
        <v>7.3</v>
      </c>
      <c r="F153" s="887">
        <v>7.88</v>
      </c>
      <c r="G153" s="888">
        <v>261926017</v>
      </c>
      <c r="H153" s="887">
        <v>680</v>
      </c>
      <c r="I153" s="890">
        <v>110.7</v>
      </c>
      <c r="K153" s="881">
        <v>15.71</v>
      </c>
      <c r="L153" s="881">
        <v>11.57</v>
      </c>
      <c r="M153" s="882">
        <v>556631040</v>
      </c>
      <c r="N153" s="881">
        <v>683</v>
      </c>
      <c r="O153" s="883">
        <v>105.4</v>
      </c>
    </row>
    <row r="154" spans="4:15">
      <c r="D154" s="875" t="s">
        <v>3800</v>
      </c>
      <c r="E154" s="887">
        <v>7.34</v>
      </c>
      <c r="F154" s="887">
        <v>7.92</v>
      </c>
      <c r="G154" s="888">
        <v>282880098</v>
      </c>
      <c r="H154" s="887">
        <v>681</v>
      </c>
      <c r="I154" s="890">
        <v>116.2</v>
      </c>
      <c r="K154" s="881">
        <v>15.79</v>
      </c>
      <c r="L154" s="881">
        <v>11.63</v>
      </c>
      <c r="M154" s="882">
        <v>570094960</v>
      </c>
      <c r="N154" s="881">
        <v>686</v>
      </c>
      <c r="O154" s="883">
        <v>105.4</v>
      </c>
    </row>
    <row r="155" spans="4:15">
      <c r="D155" s="875" t="s">
        <v>3801</v>
      </c>
      <c r="E155" s="887">
        <v>7.37</v>
      </c>
      <c r="F155" s="887">
        <v>7.96</v>
      </c>
      <c r="G155" s="888">
        <v>305510505</v>
      </c>
      <c r="H155" s="887">
        <v>681</v>
      </c>
      <c r="I155" s="890">
        <v>116.2</v>
      </c>
      <c r="K155" s="881">
        <v>15.87</v>
      </c>
      <c r="L155" s="881">
        <v>11.69</v>
      </c>
      <c r="M155" s="882">
        <v>583886240</v>
      </c>
      <c r="N155" s="881">
        <v>689</v>
      </c>
      <c r="O155" s="883">
        <v>105.4</v>
      </c>
    </row>
    <row r="156" spans="4:15">
      <c r="D156" s="875" t="s">
        <v>3802</v>
      </c>
      <c r="E156" s="887">
        <v>7.41</v>
      </c>
      <c r="F156" s="887">
        <v>7.99</v>
      </c>
      <c r="G156" s="888">
        <v>329951345</v>
      </c>
      <c r="H156" s="887">
        <v>682</v>
      </c>
      <c r="I156" s="890">
        <v>122</v>
      </c>
      <c r="K156" s="881">
        <v>15.95</v>
      </c>
      <c r="L156" s="881">
        <v>11.75</v>
      </c>
      <c r="M156" s="882">
        <v>747513850</v>
      </c>
      <c r="N156" s="881">
        <v>692</v>
      </c>
      <c r="O156" s="883">
        <v>105.4</v>
      </c>
    </row>
    <row r="157" spans="4:15">
      <c r="D157" s="875" t="s">
        <v>3803</v>
      </c>
      <c r="E157" s="887">
        <v>7.44</v>
      </c>
      <c r="F157" s="887">
        <v>8.0300000000000011</v>
      </c>
      <c r="G157" s="888">
        <v>356347452</v>
      </c>
      <c r="H157" s="887">
        <v>682</v>
      </c>
      <c r="I157" s="890">
        <v>122</v>
      </c>
      <c r="K157" s="881">
        <v>16.03</v>
      </c>
      <c r="L157" s="881">
        <v>11.8</v>
      </c>
      <c r="M157" s="882">
        <v>765597700</v>
      </c>
      <c r="N157" s="881">
        <v>695</v>
      </c>
      <c r="O157" s="883">
        <v>105.4</v>
      </c>
    </row>
    <row r="158" spans="4:15">
      <c r="D158" s="875" t="s">
        <v>3804</v>
      </c>
      <c r="E158" s="887">
        <v>7.47</v>
      </c>
      <c r="F158" s="887">
        <v>8.07</v>
      </c>
      <c r="G158" s="888">
        <v>384855248</v>
      </c>
      <c r="H158" s="887">
        <v>683</v>
      </c>
      <c r="I158" s="890">
        <v>128.1</v>
      </c>
      <c r="K158" s="881">
        <v>16.11</v>
      </c>
      <c r="L158" s="881">
        <v>11.86</v>
      </c>
      <c r="M158" s="882">
        <v>784117100</v>
      </c>
      <c r="N158" s="881">
        <v>698</v>
      </c>
      <c r="O158" s="883">
        <v>105.4</v>
      </c>
    </row>
    <row r="159" spans="4:15">
      <c r="D159" s="875" t="s">
        <v>3805</v>
      </c>
      <c r="E159" s="887">
        <v>7.51</v>
      </c>
      <c r="F159" s="887">
        <v>8.11</v>
      </c>
      <c r="G159" s="888">
        <v>415643667</v>
      </c>
      <c r="H159" s="887">
        <v>683</v>
      </c>
      <c r="I159" s="890">
        <v>128.1</v>
      </c>
      <c r="K159" s="881">
        <v>16.189999999999998</v>
      </c>
      <c r="L159" s="881">
        <v>11.92</v>
      </c>
      <c r="M159" s="882">
        <v>800000000</v>
      </c>
      <c r="N159" s="881">
        <v>701</v>
      </c>
      <c r="O159" s="883">
        <v>105.4</v>
      </c>
    </row>
    <row r="160" spans="4:15">
      <c r="D160" s="875" t="s">
        <v>3806</v>
      </c>
      <c r="E160" s="887">
        <v>7.54</v>
      </c>
      <c r="F160" s="887">
        <v>8.14</v>
      </c>
      <c r="G160" s="888">
        <v>448895160</v>
      </c>
      <c r="H160" s="887">
        <v>684</v>
      </c>
      <c r="I160" s="890">
        <v>134.5</v>
      </c>
      <c r="K160" s="881">
        <v>16.27</v>
      </c>
      <c r="L160" s="881">
        <v>11.98</v>
      </c>
      <c r="M160" s="882">
        <v>900000000</v>
      </c>
      <c r="N160" s="881">
        <v>704</v>
      </c>
      <c r="O160" s="883">
        <v>105.4</v>
      </c>
    </row>
    <row r="161" spans="4:15">
      <c r="D161" s="875" t="s">
        <v>3807</v>
      </c>
      <c r="E161" s="887">
        <v>7.58</v>
      </c>
      <c r="F161" s="887">
        <v>8.18</v>
      </c>
      <c r="G161" s="888">
        <v>484806772</v>
      </c>
      <c r="H161" s="887">
        <v>684</v>
      </c>
      <c r="I161" s="890">
        <v>134.5</v>
      </c>
      <c r="K161" s="881">
        <v>16.350000000000001</v>
      </c>
      <c r="L161" s="881">
        <v>12.03</v>
      </c>
      <c r="M161" s="882">
        <v>999999999</v>
      </c>
      <c r="N161" s="881">
        <v>707</v>
      </c>
      <c r="O161" s="883">
        <v>105.4</v>
      </c>
    </row>
    <row r="162" spans="4:15">
      <c r="D162" s="876" t="s">
        <v>3808</v>
      </c>
      <c r="E162" s="877">
        <v>16.43</v>
      </c>
      <c r="F162" s="877">
        <v>12.09</v>
      </c>
      <c r="G162" s="889">
        <v>528439381</v>
      </c>
      <c r="H162" s="891">
        <v>685</v>
      </c>
      <c r="I162" s="892">
        <v>137.19999999999999</v>
      </c>
      <c r="K162" s="884">
        <v>16.43</v>
      </c>
      <c r="L162" s="884">
        <v>12.09</v>
      </c>
      <c r="M162" s="885">
        <v>999999999</v>
      </c>
      <c r="N162" s="884">
        <v>710</v>
      </c>
      <c r="O162" s="886">
        <v>105.4</v>
      </c>
    </row>
    <row r="163" spans="4:15">
      <c r="D163" s="876" t="s">
        <v>3809</v>
      </c>
      <c r="E163" s="877">
        <v>16.509999999999998</v>
      </c>
      <c r="F163" s="877">
        <v>12.15</v>
      </c>
      <c r="G163" s="889">
        <v>575998925</v>
      </c>
      <c r="H163" s="891">
        <v>685</v>
      </c>
      <c r="I163" s="892">
        <v>137.19999999999999</v>
      </c>
      <c r="K163" s="884">
        <v>16.509999999999998</v>
      </c>
      <c r="L163" s="884">
        <v>12.15</v>
      </c>
      <c r="M163" s="885">
        <v>999999999</v>
      </c>
      <c r="N163" s="884">
        <v>713</v>
      </c>
      <c r="O163" s="886">
        <v>105.4</v>
      </c>
    </row>
    <row r="164" spans="4:15">
      <c r="D164" s="876" t="s">
        <v>3810</v>
      </c>
      <c r="E164" s="877">
        <v>16.59</v>
      </c>
      <c r="F164" s="877">
        <v>12.2</v>
      </c>
      <c r="G164" s="889">
        <v>627838828</v>
      </c>
      <c r="H164" s="891">
        <v>686</v>
      </c>
      <c r="I164" s="892">
        <v>139.9</v>
      </c>
      <c r="K164" s="884">
        <v>16.59</v>
      </c>
      <c r="L164" s="884">
        <v>12.2</v>
      </c>
      <c r="M164" s="885">
        <v>999999999</v>
      </c>
      <c r="N164" s="884">
        <v>716</v>
      </c>
      <c r="O164" s="886">
        <v>105.4</v>
      </c>
    </row>
    <row r="165" spans="4:15">
      <c r="D165" s="876" t="s">
        <v>3811</v>
      </c>
      <c r="E165" s="877">
        <v>16.670000000000002</v>
      </c>
      <c r="F165" s="877">
        <v>12.26</v>
      </c>
      <c r="G165" s="889">
        <v>684344322</v>
      </c>
      <c r="H165" s="891">
        <v>686</v>
      </c>
      <c r="I165" s="892">
        <v>139.9</v>
      </c>
      <c r="K165" s="884">
        <v>16.670000000000002</v>
      </c>
      <c r="L165" s="884">
        <v>12.26</v>
      </c>
      <c r="M165" s="885">
        <v>999999999</v>
      </c>
      <c r="N165" s="884">
        <v>719</v>
      </c>
      <c r="O165" s="886">
        <v>105.4</v>
      </c>
    </row>
    <row r="166" spans="4:15">
      <c r="D166" s="876" t="s">
        <v>3812</v>
      </c>
      <c r="E166" s="877">
        <v>16.75</v>
      </c>
      <c r="F166" s="877">
        <v>12.32</v>
      </c>
      <c r="G166" s="889">
        <v>745935310</v>
      </c>
      <c r="H166" s="891">
        <v>687</v>
      </c>
      <c r="I166" s="892">
        <v>142.69999999999999</v>
      </c>
      <c r="K166" s="884">
        <v>16.75</v>
      </c>
      <c r="L166" s="884">
        <v>12.32</v>
      </c>
      <c r="M166" s="885">
        <v>999999999</v>
      </c>
      <c r="N166" s="884">
        <v>722</v>
      </c>
      <c r="O166" s="886">
        <v>105.4</v>
      </c>
    </row>
    <row r="167" spans="4:15">
      <c r="D167" s="876" t="s">
        <v>3813</v>
      </c>
      <c r="E167" s="877">
        <v>16.82</v>
      </c>
      <c r="F167" s="877">
        <v>12.37</v>
      </c>
      <c r="G167" s="889">
        <v>813069487</v>
      </c>
      <c r="H167" s="891">
        <v>687</v>
      </c>
      <c r="I167" s="892">
        <v>142.69999999999999</v>
      </c>
      <c r="K167" s="884">
        <v>16.82</v>
      </c>
      <c r="L167" s="884">
        <v>12.37</v>
      </c>
      <c r="M167" s="885">
        <v>999999999</v>
      </c>
      <c r="N167" s="884">
        <v>725</v>
      </c>
      <c r="O167" s="886">
        <v>105.4</v>
      </c>
    </row>
    <row r="168" spans="4:15">
      <c r="D168" s="876" t="s">
        <v>3814</v>
      </c>
      <c r="E168" s="877">
        <v>16.899999999999999</v>
      </c>
      <c r="F168" s="877">
        <v>12.43</v>
      </c>
      <c r="G168" s="889">
        <v>886245740</v>
      </c>
      <c r="H168" s="891">
        <v>688</v>
      </c>
      <c r="I168" s="892">
        <v>145.6</v>
      </c>
      <c r="K168" s="884">
        <v>16.899999999999999</v>
      </c>
      <c r="L168" s="884">
        <v>12.43</v>
      </c>
      <c r="M168" s="885">
        <v>999999999</v>
      </c>
      <c r="N168" s="884">
        <v>728</v>
      </c>
      <c r="O168" s="886">
        <v>105.4</v>
      </c>
    </row>
    <row r="169" spans="4:15">
      <c r="D169" s="876" t="s">
        <v>3815</v>
      </c>
      <c r="E169" s="877">
        <v>16.98</v>
      </c>
      <c r="F169" s="877">
        <v>12.48</v>
      </c>
      <c r="G169" s="889">
        <v>966007856</v>
      </c>
      <c r="H169" s="891">
        <v>688</v>
      </c>
      <c r="I169" s="892">
        <v>145.6</v>
      </c>
      <c r="K169" s="884">
        <v>16.98</v>
      </c>
      <c r="L169" s="884">
        <v>12.48</v>
      </c>
      <c r="M169" s="885">
        <v>999999999</v>
      </c>
      <c r="N169" s="884">
        <v>731</v>
      </c>
      <c r="O169" s="886">
        <v>105.4</v>
      </c>
    </row>
    <row r="170" spans="4:15">
      <c r="D170" s="876" t="s">
        <v>3816</v>
      </c>
      <c r="E170" s="877">
        <v>17.059999999999999</v>
      </c>
      <c r="F170" s="877">
        <v>12.54</v>
      </c>
      <c r="G170" s="889">
        <v>1052948563</v>
      </c>
      <c r="H170" s="891">
        <v>689</v>
      </c>
      <c r="I170" s="892">
        <v>148.5</v>
      </c>
      <c r="K170" s="884">
        <v>17.059999999999999</v>
      </c>
      <c r="L170" s="884">
        <v>12.54</v>
      </c>
      <c r="M170" s="885">
        <v>999999999</v>
      </c>
      <c r="N170" s="884">
        <v>734</v>
      </c>
      <c r="O170" s="886">
        <v>105.4</v>
      </c>
    </row>
    <row r="171" spans="4:15">
      <c r="D171" s="876" t="s">
        <v>3817</v>
      </c>
      <c r="E171" s="877">
        <v>17.13</v>
      </c>
      <c r="F171" s="877">
        <v>12.59</v>
      </c>
      <c r="G171" s="889">
        <v>1147713933</v>
      </c>
      <c r="H171" s="891">
        <v>689</v>
      </c>
      <c r="I171" s="892">
        <v>148.5</v>
      </c>
      <c r="K171" s="884">
        <v>17.13</v>
      </c>
      <c r="L171" s="884">
        <v>12.59</v>
      </c>
      <c r="M171" s="885">
        <v>999999999</v>
      </c>
      <c r="N171" s="884">
        <v>737</v>
      </c>
      <c r="O171" s="886">
        <v>105.4</v>
      </c>
    </row>
  </sheetData>
  <mergeCells count="16">
    <mergeCell ref="D59:D60"/>
    <mergeCell ref="E59:E60"/>
    <mergeCell ref="D61:D62"/>
    <mergeCell ref="E61:E62"/>
    <mergeCell ref="D63:D64"/>
    <mergeCell ref="E63:E64"/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6"/>
  <sheetViews>
    <sheetView workbookViewId="0">
      <selection activeCell="K21" sqref="K21:K45"/>
    </sheetView>
  </sheetViews>
  <sheetFormatPr defaultRowHeight="13.5"/>
  <cols>
    <col min="1" max="1" width="15.625" style="67" customWidth="1"/>
    <col min="2" max="3" width="20.625" style="67" customWidth="1"/>
    <col min="4" max="4" width="15.625" style="924" customWidth="1"/>
    <col min="5" max="5" width="15.625" style="67" customWidth="1"/>
    <col min="6" max="8" width="10.625" style="67" customWidth="1"/>
    <col min="9" max="10" width="20.625" style="67" customWidth="1"/>
    <col min="11" max="11" width="30.625" style="67" customWidth="1"/>
    <col min="12" max="12" width="9" style="67"/>
    <col min="13" max="14" width="15.625" style="924" customWidth="1"/>
    <col min="15" max="16" width="9" style="67"/>
    <col min="17" max="17" width="9.625" style="67" customWidth="1"/>
    <col min="18" max="16384" width="9" style="67"/>
  </cols>
  <sheetData>
    <row r="1" spans="1:22">
      <c r="A1" s="923" t="s">
        <v>3846</v>
      </c>
    </row>
    <row r="2" spans="1:22">
      <c r="A2" s="925" t="s">
        <v>3847</v>
      </c>
      <c r="B2" s="925" t="s">
        <v>3848</v>
      </c>
      <c r="C2" s="926" t="s">
        <v>3849</v>
      </c>
      <c r="D2" s="927" t="s">
        <v>3850</v>
      </c>
      <c r="E2" s="928" t="s">
        <v>3851</v>
      </c>
      <c r="F2" s="928" t="s">
        <v>3852</v>
      </c>
      <c r="G2" s="928" t="s">
        <v>3853</v>
      </c>
      <c r="H2" s="929" t="s">
        <v>3854</v>
      </c>
      <c r="I2" s="925" t="s">
        <v>3855</v>
      </c>
      <c r="J2" s="925" t="s">
        <v>3856</v>
      </c>
      <c r="K2" s="925" t="s">
        <v>3857</v>
      </c>
      <c r="M2" s="930" t="s">
        <v>1805</v>
      </c>
      <c r="N2" s="930" t="s">
        <v>3858</v>
      </c>
      <c r="P2" s="930" t="s">
        <v>3859</v>
      </c>
      <c r="Q2" s="930" t="s">
        <v>3860</v>
      </c>
      <c r="R2" s="930" t="s">
        <v>3861</v>
      </c>
    </row>
    <row r="3" spans="1:22">
      <c r="A3" s="1811" t="s">
        <v>3862</v>
      </c>
      <c r="B3" s="1811" t="s">
        <v>3863</v>
      </c>
      <c r="C3" s="931" t="s">
        <v>3864</v>
      </c>
      <c r="D3" s="932">
        <v>500</v>
      </c>
      <c r="E3" s="933">
        <f>D3*11</f>
        <v>5500</v>
      </c>
      <c r="F3" s="1812">
        <f>SUM(E3:E7)</f>
        <v>98541.055543437251</v>
      </c>
      <c r="G3" s="1812">
        <v>5500</v>
      </c>
      <c r="H3" s="1811">
        <f>1-G3/F3</f>
        <v>0.94418570036957261</v>
      </c>
      <c r="I3" s="1810" t="s">
        <v>3865</v>
      </c>
      <c r="J3" s="1810" t="s">
        <v>3866</v>
      </c>
      <c r="K3" s="1813" t="s">
        <v>3867</v>
      </c>
      <c r="M3" s="934" t="s">
        <v>3690</v>
      </c>
      <c r="N3" s="935">
        <f>R3/Q3</f>
        <v>11</v>
      </c>
      <c r="P3" s="936" t="s">
        <v>3868</v>
      </c>
      <c r="Q3" s="937">
        <v>300</v>
      </c>
      <c r="R3" s="938">
        <v>3300</v>
      </c>
    </row>
    <row r="4" spans="1:22">
      <c r="A4" s="1811"/>
      <c r="B4" s="1811"/>
      <c r="C4" s="931" t="s">
        <v>3869</v>
      </c>
      <c r="D4" s="932">
        <v>3</v>
      </c>
      <c r="E4" s="938">
        <f>D4*N11</f>
        <v>87541.055543437251</v>
      </c>
      <c r="F4" s="1812"/>
      <c r="G4" s="1812"/>
      <c r="H4" s="1811"/>
      <c r="I4" s="1810"/>
      <c r="J4" s="1810"/>
      <c r="K4" s="1813"/>
      <c r="M4" s="934" t="s">
        <v>3870</v>
      </c>
      <c r="N4" s="935">
        <f>R4/Q4</f>
        <v>27.5</v>
      </c>
      <c r="P4" s="936" t="s">
        <v>3871</v>
      </c>
      <c r="Q4" s="937">
        <v>20</v>
      </c>
      <c r="R4" s="938">
        <v>550</v>
      </c>
      <c r="S4" s="939"/>
    </row>
    <row r="5" spans="1:22">
      <c r="A5" s="1811"/>
      <c r="B5" s="1811"/>
      <c r="C5" s="931" t="s">
        <v>3871</v>
      </c>
      <c r="D5" s="932">
        <v>200</v>
      </c>
      <c r="E5" s="933">
        <f>D5*N4</f>
        <v>5500</v>
      </c>
      <c r="F5" s="1812"/>
      <c r="G5" s="1812"/>
      <c r="H5" s="1811"/>
      <c r="I5" s="1810"/>
      <c r="J5" s="1810"/>
      <c r="K5" s="1813"/>
      <c r="M5" s="940" t="s">
        <v>3872</v>
      </c>
      <c r="N5" s="941">
        <f>R5/Q5</f>
        <v>1.8333333333333333E-2</v>
      </c>
      <c r="P5" s="936" t="s">
        <v>3872</v>
      </c>
      <c r="Q5" s="937">
        <v>30000</v>
      </c>
      <c r="R5" s="938">
        <v>550</v>
      </c>
    </row>
    <row r="6" spans="1:22">
      <c r="A6" s="1811"/>
      <c r="B6" s="1811"/>
      <c r="C6" s="931"/>
      <c r="D6" s="932"/>
      <c r="E6" s="933"/>
      <c r="F6" s="1812"/>
      <c r="G6" s="1812"/>
      <c r="H6" s="1811"/>
      <c r="I6" s="1810"/>
      <c r="J6" s="1810"/>
      <c r="K6" s="1813"/>
      <c r="M6" s="940" t="s">
        <v>3873</v>
      </c>
      <c r="N6" s="935">
        <v>399325.59436305572</v>
      </c>
      <c r="P6" s="936" t="s">
        <v>3874</v>
      </c>
      <c r="Q6" s="937">
        <v>100</v>
      </c>
      <c r="R6" s="938">
        <v>32371.24304639372</v>
      </c>
      <c r="S6" s="67" t="s">
        <v>3875</v>
      </c>
    </row>
    <row r="7" spans="1:22">
      <c r="A7" s="1811"/>
      <c r="B7" s="1811"/>
      <c r="C7" s="931"/>
      <c r="D7" s="942"/>
      <c r="E7" s="933"/>
      <c r="F7" s="1812"/>
      <c r="G7" s="1812"/>
      <c r="H7" s="1811"/>
      <c r="I7" s="1810"/>
      <c r="J7" s="1810"/>
      <c r="K7" s="1813"/>
      <c r="M7" s="940" t="s">
        <v>3876</v>
      </c>
      <c r="N7" s="935">
        <v>141071.64470229481</v>
      </c>
      <c r="P7" s="936" t="s">
        <v>3877</v>
      </c>
      <c r="Q7" s="937">
        <v>100</v>
      </c>
      <c r="R7" s="938">
        <v>11000</v>
      </c>
      <c r="S7" s="67" t="s">
        <v>3878</v>
      </c>
    </row>
    <row r="8" spans="1:22">
      <c r="A8" s="1811"/>
      <c r="B8" s="1811" t="s">
        <v>3879</v>
      </c>
      <c r="C8" s="931" t="s">
        <v>3868</v>
      </c>
      <c r="D8" s="932">
        <v>1000</v>
      </c>
      <c r="E8" s="933">
        <f>D8*11</f>
        <v>11000</v>
      </c>
      <c r="F8" s="1812">
        <f>SUM(E8:E12)</f>
        <v>43685.62152319686</v>
      </c>
      <c r="G8" s="1812">
        <v>11000</v>
      </c>
      <c r="H8" s="1811">
        <f>1-G8/F8</f>
        <v>0.74820090417715468</v>
      </c>
      <c r="I8" s="1810" t="s">
        <v>3865</v>
      </c>
      <c r="J8" s="1810" t="s">
        <v>3866</v>
      </c>
      <c r="K8" s="1813"/>
      <c r="M8" s="940" t="s">
        <v>3880</v>
      </c>
      <c r="N8" s="935">
        <v>73358.876990567675</v>
      </c>
      <c r="P8" s="936" t="s">
        <v>3326</v>
      </c>
      <c r="Q8" s="937">
        <v>90</v>
      </c>
      <c r="R8" s="938">
        <f>1500*N3+(60*6*N4)</f>
        <v>26400</v>
      </c>
      <c r="S8" s="67" t="s">
        <v>3881</v>
      </c>
    </row>
    <row r="9" spans="1:22">
      <c r="A9" s="1811"/>
      <c r="B9" s="1811"/>
      <c r="C9" s="931" t="s">
        <v>3882</v>
      </c>
      <c r="D9" s="932">
        <v>50</v>
      </c>
      <c r="E9" s="933">
        <f>D9*N14</f>
        <v>5500</v>
      </c>
      <c r="F9" s="1812"/>
      <c r="G9" s="1812"/>
      <c r="H9" s="1811"/>
      <c r="I9" s="1810"/>
      <c r="J9" s="1810"/>
      <c r="K9" s="1813"/>
      <c r="M9" s="940" t="s">
        <v>3883</v>
      </c>
      <c r="N9" s="935">
        <v>18135.720562123603</v>
      </c>
      <c r="P9" s="936" t="s">
        <v>3884</v>
      </c>
      <c r="Q9" s="937">
        <v>5000</v>
      </c>
      <c r="R9" s="938">
        <v>71962.056370277496</v>
      </c>
      <c r="S9" s="943" t="s">
        <v>3885</v>
      </c>
    </row>
    <row r="10" spans="1:22">
      <c r="A10" s="1811"/>
      <c r="B10" s="1811"/>
      <c r="C10" s="931" t="s">
        <v>3886</v>
      </c>
      <c r="D10" s="932">
        <v>50</v>
      </c>
      <c r="E10" s="933">
        <f>D10*N15</f>
        <v>16185.62152319686</v>
      </c>
      <c r="F10" s="1812"/>
      <c r="G10" s="1812"/>
      <c r="H10" s="1811"/>
      <c r="I10" s="1810"/>
      <c r="J10" s="1810"/>
      <c r="K10" s="1813"/>
      <c r="M10" s="940" t="s">
        <v>3887</v>
      </c>
      <c r="N10" s="935">
        <v>3000</v>
      </c>
      <c r="P10" s="936" t="s">
        <v>3888</v>
      </c>
      <c r="Q10" s="937">
        <v>50</v>
      </c>
      <c r="R10" s="938">
        <v>77961.624939025845</v>
      </c>
      <c r="S10" s="943" t="s">
        <v>3889</v>
      </c>
    </row>
    <row r="11" spans="1:22">
      <c r="A11" s="1811"/>
      <c r="B11" s="1811"/>
      <c r="C11" s="931" t="s">
        <v>3890</v>
      </c>
      <c r="D11" s="932">
        <v>50</v>
      </c>
      <c r="E11" s="933">
        <f>D11*N16</f>
        <v>5500</v>
      </c>
      <c r="F11" s="1812"/>
      <c r="G11" s="1812"/>
      <c r="H11" s="1811"/>
      <c r="I11" s="1810"/>
      <c r="J11" s="1810"/>
      <c r="K11" s="1813"/>
      <c r="M11" s="940" t="s">
        <v>3891</v>
      </c>
      <c r="N11" s="935">
        <v>29180.351847812417</v>
      </c>
      <c r="P11" s="936" t="s">
        <v>3785</v>
      </c>
      <c r="Q11" s="937">
        <v>50</v>
      </c>
      <c r="R11" s="938">
        <v>77961.624939025845</v>
      </c>
      <c r="S11" s="943" t="s">
        <v>3889</v>
      </c>
    </row>
    <row r="12" spans="1:22">
      <c r="A12" s="1811"/>
      <c r="B12" s="1811"/>
      <c r="C12" s="931" t="s">
        <v>3892</v>
      </c>
      <c r="D12" s="932">
        <v>50</v>
      </c>
      <c r="E12" s="933">
        <f>D12*N17</f>
        <v>5500</v>
      </c>
      <c r="F12" s="1812"/>
      <c r="G12" s="1812"/>
      <c r="H12" s="1811"/>
      <c r="I12" s="1810"/>
      <c r="J12" s="1810"/>
      <c r="K12" s="1813"/>
      <c r="M12" s="940" t="s">
        <v>3893</v>
      </c>
      <c r="N12" s="935">
        <v>97782.744984599325</v>
      </c>
      <c r="P12" s="936" t="s">
        <v>3894</v>
      </c>
      <c r="Q12" s="937">
        <v>50</v>
      </c>
      <c r="R12" s="938">
        <v>77961.624939025845</v>
      </c>
      <c r="S12" s="943" t="s">
        <v>3895</v>
      </c>
    </row>
    <row r="13" spans="1:22">
      <c r="A13" s="1811"/>
      <c r="B13" s="1811" t="s">
        <v>3896</v>
      </c>
      <c r="C13" s="931" t="s">
        <v>3864</v>
      </c>
      <c r="D13" s="932">
        <v>3000</v>
      </c>
      <c r="E13" s="933">
        <f>D13*N3</f>
        <v>33000</v>
      </c>
      <c r="F13" s="1812">
        <f>SUM(E13:E17)</f>
        <v>119454.57637972705</v>
      </c>
      <c r="G13" s="1812">
        <v>33000</v>
      </c>
      <c r="H13" s="1811">
        <f>1-G13/F13</f>
        <v>0.72374436375632634</v>
      </c>
      <c r="I13" s="1810" t="s">
        <v>3865</v>
      </c>
      <c r="J13" s="1810" t="s">
        <v>3866</v>
      </c>
      <c r="K13" s="1813"/>
      <c r="M13" s="940" t="s">
        <v>3897</v>
      </c>
      <c r="N13" s="935">
        <v>143654.18419890243</v>
      </c>
      <c r="P13" s="936" t="s">
        <v>3898</v>
      </c>
      <c r="Q13" s="937">
        <v>100</v>
      </c>
      <c r="R13" s="938">
        <v>148500</v>
      </c>
      <c r="S13" s="67" t="s">
        <v>3899</v>
      </c>
    </row>
    <row r="14" spans="1:22">
      <c r="A14" s="1811"/>
      <c r="B14" s="1811"/>
      <c r="C14" s="931" t="s">
        <v>3900</v>
      </c>
      <c r="D14" s="932">
        <v>100</v>
      </c>
      <c r="E14" s="933">
        <f>D14*N18</f>
        <v>29333.333333333332</v>
      </c>
      <c r="F14" s="1812"/>
      <c r="G14" s="1812"/>
      <c r="H14" s="1811"/>
      <c r="I14" s="1810"/>
      <c r="J14" s="1810"/>
      <c r="K14" s="1813"/>
      <c r="M14" s="944" t="s">
        <v>3901</v>
      </c>
      <c r="N14" s="945">
        <f>R7/Q7</f>
        <v>110</v>
      </c>
      <c r="P14" s="946" t="s">
        <v>3345</v>
      </c>
      <c r="Q14" s="946">
        <v>50</v>
      </c>
      <c r="R14" s="947">
        <v>165000.00000000003</v>
      </c>
      <c r="S14" s="67" t="s">
        <v>3902</v>
      </c>
      <c r="V14" s="939"/>
    </row>
    <row r="15" spans="1:22">
      <c r="A15" s="1811"/>
      <c r="B15" s="1811"/>
      <c r="C15" s="931" t="s">
        <v>3871</v>
      </c>
      <c r="D15" s="932">
        <v>500</v>
      </c>
      <c r="E15" s="933">
        <f>D15*N4</f>
        <v>13750</v>
      </c>
      <c r="F15" s="1812"/>
      <c r="G15" s="1812"/>
      <c r="H15" s="1811"/>
      <c r="I15" s="1810"/>
      <c r="J15" s="1810"/>
      <c r="K15" s="1813"/>
      <c r="M15" s="944" t="s">
        <v>3903</v>
      </c>
      <c r="N15" s="945">
        <f>R6/Q6</f>
        <v>323.71243046393721</v>
      </c>
      <c r="P15" s="946" t="s">
        <v>3904</v>
      </c>
      <c r="Q15" s="946">
        <v>5</v>
      </c>
      <c r="R15" s="947">
        <v>15000</v>
      </c>
    </row>
    <row r="16" spans="1:22">
      <c r="A16" s="1811"/>
      <c r="B16" s="1811"/>
      <c r="C16" s="931" t="s">
        <v>3905</v>
      </c>
      <c r="D16" s="932">
        <v>100</v>
      </c>
      <c r="E16" s="933">
        <f>D16*N14</f>
        <v>11000</v>
      </c>
      <c r="F16" s="1812"/>
      <c r="G16" s="1812"/>
      <c r="H16" s="1811"/>
      <c r="I16" s="1810"/>
      <c r="J16" s="1810"/>
      <c r="K16" s="1813"/>
      <c r="M16" s="944" t="s">
        <v>3906</v>
      </c>
      <c r="N16" s="945">
        <v>110</v>
      </c>
    </row>
    <row r="17" spans="1:15">
      <c r="A17" s="1811"/>
      <c r="B17" s="1811"/>
      <c r="C17" s="931" t="s">
        <v>3907</v>
      </c>
      <c r="D17" s="932">
        <v>100</v>
      </c>
      <c r="E17" s="933">
        <f>D17*N15</f>
        <v>32371.24304639372</v>
      </c>
      <c r="F17" s="1812"/>
      <c r="G17" s="1812"/>
      <c r="H17" s="1811"/>
      <c r="I17" s="1810"/>
      <c r="J17" s="1810"/>
      <c r="K17" s="1813"/>
      <c r="M17" s="944" t="s">
        <v>3908</v>
      </c>
      <c r="N17" s="945">
        <v>110</v>
      </c>
    </row>
    <row r="18" spans="1:15">
      <c r="E18" s="948"/>
      <c r="M18" s="949" t="s">
        <v>3909</v>
      </c>
      <c r="N18" s="945">
        <f>R8/Q8</f>
        <v>293.33333333333331</v>
      </c>
    </row>
    <row r="19" spans="1:15">
      <c r="A19" s="923" t="s">
        <v>3910</v>
      </c>
      <c r="E19" s="948"/>
      <c r="M19" s="949" t="s">
        <v>3888</v>
      </c>
      <c r="N19" s="945">
        <f>R10/Q10</f>
        <v>1559.2324987805168</v>
      </c>
    </row>
    <row r="20" spans="1:15">
      <c r="A20" s="925" t="s">
        <v>3847</v>
      </c>
      <c r="B20" s="925" t="s">
        <v>3848</v>
      </c>
      <c r="C20" s="926" t="s">
        <v>3911</v>
      </c>
      <c r="D20" s="927" t="s">
        <v>3850</v>
      </c>
      <c r="E20" s="950" t="s">
        <v>3851</v>
      </c>
      <c r="F20" s="928" t="s">
        <v>3852</v>
      </c>
      <c r="G20" s="928" t="s">
        <v>3853</v>
      </c>
      <c r="H20" s="929" t="s">
        <v>3854</v>
      </c>
      <c r="I20" s="925" t="s">
        <v>3855</v>
      </c>
      <c r="J20" s="925" t="s">
        <v>3912</v>
      </c>
      <c r="K20" s="925" t="s">
        <v>3857</v>
      </c>
      <c r="M20" s="949" t="s">
        <v>3785</v>
      </c>
      <c r="N20" s="945">
        <f>R11/Q11</f>
        <v>1559.2324987805168</v>
      </c>
    </row>
    <row r="21" spans="1:15">
      <c r="A21" s="1811" t="s">
        <v>3913</v>
      </c>
      <c r="B21" s="1811" t="s">
        <v>3914</v>
      </c>
      <c r="C21" s="931" t="s">
        <v>3690</v>
      </c>
      <c r="D21" s="932">
        <v>560</v>
      </c>
      <c r="E21" s="933">
        <f>D21*11</f>
        <v>6160</v>
      </c>
      <c r="F21" s="1812">
        <f>SUM(E21:E25)</f>
        <v>14960</v>
      </c>
      <c r="G21" s="1812">
        <v>5500</v>
      </c>
      <c r="H21" s="1811">
        <f>1-G21/F21</f>
        <v>0.63235294117647056</v>
      </c>
      <c r="I21" s="1810" t="s">
        <v>3915</v>
      </c>
      <c r="J21" s="1810" t="s">
        <v>3916</v>
      </c>
      <c r="K21" s="1813" t="s">
        <v>3917</v>
      </c>
      <c r="M21" s="949" t="s">
        <v>3894</v>
      </c>
      <c r="N21" s="945">
        <f>R12/Q12</f>
        <v>1559.2324987805168</v>
      </c>
    </row>
    <row r="22" spans="1:15">
      <c r="A22" s="1811"/>
      <c r="B22" s="1811"/>
      <c r="C22" s="931" t="s">
        <v>3918</v>
      </c>
      <c r="D22" s="932">
        <v>30</v>
      </c>
      <c r="E22" s="933">
        <f>D22*$N$18</f>
        <v>8800</v>
      </c>
      <c r="F22" s="1812"/>
      <c r="G22" s="1812"/>
      <c r="H22" s="1811"/>
      <c r="I22" s="1810"/>
      <c r="J22" s="1810"/>
      <c r="K22" s="1813"/>
      <c r="M22" s="949" t="s">
        <v>3919</v>
      </c>
      <c r="N22" s="951">
        <f>R9/Q9</f>
        <v>14.392411274055499</v>
      </c>
    </row>
    <row r="23" spans="1:15">
      <c r="A23" s="1811"/>
      <c r="B23" s="1811"/>
      <c r="C23" s="931"/>
      <c r="D23" s="932"/>
      <c r="E23" s="933"/>
      <c r="F23" s="1812"/>
      <c r="G23" s="1812"/>
      <c r="H23" s="1811"/>
      <c r="I23" s="1810"/>
      <c r="J23" s="1810"/>
      <c r="K23" s="1813"/>
      <c r="N23" s="952"/>
    </row>
    <row r="24" spans="1:15">
      <c r="A24" s="1811"/>
      <c r="B24" s="1811"/>
      <c r="C24" s="931"/>
      <c r="D24" s="932"/>
      <c r="E24" s="933"/>
      <c r="F24" s="1812"/>
      <c r="G24" s="1812"/>
      <c r="H24" s="1811"/>
      <c r="I24" s="1810"/>
      <c r="J24" s="1810"/>
      <c r="K24" s="1813"/>
      <c r="M24" s="923" t="s">
        <v>3920</v>
      </c>
      <c r="N24" s="67"/>
    </row>
    <row r="25" spans="1:15">
      <c r="A25" s="1811"/>
      <c r="B25" s="1811"/>
      <c r="C25" s="931"/>
      <c r="D25" s="942"/>
      <c r="E25" s="933"/>
      <c r="F25" s="1812"/>
      <c r="G25" s="1812"/>
      <c r="H25" s="1811"/>
      <c r="I25" s="1810"/>
      <c r="J25" s="1810"/>
      <c r="K25" s="1813"/>
      <c r="M25" s="953" t="s">
        <v>3921</v>
      </c>
      <c r="N25" s="953" t="s">
        <v>3922</v>
      </c>
      <c r="O25" s="953" t="s">
        <v>3923</v>
      </c>
    </row>
    <row r="26" spans="1:15">
      <c r="A26" s="1811"/>
      <c r="B26" s="1811" t="s">
        <v>3924</v>
      </c>
      <c r="C26" s="931" t="s">
        <v>3690</v>
      </c>
      <c r="D26" s="932">
        <v>1150</v>
      </c>
      <c r="E26" s="933">
        <f>D26*11</f>
        <v>12650</v>
      </c>
      <c r="F26" s="1812">
        <f>SUM(E26:E30)</f>
        <v>27316.666666666664</v>
      </c>
      <c r="G26" s="1812">
        <v>11000</v>
      </c>
      <c r="H26" s="1811">
        <f>1-G26/F26</f>
        <v>0.59731543624161065</v>
      </c>
      <c r="I26" s="1810" t="s">
        <v>3915</v>
      </c>
      <c r="J26" s="1810" t="s">
        <v>3916</v>
      </c>
      <c r="K26" s="1813"/>
      <c r="M26" s="949" t="s">
        <v>3925</v>
      </c>
      <c r="N26" s="949">
        <v>1</v>
      </c>
      <c r="O26" s="954">
        <v>0.17</v>
      </c>
    </row>
    <row r="27" spans="1:15">
      <c r="A27" s="1811"/>
      <c r="B27" s="1811"/>
      <c r="C27" s="931" t="s">
        <v>3918</v>
      </c>
      <c r="D27" s="932">
        <v>50</v>
      </c>
      <c r="E27" s="933">
        <f>D27*$N$18</f>
        <v>14666.666666666666</v>
      </c>
      <c r="F27" s="1812"/>
      <c r="G27" s="1812"/>
      <c r="H27" s="1811"/>
      <c r="I27" s="1810"/>
      <c r="J27" s="1810"/>
      <c r="K27" s="1813"/>
      <c r="M27" s="949" t="s">
        <v>3926</v>
      </c>
      <c r="N27" s="949">
        <v>1</v>
      </c>
      <c r="O27" s="954">
        <v>0.25</v>
      </c>
    </row>
    <row r="28" spans="1:15">
      <c r="A28" s="1811"/>
      <c r="B28" s="1811"/>
      <c r="C28" s="931"/>
      <c r="D28" s="932"/>
      <c r="E28" s="933"/>
      <c r="F28" s="1812"/>
      <c r="G28" s="1812"/>
      <c r="H28" s="1811"/>
      <c r="I28" s="1810"/>
      <c r="J28" s="1810"/>
      <c r="K28" s="1813"/>
      <c r="M28" s="949" t="s">
        <v>3927</v>
      </c>
      <c r="N28" s="949">
        <v>1</v>
      </c>
      <c r="O28" s="954">
        <v>0.25</v>
      </c>
    </row>
    <row r="29" spans="1:15">
      <c r="A29" s="1811"/>
      <c r="B29" s="1811"/>
      <c r="C29" s="931"/>
      <c r="D29" s="932"/>
      <c r="E29" s="933"/>
      <c r="F29" s="1812"/>
      <c r="G29" s="1812"/>
      <c r="H29" s="1811"/>
      <c r="I29" s="1810"/>
      <c r="J29" s="1810"/>
      <c r="K29" s="1813"/>
      <c r="M29" s="949" t="s">
        <v>3928</v>
      </c>
      <c r="N29" s="949">
        <v>1</v>
      </c>
      <c r="O29" s="954">
        <v>0.17</v>
      </c>
    </row>
    <row r="30" spans="1:15">
      <c r="A30" s="1811"/>
      <c r="B30" s="1811"/>
      <c r="C30" s="931"/>
      <c r="D30" s="942"/>
      <c r="E30" s="933"/>
      <c r="F30" s="1812"/>
      <c r="G30" s="1812"/>
      <c r="H30" s="1811"/>
      <c r="I30" s="1810"/>
      <c r="J30" s="1810"/>
      <c r="K30" s="1813"/>
      <c r="M30" s="949" t="s">
        <v>3929</v>
      </c>
      <c r="N30" s="949">
        <v>1</v>
      </c>
      <c r="O30" s="954">
        <v>0.16</v>
      </c>
    </row>
    <row r="31" spans="1:15">
      <c r="A31" s="1811"/>
      <c r="B31" s="1811" t="s">
        <v>3930</v>
      </c>
      <c r="C31" s="931" t="s">
        <v>3690</v>
      </c>
      <c r="D31" s="932">
        <v>3500</v>
      </c>
      <c r="E31" s="933">
        <f>D31*11</f>
        <v>38500</v>
      </c>
      <c r="F31" s="1812">
        <f>SUM(E31:E35)</f>
        <v>99017.983308943658</v>
      </c>
      <c r="G31" s="1812">
        <v>33000</v>
      </c>
      <c r="H31" s="1811">
        <f>1-G31/F31</f>
        <v>0.66672720553157006</v>
      </c>
      <c r="I31" s="1810" t="s">
        <v>3915</v>
      </c>
      <c r="J31" s="1810" t="s">
        <v>3916</v>
      </c>
      <c r="K31" s="1813"/>
      <c r="M31" s="67" t="s">
        <v>3931</v>
      </c>
      <c r="N31" s="67"/>
    </row>
    <row r="32" spans="1:15">
      <c r="A32" s="1811"/>
      <c r="B32" s="1811"/>
      <c r="C32" s="931" t="s">
        <v>3918</v>
      </c>
      <c r="D32" s="932">
        <v>100</v>
      </c>
      <c r="E32" s="933">
        <f>D32*$N$18</f>
        <v>29333.333333333332</v>
      </c>
      <c r="F32" s="1812"/>
      <c r="G32" s="1812"/>
      <c r="H32" s="1811"/>
      <c r="I32" s="1810"/>
      <c r="J32" s="1810"/>
      <c r="K32" s="1813"/>
      <c r="M32" s="67"/>
      <c r="N32" s="67"/>
    </row>
    <row r="33" spans="1:13">
      <c r="A33" s="1811"/>
      <c r="B33" s="1811"/>
      <c r="C33" s="931" t="s">
        <v>3932</v>
      </c>
      <c r="D33" s="942">
        <v>20</v>
      </c>
      <c r="E33" s="933">
        <f>D33*N21</f>
        <v>31184.649975610337</v>
      </c>
      <c r="F33" s="1812"/>
      <c r="G33" s="1812"/>
      <c r="H33" s="1811"/>
      <c r="I33" s="1810"/>
      <c r="J33" s="1810"/>
      <c r="K33" s="1813"/>
    </row>
    <row r="34" spans="1:13">
      <c r="A34" s="1811"/>
      <c r="B34" s="1811"/>
      <c r="C34" s="955" t="s">
        <v>3933</v>
      </c>
      <c r="D34" s="932">
        <v>1</v>
      </c>
      <c r="E34" s="933"/>
      <c r="F34" s="1812"/>
      <c r="G34" s="1812"/>
      <c r="H34" s="1811"/>
      <c r="I34" s="1810"/>
      <c r="J34" s="1810"/>
      <c r="K34" s="1813"/>
    </row>
    <row r="35" spans="1:13">
      <c r="A35" s="1811"/>
      <c r="B35" s="1811"/>
      <c r="C35" s="931"/>
      <c r="D35" s="942"/>
      <c r="E35" s="933"/>
      <c r="F35" s="1812"/>
      <c r="G35" s="1812"/>
      <c r="H35" s="1811"/>
      <c r="I35" s="1810"/>
      <c r="J35" s="1810"/>
      <c r="K35" s="1813"/>
    </row>
    <row r="36" spans="1:13">
      <c r="A36" s="1811"/>
      <c r="B36" s="1811" t="s">
        <v>3934</v>
      </c>
      <c r="C36" s="931" t="s">
        <v>3690</v>
      </c>
      <c r="D36" s="932">
        <v>6000</v>
      </c>
      <c r="E36" s="933">
        <f>D36*11</f>
        <v>66000</v>
      </c>
      <c r="F36" s="1812">
        <f>SUM(E36:E40)</f>
        <v>148980.81246951292</v>
      </c>
      <c r="G36" s="1812">
        <v>55000</v>
      </c>
      <c r="H36" s="1811">
        <f>1-G36/F36</f>
        <v>0.63082494256597599</v>
      </c>
      <c r="I36" s="1810" t="s">
        <v>3915</v>
      </c>
      <c r="J36" s="1810" t="s">
        <v>3916</v>
      </c>
      <c r="K36" s="1813"/>
    </row>
    <row r="37" spans="1:13">
      <c r="A37" s="1811"/>
      <c r="B37" s="1811"/>
      <c r="C37" s="931" t="s">
        <v>3918</v>
      </c>
      <c r="D37" s="942">
        <v>150</v>
      </c>
      <c r="E37" s="933">
        <f>D37*$N$18</f>
        <v>44000</v>
      </c>
      <c r="F37" s="1812"/>
      <c r="G37" s="1812"/>
      <c r="H37" s="1811"/>
      <c r="I37" s="1810"/>
      <c r="J37" s="1810"/>
      <c r="K37" s="1813"/>
    </row>
    <row r="38" spans="1:13">
      <c r="A38" s="1811"/>
      <c r="B38" s="1811"/>
      <c r="C38" s="931" t="s">
        <v>3935</v>
      </c>
      <c r="D38" s="932">
        <v>25</v>
      </c>
      <c r="E38" s="933">
        <f>D38*N20</f>
        <v>38980.812469512923</v>
      </c>
      <c r="F38" s="1812"/>
      <c r="G38" s="1812"/>
      <c r="H38" s="1811"/>
      <c r="I38" s="1810"/>
      <c r="J38" s="1810"/>
      <c r="K38" s="1813"/>
      <c r="M38" s="956"/>
    </row>
    <row r="39" spans="1:13">
      <c r="A39" s="1811"/>
      <c r="B39" s="1811"/>
      <c r="C39" s="955" t="s">
        <v>3936</v>
      </c>
      <c r="D39" s="932">
        <v>1</v>
      </c>
      <c r="E39" s="933"/>
      <c r="F39" s="1812"/>
      <c r="G39" s="1812"/>
      <c r="H39" s="1811"/>
      <c r="I39" s="1810"/>
      <c r="J39" s="1810"/>
      <c r="K39" s="1813"/>
    </row>
    <row r="40" spans="1:13">
      <c r="A40" s="1811"/>
      <c r="B40" s="1811"/>
      <c r="C40" s="931"/>
      <c r="D40" s="932"/>
      <c r="E40" s="933"/>
      <c r="F40" s="1812"/>
      <c r="G40" s="1812"/>
      <c r="H40" s="1811"/>
      <c r="I40" s="1810"/>
      <c r="J40" s="1810"/>
      <c r="K40" s="1813"/>
    </row>
    <row r="41" spans="1:13">
      <c r="A41" s="1811"/>
      <c r="B41" s="1811" t="s">
        <v>3937</v>
      </c>
      <c r="C41" s="931" t="s">
        <v>3690</v>
      </c>
      <c r="D41" s="932">
        <v>12500</v>
      </c>
      <c r="E41" s="933">
        <f>D41*11</f>
        <v>137500</v>
      </c>
      <c r="F41" s="1812">
        <f>SUM(E41:E45)</f>
        <v>272276.97496341553</v>
      </c>
      <c r="G41" s="1812">
        <v>110000</v>
      </c>
      <c r="H41" s="1811">
        <f>1-G41/F41</f>
        <v>0.59599962495991399</v>
      </c>
      <c r="I41" s="1810" t="s">
        <v>3915</v>
      </c>
      <c r="J41" s="1810" t="s">
        <v>3916</v>
      </c>
      <c r="K41" s="1813"/>
    </row>
    <row r="42" spans="1:13">
      <c r="A42" s="1811"/>
      <c r="B42" s="1811"/>
      <c r="C42" s="931" t="s">
        <v>3918</v>
      </c>
      <c r="D42" s="942">
        <v>300</v>
      </c>
      <c r="E42" s="933">
        <f>D42*$N$18</f>
        <v>88000</v>
      </c>
      <c r="F42" s="1812"/>
      <c r="G42" s="1812"/>
      <c r="H42" s="1811"/>
      <c r="I42" s="1810"/>
      <c r="J42" s="1810"/>
      <c r="K42" s="1813"/>
    </row>
    <row r="43" spans="1:13">
      <c r="A43" s="1811"/>
      <c r="B43" s="1811"/>
      <c r="C43" s="931" t="s">
        <v>3938</v>
      </c>
      <c r="D43" s="932">
        <v>30</v>
      </c>
      <c r="E43" s="933">
        <f>D43*N19</f>
        <v>46776.974963415501</v>
      </c>
      <c r="F43" s="1812"/>
      <c r="G43" s="1812"/>
      <c r="H43" s="1811"/>
      <c r="I43" s="1810"/>
      <c r="J43" s="1810"/>
      <c r="K43" s="1813"/>
    </row>
    <row r="44" spans="1:13">
      <c r="A44" s="1811"/>
      <c r="B44" s="1811"/>
      <c r="C44" s="955" t="s">
        <v>3939</v>
      </c>
      <c r="D44" s="932">
        <v>1</v>
      </c>
      <c r="E44" s="933"/>
      <c r="F44" s="1812"/>
      <c r="G44" s="1812"/>
      <c r="H44" s="1811"/>
      <c r="I44" s="1810"/>
      <c r="J44" s="1810"/>
      <c r="K44" s="1813"/>
    </row>
    <row r="45" spans="1:13">
      <c r="A45" s="1811"/>
      <c r="B45" s="1811"/>
      <c r="C45" s="931"/>
      <c r="D45" s="932"/>
      <c r="E45" s="933"/>
      <c r="F45" s="1812"/>
      <c r="G45" s="1812"/>
      <c r="H45" s="1811"/>
      <c r="I45" s="1810"/>
      <c r="J45" s="1810"/>
      <c r="K45" s="1813"/>
    </row>
    <row r="46" spans="1:13">
      <c r="M46" s="956"/>
    </row>
    <row r="47" spans="1:13">
      <c r="A47" s="923" t="s">
        <v>3940</v>
      </c>
      <c r="E47" s="948"/>
    </row>
    <row r="48" spans="1:13">
      <c r="A48" s="925" t="s">
        <v>3847</v>
      </c>
      <c r="B48" s="925" t="s">
        <v>3848</v>
      </c>
      <c r="C48" s="926" t="s">
        <v>3849</v>
      </c>
      <c r="D48" s="927" t="s">
        <v>3850</v>
      </c>
      <c r="E48" s="950" t="s">
        <v>3851</v>
      </c>
      <c r="F48" s="928" t="s">
        <v>3852</v>
      </c>
      <c r="G48" s="928" t="s">
        <v>3853</v>
      </c>
      <c r="H48" s="929" t="s">
        <v>3854</v>
      </c>
      <c r="I48" s="925" t="s">
        <v>3855</v>
      </c>
      <c r="J48" s="925" t="s">
        <v>3856</v>
      </c>
      <c r="K48" s="925" t="s">
        <v>3857</v>
      </c>
    </row>
    <row r="49" spans="1:13">
      <c r="A49" s="1811" t="s">
        <v>3941</v>
      </c>
      <c r="B49" s="1810" t="s">
        <v>3942</v>
      </c>
      <c r="C49" s="957" t="s">
        <v>3938</v>
      </c>
      <c r="D49" s="958">
        <v>50</v>
      </c>
      <c r="E49" s="933">
        <f>D49*$N$19</f>
        <v>77961.624939025845</v>
      </c>
      <c r="F49" s="1812">
        <f>SUM(E49:E51)</f>
        <v>233884.87481707754</v>
      </c>
      <c r="G49" s="1812">
        <v>44000</v>
      </c>
      <c r="H49" s="1811">
        <f>1-G49/F49</f>
        <v>0.81187325587252013</v>
      </c>
      <c r="I49" s="1810" t="s">
        <v>3943</v>
      </c>
      <c r="J49" s="1810" t="s">
        <v>3916</v>
      </c>
      <c r="K49" s="1810" t="s">
        <v>3944</v>
      </c>
    </row>
    <row r="50" spans="1:13">
      <c r="A50" s="1811"/>
      <c r="B50" s="1810"/>
      <c r="C50" s="957" t="s">
        <v>3932</v>
      </c>
      <c r="D50" s="958">
        <v>50</v>
      </c>
      <c r="E50" s="933">
        <f>D50*$N$20</f>
        <v>77961.624939025845</v>
      </c>
      <c r="F50" s="1812"/>
      <c r="G50" s="1812"/>
      <c r="H50" s="1811"/>
      <c r="I50" s="1810"/>
      <c r="J50" s="1810"/>
      <c r="K50" s="1810"/>
    </row>
    <row r="51" spans="1:13">
      <c r="A51" s="1811"/>
      <c r="B51" s="1810"/>
      <c r="C51" s="957" t="s">
        <v>3945</v>
      </c>
      <c r="D51" s="958">
        <v>50</v>
      </c>
      <c r="E51" s="933">
        <f>D51*$N$21</f>
        <v>77961.624939025845</v>
      </c>
      <c r="F51" s="1812"/>
      <c r="G51" s="1812"/>
      <c r="H51" s="1811"/>
      <c r="I51" s="1810"/>
      <c r="J51" s="1810"/>
      <c r="K51" s="1810"/>
    </row>
    <row r="52" spans="1:13">
      <c r="A52" s="1811"/>
      <c r="B52" s="1811" t="s">
        <v>3946</v>
      </c>
      <c r="C52" s="931" t="s">
        <v>3947</v>
      </c>
      <c r="D52" s="932">
        <v>5000</v>
      </c>
      <c r="E52" s="933">
        <f>D52*N22</f>
        <v>71962.056370277496</v>
      </c>
      <c r="F52" s="1812">
        <f>SUM(E52:E54)</f>
        <v>77462.056370277496</v>
      </c>
      <c r="G52" s="1812">
        <v>22000</v>
      </c>
      <c r="H52" s="1811">
        <f>1-G52/F52</f>
        <v>0.71598998231033939</v>
      </c>
      <c r="I52" s="1810" t="s">
        <v>3948</v>
      </c>
      <c r="J52" s="1810" t="s">
        <v>3949</v>
      </c>
      <c r="K52" s="1811" t="s">
        <v>3950</v>
      </c>
    </row>
    <row r="53" spans="1:13">
      <c r="A53" s="1811"/>
      <c r="B53" s="1811"/>
      <c r="C53" s="931" t="s">
        <v>1780</v>
      </c>
      <c r="D53" s="942">
        <v>300000</v>
      </c>
      <c r="E53" s="933">
        <f>D53*N5</f>
        <v>5500</v>
      </c>
      <c r="F53" s="1812"/>
      <c r="G53" s="1812"/>
      <c r="H53" s="1811"/>
      <c r="I53" s="1810"/>
      <c r="J53" s="1810"/>
      <c r="K53" s="1811"/>
    </row>
    <row r="54" spans="1:13">
      <c r="A54" s="1811"/>
      <c r="B54" s="1811"/>
      <c r="C54" s="931"/>
      <c r="D54" s="932"/>
      <c r="E54" s="933"/>
      <c r="F54" s="1812"/>
      <c r="G54" s="1812"/>
      <c r="H54" s="1811"/>
      <c r="I54" s="1810"/>
      <c r="J54" s="1810"/>
      <c r="K54" s="1811"/>
    </row>
    <row r="55" spans="1:13">
      <c r="A55" s="1811"/>
      <c r="B55" s="1811" t="s">
        <v>3951</v>
      </c>
      <c r="C55" s="931" t="s">
        <v>3952</v>
      </c>
      <c r="D55" s="932">
        <v>100</v>
      </c>
      <c r="E55" s="933">
        <f>R13</f>
        <v>148500</v>
      </c>
      <c r="F55" s="1812">
        <f>SUM(E55:E57)</f>
        <v>319000</v>
      </c>
      <c r="G55" s="1812">
        <v>33000</v>
      </c>
      <c r="H55" s="1811">
        <f>1-G55/F55</f>
        <v>0.89655172413793105</v>
      </c>
      <c r="I55" s="1810" t="s">
        <v>3948</v>
      </c>
      <c r="J55" s="1810" t="s">
        <v>3916</v>
      </c>
      <c r="K55" s="1811" t="s">
        <v>3953</v>
      </c>
    </row>
    <row r="56" spans="1:13">
      <c r="A56" s="1811"/>
      <c r="B56" s="1811"/>
      <c r="C56" s="931" t="s">
        <v>3345</v>
      </c>
      <c r="D56" s="942">
        <v>50</v>
      </c>
      <c r="E56" s="933">
        <f>R14</f>
        <v>165000.00000000003</v>
      </c>
      <c r="F56" s="1812"/>
      <c r="G56" s="1812"/>
      <c r="H56" s="1811"/>
      <c r="I56" s="1810"/>
      <c r="J56" s="1810"/>
      <c r="K56" s="1811"/>
      <c r="M56" s="956"/>
    </row>
    <row r="57" spans="1:13">
      <c r="A57" s="1811"/>
      <c r="B57" s="1811"/>
      <c r="C57" s="931" t="s">
        <v>3954</v>
      </c>
      <c r="D57" s="932">
        <v>50</v>
      </c>
      <c r="E57" s="933">
        <f>D57*N14</f>
        <v>5500</v>
      </c>
      <c r="F57" s="1812"/>
      <c r="G57" s="1812"/>
      <c r="H57" s="1811"/>
      <c r="I57" s="1810"/>
      <c r="J57" s="1810"/>
      <c r="K57" s="1811"/>
    </row>
    <row r="58" spans="1:13">
      <c r="A58" s="1811"/>
      <c r="B58" s="1807" t="s">
        <v>3955</v>
      </c>
      <c r="C58" s="959" t="s">
        <v>3956</v>
      </c>
      <c r="D58" s="960">
        <v>30</v>
      </c>
      <c r="E58" s="961">
        <f>D58*N19</f>
        <v>46776.974963415501</v>
      </c>
      <c r="F58" s="1808">
        <f>SUM(E58:E60)</f>
        <v>52276.974963415501</v>
      </c>
      <c r="G58" s="1808">
        <v>22000</v>
      </c>
      <c r="H58" s="1807">
        <f>1-G58/F58</f>
        <v>0.57916463193602818</v>
      </c>
      <c r="I58" s="1809" t="s">
        <v>3948</v>
      </c>
      <c r="J58" s="1809" t="s">
        <v>3949</v>
      </c>
      <c r="K58" s="1807"/>
    </row>
    <row r="59" spans="1:13">
      <c r="A59" s="1811"/>
      <c r="B59" s="1807"/>
      <c r="C59" s="959" t="s">
        <v>3957</v>
      </c>
      <c r="D59" s="960">
        <v>300000</v>
      </c>
      <c r="E59" s="961">
        <f>D59*$N$5</f>
        <v>5500</v>
      </c>
      <c r="F59" s="1808"/>
      <c r="G59" s="1808"/>
      <c r="H59" s="1807"/>
      <c r="I59" s="1809"/>
      <c r="J59" s="1809"/>
      <c r="K59" s="1807"/>
    </row>
    <row r="60" spans="1:13">
      <c r="A60" s="1811"/>
      <c r="B60" s="1807"/>
      <c r="C60" s="959"/>
      <c r="D60" s="960"/>
      <c r="E60" s="961"/>
      <c r="F60" s="1808"/>
      <c r="G60" s="1808"/>
      <c r="H60" s="1807"/>
      <c r="I60" s="1809"/>
      <c r="J60" s="1809"/>
      <c r="K60" s="1807"/>
    </row>
    <row r="61" spans="1:13">
      <c r="A61" s="1811"/>
      <c r="B61" s="1807" t="s">
        <v>3958</v>
      </c>
      <c r="C61" s="959" t="s">
        <v>3935</v>
      </c>
      <c r="D61" s="960">
        <v>30</v>
      </c>
      <c r="E61" s="961">
        <f>D61*N20</f>
        <v>46776.974963415501</v>
      </c>
      <c r="F61" s="1808">
        <f>SUM(E61:E63)</f>
        <v>52276.974963415501</v>
      </c>
      <c r="G61" s="1808">
        <v>22000</v>
      </c>
      <c r="H61" s="1807">
        <f>1-G61/F61</f>
        <v>0.57916463193602818</v>
      </c>
      <c r="I61" s="1809" t="s">
        <v>3948</v>
      </c>
      <c r="J61" s="1809" t="s">
        <v>3916</v>
      </c>
      <c r="K61" s="1807"/>
    </row>
    <row r="62" spans="1:13">
      <c r="A62" s="1811"/>
      <c r="B62" s="1807"/>
      <c r="C62" s="959" t="s">
        <v>3959</v>
      </c>
      <c r="D62" s="960">
        <v>300000</v>
      </c>
      <c r="E62" s="961">
        <f>D62*$N$5</f>
        <v>5500</v>
      </c>
      <c r="F62" s="1808"/>
      <c r="G62" s="1808"/>
      <c r="H62" s="1807"/>
      <c r="I62" s="1809"/>
      <c r="J62" s="1809"/>
      <c r="K62" s="1807"/>
    </row>
    <row r="63" spans="1:13">
      <c r="A63" s="1811"/>
      <c r="B63" s="1807"/>
      <c r="C63" s="959"/>
      <c r="D63" s="960"/>
      <c r="E63" s="961"/>
      <c r="F63" s="1808"/>
      <c r="G63" s="1808"/>
      <c r="H63" s="1807"/>
      <c r="I63" s="1809"/>
      <c r="J63" s="1809"/>
      <c r="K63" s="1807"/>
    </row>
    <row r="64" spans="1:13">
      <c r="A64" s="1811"/>
      <c r="B64" s="1807" t="s">
        <v>3960</v>
      </c>
      <c r="C64" s="959" t="s">
        <v>3961</v>
      </c>
      <c r="D64" s="960">
        <v>30</v>
      </c>
      <c r="E64" s="961">
        <f>D64*N21</f>
        <v>46776.974963415501</v>
      </c>
      <c r="F64" s="1808">
        <f>SUM(E64:E66)</f>
        <v>52276.974963415501</v>
      </c>
      <c r="G64" s="1808">
        <v>22000</v>
      </c>
      <c r="H64" s="1807">
        <f>1-G64/F64</f>
        <v>0.57916463193602818</v>
      </c>
      <c r="I64" s="1809" t="s">
        <v>3948</v>
      </c>
      <c r="J64" s="1809" t="s">
        <v>3949</v>
      </c>
      <c r="K64" s="1807"/>
    </row>
    <row r="65" spans="1:11">
      <c r="A65" s="1811"/>
      <c r="B65" s="1807"/>
      <c r="C65" s="959" t="s">
        <v>3957</v>
      </c>
      <c r="D65" s="960">
        <v>300000</v>
      </c>
      <c r="E65" s="961">
        <f>D65*$N$5</f>
        <v>5500</v>
      </c>
      <c r="F65" s="1808"/>
      <c r="G65" s="1808"/>
      <c r="H65" s="1807"/>
      <c r="I65" s="1809"/>
      <c r="J65" s="1809"/>
      <c r="K65" s="1807"/>
    </row>
    <row r="66" spans="1:11">
      <c r="A66" s="1811"/>
      <c r="B66" s="1807"/>
      <c r="C66" s="959"/>
      <c r="D66" s="960"/>
      <c r="E66" s="961"/>
      <c r="F66" s="1808"/>
      <c r="G66" s="1808"/>
      <c r="H66" s="1807"/>
      <c r="I66" s="1809"/>
      <c r="J66" s="1809"/>
      <c r="K66" s="1807"/>
    </row>
  </sheetData>
  <mergeCells count="95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H13:H17"/>
    <mergeCell ref="I13:I17"/>
    <mergeCell ref="I36:I40"/>
    <mergeCell ref="J36:J40"/>
    <mergeCell ref="B41:B45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J41:J45"/>
    <mergeCell ref="J31:J35"/>
    <mergeCell ref="B36:B40"/>
    <mergeCell ref="F36:F40"/>
    <mergeCell ref="G36:G40"/>
    <mergeCell ref="H36:H40"/>
    <mergeCell ref="F41:F45"/>
    <mergeCell ref="G41:G45"/>
    <mergeCell ref="H41:H45"/>
    <mergeCell ref="I41:I45"/>
    <mergeCell ref="A49:A66"/>
    <mergeCell ref="B49:B51"/>
    <mergeCell ref="F49:F51"/>
    <mergeCell ref="G49:G51"/>
    <mergeCell ref="H49:H51"/>
    <mergeCell ref="B55:B57"/>
    <mergeCell ref="F55:F57"/>
    <mergeCell ref="G55:G57"/>
    <mergeCell ref="H55:H57"/>
    <mergeCell ref="I55:I57"/>
    <mergeCell ref="J49:J51"/>
    <mergeCell ref="K49:K51"/>
    <mergeCell ref="B52:B54"/>
    <mergeCell ref="F52:F54"/>
    <mergeCell ref="G52:G54"/>
    <mergeCell ref="H52:H54"/>
    <mergeCell ref="I52:I54"/>
    <mergeCell ref="J52:J54"/>
    <mergeCell ref="K52:K54"/>
    <mergeCell ref="I49:I51"/>
    <mergeCell ref="J55:J57"/>
    <mergeCell ref="K55:K57"/>
    <mergeCell ref="B58:B60"/>
    <mergeCell ref="F58:F60"/>
    <mergeCell ref="G58:G60"/>
    <mergeCell ref="H58:H60"/>
    <mergeCell ref="I58:I60"/>
    <mergeCell ref="J58:J60"/>
    <mergeCell ref="K58:K60"/>
    <mergeCell ref="K61:K63"/>
    <mergeCell ref="B64:B66"/>
    <mergeCell ref="F64:F66"/>
    <mergeCell ref="G64:G66"/>
    <mergeCell ref="H64:H66"/>
    <mergeCell ref="I64:I66"/>
    <mergeCell ref="J64:J66"/>
    <mergeCell ref="K64:K66"/>
    <mergeCell ref="B61:B63"/>
    <mergeCell ref="F61:F63"/>
    <mergeCell ref="G61:G63"/>
    <mergeCell ref="H61:H63"/>
    <mergeCell ref="I61:I63"/>
    <mergeCell ref="J61:J6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27"/>
  <sheetViews>
    <sheetView zoomScale="85" workbookViewId="0">
      <pane ySplit="1" topLeftCell="A14" activePane="bottomLeft" state="frozen"/>
      <selection pane="bottomLeft" activeCell="H2" sqref="H2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6384" width="9" style="207"/>
  </cols>
  <sheetData>
    <row r="1" spans="1:10" ht="130.5" customHeight="1">
      <c r="A1" s="827" t="s">
        <v>10</v>
      </c>
      <c r="B1" s="828" t="s">
        <v>508</v>
      </c>
      <c r="C1" s="829" t="s">
        <v>509</v>
      </c>
      <c r="D1" s="38" t="s">
        <v>741</v>
      </c>
      <c r="E1" s="828" t="s">
        <v>510</v>
      </c>
      <c r="F1" s="830" t="s">
        <v>511</v>
      </c>
      <c r="G1" s="830" t="s">
        <v>512</v>
      </c>
      <c r="H1" s="830" t="s">
        <v>513</v>
      </c>
      <c r="I1" s="38" t="s">
        <v>241</v>
      </c>
    </row>
    <row r="2" spans="1:10" s="217" customFormat="1" ht="16.5" customHeight="1">
      <c r="A2" s="833" t="s">
        <v>3763</v>
      </c>
      <c r="B2" s="835">
        <v>7</v>
      </c>
      <c r="C2" s="836">
        <v>2</v>
      </c>
      <c r="D2" s="831" t="s">
        <v>743</v>
      </c>
      <c r="E2" s="837">
        <v>160006000</v>
      </c>
      <c r="F2" s="838">
        <v>40</v>
      </c>
      <c r="G2" s="839">
        <v>1</v>
      </c>
      <c r="H2" s="840">
        <v>3</v>
      </c>
      <c r="I2" s="841" t="s">
        <v>3567</v>
      </c>
      <c r="J2" s="207"/>
    </row>
    <row r="3" spans="1:10" s="217" customFormat="1" ht="16.5" customHeight="1">
      <c r="A3" s="833" t="s">
        <v>3763</v>
      </c>
      <c r="B3" s="842">
        <v>8</v>
      </c>
      <c r="C3" s="842">
        <v>2</v>
      </c>
      <c r="D3" s="831" t="s">
        <v>743</v>
      </c>
      <c r="E3" s="837">
        <v>160006009</v>
      </c>
      <c r="F3" s="843">
        <v>5</v>
      </c>
      <c r="G3" s="832">
        <v>1</v>
      </c>
      <c r="H3" s="834">
        <v>1</v>
      </c>
      <c r="I3" s="844" t="s">
        <v>3576</v>
      </c>
      <c r="J3" s="207"/>
    </row>
    <row r="4" spans="1:10" s="217" customFormat="1" ht="16.5" customHeight="1">
      <c r="A4" s="833" t="s">
        <v>3763</v>
      </c>
      <c r="B4" s="842">
        <v>8</v>
      </c>
      <c r="C4" s="842">
        <v>2</v>
      </c>
      <c r="D4" s="831" t="s">
        <v>743</v>
      </c>
      <c r="E4" s="837">
        <v>160006010</v>
      </c>
      <c r="F4" s="843">
        <v>7</v>
      </c>
      <c r="G4" s="832">
        <v>1</v>
      </c>
      <c r="H4" s="834">
        <v>1</v>
      </c>
      <c r="I4" s="844" t="s">
        <v>3577</v>
      </c>
      <c r="J4" s="207"/>
    </row>
    <row r="5" spans="1:10" s="217" customFormat="1" ht="16.5" customHeight="1">
      <c r="A5" s="833" t="s">
        <v>3763</v>
      </c>
      <c r="B5" s="842">
        <v>8</v>
      </c>
      <c r="C5" s="842">
        <v>2</v>
      </c>
      <c r="D5" s="831" t="s">
        <v>743</v>
      </c>
      <c r="E5" s="837">
        <v>160006011</v>
      </c>
      <c r="F5" s="843">
        <v>7</v>
      </c>
      <c r="G5" s="832">
        <v>1</v>
      </c>
      <c r="H5" s="834">
        <v>1</v>
      </c>
      <c r="I5" s="844" t="s">
        <v>3578</v>
      </c>
      <c r="J5" s="207"/>
    </row>
    <row r="6" spans="1:10" s="217" customFormat="1" ht="16.5" customHeight="1">
      <c r="A6" s="833" t="s">
        <v>3763</v>
      </c>
      <c r="B6" s="842">
        <v>8</v>
      </c>
      <c r="C6" s="842">
        <v>2</v>
      </c>
      <c r="D6" s="831" t="s">
        <v>743</v>
      </c>
      <c r="E6" s="837">
        <v>160006012</v>
      </c>
      <c r="F6" s="843">
        <v>7</v>
      </c>
      <c r="G6" s="832">
        <v>1</v>
      </c>
      <c r="H6" s="834">
        <v>1</v>
      </c>
      <c r="I6" s="844" t="s">
        <v>3579</v>
      </c>
      <c r="J6" s="207"/>
    </row>
    <row r="7" spans="1:10" s="217" customFormat="1" ht="16.5" customHeight="1">
      <c r="A7" s="833" t="s">
        <v>3763</v>
      </c>
      <c r="B7" s="842">
        <v>8</v>
      </c>
      <c r="C7" s="842">
        <v>2</v>
      </c>
      <c r="D7" s="831" t="s">
        <v>743</v>
      </c>
      <c r="E7" s="837">
        <v>160006013</v>
      </c>
      <c r="F7" s="843">
        <v>7</v>
      </c>
      <c r="G7" s="832">
        <v>1</v>
      </c>
      <c r="H7" s="834">
        <v>1</v>
      </c>
      <c r="I7" s="844" t="s">
        <v>3580</v>
      </c>
      <c r="J7" s="207"/>
    </row>
    <row r="8" spans="1:10" s="217" customFormat="1" ht="16.5" customHeight="1">
      <c r="A8" s="833" t="s">
        <v>3763</v>
      </c>
      <c r="B8" s="842">
        <v>8</v>
      </c>
      <c r="C8" s="842">
        <v>2</v>
      </c>
      <c r="D8" s="831" t="s">
        <v>743</v>
      </c>
      <c r="E8" s="837">
        <v>160006014</v>
      </c>
      <c r="F8" s="843">
        <v>7</v>
      </c>
      <c r="G8" s="832">
        <v>1</v>
      </c>
      <c r="H8" s="834">
        <v>1</v>
      </c>
      <c r="I8" s="844" t="s">
        <v>3581</v>
      </c>
      <c r="J8" s="207"/>
    </row>
    <row r="9" spans="1:10" s="217" customFormat="1" ht="16.5" customHeight="1">
      <c r="A9" s="833" t="s">
        <v>3763</v>
      </c>
      <c r="B9" s="842">
        <v>8</v>
      </c>
      <c r="C9" s="842">
        <v>2</v>
      </c>
      <c r="D9" s="831" t="s">
        <v>743</v>
      </c>
      <c r="E9" s="837">
        <v>160006015</v>
      </c>
      <c r="F9" s="843">
        <v>6</v>
      </c>
      <c r="G9" s="832">
        <v>1</v>
      </c>
      <c r="H9" s="834">
        <v>1</v>
      </c>
      <c r="I9" s="844" t="s">
        <v>3582</v>
      </c>
      <c r="J9" s="207"/>
    </row>
    <row r="10" spans="1:10" s="217" customFormat="1" ht="16.5" customHeight="1">
      <c r="A10" s="833" t="s">
        <v>3763</v>
      </c>
      <c r="B10" s="842">
        <v>8</v>
      </c>
      <c r="C10" s="842">
        <v>2</v>
      </c>
      <c r="D10" s="831" t="s">
        <v>743</v>
      </c>
      <c r="E10" s="837">
        <v>160006016</v>
      </c>
      <c r="F10" s="843">
        <v>6</v>
      </c>
      <c r="G10" s="832">
        <v>1</v>
      </c>
      <c r="H10" s="834">
        <v>1</v>
      </c>
      <c r="I10" s="844" t="s">
        <v>3583</v>
      </c>
      <c r="J10" s="207"/>
    </row>
    <row r="11" spans="1:10" s="217" customFormat="1" ht="16.5" customHeight="1">
      <c r="A11" s="845" t="s">
        <v>3764</v>
      </c>
      <c r="B11" s="835">
        <v>7</v>
      </c>
      <c r="C11" s="836">
        <v>2</v>
      </c>
      <c r="D11" s="831" t="s">
        <v>743</v>
      </c>
      <c r="E11" s="837">
        <v>160006000</v>
      </c>
      <c r="F11" s="838">
        <v>43</v>
      </c>
      <c r="G11" s="839">
        <v>1</v>
      </c>
      <c r="H11" s="840">
        <v>3</v>
      </c>
      <c r="I11" s="841" t="s">
        <v>3567</v>
      </c>
      <c r="J11" s="207"/>
    </row>
    <row r="12" spans="1:10" s="217" customFormat="1" ht="16.5" customHeight="1">
      <c r="A12" s="845" t="s">
        <v>3764</v>
      </c>
      <c r="B12" s="842">
        <v>8</v>
      </c>
      <c r="C12" s="842">
        <v>2</v>
      </c>
      <c r="D12" s="831" t="s">
        <v>743</v>
      </c>
      <c r="E12" s="837">
        <v>160006009</v>
      </c>
      <c r="F12" s="843">
        <v>5</v>
      </c>
      <c r="G12" s="832">
        <v>1</v>
      </c>
      <c r="H12" s="834">
        <v>1</v>
      </c>
      <c r="I12" s="844" t="s">
        <v>3576</v>
      </c>
      <c r="J12" s="207"/>
    </row>
    <row r="13" spans="1:10" s="217" customFormat="1" ht="16.5" customHeight="1">
      <c r="A13" s="845" t="s">
        <v>3764</v>
      </c>
      <c r="B13" s="842">
        <v>8</v>
      </c>
      <c r="C13" s="842">
        <v>2</v>
      </c>
      <c r="D13" s="831" t="s">
        <v>743</v>
      </c>
      <c r="E13" s="837">
        <v>160006010</v>
      </c>
      <c r="F13" s="843">
        <v>7</v>
      </c>
      <c r="G13" s="832">
        <v>1</v>
      </c>
      <c r="H13" s="834">
        <v>1</v>
      </c>
      <c r="I13" s="844" t="s">
        <v>3577</v>
      </c>
      <c r="J13" s="207"/>
    </row>
    <row r="14" spans="1:10" s="217" customFormat="1" ht="16.5" customHeight="1">
      <c r="A14" s="845" t="s">
        <v>3764</v>
      </c>
      <c r="B14" s="842">
        <v>8</v>
      </c>
      <c r="C14" s="842">
        <v>2</v>
      </c>
      <c r="D14" s="831" t="s">
        <v>743</v>
      </c>
      <c r="E14" s="837">
        <v>160006011</v>
      </c>
      <c r="F14" s="843">
        <v>7</v>
      </c>
      <c r="G14" s="832">
        <v>1</v>
      </c>
      <c r="H14" s="834">
        <v>1</v>
      </c>
      <c r="I14" s="844" t="s">
        <v>3578</v>
      </c>
      <c r="J14" s="207"/>
    </row>
    <row r="15" spans="1:10" s="217" customFormat="1" ht="16.5" customHeight="1">
      <c r="A15" s="845" t="s">
        <v>3764</v>
      </c>
      <c r="B15" s="842">
        <v>8</v>
      </c>
      <c r="C15" s="842">
        <v>2</v>
      </c>
      <c r="D15" s="831" t="s">
        <v>743</v>
      </c>
      <c r="E15" s="837">
        <v>160006012</v>
      </c>
      <c r="F15" s="843">
        <v>7</v>
      </c>
      <c r="G15" s="832">
        <v>1</v>
      </c>
      <c r="H15" s="834">
        <v>1</v>
      </c>
      <c r="I15" s="844" t="s">
        <v>3579</v>
      </c>
      <c r="J15" s="207"/>
    </row>
    <row r="16" spans="1:10" s="217" customFormat="1" ht="16.5" customHeight="1">
      <c r="A16" s="845" t="s">
        <v>3764</v>
      </c>
      <c r="B16" s="842">
        <v>8</v>
      </c>
      <c r="C16" s="842">
        <v>2</v>
      </c>
      <c r="D16" s="831" t="s">
        <v>743</v>
      </c>
      <c r="E16" s="837">
        <v>160006013</v>
      </c>
      <c r="F16" s="843">
        <v>7</v>
      </c>
      <c r="G16" s="832">
        <v>1</v>
      </c>
      <c r="H16" s="834">
        <v>1</v>
      </c>
      <c r="I16" s="844" t="s">
        <v>3580</v>
      </c>
      <c r="J16" s="207"/>
    </row>
    <row r="17" spans="1:10" s="217" customFormat="1" ht="16.5" customHeight="1">
      <c r="A17" s="845" t="s">
        <v>3764</v>
      </c>
      <c r="B17" s="842">
        <v>8</v>
      </c>
      <c r="C17" s="842">
        <v>2</v>
      </c>
      <c r="D17" s="831" t="s">
        <v>743</v>
      </c>
      <c r="E17" s="837">
        <v>160006014</v>
      </c>
      <c r="F17" s="843">
        <v>7</v>
      </c>
      <c r="G17" s="832">
        <v>1</v>
      </c>
      <c r="H17" s="834">
        <v>1</v>
      </c>
      <c r="I17" s="844" t="s">
        <v>3581</v>
      </c>
      <c r="J17" s="207"/>
    </row>
    <row r="18" spans="1:10" s="217" customFormat="1" ht="16.5" customHeight="1">
      <c r="A18" s="845" t="s">
        <v>3764</v>
      </c>
      <c r="B18" s="842">
        <v>8</v>
      </c>
      <c r="C18" s="842">
        <v>2</v>
      </c>
      <c r="D18" s="831" t="s">
        <v>743</v>
      </c>
      <c r="E18" s="837">
        <v>160006015</v>
      </c>
      <c r="F18" s="843">
        <v>6</v>
      </c>
      <c r="G18" s="832">
        <v>1</v>
      </c>
      <c r="H18" s="834">
        <v>1</v>
      </c>
      <c r="I18" s="844" t="s">
        <v>3582</v>
      </c>
      <c r="J18" s="207"/>
    </row>
    <row r="19" spans="1:10" s="217" customFormat="1" ht="16.5" customHeight="1">
      <c r="A19" s="845" t="s">
        <v>3764</v>
      </c>
      <c r="B19" s="842">
        <v>8</v>
      </c>
      <c r="C19" s="842">
        <v>2</v>
      </c>
      <c r="D19" s="831" t="s">
        <v>743</v>
      </c>
      <c r="E19" s="837">
        <v>160006016</v>
      </c>
      <c r="F19" s="843">
        <v>6</v>
      </c>
      <c r="G19" s="832">
        <v>1</v>
      </c>
      <c r="H19" s="834">
        <v>1</v>
      </c>
      <c r="I19" s="844" t="s">
        <v>3583</v>
      </c>
      <c r="J19" s="207"/>
    </row>
    <row r="20" spans="1:10" s="217" customFormat="1" ht="16.5" customHeight="1">
      <c r="A20" s="846" t="s">
        <v>3765</v>
      </c>
      <c r="B20" s="835">
        <v>7</v>
      </c>
      <c r="C20" s="836">
        <v>2</v>
      </c>
      <c r="D20" s="831" t="s">
        <v>743</v>
      </c>
      <c r="E20" s="837">
        <v>160006000</v>
      </c>
      <c r="F20" s="838">
        <v>45</v>
      </c>
      <c r="G20" s="839">
        <v>1</v>
      </c>
      <c r="H20" s="840">
        <v>3</v>
      </c>
      <c r="I20" s="841" t="s">
        <v>3567</v>
      </c>
      <c r="J20" s="207"/>
    </row>
    <row r="21" spans="1:10" s="217" customFormat="1" ht="16.5" customHeight="1">
      <c r="A21" s="846" t="s">
        <v>3765</v>
      </c>
      <c r="B21" s="842">
        <v>8</v>
      </c>
      <c r="C21" s="842">
        <v>2</v>
      </c>
      <c r="D21" s="831" t="s">
        <v>743</v>
      </c>
      <c r="E21" s="837">
        <v>160006009</v>
      </c>
      <c r="F21" s="843">
        <v>6</v>
      </c>
      <c r="G21" s="832">
        <v>1</v>
      </c>
      <c r="H21" s="834">
        <v>1</v>
      </c>
      <c r="I21" s="844" t="s">
        <v>3576</v>
      </c>
      <c r="J21" s="207"/>
    </row>
    <row r="22" spans="1:10" s="217" customFormat="1" ht="16.5" customHeight="1">
      <c r="A22" s="846" t="s">
        <v>3765</v>
      </c>
      <c r="B22" s="842">
        <v>8</v>
      </c>
      <c r="C22" s="842">
        <v>2</v>
      </c>
      <c r="D22" s="831" t="s">
        <v>743</v>
      </c>
      <c r="E22" s="837">
        <v>160006010</v>
      </c>
      <c r="F22" s="843">
        <v>8</v>
      </c>
      <c r="G22" s="832">
        <v>1</v>
      </c>
      <c r="H22" s="834">
        <v>1</v>
      </c>
      <c r="I22" s="844" t="s">
        <v>3577</v>
      </c>
      <c r="J22" s="207"/>
    </row>
    <row r="23" spans="1:10" s="217" customFormat="1" ht="16.5" customHeight="1">
      <c r="A23" s="846" t="s">
        <v>3765</v>
      </c>
      <c r="B23" s="842">
        <v>8</v>
      </c>
      <c r="C23" s="842">
        <v>2</v>
      </c>
      <c r="D23" s="831" t="s">
        <v>743</v>
      </c>
      <c r="E23" s="837">
        <v>160006011</v>
      </c>
      <c r="F23" s="843">
        <v>8</v>
      </c>
      <c r="G23" s="832">
        <v>1</v>
      </c>
      <c r="H23" s="834">
        <v>1</v>
      </c>
      <c r="I23" s="844" t="s">
        <v>3578</v>
      </c>
      <c r="J23" s="207"/>
    </row>
    <row r="24" spans="1:10" s="217" customFormat="1" ht="16.5" customHeight="1">
      <c r="A24" s="846" t="s">
        <v>3765</v>
      </c>
      <c r="B24" s="842">
        <v>8</v>
      </c>
      <c r="C24" s="842">
        <v>2</v>
      </c>
      <c r="D24" s="831" t="s">
        <v>743</v>
      </c>
      <c r="E24" s="837">
        <v>160006012</v>
      </c>
      <c r="F24" s="843">
        <v>8</v>
      </c>
      <c r="G24" s="832">
        <v>1</v>
      </c>
      <c r="H24" s="834">
        <v>1</v>
      </c>
      <c r="I24" s="844" t="s">
        <v>3579</v>
      </c>
      <c r="J24" s="207"/>
    </row>
    <row r="25" spans="1:10" s="217" customFormat="1" ht="16.5" customHeight="1">
      <c r="A25" s="846" t="s">
        <v>3765</v>
      </c>
      <c r="B25" s="842">
        <v>8</v>
      </c>
      <c r="C25" s="842">
        <v>2</v>
      </c>
      <c r="D25" s="831" t="s">
        <v>743</v>
      </c>
      <c r="E25" s="837">
        <v>160006013</v>
      </c>
      <c r="F25" s="843">
        <v>8</v>
      </c>
      <c r="G25" s="832">
        <v>1</v>
      </c>
      <c r="H25" s="834">
        <v>1</v>
      </c>
      <c r="I25" s="844" t="s">
        <v>3580</v>
      </c>
      <c r="J25" s="207"/>
    </row>
    <row r="26" spans="1:10" s="217" customFormat="1" ht="16.5" customHeight="1">
      <c r="A26" s="846" t="s">
        <v>3765</v>
      </c>
      <c r="B26" s="842">
        <v>8</v>
      </c>
      <c r="C26" s="842">
        <v>2</v>
      </c>
      <c r="D26" s="831" t="s">
        <v>743</v>
      </c>
      <c r="E26" s="837">
        <v>160006014</v>
      </c>
      <c r="F26" s="843">
        <v>8</v>
      </c>
      <c r="G26" s="832">
        <v>1</v>
      </c>
      <c r="H26" s="834">
        <v>1</v>
      </c>
      <c r="I26" s="844" t="s">
        <v>3581</v>
      </c>
      <c r="J26" s="207"/>
    </row>
    <row r="27" spans="1:10" s="217" customFormat="1" ht="16.5" customHeight="1">
      <c r="A27" s="846" t="s">
        <v>3765</v>
      </c>
      <c r="B27" s="842">
        <v>8</v>
      </c>
      <c r="C27" s="842">
        <v>2</v>
      </c>
      <c r="D27" s="831" t="s">
        <v>743</v>
      </c>
      <c r="E27" s="837">
        <v>160006015</v>
      </c>
      <c r="F27" s="843">
        <v>7</v>
      </c>
      <c r="G27" s="832">
        <v>1</v>
      </c>
      <c r="H27" s="834">
        <v>1</v>
      </c>
      <c r="I27" s="844" t="s">
        <v>3582</v>
      </c>
      <c r="J27" s="207"/>
    </row>
    <row r="28" spans="1:10" s="217" customFormat="1" ht="16.5" customHeight="1">
      <c r="A28" s="846" t="s">
        <v>3765</v>
      </c>
      <c r="B28" s="842">
        <v>8</v>
      </c>
      <c r="C28" s="842">
        <v>2</v>
      </c>
      <c r="D28" s="831" t="s">
        <v>743</v>
      </c>
      <c r="E28" s="837">
        <v>160006016</v>
      </c>
      <c r="F28" s="843">
        <v>7</v>
      </c>
      <c r="G28" s="832">
        <v>1</v>
      </c>
      <c r="H28" s="834">
        <v>1</v>
      </c>
      <c r="I28" s="844" t="s">
        <v>3583</v>
      </c>
      <c r="J28" s="207"/>
    </row>
    <row r="29" spans="1:10" s="217" customFormat="1" ht="16.5" customHeight="1">
      <c r="A29" s="845" t="s">
        <v>3766</v>
      </c>
      <c r="B29" s="835">
        <v>7</v>
      </c>
      <c r="C29" s="836">
        <v>2</v>
      </c>
      <c r="D29" s="831" t="s">
        <v>743</v>
      </c>
      <c r="E29" s="837">
        <v>160006000</v>
      </c>
      <c r="F29" s="838">
        <v>47</v>
      </c>
      <c r="G29" s="839">
        <v>1</v>
      </c>
      <c r="H29" s="840">
        <v>3</v>
      </c>
      <c r="I29" s="841" t="s">
        <v>3567</v>
      </c>
      <c r="J29" s="207"/>
    </row>
    <row r="30" spans="1:10" s="217" customFormat="1" ht="16.5" customHeight="1">
      <c r="A30" s="845" t="s">
        <v>3766</v>
      </c>
      <c r="B30" s="842">
        <v>8</v>
      </c>
      <c r="C30" s="842">
        <v>2</v>
      </c>
      <c r="D30" s="831" t="s">
        <v>743</v>
      </c>
      <c r="E30" s="837">
        <v>160006009</v>
      </c>
      <c r="F30" s="843">
        <v>6</v>
      </c>
      <c r="G30" s="832">
        <v>1</v>
      </c>
      <c r="H30" s="834">
        <v>1</v>
      </c>
      <c r="I30" s="844" t="s">
        <v>3576</v>
      </c>
      <c r="J30" s="207"/>
    </row>
    <row r="31" spans="1:10" s="217" customFormat="1" ht="16.5" customHeight="1">
      <c r="A31" s="845" t="s">
        <v>3766</v>
      </c>
      <c r="B31" s="842">
        <v>8</v>
      </c>
      <c r="C31" s="842">
        <v>2</v>
      </c>
      <c r="D31" s="831" t="s">
        <v>743</v>
      </c>
      <c r="E31" s="837">
        <v>160006010</v>
      </c>
      <c r="F31" s="843">
        <v>8</v>
      </c>
      <c r="G31" s="832">
        <v>1</v>
      </c>
      <c r="H31" s="834">
        <v>1</v>
      </c>
      <c r="I31" s="844" t="s">
        <v>3577</v>
      </c>
      <c r="J31" s="207"/>
    </row>
    <row r="32" spans="1:10" s="217" customFormat="1" ht="16.5" customHeight="1">
      <c r="A32" s="845" t="s">
        <v>3766</v>
      </c>
      <c r="B32" s="842">
        <v>8</v>
      </c>
      <c r="C32" s="842">
        <v>2</v>
      </c>
      <c r="D32" s="831" t="s">
        <v>743</v>
      </c>
      <c r="E32" s="837">
        <v>160006011</v>
      </c>
      <c r="F32" s="843">
        <v>8</v>
      </c>
      <c r="G32" s="832">
        <v>1</v>
      </c>
      <c r="H32" s="834">
        <v>1</v>
      </c>
      <c r="I32" s="844" t="s">
        <v>3578</v>
      </c>
      <c r="J32" s="207"/>
    </row>
    <row r="33" spans="1:10" s="217" customFormat="1" ht="16.5" customHeight="1">
      <c r="A33" s="845" t="s">
        <v>3766</v>
      </c>
      <c r="B33" s="842">
        <v>8</v>
      </c>
      <c r="C33" s="842">
        <v>2</v>
      </c>
      <c r="D33" s="831" t="s">
        <v>743</v>
      </c>
      <c r="E33" s="837">
        <v>160006012</v>
      </c>
      <c r="F33" s="843">
        <v>8</v>
      </c>
      <c r="G33" s="832">
        <v>1</v>
      </c>
      <c r="H33" s="834">
        <v>1</v>
      </c>
      <c r="I33" s="844" t="s">
        <v>3579</v>
      </c>
      <c r="J33" s="207"/>
    </row>
    <row r="34" spans="1:10" s="217" customFormat="1" ht="16.5" customHeight="1">
      <c r="A34" s="845" t="s">
        <v>3766</v>
      </c>
      <c r="B34" s="842">
        <v>8</v>
      </c>
      <c r="C34" s="842">
        <v>2</v>
      </c>
      <c r="D34" s="831" t="s">
        <v>743</v>
      </c>
      <c r="E34" s="837">
        <v>160006013</v>
      </c>
      <c r="F34" s="843">
        <v>8</v>
      </c>
      <c r="G34" s="832">
        <v>1</v>
      </c>
      <c r="H34" s="834">
        <v>1</v>
      </c>
      <c r="I34" s="844" t="s">
        <v>3580</v>
      </c>
      <c r="J34" s="207"/>
    </row>
    <row r="35" spans="1:10" s="217" customFormat="1" ht="16.5" customHeight="1">
      <c r="A35" s="845" t="s">
        <v>3766</v>
      </c>
      <c r="B35" s="842">
        <v>8</v>
      </c>
      <c r="C35" s="842">
        <v>2</v>
      </c>
      <c r="D35" s="831" t="s">
        <v>743</v>
      </c>
      <c r="E35" s="837">
        <v>160006014</v>
      </c>
      <c r="F35" s="843">
        <v>8</v>
      </c>
      <c r="G35" s="832">
        <v>1</v>
      </c>
      <c r="H35" s="834">
        <v>1</v>
      </c>
      <c r="I35" s="844" t="s">
        <v>3581</v>
      </c>
      <c r="J35" s="207"/>
    </row>
    <row r="36" spans="1:10" s="217" customFormat="1" ht="16.5" customHeight="1">
      <c r="A36" s="845" t="s">
        <v>3766</v>
      </c>
      <c r="B36" s="842">
        <v>8</v>
      </c>
      <c r="C36" s="842">
        <v>2</v>
      </c>
      <c r="D36" s="831" t="s">
        <v>743</v>
      </c>
      <c r="E36" s="837">
        <v>160006015</v>
      </c>
      <c r="F36" s="843">
        <v>7</v>
      </c>
      <c r="G36" s="832">
        <v>1</v>
      </c>
      <c r="H36" s="834">
        <v>1</v>
      </c>
      <c r="I36" s="844" t="s">
        <v>3582</v>
      </c>
      <c r="J36" s="207"/>
    </row>
    <row r="37" spans="1:10" s="217" customFormat="1" ht="16.5" customHeight="1">
      <c r="A37" s="845" t="s">
        <v>3766</v>
      </c>
      <c r="B37" s="842">
        <v>8</v>
      </c>
      <c r="C37" s="842">
        <v>2</v>
      </c>
      <c r="D37" s="831" t="s">
        <v>743</v>
      </c>
      <c r="E37" s="837">
        <v>160006016</v>
      </c>
      <c r="F37" s="843">
        <v>7</v>
      </c>
      <c r="G37" s="832">
        <v>1</v>
      </c>
      <c r="H37" s="834">
        <v>1</v>
      </c>
      <c r="I37" s="844" t="s">
        <v>3583</v>
      </c>
      <c r="J37" s="207"/>
    </row>
    <row r="38" spans="1:10" s="217" customFormat="1" ht="16.5" customHeight="1">
      <c r="A38" s="833" t="s">
        <v>3767</v>
      </c>
      <c r="B38" s="835">
        <v>7</v>
      </c>
      <c r="C38" s="836">
        <v>2</v>
      </c>
      <c r="D38" s="831" t="s">
        <v>743</v>
      </c>
      <c r="E38" s="837">
        <v>160006000</v>
      </c>
      <c r="F38" s="838">
        <v>49</v>
      </c>
      <c r="G38" s="839">
        <v>1</v>
      </c>
      <c r="H38" s="840">
        <v>3</v>
      </c>
      <c r="I38" s="841" t="s">
        <v>3567</v>
      </c>
      <c r="J38" s="207"/>
    </row>
    <row r="39" spans="1:10" s="217" customFormat="1" ht="16.5" customHeight="1">
      <c r="A39" s="833" t="s">
        <v>3767</v>
      </c>
      <c r="B39" s="842">
        <v>8</v>
      </c>
      <c r="C39" s="842">
        <v>2</v>
      </c>
      <c r="D39" s="831" t="s">
        <v>743</v>
      </c>
      <c r="E39" s="837">
        <v>160006009</v>
      </c>
      <c r="F39" s="843">
        <v>7</v>
      </c>
      <c r="G39" s="832">
        <v>1</v>
      </c>
      <c r="H39" s="834">
        <v>1</v>
      </c>
      <c r="I39" s="844" t="s">
        <v>3576</v>
      </c>
      <c r="J39" s="207"/>
    </row>
    <row r="40" spans="1:10" s="217" customFormat="1" ht="16.5" customHeight="1">
      <c r="A40" s="833" t="s">
        <v>3767</v>
      </c>
      <c r="B40" s="842">
        <v>8</v>
      </c>
      <c r="C40" s="842">
        <v>2</v>
      </c>
      <c r="D40" s="831" t="s">
        <v>743</v>
      </c>
      <c r="E40" s="837">
        <v>160006010</v>
      </c>
      <c r="F40" s="843">
        <v>9</v>
      </c>
      <c r="G40" s="832">
        <v>1</v>
      </c>
      <c r="H40" s="834">
        <v>1</v>
      </c>
      <c r="I40" s="844" t="s">
        <v>3577</v>
      </c>
      <c r="J40" s="207"/>
    </row>
    <row r="41" spans="1:10" s="217" customFormat="1" ht="16.5" customHeight="1">
      <c r="A41" s="833" t="s">
        <v>3767</v>
      </c>
      <c r="B41" s="842">
        <v>8</v>
      </c>
      <c r="C41" s="842">
        <v>2</v>
      </c>
      <c r="D41" s="831" t="s">
        <v>743</v>
      </c>
      <c r="E41" s="837">
        <v>160006011</v>
      </c>
      <c r="F41" s="843">
        <v>9</v>
      </c>
      <c r="G41" s="832">
        <v>1</v>
      </c>
      <c r="H41" s="834">
        <v>1</v>
      </c>
      <c r="I41" s="844" t="s">
        <v>3578</v>
      </c>
      <c r="J41" s="207"/>
    </row>
    <row r="42" spans="1:10" s="217" customFormat="1" ht="16.5" customHeight="1">
      <c r="A42" s="833" t="s">
        <v>3767</v>
      </c>
      <c r="B42" s="842">
        <v>8</v>
      </c>
      <c r="C42" s="842">
        <v>2</v>
      </c>
      <c r="D42" s="831" t="s">
        <v>743</v>
      </c>
      <c r="E42" s="837">
        <v>160006012</v>
      </c>
      <c r="F42" s="843">
        <v>9</v>
      </c>
      <c r="G42" s="832">
        <v>1</v>
      </c>
      <c r="H42" s="834">
        <v>1</v>
      </c>
      <c r="I42" s="844" t="s">
        <v>3579</v>
      </c>
      <c r="J42" s="207"/>
    </row>
    <row r="43" spans="1:10" s="217" customFormat="1" ht="16.5" customHeight="1">
      <c r="A43" s="833" t="s">
        <v>3767</v>
      </c>
      <c r="B43" s="842">
        <v>8</v>
      </c>
      <c r="C43" s="842">
        <v>2</v>
      </c>
      <c r="D43" s="831" t="s">
        <v>743</v>
      </c>
      <c r="E43" s="837">
        <v>160006013</v>
      </c>
      <c r="F43" s="843">
        <v>9</v>
      </c>
      <c r="G43" s="832">
        <v>1</v>
      </c>
      <c r="H43" s="834">
        <v>1</v>
      </c>
      <c r="I43" s="844" t="s">
        <v>3580</v>
      </c>
      <c r="J43" s="207"/>
    </row>
    <row r="44" spans="1:10" s="217" customFormat="1" ht="16.5" customHeight="1">
      <c r="A44" s="833" t="s">
        <v>3767</v>
      </c>
      <c r="B44" s="842">
        <v>8</v>
      </c>
      <c r="C44" s="842">
        <v>2</v>
      </c>
      <c r="D44" s="831" t="s">
        <v>743</v>
      </c>
      <c r="E44" s="837">
        <v>160006014</v>
      </c>
      <c r="F44" s="843">
        <v>9</v>
      </c>
      <c r="G44" s="832">
        <v>1</v>
      </c>
      <c r="H44" s="834">
        <v>1</v>
      </c>
      <c r="I44" s="844" t="s">
        <v>3581</v>
      </c>
      <c r="J44" s="207"/>
    </row>
    <row r="45" spans="1:10" s="217" customFormat="1" ht="16.5" customHeight="1">
      <c r="A45" s="833" t="s">
        <v>3767</v>
      </c>
      <c r="B45" s="842">
        <v>8</v>
      </c>
      <c r="C45" s="842">
        <v>2</v>
      </c>
      <c r="D45" s="831" t="s">
        <v>743</v>
      </c>
      <c r="E45" s="837">
        <v>160006015</v>
      </c>
      <c r="F45" s="843">
        <v>8</v>
      </c>
      <c r="G45" s="832">
        <v>1</v>
      </c>
      <c r="H45" s="834">
        <v>1</v>
      </c>
      <c r="I45" s="844" t="s">
        <v>3582</v>
      </c>
      <c r="J45" s="207"/>
    </row>
    <row r="46" spans="1:10" s="217" customFormat="1" ht="16.5" customHeight="1">
      <c r="A46" s="833" t="s">
        <v>3767</v>
      </c>
      <c r="B46" s="842">
        <v>8</v>
      </c>
      <c r="C46" s="842">
        <v>2</v>
      </c>
      <c r="D46" s="831" t="s">
        <v>743</v>
      </c>
      <c r="E46" s="837">
        <v>160006016</v>
      </c>
      <c r="F46" s="843">
        <v>8</v>
      </c>
      <c r="G46" s="832">
        <v>1</v>
      </c>
      <c r="H46" s="834">
        <v>1</v>
      </c>
      <c r="I46" s="844" t="s">
        <v>3583</v>
      </c>
      <c r="J46" s="207"/>
    </row>
    <row r="47" spans="1:10" s="217" customFormat="1" ht="16.5" customHeight="1">
      <c r="A47" s="845" t="s">
        <v>3768</v>
      </c>
      <c r="B47" s="835">
        <v>7</v>
      </c>
      <c r="C47" s="836">
        <v>2</v>
      </c>
      <c r="D47" s="831" t="s">
        <v>743</v>
      </c>
      <c r="E47" s="837">
        <v>160006000</v>
      </c>
      <c r="F47" s="838">
        <v>51</v>
      </c>
      <c r="G47" s="839">
        <v>1</v>
      </c>
      <c r="H47" s="840">
        <v>3</v>
      </c>
      <c r="I47" s="841" t="s">
        <v>3567</v>
      </c>
      <c r="J47" s="207"/>
    </row>
    <row r="48" spans="1:10" s="217" customFormat="1" ht="16.5" customHeight="1">
      <c r="A48" s="845" t="s">
        <v>3768</v>
      </c>
      <c r="B48" s="842">
        <v>8</v>
      </c>
      <c r="C48" s="842">
        <v>2</v>
      </c>
      <c r="D48" s="831" t="s">
        <v>743</v>
      </c>
      <c r="E48" s="837">
        <v>160006009</v>
      </c>
      <c r="F48" s="843">
        <v>7</v>
      </c>
      <c r="G48" s="832">
        <v>1</v>
      </c>
      <c r="H48" s="834">
        <v>1</v>
      </c>
      <c r="I48" s="844" t="s">
        <v>3576</v>
      </c>
      <c r="J48" s="207"/>
    </row>
    <row r="49" spans="1:10" s="217" customFormat="1" ht="16.5" customHeight="1">
      <c r="A49" s="845" t="s">
        <v>3768</v>
      </c>
      <c r="B49" s="842">
        <v>8</v>
      </c>
      <c r="C49" s="842">
        <v>2</v>
      </c>
      <c r="D49" s="831" t="s">
        <v>743</v>
      </c>
      <c r="E49" s="837">
        <v>160006010</v>
      </c>
      <c r="F49" s="843">
        <v>9</v>
      </c>
      <c r="G49" s="832">
        <v>1</v>
      </c>
      <c r="H49" s="834">
        <v>1</v>
      </c>
      <c r="I49" s="844" t="s">
        <v>3577</v>
      </c>
      <c r="J49" s="207"/>
    </row>
    <row r="50" spans="1:10" s="217" customFormat="1" ht="16.5" customHeight="1">
      <c r="A50" s="845" t="s">
        <v>3768</v>
      </c>
      <c r="B50" s="842">
        <v>8</v>
      </c>
      <c r="C50" s="842">
        <v>2</v>
      </c>
      <c r="D50" s="831" t="s">
        <v>743</v>
      </c>
      <c r="E50" s="837">
        <v>160006011</v>
      </c>
      <c r="F50" s="843">
        <v>9</v>
      </c>
      <c r="G50" s="832">
        <v>1</v>
      </c>
      <c r="H50" s="834">
        <v>1</v>
      </c>
      <c r="I50" s="844" t="s">
        <v>3578</v>
      </c>
      <c r="J50" s="207"/>
    </row>
    <row r="51" spans="1:10" s="217" customFormat="1" ht="16.5" customHeight="1">
      <c r="A51" s="845" t="s">
        <v>3768</v>
      </c>
      <c r="B51" s="842">
        <v>8</v>
      </c>
      <c r="C51" s="842">
        <v>2</v>
      </c>
      <c r="D51" s="831" t="s">
        <v>743</v>
      </c>
      <c r="E51" s="837">
        <v>160006012</v>
      </c>
      <c r="F51" s="843">
        <v>9</v>
      </c>
      <c r="G51" s="832">
        <v>1</v>
      </c>
      <c r="H51" s="834">
        <v>1</v>
      </c>
      <c r="I51" s="844" t="s">
        <v>3579</v>
      </c>
      <c r="J51" s="207"/>
    </row>
    <row r="52" spans="1:10" s="217" customFormat="1" ht="16.5" customHeight="1">
      <c r="A52" s="845" t="s">
        <v>3768</v>
      </c>
      <c r="B52" s="842">
        <v>8</v>
      </c>
      <c r="C52" s="842">
        <v>2</v>
      </c>
      <c r="D52" s="831" t="s">
        <v>743</v>
      </c>
      <c r="E52" s="837">
        <v>160006013</v>
      </c>
      <c r="F52" s="843">
        <v>9</v>
      </c>
      <c r="G52" s="832">
        <v>1</v>
      </c>
      <c r="H52" s="834">
        <v>1</v>
      </c>
      <c r="I52" s="844" t="s">
        <v>3580</v>
      </c>
      <c r="J52" s="207"/>
    </row>
    <row r="53" spans="1:10" s="217" customFormat="1" ht="16.5" customHeight="1">
      <c r="A53" s="845" t="s">
        <v>3768</v>
      </c>
      <c r="B53" s="842">
        <v>8</v>
      </c>
      <c r="C53" s="842">
        <v>2</v>
      </c>
      <c r="D53" s="831" t="s">
        <v>743</v>
      </c>
      <c r="E53" s="837">
        <v>160006014</v>
      </c>
      <c r="F53" s="843">
        <v>9</v>
      </c>
      <c r="G53" s="832">
        <v>1</v>
      </c>
      <c r="H53" s="834">
        <v>1</v>
      </c>
      <c r="I53" s="844" t="s">
        <v>3581</v>
      </c>
      <c r="J53" s="207"/>
    </row>
    <row r="54" spans="1:10" s="217" customFormat="1" ht="16.5" customHeight="1">
      <c r="A54" s="845" t="s">
        <v>3768</v>
      </c>
      <c r="B54" s="842">
        <v>8</v>
      </c>
      <c r="C54" s="842">
        <v>2</v>
      </c>
      <c r="D54" s="831" t="s">
        <v>743</v>
      </c>
      <c r="E54" s="837">
        <v>160006015</v>
      </c>
      <c r="F54" s="843">
        <v>8</v>
      </c>
      <c r="G54" s="832">
        <v>1</v>
      </c>
      <c r="H54" s="834">
        <v>1</v>
      </c>
      <c r="I54" s="844" t="s">
        <v>3582</v>
      </c>
      <c r="J54" s="207"/>
    </row>
    <row r="55" spans="1:10" s="217" customFormat="1" ht="16.5" customHeight="1">
      <c r="A55" s="845" t="s">
        <v>3768</v>
      </c>
      <c r="B55" s="842">
        <v>8</v>
      </c>
      <c r="C55" s="842">
        <v>2</v>
      </c>
      <c r="D55" s="831" t="s">
        <v>743</v>
      </c>
      <c r="E55" s="837">
        <v>160006016</v>
      </c>
      <c r="F55" s="843">
        <v>8</v>
      </c>
      <c r="G55" s="832">
        <v>1</v>
      </c>
      <c r="H55" s="834">
        <v>1</v>
      </c>
      <c r="I55" s="844" t="s">
        <v>3583</v>
      </c>
      <c r="J55" s="207"/>
    </row>
    <row r="56" spans="1:10" s="217" customFormat="1" ht="16.5" customHeight="1">
      <c r="A56" s="846" t="s">
        <v>3769</v>
      </c>
      <c r="B56" s="835">
        <v>7</v>
      </c>
      <c r="C56" s="836">
        <v>2</v>
      </c>
      <c r="D56" s="831" t="s">
        <v>743</v>
      </c>
      <c r="E56" s="837">
        <v>160006000</v>
      </c>
      <c r="F56" s="838">
        <v>53</v>
      </c>
      <c r="G56" s="839">
        <v>1</v>
      </c>
      <c r="H56" s="840">
        <v>3</v>
      </c>
      <c r="I56" s="841" t="s">
        <v>3567</v>
      </c>
      <c r="J56" s="207"/>
    </row>
    <row r="57" spans="1:10" s="217" customFormat="1" ht="16.5" customHeight="1">
      <c r="A57" s="846" t="s">
        <v>3769</v>
      </c>
      <c r="B57" s="842">
        <v>8</v>
      </c>
      <c r="C57" s="842">
        <v>2</v>
      </c>
      <c r="D57" s="831" t="s">
        <v>743</v>
      </c>
      <c r="E57" s="837">
        <v>160006009</v>
      </c>
      <c r="F57" s="843">
        <v>8</v>
      </c>
      <c r="G57" s="832">
        <v>1</v>
      </c>
      <c r="H57" s="834">
        <v>1</v>
      </c>
      <c r="I57" s="844" t="s">
        <v>3576</v>
      </c>
      <c r="J57" s="207"/>
    </row>
    <row r="58" spans="1:10" s="217" customFormat="1" ht="16.5" customHeight="1">
      <c r="A58" s="846" t="s">
        <v>3769</v>
      </c>
      <c r="B58" s="842">
        <v>8</v>
      </c>
      <c r="C58" s="842">
        <v>2</v>
      </c>
      <c r="D58" s="831" t="s">
        <v>743</v>
      </c>
      <c r="E58" s="837">
        <v>160006010</v>
      </c>
      <c r="F58" s="843">
        <v>10</v>
      </c>
      <c r="G58" s="832">
        <v>1</v>
      </c>
      <c r="H58" s="834">
        <v>1</v>
      </c>
      <c r="I58" s="844" t="s">
        <v>3577</v>
      </c>
      <c r="J58" s="207"/>
    </row>
    <row r="59" spans="1:10" s="217" customFormat="1" ht="16.5" customHeight="1">
      <c r="A59" s="846" t="s">
        <v>3769</v>
      </c>
      <c r="B59" s="842">
        <v>8</v>
      </c>
      <c r="C59" s="842">
        <v>2</v>
      </c>
      <c r="D59" s="831" t="s">
        <v>743</v>
      </c>
      <c r="E59" s="837">
        <v>160006011</v>
      </c>
      <c r="F59" s="843">
        <v>10</v>
      </c>
      <c r="G59" s="832">
        <v>1</v>
      </c>
      <c r="H59" s="834">
        <v>1</v>
      </c>
      <c r="I59" s="844" t="s">
        <v>3578</v>
      </c>
      <c r="J59" s="207"/>
    </row>
    <row r="60" spans="1:10" s="217" customFormat="1" ht="16.5" customHeight="1">
      <c r="A60" s="846" t="s">
        <v>3769</v>
      </c>
      <c r="B60" s="842">
        <v>8</v>
      </c>
      <c r="C60" s="842">
        <v>2</v>
      </c>
      <c r="D60" s="831" t="s">
        <v>743</v>
      </c>
      <c r="E60" s="837">
        <v>160006012</v>
      </c>
      <c r="F60" s="843">
        <v>10</v>
      </c>
      <c r="G60" s="832">
        <v>1</v>
      </c>
      <c r="H60" s="834">
        <v>1</v>
      </c>
      <c r="I60" s="844" t="s">
        <v>3579</v>
      </c>
      <c r="J60" s="207"/>
    </row>
    <row r="61" spans="1:10" s="217" customFormat="1" ht="16.5" customHeight="1">
      <c r="A61" s="846" t="s">
        <v>3769</v>
      </c>
      <c r="B61" s="842">
        <v>8</v>
      </c>
      <c r="C61" s="842">
        <v>2</v>
      </c>
      <c r="D61" s="831" t="s">
        <v>743</v>
      </c>
      <c r="E61" s="837">
        <v>160006013</v>
      </c>
      <c r="F61" s="843">
        <v>10</v>
      </c>
      <c r="G61" s="832">
        <v>1</v>
      </c>
      <c r="H61" s="834">
        <v>1</v>
      </c>
      <c r="I61" s="844" t="s">
        <v>3580</v>
      </c>
      <c r="J61" s="207"/>
    </row>
    <row r="62" spans="1:10" s="217" customFormat="1" ht="16.5" customHeight="1">
      <c r="A62" s="846" t="s">
        <v>3769</v>
      </c>
      <c r="B62" s="842">
        <v>8</v>
      </c>
      <c r="C62" s="842">
        <v>2</v>
      </c>
      <c r="D62" s="831" t="s">
        <v>743</v>
      </c>
      <c r="E62" s="837">
        <v>160006014</v>
      </c>
      <c r="F62" s="843">
        <v>10</v>
      </c>
      <c r="G62" s="832">
        <v>1</v>
      </c>
      <c r="H62" s="834">
        <v>1</v>
      </c>
      <c r="I62" s="844" t="s">
        <v>3581</v>
      </c>
      <c r="J62" s="207"/>
    </row>
    <row r="63" spans="1:10" s="217" customFormat="1" ht="16.5" customHeight="1">
      <c r="A63" s="846" t="s">
        <v>3769</v>
      </c>
      <c r="B63" s="842">
        <v>8</v>
      </c>
      <c r="C63" s="842">
        <v>2</v>
      </c>
      <c r="D63" s="831" t="s">
        <v>743</v>
      </c>
      <c r="E63" s="837">
        <v>160006015</v>
      </c>
      <c r="F63" s="843">
        <v>9</v>
      </c>
      <c r="G63" s="832">
        <v>1</v>
      </c>
      <c r="H63" s="834">
        <v>1</v>
      </c>
      <c r="I63" s="844" t="s">
        <v>3582</v>
      </c>
      <c r="J63" s="207"/>
    </row>
    <row r="64" spans="1:10" s="217" customFormat="1" ht="16.5" customHeight="1">
      <c r="A64" s="846" t="s">
        <v>3769</v>
      </c>
      <c r="B64" s="842">
        <v>8</v>
      </c>
      <c r="C64" s="842">
        <v>2</v>
      </c>
      <c r="D64" s="831" t="s">
        <v>743</v>
      </c>
      <c r="E64" s="837">
        <v>160006016</v>
      </c>
      <c r="F64" s="843">
        <v>9</v>
      </c>
      <c r="G64" s="832">
        <v>1</v>
      </c>
      <c r="H64" s="834">
        <v>1</v>
      </c>
      <c r="I64" s="844" t="s">
        <v>3583</v>
      </c>
      <c r="J64" s="207"/>
    </row>
    <row r="65" spans="1:10" s="217" customFormat="1" ht="16.5" customHeight="1">
      <c r="A65" s="845" t="s">
        <v>3770</v>
      </c>
      <c r="B65" s="835">
        <v>7</v>
      </c>
      <c r="C65" s="836">
        <v>2</v>
      </c>
      <c r="D65" s="831" t="s">
        <v>743</v>
      </c>
      <c r="E65" s="837">
        <v>160006000</v>
      </c>
      <c r="F65" s="838">
        <v>55</v>
      </c>
      <c r="G65" s="839">
        <v>1</v>
      </c>
      <c r="H65" s="840">
        <v>3</v>
      </c>
      <c r="I65" s="841" t="s">
        <v>3567</v>
      </c>
      <c r="J65" s="207"/>
    </row>
    <row r="66" spans="1:10" s="217" customFormat="1" ht="16.5" customHeight="1">
      <c r="A66" s="845" t="s">
        <v>3770</v>
      </c>
      <c r="B66" s="842">
        <v>8</v>
      </c>
      <c r="C66" s="842">
        <v>2</v>
      </c>
      <c r="D66" s="831" t="s">
        <v>743</v>
      </c>
      <c r="E66" s="837">
        <v>160006009</v>
      </c>
      <c r="F66" s="843">
        <v>8</v>
      </c>
      <c r="G66" s="832">
        <v>1</v>
      </c>
      <c r="H66" s="834">
        <v>1</v>
      </c>
      <c r="I66" s="844" t="s">
        <v>3576</v>
      </c>
      <c r="J66" s="207"/>
    </row>
    <row r="67" spans="1:10" s="217" customFormat="1" ht="16.5" customHeight="1">
      <c r="A67" s="845" t="s">
        <v>3770</v>
      </c>
      <c r="B67" s="842">
        <v>8</v>
      </c>
      <c r="C67" s="842">
        <v>2</v>
      </c>
      <c r="D67" s="831" t="s">
        <v>743</v>
      </c>
      <c r="E67" s="837">
        <v>160006010</v>
      </c>
      <c r="F67" s="843">
        <v>10</v>
      </c>
      <c r="G67" s="832">
        <v>1</v>
      </c>
      <c r="H67" s="834">
        <v>1</v>
      </c>
      <c r="I67" s="844" t="s">
        <v>3577</v>
      </c>
      <c r="J67" s="207"/>
    </row>
    <row r="68" spans="1:10" s="217" customFormat="1" ht="16.5" customHeight="1">
      <c r="A68" s="845" t="s">
        <v>3770</v>
      </c>
      <c r="B68" s="842">
        <v>8</v>
      </c>
      <c r="C68" s="842">
        <v>2</v>
      </c>
      <c r="D68" s="831" t="s">
        <v>743</v>
      </c>
      <c r="E68" s="837">
        <v>160006011</v>
      </c>
      <c r="F68" s="843">
        <v>10</v>
      </c>
      <c r="G68" s="832">
        <v>1</v>
      </c>
      <c r="H68" s="834">
        <v>1</v>
      </c>
      <c r="I68" s="844" t="s">
        <v>3578</v>
      </c>
      <c r="J68" s="207"/>
    </row>
    <row r="69" spans="1:10" s="217" customFormat="1" ht="16.5" customHeight="1">
      <c r="A69" s="845" t="s">
        <v>3770</v>
      </c>
      <c r="B69" s="842">
        <v>8</v>
      </c>
      <c r="C69" s="842">
        <v>2</v>
      </c>
      <c r="D69" s="831" t="s">
        <v>743</v>
      </c>
      <c r="E69" s="837">
        <v>160006012</v>
      </c>
      <c r="F69" s="843">
        <v>10</v>
      </c>
      <c r="G69" s="832">
        <v>1</v>
      </c>
      <c r="H69" s="834">
        <v>1</v>
      </c>
      <c r="I69" s="844" t="s">
        <v>3579</v>
      </c>
      <c r="J69" s="207"/>
    </row>
    <row r="70" spans="1:10" s="217" customFormat="1" ht="16.5" customHeight="1">
      <c r="A70" s="845" t="s">
        <v>3770</v>
      </c>
      <c r="B70" s="842">
        <v>8</v>
      </c>
      <c r="C70" s="842">
        <v>2</v>
      </c>
      <c r="D70" s="831" t="s">
        <v>743</v>
      </c>
      <c r="E70" s="837">
        <v>160006013</v>
      </c>
      <c r="F70" s="843">
        <v>10</v>
      </c>
      <c r="G70" s="832">
        <v>1</v>
      </c>
      <c r="H70" s="834">
        <v>1</v>
      </c>
      <c r="I70" s="844" t="s">
        <v>3580</v>
      </c>
      <c r="J70" s="207"/>
    </row>
    <row r="71" spans="1:10" s="217" customFormat="1" ht="16.5" customHeight="1">
      <c r="A71" s="845" t="s">
        <v>3770</v>
      </c>
      <c r="B71" s="842">
        <v>8</v>
      </c>
      <c r="C71" s="842">
        <v>2</v>
      </c>
      <c r="D71" s="831" t="s">
        <v>743</v>
      </c>
      <c r="E71" s="837">
        <v>160006014</v>
      </c>
      <c r="F71" s="843">
        <v>10</v>
      </c>
      <c r="G71" s="832">
        <v>1</v>
      </c>
      <c r="H71" s="834">
        <v>1</v>
      </c>
      <c r="I71" s="844" t="s">
        <v>3581</v>
      </c>
      <c r="J71" s="207"/>
    </row>
    <row r="72" spans="1:10" s="217" customFormat="1" ht="16.5" customHeight="1">
      <c r="A72" s="845" t="s">
        <v>3770</v>
      </c>
      <c r="B72" s="842">
        <v>8</v>
      </c>
      <c r="C72" s="842">
        <v>2</v>
      </c>
      <c r="D72" s="831" t="s">
        <v>743</v>
      </c>
      <c r="E72" s="837">
        <v>160006015</v>
      </c>
      <c r="F72" s="843">
        <v>9</v>
      </c>
      <c r="G72" s="832">
        <v>1</v>
      </c>
      <c r="H72" s="834">
        <v>1</v>
      </c>
      <c r="I72" s="844" t="s">
        <v>3582</v>
      </c>
      <c r="J72" s="207"/>
    </row>
    <row r="73" spans="1:10" s="217" customFormat="1" ht="16.5" customHeight="1">
      <c r="A73" s="845" t="s">
        <v>3770</v>
      </c>
      <c r="B73" s="842">
        <v>8</v>
      </c>
      <c r="C73" s="842">
        <v>2</v>
      </c>
      <c r="D73" s="831" t="s">
        <v>743</v>
      </c>
      <c r="E73" s="837">
        <v>160006016</v>
      </c>
      <c r="F73" s="843">
        <v>9</v>
      </c>
      <c r="G73" s="832">
        <v>1</v>
      </c>
      <c r="H73" s="834">
        <v>1</v>
      </c>
      <c r="I73" s="844" t="s">
        <v>3583</v>
      </c>
      <c r="J73" s="207"/>
    </row>
    <row r="74" spans="1:10" s="217" customFormat="1" ht="16.5" customHeight="1">
      <c r="A74" s="833" t="s">
        <v>3771</v>
      </c>
      <c r="B74" s="835">
        <v>7</v>
      </c>
      <c r="C74" s="836">
        <v>2</v>
      </c>
      <c r="D74" s="831" t="s">
        <v>743</v>
      </c>
      <c r="E74" s="837">
        <v>160006000</v>
      </c>
      <c r="F74" s="838">
        <v>57</v>
      </c>
      <c r="G74" s="839">
        <v>1</v>
      </c>
      <c r="H74" s="840">
        <v>3</v>
      </c>
      <c r="I74" s="841" t="s">
        <v>3567</v>
      </c>
      <c r="J74" s="207"/>
    </row>
    <row r="75" spans="1:10" s="217" customFormat="1" ht="16.5" customHeight="1">
      <c r="A75" s="833" t="s">
        <v>3771</v>
      </c>
      <c r="B75" s="842">
        <v>8</v>
      </c>
      <c r="C75" s="842">
        <v>2</v>
      </c>
      <c r="D75" s="831" t="s">
        <v>743</v>
      </c>
      <c r="E75" s="837">
        <v>160006009</v>
      </c>
      <c r="F75" s="843">
        <v>9</v>
      </c>
      <c r="G75" s="832">
        <v>1</v>
      </c>
      <c r="H75" s="834">
        <v>1</v>
      </c>
      <c r="I75" s="844" t="s">
        <v>3576</v>
      </c>
      <c r="J75" s="207"/>
    </row>
    <row r="76" spans="1:10" s="217" customFormat="1" ht="16.5" customHeight="1">
      <c r="A76" s="833" t="s">
        <v>3771</v>
      </c>
      <c r="B76" s="842">
        <v>8</v>
      </c>
      <c r="C76" s="842">
        <v>2</v>
      </c>
      <c r="D76" s="831" t="s">
        <v>743</v>
      </c>
      <c r="E76" s="837">
        <v>160006010</v>
      </c>
      <c r="F76" s="843">
        <v>11</v>
      </c>
      <c r="G76" s="832">
        <v>1</v>
      </c>
      <c r="H76" s="834">
        <v>1</v>
      </c>
      <c r="I76" s="844" t="s">
        <v>3577</v>
      </c>
      <c r="J76" s="207"/>
    </row>
    <row r="77" spans="1:10" s="217" customFormat="1" ht="16.5" customHeight="1">
      <c r="A77" s="833" t="s">
        <v>3771</v>
      </c>
      <c r="B77" s="842">
        <v>8</v>
      </c>
      <c r="C77" s="842">
        <v>2</v>
      </c>
      <c r="D77" s="831" t="s">
        <v>743</v>
      </c>
      <c r="E77" s="837">
        <v>160006011</v>
      </c>
      <c r="F77" s="843">
        <v>11</v>
      </c>
      <c r="G77" s="832">
        <v>1</v>
      </c>
      <c r="H77" s="834">
        <v>1</v>
      </c>
      <c r="I77" s="844" t="s">
        <v>3578</v>
      </c>
      <c r="J77" s="207"/>
    </row>
    <row r="78" spans="1:10" s="217" customFormat="1" ht="16.5" customHeight="1">
      <c r="A78" s="833" t="s">
        <v>3771</v>
      </c>
      <c r="B78" s="842">
        <v>8</v>
      </c>
      <c r="C78" s="842">
        <v>2</v>
      </c>
      <c r="D78" s="831" t="s">
        <v>743</v>
      </c>
      <c r="E78" s="837">
        <v>160006012</v>
      </c>
      <c r="F78" s="843">
        <v>11</v>
      </c>
      <c r="G78" s="832">
        <v>1</v>
      </c>
      <c r="H78" s="834">
        <v>1</v>
      </c>
      <c r="I78" s="844" t="s">
        <v>3579</v>
      </c>
      <c r="J78" s="207"/>
    </row>
    <row r="79" spans="1:10" s="217" customFormat="1" ht="16.5" customHeight="1">
      <c r="A79" s="833" t="s">
        <v>3771</v>
      </c>
      <c r="B79" s="842">
        <v>8</v>
      </c>
      <c r="C79" s="842">
        <v>2</v>
      </c>
      <c r="D79" s="831" t="s">
        <v>743</v>
      </c>
      <c r="E79" s="837">
        <v>160006013</v>
      </c>
      <c r="F79" s="843">
        <v>11</v>
      </c>
      <c r="G79" s="832">
        <v>1</v>
      </c>
      <c r="H79" s="834">
        <v>1</v>
      </c>
      <c r="I79" s="844" t="s">
        <v>3580</v>
      </c>
      <c r="J79" s="207"/>
    </row>
    <row r="80" spans="1:10" s="217" customFormat="1" ht="16.5" customHeight="1">
      <c r="A80" s="833" t="s">
        <v>3771</v>
      </c>
      <c r="B80" s="842">
        <v>8</v>
      </c>
      <c r="C80" s="842">
        <v>2</v>
      </c>
      <c r="D80" s="831" t="s">
        <v>743</v>
      </c>
      <c r="E80" s="837">
        <v>160006014</v>
      </c>
      <c r="F80" s="843">
        <v>11</v>
      </c>
      <c r="G80" s="832">
        <v>1</v>
      </c>
      <c r="H80" s="834">
        <v>1</v>
      </c>
      <c r="I80" s="844" t="s">
        <v>3581</v>
      </c>
      <c r="J80" s="207"/>
    </row>
    <row r="81" spans="1:10" s="217" customFormat="1" ht="16.5" customHeight="1">
      <c r="A81" s="833" t="s">
        <v>3771</v>
      </c>
      <c r="B81" s="842">
        <v>8</v>
      </c>
      <c r="C81" s="842">
        <v>2</v>
      </c>
      <c r="D81" s="831" t="s">
        <v>743</v>
      </c>
      <c r="E81" s="837">
        <v>160006015</v>
      </c>
      <c r="F81" s="843">
        <v>10</v>
      </c>
      <c r="G81" s="832">
        <v>1</v>
      </c>
      <c r="H81" s="834">
        <v>1</v>
      </c>
      <c r="I81" s="844" t="s">
        <v>3582</v>
      </c>
      <c r="J81" s="207"/>
    </row>
    <row r="82" spans="1:10" s="217" customFormat="1" ht="16.5" customHeight="1">
      <c r="A82" s="833" t="s">
        <v>3771</v>
      </c>
      <c r="B82" s="842">
        <v>8</v>
      </c>
      <c r="C82" s="842">
        <v>2</v>
      </c>
      <c r="D82" s="831" t="s">
        <v>743</v>
      </c>
      <c r="E82" s="837">
        <v>160006016</v>
      </c>
      <c r="F82" s="843">
        <v>10</v>
      </c>
      <c r="G82" s="832">
        <v>1</v>
      </c>
      <c r="H82" s="834">
        <v>1</v>
      </c>
      <c r="I82" s="844" t="s">
        <v>3583</v>
      </c>
      <c r="J82" s="207"/>
    </row>
    <row r="83" spans="1:10" s="217" customFormat="1" ht="16.5" customHeight="1">
      <c r="A83" s="845" t="s">
        <v>3772</v>
      </c>
      <c r="B83" s="835">
        <v>7</v>
      </c>
      <c r="C83" s="836">
        <v>2</v>
      </c>
      <c r="D83" s="831" t="s">
        <v>743</v>
      </c>
      <c r="E83" s="837">
        <v>160006000</v>
      </c>
      <c r="F83" s="838">
        <v>59</v>
      </c>
      <c r="G83" s="839">
        <v>1</v>
      </c>
      <c r="H83" s="840">
        <v>3</v>
      </c>
      <c r="I83" s="841" t="s">
        <v>3567</v>
      </c>
      <c r="J83" s="207"/>
    </row>
    <row r="84" spans="1:10" s="217" customFormat="1" ht="16.5" customHeight="1">
      <c r="A84" s="845" t="s">
        <v>3772</v>
      </c>
      <c r="B84" s="842">
        <v>8</v>
      </c>
      <c r="C84" s="842">
        <v>2</v>
      </c>
      <c r="D84" s="831" t="s">
        <v>743</v>
      </c>
      <c r="E84" s="837">
        <v>160006009</v>
      </c>
      <c r="F84" s="843">
        <v>9</v>
      </c>
      <c r="G84" s="832">
        <v>1</v>
      </c>
      <c r="H84" s="834">
        <v>1</v>
      </c>
      <c r="I84" s="844" t="s">
        <v>3576</v>
      </c>
      <c r="J84" s="207"/>
    </row>
    <row r="85" spans="1:10" s="217" customFormat="1" ht="16.5" customHeight="1">
      <c r="A85" s="845" t="s">
        <v>3772</v>
      </c>
      <c r="B85" s="842">
        <v>8</v>
      </c>
      <c r="C85" s="842">
        <v>2</v>
      </c>
      <c r="D85" s="831" t="s">
        <v>743</v>
      </c>
      <c r="E85" s="837">
        <v>160006010</v>
      </c>
      <c r="F85" s="843">
        <v>11</v>
      </c>
      <c r="G85" s="832">
        <v>1</v>
      </c>
      <c r="H85" s="834">
        <v>1</v>
      </c>
      <c r="I85" s="844" t="s">
        <v>3577</v>
      </c>
      <c r="J85" s="207"/>
    </row>
    <row r="86" spans="1:10" s="217" customFormat="1" ht="16.5" customHeight="1">
      <c r="A86" s="845" t="s">
        <v>3772</v>
      </c>
      <c r="B86" s="842">
        <v>8</v>
      </c>
      <c r="C86" s="842">
        <v>2</v>
      </c>
      <c r="D86" s="831" t="s">
        <v>743</v>
      </c>
      <c r="E86" s="837">
        <v>160006011</v>
      </c>
      <c r="F86" s="843">
        <v>11</v>
      </c>
      <c r="G86" s="832">
        <v>1</v>
      </c>
      <c r="H86" s="834">
        <v>1</v>
      </c>
      <c r="I86" s="844" t="s">
        <v>3578</v>
      </c>
      <c r="J86" s="207"/>
    </row>
    <row r="87" spans="1:10" s="217" customFormat="1" ht="16.5" customHeight="1">
      <c r="A87" s="845" t="s">
        <v>3772</v>
      </c>
      <c r="B87" s="842">
        <v>8</v>
      </c>
      <c r="C87" s="842">
        <v>2</v>
      </c>
      <c r="D87" s="831" t="s">
        <v>743</v>
      </c>
      <c r="E87" s="837">
        <v>160006012</v>
      </c>
      <c r="F87" s="843">
        <v>11</v>
      </c>
      <c r="G87" s="832">
        <v>1</v>
      </c>
      <c r="H87" s="834">
        <v>1</v>
      </c>
      <c r="I87" s="844" t="s">
        <v>3579</v>
      </c>
      <c r="J87" s="207"/>
    </row>
    <row r="88" spans="1:10" s="217" customFormat="1" ht="16.5" customHeight="1">
      <c r="A88" s="845" t="s">
        <v>3772</v>
      </c>
      <c r="B88" s="842">
        <v>8</v>
      </c>
      <c r="C88" s="842">
        <v>2</v>
      </c>
      <c r="D88" s="831" t="s">
        <v>743</v>
      </c>
      <c r="E88" s="837">
        <v>160006013</v>
      </c>
      <c r="F88" s="843">
        <v>11</v>
      </c>
      <c r="G88" s="832">
        <v>1</v>
      </c>
      <c r="H88" s="834">
        <v>1</v>
      </c>
      <c r="I88" s="844" t="s">
        <v>3580</v>
      </c>
      <c r="J88" s="207"/>
    </row>
    <row r="89" spans="1:10" s="217" customFormat="1" ht="16.5" customHeight="1">
      <c r="A89" s="845" t="s">
        <v>3772</v>
      </c>
      <c r="B89" s="842">
        <v>8</v>
      </c>
      <c r="C89" s="842">
        <v>2</v>
      </c>
      <c r="D89" s="831" t="s">
        <v>743</v>
      </c>
      <c r="E89" s="837">
        <v>160006014</v>
      </c>
      <c r="F89" s="843">
        <v>11</v>
      </c>
      <c r="G89" s="832">
        <v>1</v>
      </c>
      <c r="H89" s="834">
        <v>1</v>
      </c>
      <c r="I89" s="844" t="s">
        <v>3581</v>
      </c>
      <c r="J89" s="207"/>
    </row>
    <row r="90" spans="1:10" s="217" customFormat="1" ht="16.5" customHeight="1">
      <c r="A90" s="845" t="s">
        <v>3772</v>
      </c>
      <c r="B90" s="842">
        <v>8</v>
      </c>
      <c r="C90" s="842">
        <v>2</v>
      </c>
      <c r="D90" s="831" t="s">
        <v>743</v>
      </c>
      <c r="E90" s="837">
        <v>160006015</v>
      </c>
      <c r="F90" s="843">
        <v>10</v>
      </c>
      <c r="G90" s="832">
        <v>1</v>
      </c>
      <c r="H90" s="834">
        <v>1</v>
      </c>
      <c r="I90" s="844" t="s">
        <v>3582</v>
      </c>
      <c r="J90" s="207"/>
    </row>
    <row r="91" spans="1:10" s="217" customFormat="1" ht="16.5" customHeight="1">
      <c r="A91" s="845" t="s">
        <v>3772</v>
      </c>
      <c r="B91" s="842">
        <v>8</v>
      </c>
      <c r="C91" s="842">
        <v>2</v>
      </c>
      <c r="D91" s="831" t="s">
        <v>743</v>
      </c>
      <c r="E91" s="837">
        <v>160006016</v>
      </c>
      <c r="F91" s="843">
        <v>10</v>
      </c>
      <c r="G91" s="832">
        <v>1</v>
      </c>
      <c r="H91" s="834">
        <v>1</v>
      </c>
      <c r="I91" s="844" t="s">
        <v>3583</v>
      </c>
      <c r="J91" s="207"/>
    </row>
    <row r="92" spans="1:10" s="217" customFormat="1" ht="16.5" customHeight="1">
      <c r="A92" s="846" t="s">
        <v>3773</v>
      </c>
      <c r="B92" s="835">
        <v>7</v>
      </c>
      <c r="C92" s="836">
        <v>2</v>
      </c>
      <c r="D92" s="831" t="s">
        <v>743</v>
      </c>
      <c r="E92" s="837">
        <v>160006000</v>
      </c>
      <c r="F92" s="838">
        <v>61</v>
      </c>
      <c r="G92" s="839">
        <v>1</v>
      </c>
      <c r="H92" s="840">
        <v>3</v>
      </c>
      <c r="I92" s="841" t="s">
        <v>3567</v>
      </c>
      <c r="J92" s="207"/>
    </row>
    <row r="93" spans="1:10" s="217" customFormat="1" ht="16.5" customHeight="1">
      <c r="A93" s="846" t="s">
        <v>3773</v>
      </c>
      <c r="B93" s="842">
        <v>8</v>
      </c>
      <c r="C93" s="842">
        <v>2</v>
      </c>
      <c r="D93" s="831" t="s">
        <v>743</v>
      </c>
      <c r="E93" s="837">
        <v>160006009</v>
      </c>
      <c r="F93" s="843">
        <v>10</v>
      </c>
      <c r="G93" s="832">
        <v>1</v>
      </c>
      <c r="H93" s="834">
        <v>1</v>
      </c>
      <c r="I93" s="844" t="s">
        <v>3576</v>
      </c>
      <c r="J93" s="207"/>
    </row>
    <row r="94" spans="1:10" s="217" customFormat="1" ht="16.5" customHeight="1">
      <c r="A94" s="846" t="s">
        <v>3773</v>
      </c>
      <c r="B94" s="842">
        <v>8</v>
      </c>
      <c r="C94" s="842">
        <v>2</v>
      </c>
      <c r="D94" s="831" t="s">
        <v>743</v>
      </c>
      <c r="E94" s="837">
        <v>160006010</v>
      </c>
      <c r="F94" s="843">
        <v>12</v>
      </c>
      <c r="G94" s="832">
        <v>1</v>
      </c>
      <c r="H94" s="834">
        <v>1</v>
      </c>
      <c r="I94" s="844" t="s">
        <v>3577</v>
      </c>
      <c r="J94" s="207"/>
    </row>
    <row r="95" spans="1:10" s="217" customFormat="1" ht="16.5" customHeight="1">
      <c r="A95" s="846" t="s">
        <v>3773</v>
      </c>
      <c r="B95" s="842">
        <v>8</v>
      </c>
      <c r="C95" s="842">
        <v>2</v>
      </c>
      <c r="D95" s="831" t="s">
        <v>743</v>
      </c>
      <c r="E95" s="837">
        <v>160006011</v>
      </c>
      <c r="F95" s="843">
        <v>12</v>
      </c>
      <c r="G95" s="832">
        <v>1</v>
      </c>
      <c r="H95" s="834">
        <v>1</v>
      </c>
      <c r="I95" s="844" t="s">
        <v>3578</v>
      </c>
      <c r="J95" s="207"/>
    </row>
    <row r="96" spans="1:10" s="217" customFormat="1" ht="16.5" customHeight="1">
      <c r="A96" s="846" t="s">
        <v>3773</v>
      </c>
      <c r="B96" s="842">
        <v>8</v>
      </c>
      <c r="C96" s="842">
        <v>2</v>
      </c>
      <c r="D96" s="831" t="s">
        <v>743</v>
      </c>
      <c r="E96" s="837">
        <v>160006012</v>
      </c>
      <c r="F96" s="843">
        <v>12</v>
      </c>
      <c r="G96" s="832">
        <v>1</v>
      </c>
      <c r="H96" s="834">
        <v>1</v>
      </c>
      <c r="I96" s="844" t="s">
        <v>3579</v>
      </c>
      <c r="J96" s="207"/>
    </row>
    <row r="97" spans="1:10" s="217" customFormat="1" ht="16.5" customHeight="1">
      <c r="A97" s="846" t="s">
        <v>3773</v>
      </c>
      <c r="B97" s="842">
        <v>8</v>
      </c>
      <c r="C97" s="842">
        <v>2</v>
      </c>
      <c r="D97" s="831" t="s">
        <v>743</v>
      </c>
      <c r="E97" s="837">
        <v>160006013</v>
      </c>
      <c r="F97" s="843">
        <v>12</v>
      </c>
      <c r="G97" s="832">
        <v>1</v>
      </c>
      <c r="H97" s="834">
        <v>1</v>
      </c>
      <c r="I97" s="844" t="s">
        <v>3580</v>
      </c>
      <c r="J97" s="207"/>
    </row>
    <row r="98" spans="1:10" s="217" customFormat="1" ht="16.5" customHeight="1">
      <c r="A98" s="846" t="s">
        <v>3773</v>
      </c>
      <c r="B98" s="842">
        <v>8</v>
      </c>
      <c r="C98" s="842">
        <v>2</v>
      </c>
      <c r="D98" s="831" t="s">
        <v>743</v>
      </c>
      <c r="E98" s="837">
        <v>160006014</v>
      </c>
      <c r="F98" s="843">
        <v>12</v>
      </c>
      <c r="G98" s="832">
        <v>1</v>
      </c>
      <c r="H98" s="834">
        <v>1</v>
      </c>
      <c r="I98" s="844" t="s">
        <v>3581</v>
      </c>
      <c r="J98" s="207"/>
    </row>
    <row r="99" spans="1:10" s="217" customFormat="1" ht="16.5" customHeight="1">
      <c r="A99" s="846" t="s">
        <v>3773</v>
      </c>
      <c r="B99" s="842">
        <v>8</v>
      </c>
      <c r="C99" s="842">
        <v>2</v>
      </c>
      <c r="D99" s="831" t="s">
        <v>743</v>
      </c>
      <c r="E99" s="837">
        <v>160006015</v>
      </c>
      <c r="F99" s="843">
        <v>11</v>
      </c>
      <c r="G99" s="832">
        <v>1</v>
      </c>
      <c r="H99" s="834">
        <v>1</v>
      </c>
      <c r="I99" s="844" t="s">
        <v>3582</v>
      </c>
      <c r="J99" s="207"/>
    </row>
    <row r="100" spans="1:10" s="217" customFormat="1" ht="16.5" customHeight="1">
      <c r="A100" s="846" t="s">
        <v>3773</v>
      </c>
      <c r="B100" s="842">
        <v>8</v>
      </c>
      <c r="C100" s="842">
        <v>2</v>
      </c>
      <c r="D100" s="831" t="s">
        <v>743</v>
      </c>
      <c r="E100" s="837">
        <v>160006016</v>
      </c>
      <c r="F100" s="843">
        <v>11</v>
      </c>
      <c r="G100" s="832">
        <v>1</v>
      </c>
      <c r="H100" s="834">
        <v>1</v>
      </c>
      <c r="I100" s="844" t="s">
        <v>3583</v>
      </c>
      <c r="J100" s="207"/>
    </row>
    <row r="101" spans="1:10" s="217" customFormat="1" ht="16.5" customHeight="1">
      <c r="A101" s="845" t="s">
        <v>3774</v>
      </c>
      <c r="B101" s="835">
        <v>7</v>
      </c>
      <c r="C101" s="836">
        <v>2</v>
      </c>
      <c r="D101" s="831" t="s">
        <v>743</v>
      </c>
      <c r="E101" s="837">
        <v>160006000</v>
      </c>
      <c r="F101" s="838">
        <v>63</v>
      </c>
      <c r="G101" s="839">
        <v>1</v>
      </c>
      <c r="H101" s="840">
        <v>3</v>
      </c>
      <c r="I101" s="841" t="s">
        <v>3567</v>
      </c>
      <c r="J101" s="207"/>
    </row>
    <row r="102" spans="1:10" s="217" customFormat="1" ht="16.5" customHeight="1">
      <c r="A102" s="845" t="s">
        <v>3774</v>
      </c>
      <c r="B102" s="842">
        <v>8</v>
      </c>
      <c r="C102" s="842">
        <v>2</v>
      </c>
      <c r="D102" s="831" t="s">
        <v>743</v>
      </c>
      <c r="E102" s="837">
        <v>160006009</v>
      </c>
      <c r="F102" s="843">
        <v>10</v>
      </c>
      <c r="G102" s="832">
        <v>1</v>
      </c>
      <c r="H102" s="834">
        <v>1</v>
      </c>
      <c r="I102" s="844" t="s">
        <v>3576</v>
      </c>
      <c r="J102" s="207"/>
    </row>
    <row r="103" spans="1:10" s="217" customFormat="1" ht="16.5" customHeight="1">
      <c r="A103" s="845" t="s">
        <v>3774</v>
      </c>
      <c r="B103" s="842">
        <v>8</v>
      </c>
      <c r="C103" s="842">
        <v>2</v>
      </c>
      <c r="D103" s="831" t="s">
        <v>743</v>
      </c>
      <c r="E103" s="837">
        <v>160006010</v>
      </c>
      <c r="F103" s="843">
        <v>12</v>
      </c>
      <c r="G103" s="832">
        <v>1</v>
      </c>
      <c r="H103" s="834">
        <v>1</v>
      </c>
      <c r="I103" s="844" t="s">
        <v>3577</v>
      </c>
      <c r="J103" s="207"/>
    </row>
    <row r="104" spans="1:10" s="217" customFormat="1" ht="16.5" customHeight="1">
      <c r="A104" s="845" t="s">
        <v>3774</v>
      </c>
      <c r="B104" s="842">
        <v>8</v>
      </c>
      <c r="C104" s="842">
        <v>2</v>
      </c>
      <c r="D104" s="831" t="s">
        <v>743</v>
      </c>
      <c r="E104" s="837">
        <v>160006011</v>
      </c>
      <c r="F104" s="843">
        <v>12</v>
      </c>
      <c r="G104" s="832">
        <v>1</v>
      </c>
      <c r="H104" s="834">
        <v>1</v>
      </c>
      <c r="I104" s="844" t="s">
        <v>3578</v>
      </c>
      <c r="J104" s="207"/>
    </row>
    <row r="105" spans="1:10" s="217" customFormat="1" ht="16.5" customHeight="1">
      <c r="A105" s="845" t="s">
        <v>3774</v>
      </c>
      <c r="B105" s="842">
        <v>8</v>
      </c>
      <c r="C105" s="842">
        <v>2</v>
      </c>
      <c r="D105" s="831" t="s">
        <v>743</v>
      </c>
      <c r="E105" s="837">
        <v>160006012</v>
      </c>
      <c r="F105" s="843">
        <v>12</v>
      </c>
      <c r="G105" s="832">
        <v>1</v>
      </c>
      <c r="H105" s="834">
        <v>1</v>
      </c>
      <c r="I105" s="844" t="s">
        <v>3579</v>
      </c>
      <c r="J105" s="207"/>
    </row>
    <row r="106" spans="1:10" s="217" customFormat="1" ht="16.5" customHeight="1">
      <c r="A106" s="845" t="s">
        <v>3774</v>
      </c>
      <c r="B106" s="842">
        <v>8</v>
      </c>
      <c r="C106" s="842">
        <v>2</v>
      </c>
      <c r="D106" s="831" t="s">
        <v>743</v>
      </c>
      <c r="E106" s="837">
        <v>160006013</v>
      </c>
      <c r="F106" s="843">
        <v>12</v>
      </c>
      <c r="G106" s="832">
        <v>1</v>
      </c>
      <c r="H106" s="834">
        <v>1</v>
      </c>
      <c r="I106" s="844" t="s">
        <v>3580</v>
      </c>
      <c r="J106" s="207"/>
    </row>
    <row r="107" spans="1:10" s="217" customFormat="1" ht="16.5" customHeight="1">
      <c r="A107" s="845" t="s">
        <v>3774</v>
      </c>
      <c r="B107" s="842">
        <v>8</v>
      </c>
      <c r="C107" s="842">
        <v>2</v>
      </c>
      <c r="D107" s="831" t="s">
        <v>743</v>
      </c>
      <c r="E107" s="837">
        <v>160006014</v>
      </c>
      <c r="F107" s="843">
        <v>12</v>
      </c>
      <c r="G107" s="832">
        <v>1</v>
      </c>
      <c r="H107" s="834">
        <v>1</v>
      </c>
      <c r="I107" s="844" t="s">
        <v>3581</v>
      </c>
      <c r="J107" s="207"/>
    </row>
    <row r="108" spans="1:10" s="217" customFormat="1" ht="16.5" customHeight="1">
      <c r="A108" s="845" t="s">
        <v>3774</v>
      </c>
      <c r="B108" s="842">
        <v>8</v>
      </c>
      <c r="C108" s="842">
        <v>2</v>
      </c>
      <c r="D108" s="831" t="s">
        <v>743</v>
      </c>
      <c r="E108" s="837">
        <v>160006015</v>
      </c>
      <c r="F108" s="843">
        <v>11</v>
      </c>
      <c r="G108" s="832">
        <v>1</v>
      </c>
      <c r="H108" s="834">
        <v>1</v>
      </c>
      <c r="I108" s="844" t="s">
        <v>3582</v>
      </c>
      <c r="J108" s="207"/>
    </row>
    <row r="109" spans="1:10" s="217" customFormat="1" ht="16.5" customHeight="1">
      <c r="A109" s="845" t="s">
        <v>3774</v>
      </c>
      <c r="B109" s="842">
        <v>8</v>
      </c>
      <c r="C109" s="842">
        <v>2</v>
      </c>
      <c r="D109" s="831" t="s">
        <v>743</v>
      </c>
      <c r="E109" s="837">
        <v>160006016</v>
      </c>
      <c r="F109" s="843">
        <v>11</v>
      </c>
      <c r="G109" s="832">
        <v>1</v>
      </c>
      <c r="H109" s="834">
        <v>1</v>
      </c>
      <c r="I109" s="844" t="s">
        <v>3583</v>
      </c>
      <c r="J109" s="207"/>
    </row>
    <row r="110" spans="1:10" s="217" customFormat="1" ht="16.5" customHeight="1">
      <c r="A110" s="846" t="s">
        <v>3775</v>
      </c>
      <c r="B110" s="835">
        <v>7</v>
      </c>
      <c r="C110" s="836">
        <v>2</v>
      </c>
      <c r="D110" s="831" t="s">
        <v>743</v>
      </c>
      <c r="E110" s="837">
        <v>160006000</v>
      </c>
      <c r="F110" s="838">
        <v>65</v>
      </c>
      <c r="G110" s="839">
        <v>1</v>
      </c>
      <c r="H110" s="840">
        <v>3</v>
      </c>
      <c r="I110" s="841" t="s">
        <v>3567</v>
      </c>
      <c r="J110" s="207"/>
    </row>
    <row r="111" spans="1:10" s="217" customFormat="1" ht="16.5" customHeight="1">
      <c r="A111" s="846" t="s">
        <v>3775</v>
      </c>
      <c r="B111" s="842">
        <v>8</v>
      </c>
      <c r="C111" s="842">
        <v>2</v>
      </c>
      <c r="D111" s="831" t="s">
        <v>743</v>
      </c>
      <c r="E111" s="837">
        <v>160006009</v>
      </c>
      <c r="F111" s="843">
        <v>11</v>
      </c>
      <c r="G111" s="832">
        <v>1</v>
      </c>
      <c r="H111" s="834">
        <v>1</v>
      </c>
      <c r="I111" s="844" t="s">
        <v>3576</v>
      </c>
      <c r="J111" s="207"/>
    </row>
    <row r="112" spans="1:10" s="217" customFormat="1" ht="16.5" customHeight="1">
      <c r="A112" s="846" t="s">
        <v>3775</v>
      </c>
      <c r="B112" s="842">
        <v>8</v>
      </c>
      <c r="C112" s="842">
        <v>2</v>
      </c>
      <c r="D112" s="831" t="s">
        <v>743</v>
      </c>
      <c r="E112" s="837">
        <v>160006010</v>
      </c>
      <c r="F112" s="843">
        <v>13</v>
      </c>
      <c r="G112" s="832">
        <v>1</v>
      </c>
      <c r="H112" s="834">
        <v>1</v>
      </c>
      <c r="I112" s="844" t="s">
        <v>3577</v>
      </c>
      <c r="J112" s="207"/>
    </row>
    <row r="113" spans="1:10" s="217" customFormat="1" ht="16.5" customHeight="1">
      <c r="A113" s="846" t="s">
        <v>3775</v>
      </c>
      <c r="B113" s="842">
        <v>8</v>
      </c>
      <c r="C113" s="842">
        <v>2</v>
      </c>
      <c r="D113" s="831" t="s">
        <v>743</v>
      </c>
      <c r="E113" s="837">
        <v>160006011</v>
      </c>
      <c r="F113" s="843">
        <v>13</v>
      </c>
      <c r="G113" s="832">
        <v>1</v>
      </c>
      <c r="H113" s="834">
        <v>1</v>
      </c>
      <c r="I113" s="844" t="s">
        <v>3578</v>
      </c>
      <c r="J113" s="207"/>
    </row>
    <row r="114" spans="1:10" s="217" customFormat="1" ht="16.5" customHeight="1">
      <c r="A114" s="846" t="s">
        <v>3775</v>
      </c>
      <c r="B114" s="842">
        <v>8</v>
      </c>
      <c r="C114" s="842">
        <v>2</v>
      </c>
      <c r="D114" s="831" t="s">
        <v>743</v>
      </c>
      <c r="E114" s="837">
        <v>160006012</v>
      </c>
      <c r="F114" s="843">
        <v>13</v>
      </c>
      <c r="G114" s="832">
        <v>1</v>
      </c>
      <c r="H114" s="834">
        <v>1</v>
      </c>
      <c r="I114" s="844" t="s">
        <v>3579</v>
      </c>
      <c r="J114" s="207"/>
    </row>
    <row r="115" spans="1:10" s="217" customFormat="1" ht="16.5" customHeight="1">
      <c r="A115" s="846" t="s">
        <v>3775</v>
      </c>
      <c r="B115" s="842">
        <v>8</v>
      </c>
      <c r="C115" s="842">
        <v>2</v>
      </c>
      <c r="D115" s="831" t="s">
        <v>743</v>
      </c>
      <c r="E115" s="837">
        <v>160006013</v>
      </c>
      <c r="F115" s="843">
        <v>13</v>
      </c>
      <c r="G115" s="832">
        <v>1</v>
      </c>
      <c r="H115" s="834">
        <v>1</v>
      </c>
      <c r="I115" s="844" t="s">
        <v>3580</v>
      </c>
      <c r="J115" s="207"/>
    </row>
    <row r="116" spans="1:10" s="217" customFormat="1" ht="16.5" customHeight="1">
      <c r="A116" s="846" t="s">
        <v>3775</v>
      </c>
      <c r="B116" s="842">
        <v>8</v>
      </c>
      <c r="C116" s="842">
        <v>2</v>
      </c>
      <c r="D116" s="831" t="s">
        <v>743</v>
      </c>
      <c r="E116" s="837">
        <v>160006014</v>
      </c>
      <c r="F116" s="843">
        <v>13</v>
      </c>
      <c r="G116" s="832">
        <v>1</v>
      </c>
      <c r="H116" s="834">
        <v>1</v>
      </c>
      <c r="I116" s="844" t="s">
        <v>3581</v>
      </c>
      <c r="J116" s="207"/>
    </row>
    <row r="117" spans="1:10" s="217" customFormat="1" ht="16.5" customHeight="1">
      <c r="A117" s="846" t="s">
        <v>3775</v>
      </c>
      <c r="B117" s="842">
        <v>8</v>
      </c>
      <c r="C117" s="842">
        <v>2</v>
      </c>
      <c r="D117" s="831" t="s">
        <v>743</v>
      </c>
      <c r="E117" s="837">
        <v>160006015</v>
      </c>
      <c r="F117" s="843">
        <v>12</v>
      </c>
      <c r="G117" s="832">
        <v>1</v>
      </c>
      <c r="H117" s="834">
        <v>1</v>
      </c>
      <c r="I117" s="844" t="s">
        <v>3582</v>
      </c>
      <c r="J117" s="207"/>
    </row>
    <row r="118" spans="1:10" s="217" customFormat="1" ht="16.5" customHeight="1">
      <c r="A118" s="846" t="s">
        <v>3775</v>
      </c>
      <c r="B118" s="842">
        <v>8</v>
      </c>
      <c r="C118" s="842">
        <v>2</v>
      </c>
      <c r="D118" s="831" t="s">
        <v>743</v>
      </c>
      <c r="E118" s="837">
        <v>160006016</v>
      </c>
      <c r="F118" s="843">
        <v>12</v>
      </c>
      <c r="G118" s="832">
        <v>1</v>
      </c>
      <c r="H118" s="834">
        <v>1</v>
      </c>
      <c r="I118" s="844" t="s">
        <v>3583</v>
      </c>
      <c r="J118" s="207"/>
    </row>
    <row r="119" spans="1:10" s="217" customFormat="1" ht="16.5" customHeight="1">
      <c r="A119" s="845" t="s">
        <v>3776</v>
      </c>
      <c r="B119" s="835">
        <v>7</v>
      </c>
      <c r="C119" s="836">
        <v>2</v>
      </c>
      <c r="D119" s="831" t="s">
        <v>743</v>
      </c>
      <c r="E119" s="837">
        <v>160006000</v>
      </c>
      <c r="F119" s="838">
        <v>67</v>
      </c>
      <c r="G119" s="839">
        <v>1</v>
      </c>
      <c r="H119" s="840">
        <v>3</v>
      </c>
      <c r="I119" s="841" t="s">
        <v>3567</v>
      </c>
      <c r="J119" s="207"/>
    </row>
    <row r="120" spans="1:10" s="217" customFormat="1" ht="16.5" customHeight="1">
      <c r="A120" s="845" t="s">
        <v>3776</v>
      </c>
      <c r="B120" s="842">
        <v>8</v>
      </c>
      <c r="C120" s="842">
        <v>2</v>
      </c>
      <c r="D120" s="831" t="s">
        <v>743</v>
      </c>
      <c r="E120" s="837">
        <v>160006009</v>
      </c>
      <c r="F120" s="843">
        <v>11</v>
      </c>
      <c r="G120" s="832">
        <v>1</v>
      </c>
      <c r="H120" s="834">
        <v>1</v>
      </c>
      <c r="I120" s="844" t="s">
        <v>3576</v>
      </c>
      <c r="J120" s="207"/>
    </row>
    <row r="121" spans="1:10" s="217" customFormat="1" ht="16.5" customHeight="1">
      <c r="A121" s="845" t="s">
        <v>3776</v>
      </c>
      <c r="B121" s="842">
        <v>8</v>
      </c>
      <c r="C121" s="842">
        <v>2</v>
      </c>
      <c r="D121" s="831" t="s">
        <v>743</v>
      </c>
      <c r="E121" s="837">
        <v>160006010</v>
      </c>
      <c r="F121" s="843">
        <v>13</v>
      </c>
      <c r="G121" s="832">
        <v>1</v>
      </c>
      <c r="H121" s="834">
        <v>1</v>
      </c>
      <c r="I121" s="844" t="s">
        <v>3577</v>
      </c>
      <c r="J121" s="207"/>
    </row>
    <row r="122" spans="1:10" s="217" customFormat="1" ht="16.5" customHeight="1">
      <c r="A122" s="845" t="s">
        <v>3776</v>
      </c>
      <c r="B122" s="842">
        <v>8</v>
      </c>
      <c r="C122" s="842">
        <v>2</v>
      </c>
      <c r="D122" s="831" t="s">
        <v>743</v>
      </c>
      <c r="E122" s="837">
        <v>160006011</v>
      </c>
      <c r="F122" s="843">
        <v>13</v>
      </c>
      <c r="G122" s="832">
        <v>1</v>
      </c>
      <c r="H122" s="834">
        <v>1</v>
      </c>
      <c r="I122" s="844" t="s">
        <v>3578</v>
      </c>
      <c r="J122" s="207"/>
    </row>
    <row r="123" spans="1:10" s="217" customFormat="1" ht="16.5" customHeight="1">
      <c r="A123" s="845" t="s">
        <v>3776</v>
      </c>
      <c r="B123" s="842">
        <v>8</v>
      </c>
      <c r="C123" s="842">
        <v>2</v>
      </c>
      <c r="D123" s="831" t="s">
        <v>743</v>
      </c>
      <c r="E123" s="837">
        <v>160006012</v>
      </c>
      <c r="F123" s="843">
        <v>13</v>
      </c>
      <c r="G123" s="832">
        <v>1</v>
      </c>
      <c r="H123" s="834">
        <v>1</v>
      </c>
      <c r="I123" s="844" t="s">
        <v>3579</v>
      </c>
      <c r="J123" s="207"/>
    </row>
    <row r="124" spans="1:10" s="217" customFormat="1" ht="16.5" customHeight="1">
      <c r="A124" s="845" t="s">
        <v>3776</v>
      </c>
      <c r="B124" s="842">
        <v>8</v>
      </c>
      <c r="C124" s="842">
        <v>2</v>
      </c>
      <c r="D124" s="831" t="s">
        <v>743</v>
      </c>
      <c r="E124" s="837">
        <v>160006013</v>
      </c>
      <c r="F124" s="843">
        <v>13</v>
      </c>
      <c r="G124" s="832">
        <v>1</v>
      </c>
      <c r="H124" s="834">
        <v>1</v>
      </c>
      <c r="I124" s="844" t="s">
        <v>3580</v>
      </c>
      <c r="J124" s="207"/>
    </row>
    <row r="125" spans="1:10" s="217" customFormat="1" ht="16.5" customHeight="1">
      <c r="A125" s="845" t="s">
        <v>3776</v>
      </c>
      <c r="B125" s="842">
        <v>8</v>
      </c>
      <c r="C125" s="842">
        <v>2</v>
      </c>
      <c r="D125" s="831" t="s">
        <v>743</v>
      </c>
      <c r="E125" s="837">
        <v>160006014</v>
      </c>
      <c r="F125" s="843">
        <v>13</v>
      </c>
      <c r="G125" s="832">
        <v>1</v>
      </c>
      <c r="H125" s="834">
        <v>1</v>
      </c>
      <c r="I125" s="844" t="s">
        <v>3581</v>
      </c>
      <c r="J125" s="207"/>
    </row>
    <row r="126" spans="1:10" s="217" customFormat="1" ht="16.5" customHeight="1">
      <c r="A126" s="845" t="s">
        <v>3776</v>
      </c>
      <c r="B126" s="842">
        <v>8</v>
      </c>
      <c r="C126" s="842">
        <v>2</v>
      </c>
      <c r="D126" s="831" t="s">
        <v>743</v>
      </c>
      <c r="E126" s="837">
        <v>160006015</v>
      </c>
      <c r="F126" s="843">
        <v>12</v>
      </c>
      <c r="G126" s="832">
        <v>1</v>
      </c>
      <c r="H126" s="834">
        <v>1</v>
      </c>
      <c r="I126" s="844" t="s">
        <v>3582</v>
      </c>
      <c r="J126" s="207"/>
    </row>
    <row r="127" spans="1:10" s="217" customFormat="1" ht="16.5" customHeight="1">
      <c r="A127" s="845" t="s">
        <v>3776</v>
      </c>
      <c r="B127" s="842">
        <v>8</v>
      </c>
      <c r="C127" s="842">
        <v>2</v>
      </c>
      <c r="D127" s="831" t="s">
        <v>743</v>
      </c>
      <c r="E127" s="837">
        <v>160006016</v>
      </c>
      <c r="F127" s="843">
        <v>12</v>
      </c>
      <c r="G127" s="832">
        <v>1</v>
      </c>
      <c r="H127" s="834">
        <v>1</v>
      </c>
      <c r="I127" s="844" t="s">
        <v>3583</v>
      </c>
      <c r="J127" s="207"/>
    </row>
  </sheetData>
  <phoneticPr fontId="6" type="noConversion"/>
  <pageMargins left="0.7" right="0.7" top="0.75" bottom="0.75" header="0.3" footer="0.3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A8" sqref="A8:H27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3736</v>
      </c>
      <c r="B1" s="329" t="s">
        <v>3694</v>
      </c>
      <c r="C1" s="329" t="s">
        <v>3695</v>
      </c>
      <c r="D1" s="30" t="s">
        <v>3728</v>
      </c>
      <c r="E1" s="38" t="s">
        <v>3729</v>
      </c>
      <c r="F1" s="329" t="s">
        <v>3723</v>
      </c>
      <c r="G1" s="30" t="s">
        <v>3722</v>
      </c>
      <c r="H1" s="30" t="s">
        <v>3828</v>
      </c>
      <c r="J1" s="786" t="s">
        <v>3787</v>
      </c>
    </row>
    <row r="2" spans="1:11" ht="16.5" customHeight="1">
      <c r="A2" s="788" t="s">
        <v>3696</v>
      </c>
      <c r="B2" s="787">
        <v>908231001</v>
      </c>
      <c r="C2" s="865" t="s">
        <v>3791</v>
      </c>
      <c r="D2" s="790">
        <v>5</v>
      </c>
      <c r="E2" s="793">
        <v>3</v>
      </c>
      <c r="F2" s="896">
        <v>160002005</v>
      </c>
      <c r="G2" s="901">
        <v>20</v>
      </c>
      <c r="H2" s="902" t="s">
        <v>3827</v>
      </c>
    </row>
    <row r="3" spans="1:11" ht="16.5" customHeight="1">
      <c r="A3" s="788" t="s">
        <v>3697</v>
      </c>
      <c r="B3" s="787">
        <v>908231002</v>
      </c>
      <c r="C3" s="865" t="s">
        <v>3792</v>
      </c>
      <c r="D3" s="790">
        <v>10</v>
      </c>
      <c r="E3" s="793">
        <v>3</v>
      </c>
      <c r="F3" s="897">
        <v>160001002</v>
      </c>
      <c r="G3" s="901">
        <v>100</v>
      </c>
      <c r="H3" s="902" t="s">
        <v>3690</v>
      </c>
      <c r="J3" s="855" t="s">
        <v>3326</v>
      </c>
      <c r="K3" s="856">
        <v>10</v>
      </c>
    </row>
    <row r="4" spans="1:11" ht="16.5" customHeight="1">
      <c r="A4" s="788" t="s">
        <v>3698</v>
      </c>
      <c r="B4" s="787">
        <v>908231003</v>
      </c>
      <c r="C4" s="865" t="s">
        <v>3792</v>
      </c>
      <c r="D4" s="790">
        <v>15</v>
      </c>
      <c r="E4" s="795">
        <v>5</v>
      </c>
      <c r="F4" s="909">
        <v>160000601</v>
      </c>
      <c r="G4" s="910">
        <v>3</v>
      </c>
      <c r="H4" s="911" t="s">
        <v>1777</v>
      </c>
    </row>
    <row r="5" spans="1:11" ht="16.5" customHeight="1">
      <c r="A5" s="788" t="s">
        <v>3699</v>
      </c>
      <c r="B5" s="787">
        <v>908231004</v>
      </c>
      <c r="C5" s="865" t="s">
        <v>3792</v>
      </c>
      <c r="D5" s="790">
        <v>20</v>
      </c>
      <c r="E5" s="795">
        <v>5</v>
      </c>
      <c r="F5" s="897">
        <v>160000602</v>
      </c>
      <c r="G5" s="901">
        <v>3</v>
      </c>
      <c r="H5" s="902" t="s">
        <v>1778</v>
      </c>
      <c r="J5" s="857" t="s">
        <v>3690</v>
      </c>
      <c r="K5" s="858">
        <v>100</v>
      </c>
    </row>
    <row r="6" spans="1:11" ht="16.5" customHeight="1">
      <c r="A6" s="788" t="s">
        <v>3700</v>
      </c>
      <c r="B6" s="787">
        <v>908231005</v>
      </c>
      <c r="C6" s="865" t="s">
        <v>3792</v>
      </c>
      <c r="D6" s="790">
        <v>25</v>
      </c>
      <c r="E6" s="793">
        <v>7</v>
      </c>
      <c r="F6" s="894">
        <v>156103012</v>
      </c>
      <c r="G6" s="905">
        <v>1</v>
      </c>
      <c r="H6" s="906" t="s">
        <v>3408</v>
      </c>
    </row>
    <row r="7" spans="1:11" ht="16.5" customHeight="1">
      <c r="A7" s="788" t="s">
        <v>3701</v>
      </c>
      <c r="B7" s="787">
        <v>908231006</v>
      </c>
      <c r="C7" s="865" t="s">
        <v>3792</v>
      </c>
      <c r="D7" s="791">
        <v>30</v>
      </c>
      <c r="E7" s="791">
        <v>5</v>
      </c>
      <c r="F7" s="896">
        <v>160002005</v>
      </c>
      <c r="G7" s="901">
        <v>30</v>
      </c>
      <c r="H7" s="902" t="s">
        <v>3827</v>
      </c>
      <c r="J7" s="857" t="s">
        <v>3326</v>
      </c>
      <c r="K7" s="858">
        <v>20</v>
      </c>
    </row>
    <row r="8" spans="1:11" ht="16.5" customHeight="1">
      <c r="A8" s="788" t="s">
        <v>3702</v>
      </c>
      <c r="B8" s="787">
        <v>908231007</v>
      </c>
      <c r="C8" s="865" t="s">
        <v>3792</v>
      </c>
      <c r="D8" s="791">
        <v>35</v>
      </c>
      <c r="E8" s="791">
        <v>5</v>
      </c>
      <c r="F8" s="897">
        <v>160000603</v>
      </c>
      <c r="G8" s="901">
        <v>3</v>
      </c>
      <c r="H8" s="902" t="s">
        <v>1779</v>
      </c>
    </row>
    <row r="9" spans="1:11" ht="16.5" customHeight="1">
      <c r="A9" s="788" t="s">
        <v>3703</v>
      </c>
      <c r="B9" s="787">
        <v>908231008</v>
      </c>
      <c r="C9" s="865" t="s">
        <v>3792</v>
      </c>
      <c r="D9" s="791">
        <v>40</v>
      </c>
      <c r="E9" s="794">
        <v>7</v>
      </c>
      <c r="F9" s="907">
        <v>160006007</v>
      </c>
      <c r="G9" s="903">
        <v>3</v>
      </c>
      <c r="H9" s="904" t="s">
        <v>3574</v>
      </c>
      <c r="J9" s="857" t="s">
        <v>3690</v>
      </c>
      <c r="K9" s="856">
        <v>300</v>
      </c>
    </row>
    <row r="10" spans="1:11" ht="16.5" customHeight="1">
      <c r="A10" s="788" t="s">
        <v>3704</v>
      </c>
      <c r="B10" s="787">
        <v>908231009</v>
      </c>
      <c r="C10" s="865" t="s">
        <v>3792</v>
      </c>
      <c r="D10" s="791">
        <v>45</v>
      </c>
      <c r="E10" s="794">
        <v>7</v>
      </c>
      <c r="F10" s="907">
        <v>160006008</v>
      </c>
      <c r="G10" s="903">
        <v>3</v>
      </c>
      <c r="H10" s="904" t="s">
        <v>3575</v>
      </c>
    </row>
    <row r="11" spans="1:11" ht="16.5" customHeight="1">
      <c r="A11" s="788" t="s">
        <v>3705</v>
      </c>
      <c r="B11" s="787">
        <v>908231010</v>
      </c>
      <c r="C11" s="865" t="s">
        <v>3792</v>
      </c>
      <c r="D11" s="791">
        <v>50</v>
      </c>
      <c r="E11" s="791">
        <v>11</v>
      </c>
      <c r="F11" s="894">
        <v>156102012</v>
      </c>
      <c r="G11" s="905">
        <v>1</v>
      </c>
      <c r="H11" s="906" t="s">
        <v>3392</v>
      </c>
      <c r="J11" s="857" t="s">
        <v>3326</v>
      </c>
      <c r="K11" s="858">
        <v>30</v>
      </c>
    </row>
    <row r="12" spans="1:11" ht="16.5" customHeight="1">
      <c r="A12" s="788" t="s">
        <v>3706</v>
      </c>
      <c r="B12" s="787">
        <v>908231011</v>
      </c>
      <c r="C12" s="865" t="s">
        <v>3792</v>
      </c>
      <c r="D12" s="790">
        <v>55</v>
      </c>
      <c r="E12" s="790">
        <v>7</v>
      </c>
      <c r="F12" s="896">
        <v>160002005</v>
      </c>
      <c r="G12" s="901">
        <v>40</v>
      </c>
      <c r="H12" s="902" t="s">
        <v>3827</v>
      </c>
    </row>
    <row r="13" spans="1:11" ht="16.5" customHeight="1">
      <c r="A13" s="788" t="s">
        <v>3707</v>
      </c>
      <c r="B13" s="787">
        <v>908231012</v>
      </c>
      <c r="C13" s="865" t="s">
        <v>3792</v>
      </c>
      <c r="D13" s="790">
        <v>60</v>
      </c>
      <c r="E13" s="790">
        <v>7</v>
      </c>
      <c r="F13" s="897">
        <v>160000602</v>
      </c>
      <c r="G13" s="901">
        <v>5</v>
      </c>
      <c r="H13" s="902" t="s">
        <v>1778</v>
      </c>
      <c r="J13" s="857" t="s">
        <v>3690</v>
      </c>
      <c r="K13" s="858">
        <v>500</v>
      </c>
    </row>
    <row r="14" spans="1:11" ht="16.5" customHeight="1">
      <c r="A14" s="788" t="s">
        <v>3708</v>
      </c>
      <c r="B14" s="787">
        <v>908231013</v>
      </c>
      <c r="C14" s="865" t="s">
        <v>3792</v>
      </c>
      <c r="D14" s="790">
        <v>65</v>
      </c>
      <c r="E14" s="795">
        <v>11</v>
      </c>
      <c r="F14" s="898">
        <v>160006002</v>
      </c>
      <c r="G14" s="899">
        <v>5</v>
      </c>
      <c r="H14" s="908" t="s">
        <v>3569</v>
      </c>
    </row>
    <row r="15" spans="1:11" ht="16.5" customHeight="1">
      <c r="A15" s="788" t="s">
        <v>3709</v>
      </c>
      <c r="B15" s="787">
        <v>908231014</v>
      </c>
      <c r="C15" s="865" t="s">
        <v>3792</v>
      </c>
      <c r="D15" s="790">
        <v>70</v>
      </c>
      <c r="E15" s="795">
        <v>11</v>
      </c>
      <c r="F15" s="898">
        <v>160006003</v>
      </c>
      <c r="G15" s="899">
        <v>5</v>
      </c>
      <c r="H15" s="908" t="s">
        <v>3570</v>
      </c>
      <c r="J15" s="857" t="s">
        <v>3777</v>
      </c>
      <c r="K15" s="858">
        <v>1</v>
      </c>
    </row>
    <row r="16" spans="1:11" ht="16.5" customHeight="1">
      <c r="A16" s="788" t="s">
        <v>3710</v>
      </c>
      <c r="B16" s="787">
        <v>908231015</v>
      </c>
      <c r="C16" s="865" t="s">
        <v>3792</v>
      </c>
      <c r="D16" s="790">
        <v>75</v>
      </c>
      <c r="E16" s="790">
        <v>13</v>
      </c>
      <c r="F16" s="894">
        <v>156102012</v>
      </c>
      <c r="G16" s="905">
        <v>2</v>
      </c>
      <c r="H16" s="906" t="s">
        <v>3392</v>
      </c>
    </row>
    <row r="17" spans="1:11" ht="16.5" customHeight="1">
      <c r="A17" s="788" t="s">
        <v>3711</v>
      </c>
      <c r="B17" s="787">
        <v>908231016</v>
      </c>
      <c r="C17" s="865" t="s">
        <v>3792</v>
      </c>
      <c r="D17" s="791">
        <v>80</v>
      </c>
      <c r="E17" s="791">
        <v>11</v>
      </c>
      <c r="F17" s="896">
        <v>160002005</v>
      </c>
      <c r="G17" s="901">
        <v>50</v>
      </c>
      <c r="H17" s="902" t="s">
        <v>3827</v>
      </c>
      <c r="J17" s="857" t="s">
        <v>3778</v>
      </c>
      <c r="K17" s="858">
        <v>1</v>
      </c>
    </row>
    <row r="18" spans="1:11" ht="16.5" customHeight="1">
      <c r="A18" s="788" t="s">
        <v>3712</v>
      </c>
      <c r="B18" s="787">
        <v>908231017</v>
      </c>
      <c r="C18" s="865" t="s">
        <v>3792</v>
      </c>
      <c r="D18" s="791">
        <v>85</v>
      </c>
      <c r="E18" s="791">
        <v>11</v>
      </c>
      <c r="F18" s="895">
        <v>160006004</v>
      </c>
      <c r="G18" s="899">
        <v>5</v>
      </c>
      <c r="H18" s="900" t="s">
        <v>3571</v>
      </c>
    </row>
    <row r="19" spans="1:11" ht="16.5" customHeight="1">
      <c r="A19" s="788" t="s">
        <v>3713</v>
      </c>
      <c r="B19" s="787">
        <v>908231018</v>
      </c>
      <c r="C19" s="865" t="s">
        <v>3792</v>
      </c>
      <c r="D19" s="791">
        <v>90</v>
      </c>
      <c r="E19" s="794">
        <v>13</v>
      </c>
      <c r="F19" s="895">
        <v>160006005</v>
      </c>
      <c r="G19" s="899">
        <v>5</v>
      </c>
      <c r="H19" s="900" t="s">
        <v>3572</v>
      </c>
      <c r="J19" s="857" t="s">
        <v>3779</v>
      </c>
      <c r="K19" s="858">
        <v>1</v>
      </c>
    </row>
    <row r="20" spans="1:11" ht="16.5" customHeight="1">
      <c r="A20" s="788" t="s">
        <v>3714</v>
      </c>
      <c r="B20" s="787">
        <v>908231019</v>
      </c>
      <c r="C20" s="865" t="s">
        <v>3792</v>
      </c>
      <c r="D20" s="791">
        <v>95</v>
      </c>
      <c r="E20" s="794">
        <v>13</v>
      </c>
      <c r="F20" s="898">
        <v>160006006</v>
      </c>
      <c r="G20" s="899">
        <v>5</v>
      </c>
      <c r="H20" s="908" t="s">
        <v>3573</v>
      </c>
      <c r="J20" s="859" t="s">
        <v>3568</v>
      </c>
      <c r="K20" s="856">
        <v>3</v>
      </c>
    </row>
    <row r="21" spans="1:11" ht="16.5" customHeight="1">
      <c r="A21" s="788" t="s">
        <v>3715</v>
      </c>
      <c r="B21" s="787">
        <v>908231020</v>
      </c>
      <c r="C21" s="865" t="s">
        <v>3792</v>
      </c>
      <c r="D21" s="791">
        <v>100</v>
      </c>
      <c r="E21" s="791">
        <v>17</v>
      </c>
      <c r="F21" s="796">
        <v>156101012</v>
      </c>
      <c r="G21" s="905">
        <v>1</v>
      </c>
      <c r="H21" s="906" t="s">
        <v>3375</v>
      </c>
      <c r="J21" s="857" t="s">
        <v>3780</v>
      </c>
      <c r="K21" s="856">
        <v>1</v>
      </c>
    </row>
    <row r="22" spans="1:11" ht="16.5" customHeight="1">
      <c r="A22" s="788" t="s">
        <v>3716</v>
      </c>
      <c r="B22" s="787">
        <v>908231021</v>
      </c>
      <c r="C22" s="865" t="s">
        <v>3792</v>
      </c>
      <c r="D22" s="790">
        <v>105</v>
      </c>
      <c r="E22" s="790">
        <v>13</v>
      </c>
      <c r="F22" s="896">
        <v>160002005</v>
      </c>
      <c r="G22" s="901">
        <v>70</v>
      </c>
      <c r="H22" s="902" t="s">
        <v>3827</v>
      </c>
      <c r="J22" s="859" t="s">
        <v>3781</v>
      </c>
      <c r="K22" s="856">
        <v>5</v>
      </c>
    </row>
    <row r="23" spans="1:11" ht="16.5" customHeight="1">
      <c r="A23" s="788" t="s">
        <v>3717</v>
      </c>
      <c r="B23" s="787">
        <v>908231022</v>
      </c>
      <c r="C23" s="865" t="s">
        <v>3792</v>
      </c>
      <c r="D23" s="790">
        <v>110</v>
      </c>
      <c r="E23" s="790">
        <v>13</v>
      </c>
      <c r="F23" s="912">
        <v>160006001</v>
      </c>
      <c r="G23" s="913">
        <v>5</v>
      </c>
      <c r="H23" s="914" t="s">
        <v>3568</v>
      </c>
      <c r="J23" s="857" t="s">
        <v>3782</v>
      </c>
      <c r="K23" s="858">
        <v>1</v>
      </c>
    </row>
    <row r="24" spans="1:11" ht="16.5" customHeight="1">
      <c r="A24" s="788" t="s">
        <v>3718</v>
      </c>
      <c r="B24" s="787">
        <v>908231023</v>
      </c>
      <c r="C24" s="865" t="s">
        <v>3792</v>
      </c>
      <c r="D24" s="790">
        <v>115</v>
      </c>
      <c r="E24" s="795">
        <v>17</v>
      </c>
      <c r="F24" s="909">
        <v>160000601</v>
      </c>
      <c r="G24" s="910">
        <v>7</v>
      </c>
      <c r="H24" s="911" t="s">
        <v>1777</v>
      </c>
      <c r="J24" s="859" t="s">
        <v>3783</v>
      </c>
      <c r="K24" s="858">
        <v>10</v>
      </c>
    </row>
    <row r="25" spans="1:11" ht="16.5" customHeight="1">
      <c r="A25" s="788" t="s">
        <v>3719</v>
      </c>
      <c r="B25" s="787">
        <v>908231024</v>
      </c>
      <c r="C25" s="865" t="s">
        <v>3792</v>
      </c>
      <c r="D25" s="790">
        <v>120</v>
      </c>
      <c r="E25" s="795">
        <v>17</v>
      </c>
      <c r="F25" s="897">
        <v>160000602</v>
      </c>
      <c r="G25" s="901">
        <v>7</v>
      </c>
      <c r="H25" s="902" t="s">
        <v>1778</v>
      </c>
      <c r="J25" s="860" t="s">
        <v>3784</v>
      </c>
      <c r="K25" s="858">
        <v>1</v>
      </c>
    </row>
    <row r="26" spans="1:11" ht="16.5" customHeight="1">
      <c r="A26" s="788" t="s">
        <v>3720</v>
      </c>
      <c r="B26" s="787">
        <v>908231025</v>
      </c>
      <c r="C26" s="865" t="s">
        <v>3792</v>
      </c>
      <c r="D26" s="790">
        <v>125</v>
      </c>
      <c r="E26" s="790">
        <v>23</v>
      </c>
      <c r="F26" s="796">
        <v>156103013</v>
      </c>
      <c r="G26" s="905">
        <v>1</v>
      </c>
      <c r="H26" s="906" t="s">
        <v>3409</v>
      </c>
      <c r="J26" s="861" t="s">
        <v>3785</v>
      </c>
      <c r="K26" s="862">
        <v>100</v>
      </c>
    </row>
    <row r="27" spans="1:11" ht="16.5" customHeight="1" thickBot="1">
      <c r="A27" s="788" t="s">
        <v>3721</v>
      </c>
      <c r="B27" s="787">
        <v>908231026</v>
      </c>
      <c r="C27" s="865" t="s">
        <v>3792</v>
      </c>
      <c r="D27" s="792">
        <v>130</v>
      </c>
      <c r="E27" s="792">
        <v>17</v>
      </c>
      <c r="F27" s="896">
        <v>160002005</v>
      </c>
      <c r="G27" s="901">
        <v>100</v>
      </c>
      <c r="H27" s="902" t="s">
        <v>3827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  <c r="H29" s="906" t="s">
        <v>3375</v>
      </c>
    </row>
    <row r="30" spans="1:11" ht="16.5" customHeight="1">
      <c r="F30" s="789"/>
      <c r="H30" s="1091" t="s">
        <v>3834</v>
      </c>
    </row>
    <row r="31" spans="1:11" ht="16.5" customHeight="1">
      <c r="F31" s="789"/>
      <c r="H31" s="1091" t="s">
        <v>4044</v>
      </c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321"/>
  <sheetViews>
    <sheetView zoomScale="85" workbookViewId="0">
      <pane xSplit="4" ySplit="1" topLeftCell="F17" activePane="bottomRight" state="frozen"/>
      <selection pane="topRight" activeCell="F1" sqref="F1"/>
      <selection pane="bottomLeft" activeCell="A6" sqref="A6"/>
      <selection pane="bottomRight" activeCell="J36" sqref="J3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918" customWidth="1"/>
    <col min="11" max="11" width="9" style="806"/>
    <col min="12" max="12" width="16.625" style="806" customWidth="1"/>
    <col min="13" max="13" width="9.625" style="806" customWidth="1"/>
    <col min="14" max="16" width="9" style="806"/>
    <col min="17" max="19" width="17.125" style="806" customWidth="1"/>
    <col min="20" max="20" width="15.625" style="806" customWidth="1"/>
    <col min="21" max="21" width="17.125" style="806" customWidth="1"/>
    <col min="22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915" t="s">
        <v>3745</v>
      </c>
    </row>
    <row r="2" spans="1:14" ht="16.5" customHeight="1">
      <c r="A2" s="807" t="s">
        <v>3746</v>
      </c>
      <c r="B2" s="808" t="b">
        <v>1</v>
      </c>
      <c r="C2" s="809" t="s">
        <v>229</v>
      </c>
      <c r="D2" s="810" t="s">
        <v>228</v>
      </c>
      <c r="E2" s="811">
        <v>1</v>
      </c>
      <c r="F2" s="811">
        <v>1.5</v>
      </c>
      <c r="G2" s="811">
        <v>151</v>
      </c>
      <c r="H2" s="847">
        <v>100</v>
      </c>
      <c r="I2" s="811">
        <v>160006001</v>
      </c>
      <c r="J2" s="916">
        <v>1</v>
      </c>
      <c r="L2" s="854">
        <f t="shared" ref="L2" si="0">J2*M2</f>
        <v>1</v>
      </c>
      <c r="M2" s="854">
        <f t="shared" ref="M2" si="1">100/H2</f>
        <v>1</v>
      </c>
    </row>
    <row r="3" spans="1:14" ht="16.5" customHeight="1">
      <c r="A3" s="807" t="s">
        <v>3746</v>
      </c>
      <c r="B3" s="808" t="b">
        <v>1</v>
      </c>
      <c r="C3" s="809" t="s">
        <v>229</v>
      </c>
      <c r="D3" s="810" t="s">
        <v>228</v>
      </c>
      <c r="E3" s="811">
        <v>2</v>
      </c>
      <c r="F3" s="811">
        <v>1.5</v>
      </c>
      <c r="G3" s="811">
        <v>152</v>
      </c>
      <c r="H3" s="847">
        <v>100</v>
      </c>
      <c r="I3" s="811">
        <v>160006001</v>
      </c>
      <c r="J3" s="819">
        <v>3</v>
      </c>
      <c r="L3" s="854">
        <f t="shared" ref="L3:L11" si="2">J3*M3</f>
        <v>3</v>
      </c>
      <c r="M3" s="854">
        <f t="shared" ref="M3:M11" si="3">100/H3</f>
        <v>1</v>
      </c>
    </row>
    <row r="4" spans="1:14" ht="16.5" customHeight="1">
      <c r="A4" s="807" t="s">
        <v>3746</v>
      </c>
      <c r="B4" s="808" t="b">
        <v>1</v>
      </c>
      <c r="C4" s="809" t="s">
        <v>229</v>
      </c>
      <c r="D4" s="810" t="s">
        <v>228</v>
      </c>
      <c r="E4" s="811">
        <v>3</v>
      </c>
      <c r="F4" s="811">
        <v>1.5</v>
      </c>
      <c r="G4" s="811">
        <v>153</v>
      </c>
      <c r="H4" s="847">
        <v>100</v>
      </c>
      <c r="I4" s="811">
        <v>160006001</v>
      </c>
      <c r="J4" s="819">
        <v>3</v>
      </c>
      <c r="L4" s="854">
        <f t="shared" si="2"/>
        <v>3</v>
      </c>
      <c r="M4" s="854">
        <f t="shared" si="3"/>
        <v>1</v>
      </c>
    </row>
    <row r="5" spans="1:14" ht="16.5" customHeight="1">
      <c r="A5" s="807" t="s">
        <v>3746</v>
      </c>
      <c r="B5" s="808" t="b">
        <v>1</v>
      </c>
      <c r="C5" s="809" t="s">
        <v>229</v>
      </c>
      <c r="D5" s="810" t="s">
        <v>228</v>
      </c>
      <c r="E5" s="811">
        <v>4</v>
      </c>
      <c r="F5" s="811">
        <v>1.5</v>
      </c>
      <c r="G5" s="811">
        <v>154</v>
      </c>
      <c r="H5" s="848">
        <v>85</v>
      </c>
      <c r="I5" s="811">
        <v>160006001</v>
      </c>
      <c r="J5" s="819">
        <v>3</v>
      </c>
      <c r="L5" s="854">
        <f t="shared" si="2"/>
        <v>3.5294117647058822</v>
      </c>
      <c r="M5" s="854">
        <f t="shared" si="3"/>
        <v>1.1764705882352942</v>
      </c>
    </row>
    <row r="6" spans="1:14" ht="16.5" customHeight="1">
      <c r="A6" s="807" t="s">
        <v>3746</v>
      </c>
      <c r="B6" s="808" t="b">
        <v>1</v>
      </c>
      <c r="C6" s="809" t="s">
        <v>229</v>
      </c>
      <c r="D6" s="810" t="s">
        <v>228</v>
      </c>
      <c r="E6" s="811">
        <v>5</v>
      </c>
      <c r="F6" s="811">
        <v>1.5</v>
      </c>
      <c r="G6" s="811">
        <v>155</v>
      </c>
      <c r="H6" s="848">
        <v>70</v>
      </c>
      <c r="I6" s="811">
        <v>160006001</v>
      </c>
      <c r="J6" s="819">
        <v>3</v>
      </c>
      <c r="L6" s="854">
        <f t="shared" si="2"/>
        <v>4.2857142857142856</v>
      </c>
      <c r="M6" s="854">
        <f t="shared" si="3"/>
        <v>1.4285714285714286</v>
      </c>
    </row>
    <row r="7" spans="1:14" ht="16.5" customHeight="1">
      <c r="A7" s="807" t="s">
        <v>3746</v>
      </c>
      <c r="B7" s="808" t="b">
        <v>1</v>
      </c>
      <c r="C7" s="809" t="s">
        <v>229</v>
      </c>
      <c r="D7" s="810" t="s">
        <v>228</v>
      </c>
      <c r="E7" s="811">
        <v>6</v>
      </c>
      <c r="F7" s="811">
        <v>1.5</v>
      </c>
      <c r="G7" s="811">
        <v>156</v>
      </c>
      <c r="H7" s="848">
        <v>55</v>
      </c>
      <c r="I7" s="812">
        <v>160006001</v>
      </c>
      <c r="J7" s="819">
        <v>3</v>
      </c>
      <c r="L7" s="854">
        <f t="shared" si="2"/>
        <v>5.4545454545454541</v>
      </c>
      <c r="M7" s="854">
        <f t="shared" si="3"/>
        <v>1.8181818181818181</v>
      </c>
    </row>
    <row r="8" spans="1:14" ht="16.5" customHeight="1">
      <c r="A8" s="807" t="s">
        <v>3746</v>
      </c>
      <c r="B8" s="808" t="b">
        <v>1</v>
      </c>
      <c r="C8" s="809" t="s">
        <v>229</v>
      </c>
      <c r="D8" s="810" t="s">
        <v>228</v>
      </c>
      <c r="E8" s="811">
        <v>7</v>
      </c>
      <c r="F8" s="811">
        <v>1.5</v>
      </c>
      <c r="G8" s="811">
        <v>157</v>
      </c>
      <c r="H8" s="848">
        <v>40</v>
      </c>
      <c r="I8" s="812">
        <v>160006001</v>
      </c>
      <c r="J8" s="819">
        <v>3</v>
      </c>
      <c r="L8" s="854">
        <f t="shared" si="2"/>
        <v>7.5</v>
      </c>
      <c r="M8" s="854">
        <f t="shared" si="3"/>
        <v>2.5</v>
      </c>
    </row>
    <row r="9" spans="1:14" ht="16.5" customHeight="1">
      <c r="A9" s="807" t="s">
        <v>3746</v>
      </c>
      <c r="B9" s="808" t="b">
        <v>1</v>
      </c>
      <c r="C9" s="809" t="s">
        <v>229</v>
      </c>
      <c r="D9" s="810" t="s">
        <v>228</v>
      </c>
      <c r="E9" s="811">
        <v>8</v>
      </c>
      <c r="F9" s="811">
        <v>1.5</v>
      </c>
      <c r="G9" s="811">
        <v>158</v>
      </c>
      <c r="H9" s="848">
        <v>25</v>
      </c>
      <c r="I9" s="812">
        <v>160006001</v>
      </c>
      <c r="J9" s="819">
        <v>3</v>
      </c>
      <c r="L9" s="854">
        <f t="shared" si="2"/>
        <v>12</v>
      </c>
      <c r="M9" s="854">
        <f t="shared" si="3"/>
        <v>4</v>
      </c>
    </row>
    <row r="10" spans="1:14" ht="16.5" customHeight="1">
      <c r="A10" s="807" t="s">
        <v>3746</v>
      </c>
      <c r="B10" s="808" t="b">
        <v>1</v>
      </c>
      <c r="C10" s="809" t="s">
        <v>229</v>
      </c>
      <c r="D10" s="810" t="s">
        <v>228</v>
      </c>
      <c r="E10" s="811">
        <v>9</v>
      </c>
      <c r="F10" s="811">
        <v>1.5</v>
      </c>
      <c r="G10" s="811">
        <v>159</v>
      </c>
      <c r="H10" s="848">
        <v>10</v>
      </c>
      <c r="I10" s="812">
        <v>160006001</v>
      </c>
      <c r="J10" s="819">
        <v>3</v>
      </c>
      <c r="L10" s="854">
        <f t="shared" si="2"/>
        <v>30</v>
      </c>
      <c r="M10" s="854">
        <f t="shared" si="3"/>
        <v>10</v>
      </c>
    </row>
    <row r="11" spans="1:14" ht="16.5" customHeight="1">
      <c r="A11" s="807" t="s">
        <v>3746</v>
      </c>
      <c r="B11" s="808" t="b">
        <v>1</v>
      </c>
      <c r="C11" s="809" t="s">
        <v>229</v>
      </c>
      <c r="D11" s="810" t="s">
        <v>228</v>
      </c>
      <c r="E11" s="811">
        <v>10</v>
      </c>
      <c r="F11" s="811">
        <v>1.5</v>
      </c>
      <c r="G11" s="811">
        <v>160</v>
      </c>
      <c r="H11" s="848">
        <v>5</v>
      </c>
      <c r="I11" s="812">
        <v>160006001</v>
      </c>
      <c r="J11" s="819">
        <v>5</v>
      </c>
      <c r="K11" s="920">
        <f>AVERAGE(J2:J11)</f>
        <v>3</v>
      </c>
      <c r="L11" s="854">
        <f t="shared" si="2"/>
        <v>100</v>
      </c>
      <c r="M11" s="854">
        <f t="shared" si="3"/>
        <v>20</v>
      </c>
      <c r="N11" s="854">
        <f>SUM(L2:L11)</f>
        <v>169.76967150496563</v>
      </c>
    </row>
    <row r="12" spans="1:14" ht="16.5" customHeight="1">
      <c r="A12" s="807" t="s">
        <v>3747</v>
      </c>
      <c r="B12" s="808" t="b">
        <v>1</v>
      </c>
      <c r="C12" s="813" t="s">
        <v>229</v>
      </c>
      <c r="D12" s="814" t="s">
        <v>3748</v>
      </c>
      <c r="E12" s="815">
        <v>1</v>
      </c>
      <c r="F12" s="815">
        <v>1.5</v>
      </c>
      <c r="G12" s="815">
        <v>152</v>
      </c>
      <c r="H12" s="849">
        <v>100</v>
      </c>
      <c r="I12" s="815">
        <v>160006001</v>
      </c>
      <c r="J12" s="916">
        <v>1</v>
      </c>
      <c r="L12" s="854">
        <f t="shared" ref="L12:L75" si="4">J12*M12</f>
        <v>1</v>
      </c>
      <c r="M12" s="854">
        <f t="shared" ref="M12:M75" si="5">100/H12</f>
        <v>1</v>
      </c>
    </row>
    <row r="13" spans="1:14" ht="16.5" customHeight="1">
      <c r="A13" s="807" t="s">
        <v>3747</v>
      </c>
      <c r="B13" s="808" t="b">
        <v>1</v>
      </c>
      <c r="C13" s="813" t="s">
        <v>229</v>
      </c>
      <c r="D13" s="814" t="s">
        <v>3748</v>
      </c>
      <c r="E13" s="815">
        <v>2</v>
      </c>
      <c r="F13" s="815">
        <v>1.5</v>
      </c>
      <c r="G13" s="815">
        <v>154</v>
      </c>
      <c r="H13" s="849">
        <v>100</v>
      </c>
      <c r="I13" s="815">
        <v>160006001</v>
      </c>
      <c r="J13" s="916">
        <v>3</v>
      </c>
      <c r="L13" s="854">
        <f t="shared" si="4"/>
        <v>3</v>
      </c>
      <c r="M13" s="854">
        <f t="shared" si="5"/>
        <v>1</v>
      </c>
    </row>
    <row r="14" spans="1:14" ht="16.5" customHeight="1">
      <c r="A14" s="807" t="s">
        <v>3747</v>
      </c>
      <c r="B14" s="808" t="b">
        <v>1</v>
      </c>
      <c r="C14" s="813" t="s">
        <v>229</v>
      </c>
      <c r="D14" s="814" t="s">
        <v>3748</v>
      </c>
      <c r="E14" s="815">
        <v>3</v>
      </c>
      <c r="F14" s="815">
        <v>1.5</v>
      </c>
      <c r="G14" s="815">
        <v>156</v>
      </c>
      <c r="H14" s="849">
        <v>100</v>
      </c>
      <c r="I14" s="815">
        <v>160006001</v>
      </c>
      <c r="J14" s="820">
        <v>5</v>
      </c>
      <c r="L14" s="854">
        <f t="shared" si="4"/>
        <v>5</v>
      </c>
      <c r="M14" s="854">
        <f t="shared" si="5"/>
        <v>1</v>
      </c>
    </row>
    <row r="15" spans="1:14" ht="16.5" customHeight="1">
      <c r="A15" s="807" t="s">
        <v>3747</v>
      </c>
      <c r="B15" s="808" t="b">
        <v>1</v>
      </c>
      <c r="C15" s="813" t="s">
        <v>229</v>
      </c>
      <c r="D15" s="814" t="s">
        <v>3748</v>
      </c>
      <c r="E15" s="815">
        <v>4</v>
      </c>
      <c r="F15" s="815">
        <v>1.5</v>
      </c>
      <c r="G15" s="815">
        <v>158</v>
      </c>
      <c r="H15" s="850">
        <v>85</v>
      </c>
      <c r="I15" s="815">
        <v>160006001</v>
      </c>
      <c r="J15" s="820">
        <v>5</v>
      </c>
      <c r="L15" s="854">
        <f t="shared" si="4"/>
        <v>5.882352941176471</v>
      </c>
      <c r="M15" s="854">
        <f t="shared" si="5"/>
        <v>1.1764705882352942</v>
      </c>
    </row>
    <row r="16" spans="1:14" ht="16.5" customHeight="1">
      <c r="A16" s="807" t="s">
        <v>3747</v>
      </c>
      <c r="B16" s="808" t="b">
        <v>1</v>
      </c>
      <c r="C16" s="813" t="s">
        <v>229</v>
      </c>
      <c r="D16" s="814" t="s">
        <v>3748</v>
      </c>
      <c r="E16" s="815">
        <v>5</v>
      </c>
      <c r="F16" s="815">
        <v>1.5</v>
      </c>
      <c r="G16" s="815">
        <v>160</v>
      </c>
      <c r="H16" s="850">
        <v>70</v>
      </c>
      <c r="I16" s="815">
        <v>160006001</v>
      </c>
      <c r="J16" s="820">
        <v>5</v>
      </c>
      <c r="L16" s="854">
        <f t="shared" si="4"/>
        <v>7.1428571428571432</v>
      </c>
      <c r="M16" s="854">
        <f t="shared" si="5"/>
        <v>1.4285714285714286</v>
      </c>
    </row>
    <row r="17" spans="1:20" ht="16.5" customHeight="1">
      <c r="A17" s="807" t="s">
        <v>3747</v>
      </c>
      <c r="B17" s="808" t="b">
        <v>1</v>
      </c>
      <c r="C17" s="813" t="s">
        <v>229</v>
      </c>
      <c r="D17" s="814" t="s">
        <v>3748</v>
      </c>
      <c r="E17" s="815">
        <v>6</v>
      </c>
      <c r="F17" s="815">
        <v>1.5</v>
      </c>
      <c r="G17" s="815">
        <v>162</v>
      </c>
      <c r="H17" s="850">
        <v>55</v>
      </c>
      <c r="I17" s="816">
        <v>160006001</v>
      </c>
      <c r="J17" s="820">
        <v>5</v>
      </c>
      <c r="L17" s="854">
        <f t="shared" si="4"/>
        <v>9.0909090909090899</v>
      </c>
      <c r="M17" s="854">
        <f t="shared" si="5"/>
        <v>1.8181818181818181</v>
      </c>
    </row>
    <row r="18" spans="1:20" ht="16.5" customHeight="1">
      <c r="A18" s="807" t="s">
        <v>3747</v>
      </c>
      <c r="B18" s="808" t="b">
        <v>1</v>
      </c>
      <c r="C18" s="813" t="s">
        <v>229</v>
      </c>
      <c r="D18" s="814" t="s">
        <v>3748</v>
      </c>
      <c r="E18" s="815">
        <v>7</v>
      </c>
      <c r="F18" s="815">
        <v>1.5</v>
      </c>
      <c r="G18" s="815">
        <v>164</v>
      </c>
      <c r="H18" s="850">
        <v>40</v>
      </c>
      <c r="I18" s="816">
        <v>160006001</v>
      </c>
      <c r="J18" s="820">
        <v>5</v>
      </c>
      <c r="L18" s="854">
        <f t="shared" si="4"/>
        <v>12.5</v>
      </c>
      <c r="M18" s="854">
        <f t="shared" si="5"/>
        <v>2.5</v>
      </c>
    </row>
    <row r="19" spans="1:20" ht="16.5" customHeight="1">
      <c r="A19" s="807" t="s">
        <v>3747</v>
      </c>
      <c r="B19" s="808" t="b">
        <v>1</v>
      </c>
      <c r="C19" s="813" t="s">
        <v>229</v>
      </c>
      <c r="D19" s="814" t="s">
        <v>3748</v>
      </c>
      <c r="E19" s="815">
        <v>8</v>
      </c>
      <c r="F19" s="815">
        <v>1.5</v>
      </c>
      <c r="G19" s="815">
        <v>166</v>
      </c>
      <c r="H19" s="850">
        <v>25</v>
      </c>
      <c r="I19" s="816">
        <v>160006001</v>
      </c>
      <c r="J19" s="820">
        <v>5</v>
      </c>
      <c r="L19" s="854">
        <f t="shared" si="4"/>
        <v>20</v>
      </c>
      <c r="M19" s="854">
        <f t="shared" si="5"/>
        <v>4</v>
      </c>
    </row>
    <row r="20" spans="1:20" ht="16.5" customHeight="1">
      <c r="A20" s="807" t="s">
        <v>3747</v>
      </c>
      <c r="B20" s="808" t="b">
        <v>1</v>
      </c>
      <c r="C20" s="813" t="s">
        <v>229</v>
      </c>
      <c r="D20" s="814" t="s">
        <v>3748</v>
      </c>
      <c r="E20" s="815">
        <v>9</v>
      </c>
      <c r="F20" s="815">
        <v>1.5</v>
      </c>
      <c r="G20" s="815">
        <v>168</v>
      </c>
      <c r="H20" s="850">
        <v>10</v>
      </c>
      <c r="I20" s="816">
        <v>160006001</v>
      </c>
      <c r="J20" s="820">
        <v>5</v>
      </c>
      <c r="L20" s="854">
        <f t="shared" si="4"/>
        <v>50</v>
      </c>
      <c r="M20" s="854">
        <f t="shared" si="5"/>
        <v>10</v>
      </c>
    </row>
    <row r="21" spans="1:20" ht="16.5" customHeight="1">
      <c r="A21" s="807" t="s">
        <v>3747</v>
      </c>
      <c r="B21" s="808" t="b">
        <v>1</v>
      </c>
      <c r="C21" s="813" t="s">
        <v>229</v>
      </c>
      <c r="D21" s="814" t="s">
        <v>3748</v>
      </c>
      <c r="E21" s="815">
        <v>10</v>
      </c>
      <c r="F21" s="815">
        <v>1.5</v>
      </c>
      <c r="G21" s="815">
        <v>170</v>
      </c>
      <c r="H21" s="850">
        <v>5</v>
      </c>
      <c r="I21" s="816">
        <v>160006001</v>
      </c>
      <c r="J21" s="820">
        <v>11</v>
      </c>
      <c r="K21" s="921">
        <f>AVERAGE(J12:J21)</f>
        <v>5</v>
      </c>
      <c r="L21" s="854">
        <f t="shared" si="4"/>
        <v>220</v>
      </c>
      <c r="M21" s="854">
        <f t="shared" si="5"/>
        <v>20</v>
      </c>
      <c r="N21" s="854">
        <f>SUM(L12:L21)</f>
        <v>333.6161191749427</v>
      </c>
    </row>
    <row r="22" spans="1:20" ht="16.5" customHeight="1">
      <c r="A22" s="807" t="s">
        <v>3749</v>
      </c>
      <c r="B22" s="808" t="b">
        <v>1</v>
      </c>
      <c r="C22" s="809" t="s">
        <v>229</v>
      </c>
      <c r="D22" s="810" t="s">
        <v>3750</v>
      </c>
      <c r="E22" s="811">
        <v>1</v>
      </c>
      <c r="F22" s="811">
        <v>1.5</v>
      </c>
      <c r="G22" s="811">
        <v>153</v>
      </c>
      <c r="H22" s="847">
        <v>100</v>
      </c>
      <c r="I22" s="811">
        <v>160006001</v>
      </c>
      <c r="J22" s="916">
        <v>1</v>
      </c>
      <c r="L22" s="854">
        <f t="shared" si="4"/>
        <v>1</v>
      </c>
      <c r="M22" s="854">
        <f t="shared" si="5"/>
        <v>1</v>
      </c>
    </row>
    <row r="23" spans="1:20" ht="16.5" customHeight="1">
      <c r="A23" s="807" t="s">
        <v>3749</v>
      </c>
      <c r="B23" s="808" t="b">
        <v>1</v>
      </c>
      <c r="C23" s="809" t="s">
        <v>229</v>
      </c>
      <c r="D23" s="810" t="s">
        <v>3750</v>
      </c>
      <c r="E23" s="811">
        <v>2</v>
      </c>
      <c r="F23" s="811">
        <v>1.5</v>
      </c>
      <c r="G23" s="811">
        <v>156</v>
      </c>
      <c r="H23" s="847">
        <v>100</v>
      </c>
      <c r="I23" s="811">
        <v>160006001</v>
      </c>
      <c r="J23" s="916">
        <v>3</v>
      </c>
      <c r="L23" s="854">
        <f t="shared" si="4"/>
        <v>3</v>
      </c>
      <c r="M23" s="854">
        <f t="shared" si="5"/>
        <v>1</v>
      </c>
    </row>
    <row r="24" spans="1:20" ht="16.5" customHeight="1">
      <c r="A24" s="807" t="s">
        <v>3749</v>
      </c>
      <c r="B24" s="808" t="b">
        <v>1</v>
      </c>
      <c r="C24" s="809" t="s">
        <v>229</v>
      </c>
      <c r="D24" s="810" t="s">
        <v>3750</v>
      </c>
      <c r="E24" s="811">
        <v>3</v>
      </c>
      <c r="F24" s="811">
        <v>1.5</v>
      </c>
      <c r="G24" s="811">
        <v>159</v>
      </c>
      <c r="H24" s="847">
        <v>100</v>
      </c>
      <c r="I24" s="811">
        <v>160006001</v>
      </c>
      <c r="J24" s="916">
        <v>5</v>
      </c>
      <c r="L24" s="854">
        <f t="shared" si="4"/>
        <v>5</v>
      </c>
      <c r="M24" s="854">
        <f t="shared" si="5"/>
        <v>1</v>
      </c>
    </row>
    <row r="25" spans="1:20" ht="16.5" customHeight="1">
      <c r="A25" s="807" t="s">
        <v>3749</v>
      </c>
      <c r="B25" s="808" t="b">
        <v>1</v>
      </c>
      <c r="C25" s="809" t="s">
        <v>229</v>
      </c>
      <c r="D25" s="810" t="s">
        <v>3750</v>
      </c>
      <c r="E25" s="811">
        <v>4</v>
      </c>
      <c r="F25" s="811">
        <v>1.5</v>
      </c>
      <c r="G25" s="811">
        <v>162</v>
      </c>
      <c r="H25" s="848">
        <v>85</v>
      </c>
      <c r="I25" s="811">
        <v>160006001</v>
      </c>
      <c r="J25" s="819">
        <v>7</v>
      </c>
      <c r="L25" s="854">
        <f t="shared" si="4"/>
        <v>8.2352941176470598</v>
      </c>
      <c r="M25" s="854">
        <f t="shared" si="5"/>
        <v>1.1764705882352942</v>
      </c>
    </row>
    <row r="26" spans="1:20" ht="16.5" customHeight="1">
      <c r="A26" s="807" t="s">
        <v>3749</v>
      </c>
      <c r="B26" s="808" t="b">
        <v>1</v>
      </c>
      <c r="C26" s="809" t="s">
        <v>229</v>
      </c>
      <c r="D26" s="810" t="s">
        <v>3750</v>
      </c>
      <c r="E26" s="811">
        <v>5</v>
      </c>
      <c r="F26" s="811">
        <v>1.5</v>
      </c>
      <c r="G26" s="811">
        <v>165</v>
      </c>
      <c r="H26" s="848">
        <v>70</v>
      </c>
      <c r="I26" s="811">
        <v>160006001</v>
      </c>
      <c r="J26" s="819">
        <v>7</v>
      </c>
      <c r="L26" s="854">
        <f t="shared" si="4"/>
        <v>10</v>
      </c>
      <c r="M26" s="854">
        <f t="shared" si="5"/>
        <v>1.4285714285714286</v>
      </c>
    </row>
    <row r="27" spans="1:20" ht="16.5" customHeight="1">
      <c r="A27" s="807" t="s">
        <v>3749</v>
      </c>
      <c r="B27" s="808" t="b">
        <v>1</v>
      </c>
      <c r="C27" s="809" t="s">
        <v>229</v>
      </c>
      <c r="D27" s="810" t="s">
        <v>3750</v>
      </c>
      <c r="E27" s="811">
        <v>6</v>
      </c>
      <c r="F27" s="811">
        <v>1.5</v>
      </c>
      <c r="G27" s="811">
        <v>168</v>
      </c>
      <c r="H27" s="848">
        <v>55</v>
      </c>
      <c r="I27" s="812">
        <v>160006001</v>
      </c>
      <c r="J27" s="819">
        <v>7</v>
      </c>
      <c r="L27" s="854">
        <f t="shared" si="4"/>
        <v>12.727272727272727</v>
      </c>
      <c r="M27" s="854">
        <f t="shared" si="5"/>
        <v>1.8181818181818181</v>
      </c>
    </row>
    <row r="28" spans="1:20" ht="16.5" customHeight="1">
      <c r="A28" s="807" t="s">
        <v>3749</v>
      </c>
      <c r="B28" s="808" t="b">
        <v>1</v>
      </c>
      <c r="C28" s="809" t="s">
        <v>229</v>
      </c>
      <c r="D28" s="810" t="s">
        <v>3750</v>
      </c>
      <c r="E28" s="811">
        <v>7</v>
      </c>
      <c r="F28" s="811">
        <v>1.5</v>
      </c>
      <c r="G28" s="811">
        <v>171</v>
      </c>
      <c r="H28" s="848">
        <v>40</v>
      </c>
      <c r="I28" s="812">
        <v>160006001</v>
      </c>
      <c r="J28" s="819">
        <v>7</v>
      </c>
      <c r="L28" s="854">
        <f t="shared" si="4"/>
        <v>17.5</v>
      </c>
      <c r="M28" s="854">
        <f t="shared" si="5"/>
        <v>2.5</v>
      </c>
    </row>
    <row r="29" spans="1:20" ht="16.5" customHeight="1">
      <c r="A29" s="807" t="s">
        <v>3749</v>
      </c>
      <c r="B29" s="808" t="b">
        <v>1</v>
      </c>
      <c r="C29" s="809" t="s">
        <v>229</v>
      </c>
      <c r="D29" s="810" t="s">
        <v>3750</v>
      </c>
      <c r="E29" s="811">
        <v>8</v>
      </c>
      <c r="F29" s="811">
        <v>1.5</v>
      </c>
      <c r="G29" s="811">
        <v>174</v>
      </c>
      <c r="H29" s="848">
        <v>25</v>
      </c>
      <c r="I29" s="812">
        <v>160006001</v>
      </c>
      <c r="J29" s="819">
        <v>7</v>
      </c>
      <c r="L29" s="854">
        <f t="shared" si="4"/>
        <v>28</v>
      </c>
      <c r="M29" s="854">
        <f t="shared" si="5"/>
        <v>4</v>
      </c>
    </row>
    <row r="30" spans="1:20" ht="16.5" customHeight="1">
      <c r="A30" s="807" t="s">
        <v>3749</v>
      </c>
      <c r="B30" s="808" t="b">
        <v>1</v>
      </c>
      <c r="C30" s="809" t="s">
        <v>229</v>
      </c>
      <c r="D30" s="810" t="s">
        <v>3750</v>
      </c>
      <c r="E30" s="811">
        <v>9</v>
      </c>
      <c r="F30" s="811">
        <v>1.5</v>
      </c>
      <c r="G30" s="811">
        <v>177</v>
      </c>
      <c r="H30" s="848">
        <v>10</v>
      </c>
      <c r="I30" s="812">
        <v>160006001</v>
      </c>
      <c r="J30" s="819">
        <v>7</v>
      </c>
      <c r="L30" s="854">
        <f t="shared" si="4"/>
        <v>70</v>
      </c>
      <c r="M30" s="854">
        <f t="shared" si="5"/>
        <v>10</v>
      </c>
    </row>
    <row r="31" spans="1:20" ht="16.5" customHeight="1">
      <c r="A31" s="807" t="s">
        <v>3749</v>
      </c>
      <c r="B31" s="808" t="b">
        <v>1</v>
      </c>
      <c r="C31" s="809" t="s">
        <v>229</v>
      </c>
      <c r="D31" s="810" t="s">
        <v>3750</v>
      </c>
      <c r="E31" s="811">
        <v>10</v>
      </c>
      <c r="F31" s="811">
        <v>1.5</v>
      </c>
      <c r="G31" s="811">
        <v>180</v>
      </c>
      <c r="H31" s="848">
        <v>5</v>
      </c>
      <c r="I31" s="812">
        <v>160006001</v>
      </c>
      <c r="J31" s="819">
        <v>19</v>
      </c>
      <c r="K31" s="920">
        <f>AVERAGE(J22:J31)</f>
        <v>7</v>
      </c>
      <c r="L31" s="854">
        <f t="shared" si="4"/>
        <v>380</v>
      </c>
      <c r="M31" s="854">
        <f t="shared" si="5"/>
        <v>20</v>
      </c>
      <c r="N31" s="854">
        <f>SUM(L22:L31)</f>
        <v>535.46256684491982</v>
      </c>
    </row>
    <row r="32" spans="1:20" ht="16.5" customHeight="1">
      <c r="A32" s="807" t="s">
        <v>3751</v>
      </c>
      <c r="B32" s="808" t="b">
        <v>1</v>
      </c>
      <c r="C32" s="813" t="s">
        <v>229</v>
      </c>
      <c r="D32" s="814" t="s">
        <v>3752</v>
      </c>
      <c r="E32" s="815">
        <v>1</v>
      </c>
      <c r="F32" s="815">
        <v>1.5</v>
      </c>
      <c r="G32" s="815">
        <v>155</v>
      </c>
      <c r="H32" s="849">
        <v>100</v>
      </c>
      <c r="I32" s="815">
        <v>160006001</v>
      </c>
      <c r="J32" s="916">
        <v>1</v>
      </c>
      <c r="L32" s="854">
        <f t="shared" si="4"/>
        <v>1</v>
      </c>
      <c r="M32" s="854">
        <f t="shared" si="5"/>
        <v>1</v>
      </c>
      <c r="P32" s="806" t="s">
        <v>3838</v>
      </c>
      <c r="Q32" s="806" t="s">
        <v>3837</v>
      </c>
      <c r="R32" s="806" t="s">
        <v>3835</v>
      </c>
      <c r="S32" s="806" t="s">
        <v>3839</v>
      </c>
      <c r="T32" s="806" t="s">
        <v>3840</v>
      </c>
    </row>
    <row r="33" spans="1:22" ht="16.5" customHeight="1">
      <c r="A33" s="807" t="s">
        <v>3751</v>
      </c>
      <c r="B33" s="808" t="b">
        <v>1</v>
      </c>
      <c r="C33" s="813" t="s">
        <v>229</v>
      </c>
      <c r="D33" s="814" t="s">
        <v>3752</v>
      </c>
      <c r="E33" s="815">
        <v>2</v>
      </c>
      <c r="F33" s="815">
        <v>1.5</v>
      </c>
      <c r="G33" s="815">
        <v>160</v>
      </c>
      <c r="H33" s="849">
        <v>100</v>
      </c>
      <c r="I33" s="815">
        <v>160006001</v>
      </c>
      <c r="J33" s="916">
        <v>3</v>
      </c>
      <c r="L33" s="854">
        <f t="shared" si="4"/>
        <v>3</v>
      </c>
      <c r="M33" s="854">
        <f t="shared" si="5"/>
        <v>1</v>
      </c>
      <c r="P33" s="806">
        <v>61</v>
      </c>
      <c r="Q33" s="806">
        <v>0.05</v>
      </c>
      <c r="R33" s="806">
        <f>1/(Q33)</f>
        <v>20</v>
      </c>
      <c r="S33" s="806">
        <v>1</v>
      </c>
      <c r="T33" s="806">
        <v>7</v>
      </c>
    </row>
    <row r="34" spans="1:22" ht="16.5" customHeight="1">
      <c r="A34" s="807" t="s">
        <v>3751</v>
      </c>
      <c r="B34" s="808" t="b">
        <v>1</v>
      </c>
      <c r="C34" s="813" t="s">
        <v>229</v>
      </c>
      <c r="D34" s="814" t="s">
        <v>3752</v>
      </c>
      <c r="E34" s="815">
        <v>3</v>
      </c>
      <c r="F34" s="815">
        <v>1.5</v>
      </c>
      <c r="G34" s="815">
        <v>165</v>
      </c>
      <c r="H34" s="849">
        <v>100</v>
      </c>
      <c r="I34" s="815">
        <v>160006001</v>
      </c>
      <c r="J34" s="916">
        <v>5</v>
      </c>
      <c r="L34" s="854">
        <f t="shared" si="4"/>
        <v>5</v>
      </c>
      <c r="M34" s="854">
        <f t="shared" si="5"/>
        <v>1</v>
      </c>
      <c r="P34" s="806">
        <v>105</v>
      </c>
      <c r="Q34" s="806">
        <v>0.11</v>
      </c>
      <c r="R34" s="919">
        <f>1/(Q34)</f>
        <v>9.0909090909090917</v>
      </c>
      <c r="S34" s="806">
        <v>1</v>
      </c>
      <c r="T34" s="806">
        <v>7</v>
      </c>
    </row>
    <row r="35" spans="1:22" ht="16.5" customHeight="1">
      <c r="A35" s="807" t="s">
        <v>3751</v>
      </c>
      <c r="B35" s="808" t="b">
        <v>1</v>
      </c>
      <c r="C35" s="813" t="s">
        <v>229</v>
      </c>
      <c r="D35" s="814" t="s">
        <v>3752</v>
      </c>
      <c r="E35" s="815">
        <v>4</v>
      </c>
      <c r="F35" s="815">
        <v>1.5</v>
      </c>
      <c r="G35" s="815">
        <v>170</v>
      </c>
      <c r="H35" s="850">
        <v>70</v>
      </c>
      <c r="I35" s="815">
        <v>160006001</v>
      </c>
      <c r="J35" s="916">
        <v>7</v>
      </c>
      <c r="L35" s="854">
        <f t="shared" si="4"/>
        <v>10</v>
      </c>
      <c r="M35" s="854">
        <f t="shared" si="5"/>
        <v>1.4285714285714286</v>
      </c>
      <c r="Q35" s="806" t="s">
        <v>3843</v>
      </c>
      <c r="R35" s="806" t="s">
        <v>3842</v>
      </c>
      <c r="S35" s="806" t="s">
        <v>3841</v>
      </c>
      <c r="T35" s="806" t="s">
        <v>3844</v>
      </c>
      <c r="U35" s="806" t="s">
        <v>3845</v>
      </c>
      <c r="V35" s="806" t="s">
        <v>3836</v>
      </c>
    </row>
    <row r="36" spans="1:22" ht="16.5" customHeight="1">
      <c r="A36" s="807" t="s">
        <v>3751</v>
      </c>
      <c r="B36" s="808" t="b">
        <v>1</v>
      </c>
      <c r="C36" s="813" t="s">
        <v>229</v>
      </c>
      <c r="D36" s="814" t="s">
        <v>3752</v>
      </c>
      <c r="E36" s="815">
        <v>5</v>
      </c>
      <c r="F36" s="815">
        <v>1.5</v>
      </c>
      <c r="G36" s="815">
        <v>175</v>
      </c>
      <c r="H36" s="850">
        <v>50</v>
      </c>
      <c r="I36" s="815">
        <v>160006001</v>
      </c>
      <c r="J36" s="820">
        <v>9</v>
      </c>
      <c r="L36" s="854">
        <f t="shared" si="4"/>
        <v>18</v>
      </c>
      <c r="M36" s="854">
        <f t="shared" si="5"/>
        <v>2</v>
      </c>
      <c r="Q36" s="806">
        <f>R33*T33</f>
        <v>140</v>
      </c>
      <c r="R36" s="806">
        <v>7</v>
      </c>
      <c r="S36" s="806">
        <f>R36/$T$33</f>
        <v>1</v>
      </c>
      <c r="T36" s="806">
        <v>200</v>
      </c>
      <c r="U36" s="919">
        <f>T36/Q36</f>
        <v>1.4285714285714286</v>
      </c>
      <c r="V36" s="919">
        <f>$N$41/U36</f>
        <v>2362.2913043478261</v>
      </c>
    </row>
    <row r="37" spans="1:22" ht="16.5" customHeight="1">
      <c r="A37" s="807" t="s">
        <v>3751</v>
      </c>
      <c r="B37" s="808" t="b">
        <v>1</v>
      </c>
      <c r="C37" s="813" t="s">
        <v>229</v>
      </c>
      <c r="D37" s="814" t="s">
        <v>3752</v>
      </c>
      <c r="E37" s="815">
        <v>6</v>
      </c>
      <c r="F37" s="815">
        <v>1.5</v>
      </c>
      <c r="G37" s="815">
        <v>180</v>
      </c>
      <c r="H37" s="850">
        <v>23</v>
      </c>
      <c r="I37" s="817">
        <v>160006001</v>
      </c>
      <c r="J37" s="917">
        <v>9</v>
      </c>
      <c r="L37" s="854">
        <f t="shared" si="4"/>
        <v>39.130434782608695</v>
      </c>
      <c r="M37" s="854">
        <f t="shared" si="5"/>
        <v>4.3478260869565215</v>
      </c>
      <c r="Q37" s="919">
        <f>R34*T34</f>
        <v>63.63636363636364</v>
      </c>
      <c r="R37" s="806">
        <v>7</v>
      </c>
      <c r="S37" s="806">
        <f>R37/$T$34</f>
        <v>1</v>
      </c>
      <c r="T37" s="806">
        <v>200</v>
      </c>
      <c r="U37" s="919">
        <f>T37/Q37</f>
        <v>3.1428571428571428</v>
      </c>
      <c r="V37" s="919">
        <f>$N$41/U37</f>
        <v>1073.7687747035575</v>
      </c>
    </row>
    <row r="38" spans="1:22" ht="16.5" customHeight="1">
      <c r="A38" s="807" t="s">
        <v>3751</v>
      </c>
      <c r="B38" s="808" t="b">
        <v>1</v>
      </c>
      <c r="C38" s="813" t="s">
        <v>229</v>
      </c>
      <c r="D38" s="814" t="s">
        <v>3752</v>
      </c>
      <c r="E38" s="815">
        <v>7</v>
      </c>
      <c r="F38" s="815">
        <v>1.5</v>
      </c>
      <c r="G38" s="815">
        <v>185</v>
      </c>
      <c r="H38" s="850">
        <v>10</v>
      </c>
      <c r="I38" s="817">
        <v>160006001</v>
      </c>
      <c r="J38" s="917">
        <v>9</v>
      </c>
      <c r="L38" s="854">
        <f t="shared" si="4"/>
        <v>90</v>
      </c>
      <c r="M38" s="854">
        <f t="shared" si="5"/>
        <v>10</v>
      </c>
    </row>
    <row r="39" spans="1:22" ht="16.5" customHeight="1">
      <c r="A39" s="807" t="s">
        <v>3751</v>
      </c>
      <c r="B39" s="808" t="b">
        <v>1</v>
      </c>
      <c r="C39" s="813" t="s">
        <v>229</v>
      </c>
      <c r="D39" s="814" t="s">
        <v>3752</v>
      </c>
      <c r="E39" s="815">
        <v>8</v>
      </c>
      <c r="F39" s="815">
        <v>1.5</v>
      </c>
      <c r="G39" s="815">
        <v>190</v>
      </c>
      <c r="H39" s="850">
        <v>7</v>
      </c>
      <c r="I39" s="817">
        <v>160006001</v>
      </c>
      <c r="J39" s="917">
        <v>9</v>
      </c>
      <c r="L39" s="854">
        <f t="shared" si="4"/>
        <v>128.57142857142858</v>
      </c>
      <c r="M39" s="854">
        <f t="shared" si="5"/>
        <v>14.285714285714286</v>
      </c>
    </row>
    <row r="40" spans="1:22" ht="16.5" customHeight="1">
      <c r="A40" s="807" t="s">
        <v>3751</v>
      </c>
      <c r="B40" s="808" t="b">
        <v>1</v>
      </c>
      <c r="C40" s="813" t="s">
        <v>229</v>
      </c>
      <c r="D40" s="814" t="s">
        <v>3752</v>
      </c>
      <c r="E40" s="815">
        <v>9</v>
      </c>
      <c r="F40" s="815">
        <v>1.5</v>
      </c>
      <c r="G40" s="815">
        <v>195</v>
      </c>
      <c r="H40" s="850">
        <v>5</v>
      </c>
      <c r="I40" s="817">
        <v>160006001</v>
      </c>
      <c r="J40" s="917">
        <v>9</v>
      </c>
      <c r="L40" s="854">
        <f t="shared" si="4"/>
        <v>180</v>
      </c>
      <c r="M40" s="854">
        <f t="shared" si="5"/>
        <v>20</v>
      </c>
      <c r="Q40" s="806">
        <v>3</v>
      </c>
      <c r="R40" s="806">
        <v>2</v>
      </c>
      <c r="S40" s="806">
        <v>2</v>
      </c>
    </row>
    <row r="41" spans="1:22" ht="16.5" customHeight="1">
      <c r="A41" s="807" t="s">
        <v>3751</v>
      </c>
      <c r="B41" s="808" t="b">
        <v>1</v>
      </c>
      <c r="C41" s="813" t="s">
        <v>229</v>
      </c>
      <c r="D41" s="814" t="s">
        <v>3752</v>
      </c>
      <c r="E41" s="815">
        <v>10</v>
      </c>
      <c r="F41" s="815">
        <v>1.5</v>
      </c>
      <c r="G41" s="815">
        <v>200</v>
      </c>
      <c r="H41" s="850">
        <v>1</v>
      </c>
      <c r="I41" s="817">
        <v>160006001</v>
      </c>
      <c r="J41" s="917">
        <v>29</v>
      </c>
      <c r="K41" s="920">
        <f>AVERAGE(J32:J41)</f>
        <v>9</v>
      </c>
      <c r="L41" s="854">
        <f t="shared" si="4"/>
        <v>2900</v>
      </c>
      <c r="M41" s="854">
        <f t="shared" si="5"/>
        <v>100</v>
      </c>
      <c r="N41" s="854">
        <f>SUM(L32:L41)</f>
        <v>3374.7018633540374</v>
      </c>
      <c r="Q41" s="806">
        <v>5</v>
      </c>
      <c r="R41" s="806">
        <v>3</v>
      </c>
      <c r="S41" s="806">
        <v>3</v>
      </c>
    </row>
    <row r="42" spans="1:22" ht="16.5" customHeight="1">
      <c r="A42" s="818" t="s">
        <v>3753</v>
      </c>
      <c r="B42" s="808" t="b">
        <v>1</v>
      </c>
      <c r="C42" s="809" t="s">
        <v>231</v>
      </c>
      <c r="D42" s="810" t="s">
        <v>228</v>
      </c>
      <c r="E42" s="819">
        <v>1</v>
      </c>
      <c r="F42" s="819">
        <v>1.3</v>
      </c>
      <c r="G42" s="819">
        <v>131</v>
      </c>
      <c r="H42" s="851">
        <v>100</v>
      </c>
      <c r="I42" s="819">
        <v>160006002</v>
      </c>
      <c r="J42" s="916">
        <v>1</v>
      </c>
      <c r="L42" s="854">
        <f t="shared" si="4"/>
        <v>1</v>
      </c>
      <c r="M42" s="854">
        <f t="shared" si="5"/>
        <v>1</v>
      </c>
      <c r="Q42" s="806">
        <v>7</v>
      </c>
      <c r="R42" s="806">
        <v>5</v>
      </c>
      <c r="S42" s="806">
        <v>4</v>
      </c>
    </row>
    <row r="43" spans="1:22" ht="16.5" customHeight="1">
      <c r="A43" s="818" t="s">
        <v>3753</v>
      </c>
      <c r="B43" s="808" t="b">
        <v>1</v>
      </c>
      <c r="C43" s="809" t="s">
        <v>231</v>
      </c>
      <c r="D43" s="810" t="s">
        <v>228</v>
      </c>
      <c r="E43" s="819">
        <v>2</v>
      </c>
      <c r="F43" s="819">
        <v>1.3</v>
      </c>
      <c r="G43" s="819">
        <v>132</v>
      </c>
      <c r="H43" s="851">
        <v>100</v>
      </c>
      <c r="I43" s="819">
        <v>160006002</v>
      </c>
      <c r="J43" s="819">
        <v>2</v>
      </c>
      <c r="L43" s="854">
        <f t="shared" si="4"/>
        <v>2</v>
      </c>
      <c r="M43" s="854">
        <f t="shared" si="5"/>
        <v>1</v>
      </c>
      <c r="Q43" s="806">
        <v>9</v>
      </c>
      <c r="R43" s="806">
        <v>7</v>
      </c>
      <c r="S43" s="806">
        <v>6</v>
      </c>
    </row>
    <row r="44" spans="1:22" ht="16.5" customHeight="1">
      <c r="A44" s="818" t="s">
        <v>3753</v>
      </c>
      <c r="B44" s="808" t="b">
        <v>1</v>
      </c>
      <c r="C44" s="809" t="s">
        <v>231</v>
      </c>
      <c r="D44" s="810" t="s">
        <v>228</v>
      </c>
      <c r="E44" s="819">
        <v>3</v>
      </c>
      <c r="F44" s="819">
        <v>1.3</v>
      </c>
      <c r="G44" s="819">
        <v>133</v>
      </c>
      <c r="H44" s="851">
        <v>100</v>
      </c>
      <c r="I44" s="819">
        <v>160006002</v>
      </c>
      <c r="J44" s="819">
        <v>2</v>
      </c>
      <c r="L44" s="854">
        <f t="shared" si="4"/>
        <v>2</v>
      </c>
      <c r="M44" s="854">
        <f t="shared" si="5"/>
        <v>1</v>
      </c>
    </row>
    <row r="45" spans="1:22" ht="16.5" customHeight="1">
      <c r="A45" s="818" t="s">
        <v>3753</v>
      </c>
      <c r="B45" s="808" t="b">
        <v>1</v>
      </c>
      <c r="C45" s="809" t="s">
        <v>231</v>
      </c>
      <c r="D45" s="810" t="s">
        <v>228</v>
      </c>
      <c r="E45" s="819">
        <v>4</v>
      </c>
      <c r="F45" s="819">
        <v>1.3</v>
      </c>
      <c r="G45" s="819">
        <v>134</v>
      </c>
      <c r="H45" s="848">
        <v>95</v>
      </c>
      <c r="I45" s="819">
        <v>160006002</v>
      </c>
      <c r="J45" s="819">
        <v>2</v>
      </c>
      <c r="L45" s="854">
        <f t="shared" si="4"/>
        <v>2.1052631578947367</v>
      </c>
      <c r="M45" s="854">
        <f t="shared" si="5"/>
        <v>1.0526315789473684</v>
      </c>
    </row>
    <row r="46" spans="1:22" ht="16.5" customHeight="1">
      <c r="A46" s="818" t="s">
        <v>3753</v>
      </c>
      <c r="B46" s="808" t="b">
        <v>1</v>
      </c>
      <c r="C46" s="809" t="s">
        <v>231</v>
      </c>
      <c r="D46" s="810" t="s">
        <v>228</v>
      </c>
      <c r="E46" s="819">
        <v>5</v>
      </c>
      <c r="F46" s="819">
        <v>1.3</v>
      </c>
      <c r="G46" s="819">
        <v>135</v>
      </c>
      <c r="H46" s="848">
        <v>85</v>
      </c>
      <c r="I46" s="819">
        <v>160006002</v>
      </c>
      <c r="J46" s="819">
        <v>2</v>
      </c>
      <c r="L46" s="854">
        <f t="shared" si="4"/>
        <v>2.3529411764705883</v>
      </c>
      <c r="M46" s="854">
        <f t="shared" si="5"/>
        <v>1.1764705882352942</v>
      </c>
    </row>
    <row r="47" spans="1:22" ht="16.5" customHeight="1">
      <c r="A47" s="818" t="s">
        <v>3753</v>
      </c>
      <c r="B47" s="808" t="b">
        <v>1</v>
      </c>
      <c r="C47" s="809" t="s">
        <v>231</v>
      </c>
      <c r="D47" s="810" t="s">
        <v>228</v>
      </c>
      <c r="E47" s="819">
        <v>6</v>
      </c>
      <c r="F47" s="819">
        <v>1.3</v>
      </c>
      <c r="G47" s="819">
        <v>136</v>
      </c>
      <c r="H47" s="848">
        <v>70</v>
      </c>
      <c r="I47" s="812">
        <v>160006002</v>
      </c>
      <c r="J47" s="819">
        <v>2</v>
      </c>
      <c r="L47" s="854">
        <f t="shared" si="4"/>
        <v>2.8571428571428572</v>
      </c>
      <c r="M47" s="854">
        <f t="shared" si="5"/>
        <v>1.4285714285714286</v>
      </c>
    </row>
    <row r="48" spans="1:22" ht="16.5" customHeight="1">
      <c r="A48" s="818" t="s">
        <v>3753</v>
      </c>
      <c r="B48" s="808" t="b">
        <v>1</v>
      </c>
      <c r="C48" s="809" t="s">
        <v>231</v>
      </c>
      <c r="D48" s="810" t="s">
        <v>228</v>
      </c>
      <c r="E48" s="819">
        <v>7</v>
      </c>
      <c r="F48" s="819">
        <v>1.3</v>
      </c>
      <c r="G48" s="819">
        <v>137</v>
      </c>
      <c r="H48" s="848">
        <v>55</v>
      </c>
      <c r="I48" s="812">
        <v>160006002</v>
      </c>
      <c r="J48" s="819">
        <v>2</v>
      </c>
      <c r="L48" s="854">
        <f t="shared" si="4"/>
        <v>3.6363636363636362</v>
      </c>
      <c r="M48" s="854">
        <f t="shared" si="5"/>
        <v>1.8181818181818181</v>
      </c>
    </row>
    <row r="49" spans="1:14" ht="16.5" customHeight="1">
      <c r="A49" s="818" t="s">
        <v>3753</v>
      </c>
      <c r="B49" s="808" t="b">
        <v>1</v>
      </c>
      <c r="C49" s="809" t="s">
        <v>231</v>
      </c>
      <c r="D49" s="810" t="s">
        <v>228</v>
      </c>
      <c r="E49" s="819">
        <v>8</v>
      </c>
      <c r="F49" s="819">
        <v>1.3</v>
      </c>
      <c r="G49" s="819">
        <v>138</v>
      </c>
      <c r="H49" s="848">
        <v>40</v>
      </c>
      <c r="I49" s="812">
        <v>160006002</v>
      </c>
      <c r="J49" s="819">
        <v>2</v>
      </c>
      <c r="L49" s="854">
        <f t="shared" si="4"/>
        <v>5</v>
      </c>
      <c r="M49" s="854">
        <f t="shared" si="5"/>
        <v>2.5</v>
      </c>
    </row>
    <row r="50" spans="1:14" ht="16.5" customHeight="1">
      <c r="A50" s="818" t="s">
        <v>3753</v>
      </c>
      <c r="B50" s="808" t="b">
        <v>1</v>
      </c>
      <c r="C50" s="809" t="s">
        <v>231</v>
      </c>
      <c r="D50" s="810" t="s">
        <v>228</v>
      </c>
      <c r="E50" s="819">
        <v>9</v>
      </c>
      <c r="F50" s="819">
        <v>1.3</v>
      </c>
      <c r="G50" s="819">
        <v>139</v>
      </c>
      <c r="H50" s="848">
        <v>25</v>
      </c>
      <c r="I50" s="812">
        <v>160006002</v>
      </c>
      <c r="J50" s="819">
        <v>2</v>
      </c>
      <c r="L50" s="854">
        <f t="shared" si="4"/>
        <v>8</v>
      </c>
      <c r="M50" s="854">
        <f t="shared" si="5"/>
        <v>4</v>
      </c>
    </row>
    <row r="51" spans="1:14" ht="16.5" customHeight="1">
      <c r="A51" s="818" t="s">
        <v>3753</v>
      </c>
      <c r="B51" s="808" t="b">
        <v>1</v>
      </c>
      <c r="C51" s="809" t="s">
        <v>231</v>
      </c>
      <c r="D51" s="810" t="s">
        <v>228</v>
      </c>
      <c r="E51" s="819">
        <v>10</v>
      </c>
      <c r="F51" s="819">
        <v>1.3</v>
      </c>
      <c r="G51" s="819">
        <v>140</v>
      </c>
      <c r="H51" s="848">
        <v>10</v>
      </c>
      <c r="I51" s="812">
        <v>160006002</v>
      </c>
      <c r="J51" s="819">
        <v>3</v>
      </c>
      <c r="K51" s="920">
        <f>AVERAGE(J42:J51)</f>
        <v>2</v>
      </c>
      <c r="L51" s="854">
        <f t="shared" si="4"/>
        <v>30</v>
      </c>
      <c r="M51" s="854">
        <f t="shared" si="5"/>
        <v>10</v>
      </c>
      <c r="N51" s="854">
        <f>SUM(L42:L51)</f>
        <v>58.951710827871821</v>
      </c>
    </row>
    <row r="52" spans="1:14" ht="16.5" customHeight="1">
      <c r="A52" s="818" t="s">
        <v>3754</v>
      </c>
      <c r="B52" s="808" t="b">
        <v>1</v>
      </c>
      <c r="C52" s="813" t="s">
        <v>231</v>
      </c>
      <c r="D52" s="814" t="s">
        <v>3748</v>
      </c>
      <c r="E52" s="820">
        <v>1</v>
      </c>
      <c r="F52" s="820">
        <v>1.3</v>
      </c>
      <c r="G52" s="820">
        <v>132</v>
      </c>
      <c r="H52" s="852">
        <v>100</v>
      </c>
      <c r="I52" s="820">
        <v>160006002</v>
      </c>
      <c r="J52" s="916">
        <v>1</v>
      </c>
      <c r="L52" s="854">
        <f t="shared" si="4"/>
        <v>1</v>
      </c>
      <c r="M52" s="854">
        <f t="shared" si="5"/>
        <v>1</v>
      </c>
    </row>
    <row r="53" spans="1:14" ht="16.5" customHeight="1">
      <c r="A53" s="818" t="s">
        <v>3754</v>
      </c>
      <c r="B53" s="808" t="b">
        <v>1</v>
      </c>
      <c r="C53" s="813" t="s">
        <v>231</v>
      </c>
      <c r="D53" s="814" t="s">
        <v>3748</v>
      </c>
      <c r="E53" s="820">
        <v>2</v>
      </c>
      <c r="F53" s="820">
        <v>1.3</v>
      </c>
      <c r="G53" s="820">
        <v>134</v>
      </c>
      <c r="H53" s="852">
        <v>100</v>
      </c>
      <c r="I53" s="820">
        <v>160006002</v>
      </c>
      <c r="J53" s="916">
        <v>2</v>
      </c>
      <c r="L53" s="854">
        <f t="shared" si="4"/>
        <v>2</v>
      </c>
      <c r="M53" s="854">
        <f t="shared" si="5"/>
        <v>1</v>
      </c>
    </row>
    <row r="54" spans="1:14" ht="16.5" customHeight="1">
      <c r="A54" s="818" t="s">
        <v>3754</v>
      </c>
      <c r="B54" s="808" t="b">
        <v>1</v>
      </c>
      <c r="C54" s="813" t="s">
        <v>231</v>
      </c>
      <c r="D54" s="814" t="s">
        <v>3748</v>
      </c>
      <c r="E54" s="820">
        <v>3</v>
      </c>
      <c r="F54" s="820">
        <v>1.3</v>
      </c>
      <c r="G54" s="820">
        <v>136</v>
      </c>
      <c r="H54" s="852">
        <v>100</v>
      </c>
      <c r="I54" s="820">
        <v>160006002</v>
      </c>
      <c r="J54" s="820">
        <v>3</v>
      </c>
      <c r="L54" s="854">
        <f t="shared" si="4"/>
        <v>3</v>
      </c>
      <c r="M54" s="854">
        <f t="shared" si="5"/>
        <v>1</v>
      </c>
    </row>
    <row r="55" spans="1:14" ht="16.5" customHeight="1">
      <c r="A55" s="818" t="s">
        <v>3754</v>
      </c>
      <c r="B55" s="808" t="b">
        <v>1</v>
      </c>
      <c r="C55" s="813" t="s">
        <v>231</v>
      </c>
      <c r="D55" s="814" t="s">
        <v>3748</v>
      </c>
      <c r="E55" s="820">
        <v>4</v>
      </c>
      <c r="F55" s="820">
        <v>1.3</v>
      </c>
      <c r="G55" s="820">
        <v>138</v>
      </c>
      <c r="H55" s="850">
        <v>95</v>
      </c>
      <c r="I55" s="820">
        <v>160006002</v>
      </c>
      <c r="J55" s="820">
        <v>3</v>
      </c>
      <c r="L55" s="854">
        <f t="shared" si="4"/>
        <v>3.1578947368421053</v>
      </c>
      <c r="M55" s="854">
        <f t="shared" si="5"/>
        <v>1.0526315789473684</v>
      </c>
    </row>
    <row r="56" spans="1:14" ht="16.5" customHeight="1">
      <c r="A56" s="818" t="s">
        <v>3754</v>
      </c>
      <c r="B56" s="808" t="b">
        <v>1</v>
      </c>
      <c r="C56" s="813" t="s">
        <v>231</v>
      </c>
      <c r="D56" s="814" t="s">
        <v>3748</v>
      </c>
      <c r="E56" s="820">
        <v>5</v>
      </c>
      <c r="F56" s="820">
        <v>1.3</v>
      </c>
      <c r="G56" s="820">
        <v>140</v>
      </c>
      <c r="H56" s="850">
        <v>85</v>
      </c>
      <c r="I56" s="820">
        <v>160006002</v>
      </c>
      <c r="J56" s="820">
        <v>3</v>
      </c>
      <c r="L56" s="854">
        <f t="shared" si="4"/>
        <v>3.5294117647058822</v>
      </c>
      <c r="M56" s="854">
        <f t="shared" si="5"/>
        <v>1.1764705882352942</v>
      </c>
    </row>
    <row r="57" spans="1:14" ht="16.5" customHeight="1">
      <c r="A57" s="818" t="s">
        <v>3754</v>
      </c>
      <c r="B57" s="808" t="b">
        <v>1</v>
      </c>
      <c r="C57" s="813" t="s">
        <v>231</v>
      </c>
      <c r="D57" s="814" t="s">
        <v>3748</v>
      </c>
      <c r="E57" s="820">
        <v>6</v>
      </c>
      <c r="F57" s="820">
        <v>1.3</v>
      </c>
      <c r="G57" s="820">
        <v>142</v>
      </c>
      <c r="H57" s="850">
        <v>70</v>
      </c>
      <c r="I57" s="816">
        <v>160006002</v>
      </c>
      <c r="J57" s="820">
        <v>3</v>
      </c>
      <c r="L57" s="854">
        <f t="shared" si="4"/>
        <v>4.2857142857142856</v>
      </c>
      <c r="M57" s="854">
        <f t="shared" si="5"/>
        <v>1.4285714285714286</v>
      </c>
    </row>
    <row r="58" spans="1:14" ht="16.5" customHeight="1">
      <c r="A58" s="818" t="s">
        <v>3754</v>
      </c>
      <c r="B58" s="808" t="b">
        <v>1</v>
      </c>
      <c r="C58" s="813" t="s">
        <v>231</v>
      </c>
      <c r="D58" s="814" t="s">
        <v>3748</v>
      </c>
      <c r="E58" s="820">
        <v>7</v>
      </c>
      <c r="F58" s="820">
        <v>1.3</v>
      </c>
      <c r="G58" s="820">
        <v>144</v>
      </c>
      <c r="H58" s="850">
        <v>55</v>
      </c>
      <c r="I58" s="816">
        <v>160006002</v>
      </c>
      <c r="J58" s="820">
        <v>3</v>
      </c>
      <c r="L58" s="854">
        <f t="shared" si="4"/>
        <v>5.4545454545454541</v>
      </c>
      <c r="M58" s="854">
        <f t="shared" si="5"/>
        <v>1.8181818181818181</v>
      </c>
    </row>
    <row r="59" spans="1:14" ht="16.5" customHeight="1">
      <c r="A59" s="818" t="s">
        <v>3754</v>
      </c>
      <c r="B59" s="808" t="b">
        <v>1</v>
      </c>
      <c r="C59" s="813" t="s">
        <v>231</v>
      </c>
      <c r="D59" s="814" t="s">
        <v>3748</v>
      </c>
      <c r="E59" s="820">
        <v>8</v>
      </c>
      <c r="F59" s="820">
        <v>1.3</v>
      </c>
      <c r="G59" s="820">
        <v>146</v>
      </c>
      <c r="H59" s="850">
        <v>40</v>
      </c>
      <c r="I59" s="816">
        <v>160006002</v>
      </c>
      <c r="J59" s="820">
        <v>3</v>
      </c>
      <c r="L59" s="854">
        <f t="shared" si="4"/>
        <v>7.5</v>
      </c>
      <c r="M59" s="854">
        <f t="shared" si="5"/>
        <v>2.5</v>
      </c>
    </row>
    <row r="60" spans="1:14" ht="16.5" customHeight="1">
      <c r="A60" s="818" t="s">
        <v>3754</v>
      </c>
      <c r="B60" s="808" t="b">
        <v>1</v>
      </c>
      <c r="C60" s="813" t="s">
        <v>231</v>
      </c>
      <c r="D60" s="814" t="s">
        <v>3748</v>
      </c>
      <c r="E60" s="820">
        <v>9</v>
      </c>
      <c r="F60" s="820">
        <v>1.3</v>
      </c>
      <c r="G60" s="820">
        <v>148</v>
      </c>
      <c r="H60" s="850">
        <v>25</v>
      </c>
      <c r="I60" s="816">
        <v>160006002</v>
      </c>
      <c r="J60" s="820">
        <v>3</v>
      </c>
      <c r="L60" s="854">
        <f t="shared" si="4"/>
        <v>12</v>
      </c>
      <c r="M60" s="854">
        <f t="shared" si="5"/>
        <v>4</v>
      </c>
    </row>
    <row r="61" spans="1:14" ht="16.5" customHeight="1">
      <c r="A61" s="818" t="s">
        <v>3754</v>
      </c>
      <c r="B61" s="808" t="b">
        <v>1</v>
      </c>
      <c r="C61" s="813" t="s">
        <v>231</v>
      </c>
      <c r="D61" s="814" t="s">
        <v>3748</v>
      </c>
      <c r="E61" s="820">
        <v>10</v>
      </c>
      <c r="F61" s="820">
        <v>1.3</v>
      </c>
      <c r="G61" s="820">
        <v>150</v>
      </c>
      <c r="H61" s="850">
        <v>10</v>
      </c>
      <c r="I61" s="816">
        <v>160006002</v>
      </c>
      <c r="J61" s="820">
        <v>6</v>
      </c>
      <c r="K61" s="920">
        <f>AVERAGE(J52:J61)</f>
        <v>3</v>
      </c>
      <c r="L61" s="854">
        <f t="shared" si="4"/>
        <v>60</v>
      </c>
      <c r="M61" s="854">
        <f t="shared" si="5"/>
        <v>10</v>
      </c>
      <c r="N61" s="854">
        <f>SUM(L52:L61)</f>
        <v>101.92756624180772</v>
      </c>
    </row>
    <row r="62" spans="1:14" ht="16.5" customHeight="1">
      <c r="A62" s="818" t="s">
        <v>3755</v>
      </c>
      <c r="B62" s="808" t="b">
        <v>1</v>
      </c>
      <c r="C62" s="809" t="s">
        <v>231</v>
      </c>
      <c r="D62" s="810" t="s">
        <v>3750</v>
      </c>
      <c r="E62" s="819">
        <v>1</v>
      </c>
      <c r="F62" s="819">
        <v>1.3</v>
      </c>
      <c r="G62" s="819">
        <v>133</v>
      </c>
      <c r="H62" s="851">
        <v>100</v>
      </c>
      <c r="I62" s="819">
        <v>160006002</v>
      </c>
      <c r="J62" s="916">
        <v>1</v>
      </c>
      <c r="L62" s="854">
        <f t="shared" si="4"/>
        <v>1</v>
      </c>
      <c r="M62" s="854">
        <f t="shared" si="5"/>
        <v>1</v>
      </c>
    </row>
    <row r="63" spans="1:14" ht="16.5" customHeight="1">
      <c r="A63" s="818" t="s">
        <v>3755</v>
      </c>
      <c r="B63" s="808" t="b">
        <v>1</v>
      </c>
      <c r="C63" s="809" t="s">
        <v>231</v>
      </c>
      <c r="D63" s="810" t="s">
        <v>3750</v>
      </c>
      <c r="E63" s="819">
        <v>2</v>
      </c>
      <c r="F63" s="819">
        <v>1.3</v>
      </c>
      <c r="G63" s="819">
        <v>136</v>
      </c>
      <c r="H63" s="851">
        <v>100</v>
      </c>
      <c r="I63" s="819">
        <v>160006002</v>
      </c>
      <c r="J63" s="916">
        <v>2</v>
      </c>
      <c r="L63" s="854">
        <f t="shared" si="4"/>
        <v>2</v>
      </c>
      <c r="M63" s="854">
        <f t="shared" si="5"/>
        <v>1</v>
      </c>
    </row>
    <row r="64" spans="1:14" ht="16.5" customHeight="1">
      <c r="A64" s="818" t="s">
        <v>3755</v>
      </c>
      <c r="B64" s="808" t="b">
        <v>1</v>
      </c>
      <c r="C64" s="809" t="s">
        <v>231</v>
      </c>
      <c r="D64" s="810" t="s">
        <v>3750</v>
      </c>
      <c r="E64" s="819">
        <v>3</v>
      </c>
      <c r="F64" s="819">
        <v>1.3</v>
      </c>
      <c r="G64" s="819">
        <v>139</v>
      </c>
      <c r="H64" s="851">
        <v>100</v>
      </c>
      <c r="I64" s="819">
        <v>160006002</v>
      </c>
      <c r="J64" s="916">
        <v>3</v>
      </c>
      <c r="L64" s="854">
        <f t="shared" si="4"/>
        <v>3</v>
      </c>
      <c r="M64" s="854">
        <f t="shared" si="5"/>
        <v>1</v>
      </c>
    </row>
    <row r="65" spans="1:14" ht="16.5" customHeight="1">
      <c r="A65" s="818" t="s">
        <v>3755</v>
      </c>
      <c r="B65" s="808" t="b">
        <v>1</v>
      </c>
      <c r="C65" s="809" t="s">
        <v>231</v>
      </c>
      <c r="D65" s="810" t="s">
        <v>3750</v>
      </c>
      <c r="E65" s="819">
        <v>4</v>
      </c>
      <c r="F65" s="819">
        <v>1.3</v>
      </c>
      <c r="G65" s="819">
        <v>142</v>
      </c>
      <c r="H65" s="848">
        <v>95</v>
      </c>
      <c r="I65" s="819">
        <v>160006002</v>
      </c>
      <c r="J65" s="819">
        <v>5</v>
      </c>
      <c r="L65" s="854">
        <f t="shared" si="4"/>
        <v>5.2631578947368416</v>
      </c>
      <c r="M65" s="854">
        <f t="shared" si="5"/>
        <v>1.0526315789473684</v>
      </c>
    </row>
    <row r="66" spans="1:14" ht="16.5" customHeight="1">
      <c r="A66" s="818" t="s">
        <v>3755</v>
      </c>
      <c r="B66" s="808" t="b">
        <v>1</v>
      </c>
      <c r="C66" s="809" t="s">
        <v>231</v>
      </c>
      <c r="D66" s="810" t="s">
        <v>3750</v>
      </c>
      <c r="E66" s="819">
        <v>5</v>
      </c>
      <c r="F66" s="819">
        <v>1.3</v>
      </c>
      <c r="G66" s="819">
        <v>145</v>
      </c>
      <c r="H66" s="848">
        <v>85</v>
      </c>
      <c r="I66" s="819">
        <v>160006002</v>
      </c>
      <c r="J66" s="819">
        <v>5</v>
      </c>
      <c r="L66" s="854">
        <f t="shared" si="4"/>
        <v>5.882352941176471</v>
      </c>
      <c r="M66" s="854">
        <f t="shared" si="5"/>
        <v>1.1764705882352942</v>
      </c>
    </row>
    <row r="67" spans="1:14" ht="16.5" customHeight="1">
      <c r="A67" s="818" t="s">
        <v>3755</v>
      </c>
      <c r="B67" s="808" t="b">
        <v>1</v>
      </c>
      <c r="C67" s="809" t="s">
        <v>231</v>
      </c>
      <c r="D67" s="810" t="s">
        <v>3750</v>
      </c>
      <c r="E67" s="819">
        <v>6</v>
      </c>
      <c r="F67" s="819">
        <v>1.3</v>
      </c>
      <c r="G67" s="819">
        <v>148</v>
      </c>
      <c r="H67" s="848">
        <v>70</v>
      </c>
      <c r="I67" s="812">
        <v>160006002</v>
      </c>
      <c r="J67" s="819">
        <v>5</v>
      </c>
      <c r="L67" s="854">
        <f t="shared" si="4"/>
        <v>7.1428571428571432</v>
      </c>
      <c r="M67" s="854">
        <f t="shared" si="5"/>
        <v>1.4285714285714286</v>
      </c>
    </row>
    <row r="68" spans="1:14" ht="16.5" customHeight="1">
      <c r="A68" s="818" t="s">
        <v>3755</v>
      </c>
      <c r="B68" s="808" t="b">
        <v>1</v>
      </c>
      <c r="C68" s="809" t="s">
        <v>231</v>
      </c>
      <c r="D68" s="810" t="s">
        <v>3750</v>
      </c>
      <c r="E68" s="819">
        <v>7</v>
      </c>
      <c r="F68" s="819">
        <v>1.3</v>
      </c>
      <c r="G68" s="819">
        <v>151</v>
      </c>
      <c r="H68" s="848">
        <v>55</v>
      </c>
      <c r="I68" s="812">
        <v>160006002</v>
      </c>
      <c r="J68" s="819">
        <v>5</v>
      </c>
      <c r="L68" s="854">
        <f t="shared" si="4"/>
        <v>9.0909090909090899</v>
      </c>
      <c r="M68" s="854">
        <f t="shared" si="5"/>
        <v>1.8181818181818181</v>
      </c>
    </row>
    <row r="69" spans="1:14" ht="16.5" customHeight="1">
      <c r="A69" s="818" t="s">
        <v>3755</v>
      </c>
      <c r="B69" s="808" t="b">
        <v>1</v>
      </c>
      <c r="C69" s="809" t="s">
        <v>231</v>
      </c>
      <c r="D69" s="810" t="s">
        <v>3750</v>
      </c>
      <c r="E69" s="819">
        <v>8</v>
      </c>
      <c r="F69" s="819">
        <v>1.3</v>
      </c>
      <c r="G69" s="819">
        <v>154</v>
      </c>
      <c r="H69" s="848">
        <v>40</v>
      </c>
      <c r="I69" s="812">
        <v>160006002</v>
      </c>
      <c r="J69" s="819">
        <v>5</v>
      </c>
      <c r="L69" s="854">
        <f t="shared" si="4"/>
        <v>12.5</v>
      </c>
      <c r="M69" s="854">
        <f t="shared" si="5"/>
        <v>2.5</v>
      </c>
    </row>
    <row r="70" spans="1:14" ht="16.5" customHeight="1">
      <c r="A70" s="818" t="s">
        <v>3755</v>
      </c>
      <c r="B70" s="808" t="b">
        <v>1</v>
      </c>
      <c r="C70" s="809" t="s">
        <v>231</v>
      </c>
      <c r="D70" s="810" t="s">
        <v>3750</v>
      </c>
      <c r="E70" s="819">
        <v>9</v>
      </c>
      <c r="F70" s="819">
        <v>1.3</v>
      </c>
      <c r="G70" s="819">
        <v>157</v>
      </c>
      <c r="H70" s="848">
        <v>25</v>
      </c>
      <c r="I70" s="812">
        <v>160006002</v>
      </c>
      <c r="J70" s="819">
        <v>5</v>
      </c>
      <c r="L70" s="854">
        <f t="shared" si="4"/>
        <v>20</v>
      </c>
      <c r="M70" s="854">
        <f t="shared" si="5"/>
        <v>4</v>
      </c>
    </row>
    <row r="71" spans="1:14" ht="16.5" customHeight="1">
      <c r="A71" s="818" t="s">
        <v>3755</v>
      </c>
      <c r="B71" s="808" t="b">
        <v>1</v>
      </c>
      <c r="C71" s="809" t="s">
        <v>231</v>
      </c>
      <c r="D71" s="810" t="s">
        <v>3750</v>
      </c>
      <c r="E71" s="819">
        <v>10</v>
      </c>
      <c r="F71" s="819">
        <v>1.3</v>
      </c>
      <c r="G71" s="819">
        <v>160</v>
      </c>
      <c r="H71" s="848">
        <v>10</v>
      </c>
      <c r="I71" s="812">
        <v>160006002</v>
      </c>
      <c r="J71" s="819">
        <v>14</v>
      </c>
      <c r="K71" s="920">
        <f>AVERAGE(J62:J71)</f>
        <v>5</v>
      </c>
      <c r="L71" s="854">
        <f t="shared" si="4"/>
        <v>140</v>
      </c>
      <c r="M71" s="854">
        <f t="shared" si="5"/>
        <v>10</v>
      </c>
      <c r="N71" s="854">
        <f>SUM(L62:L71)</f>
        <v>205.87927706967955</v>
      </c>
    </row>
    <row r="72" spans="1:14" ht="16.5" customHeight="1">
      <c r="A72" s="818" t="s">
        <v>3756</v>
      </c>
      <c r="B72" s="808" t="b">
        <v>1</v>
      </c>
      <c r="C72" s="813" t="s">
        <v>231</v>
      </c>
      <c r="D72" s="814" t="s">
        <v>3752</v>
      </c>
      <c r="E72" s="820">
        <v>1</v>
      </c>
      <c r="F72" s="820">
        <v>1.3</v>
      </c>
      <c r="G72" s="820">
        <v>135</v>
      </c>
      <c r="H72" s="852">
        <v>100</v>
      </c>
      <c r="I72" s="820">
        <v>160006002</v>
      </c>
      <c r="J72" s="916">
        <v>1</v>
      </c>
      <c r="L72" s="854">
        <f t="shared" si="4"/>
        <v>1</v>
      </c>
      <c r="M72" s="854">
        <f t="shared" si="5"/>
        <v>1</v>
      </c>
    </row>
    <row r="73" spans="1:14" ht="16.5" customHeight="1">
      <c r="A73" s="818" t="s">
        <v>3756</v>
      </c>
      <c r="B73" s="808" t="b">
        <v>1</v>
      </c>
      <c r="C73" s="813" t="s">
        <v>231</v>
      </c>
      <c r="D73" s="814" t="s">
        <v>3752</v>
      </c>
      <c r="E73" s="820">
        <v>2</v>
      </c>
      <c r="F73" s="820">
        <v>1.3</v>
      </c>
      <c r="G73" s="820">
        <v>140</v>
      </c>
      <c r="H73" s="852">
        <v>100</v>
      </c>
      <c r="I73" s="820">
        <v>160006002</v>
      </c>
      <c r="J73" s="916">
        <v>2</v>
      </c>
      <c r="L73" s="854">
        <f t="shared" si="4"/>
        <v>2</v>
      </c>
      <c r="M73" s="854">
        <f t="shared" si="5"/>
        <v>1</v>
      </c>
    </row>
    <row r="74" spans="1:14" ht="16.5" customHeight="1">
      <c r="A74" s="818" t="s">
        <v>3756</v>
      </c>
      <c r="B74" s="808" t="b">
        <v>1</v>
      </c>
      <c r="C74" s="813" t="s">
        <v>231</v>
      </c>
      <c r="D74" s="814" t="s">
        <v>3752</v>
      </c>
      <c r="E74" s="820">
        <v>3</v>
      </c>
      <c r="F74" s="820">
        <v>1.3</v>
      </c>
      <c r="G74" s="820">
        <v>145</v>
      </c>
      <c r="H74" s="852">
        <v>100</v>
      </c>
      <c r="I74" s="820">
        <v>160006002</v>
      </c>
      <c r="J74" s="916">
        <v>3</v>
      </c>
      <c r="L74" s="854">
        <f t="shared" si="4"/>
        <v>3</v>
      </c>
      <c r="M74" s="854">
        <f t="shared" si="5"/>
        <v>1</v>
      </c>
    </row>
    <row r="75" spans="1:14" ht="16.5" customHeight="1">
      <c r="A75" s="818" t="s">
        <v>3756</v>
      </c>
      <c r="B75" s="808" t="b">
        <v>1</v>
      </c>
      <c r="C75" s="813" t="s">
        <v>231</v>
      </c>
      <c r="D75" s="814" t="s">
        <v>3752</v>
      </c>
      <c r="E75" s="820">
        <v>4</v>
      </c>
      <c r="F75" s="820">
        <v>1.3</v>
      </c>
      <c r="G75" s="820">
        <v>150</v>
      </c>
      <c r="H75" s="852">
        <v>70</v>
      </c>
      <c r="I75" s="820">
        <v>160006002</v>
      </c>
      <c r="J75" s="916">
        <v>5</v>
      </c>
      <c r="L75" s="854">
        <f t="shared" si="4"/>
        <v>7.1428571428571432</v>
      </c>
      <c r="M75" s="854">
        <f t="shared" si="5"/>
        <v>1.4285714285714286</v>
      </c>
    </row>
    <row r="76" spans="1:14" ht="16.5" customHeight="1">
      <c r="A76" s="818" t="s">
        <v>3756</v>
      </c>
      <c r="B76" s="808" t="b">
        <v>1</v>
      </c>
      <c r="C76" s="813" t="s">
        <v>231</v>
      </c>
      <c r="D76" s="814" t="s">
        <v>3752</v>
      </c>
      <c r="E76" s="820">
        <v>5</v>
      </c>
      <c r="F76" s="820">
        <v>1.3</v>
      </c>
      <c r="G76" s="820">
        <v>155</v>
      </c>
      <c r="H76" s="852">
        <v>50</v>
      </c>
      <c r="I76" s="820">
        <v>160006002</v>
      </c>
      <c r="J76" s="820">
        <v>7</v>
      </c>
      <c r="L76" s="854">
        <f t="shared" ref="L76:L139" si="6">J76*M76</f>
        <v>14</v>
      </c>
      <c r="M76" s="854">
        <f t="shared" ref="M76:M139" si="7">100/H76</f>
        <v>2</v>
      </c>
    </row>
    <row r="77" spans="1:14" ht="16.5" customHeight="1">
      <c r="A77" s="818" t="s">
        <v>3756</v>
      </c>
      <c r="B77" s="808" t="b">
        <v>1</v>
      </c>
      <c r="C77" s="813" t="s">
        <v>231</v>
      </c>
      <c r="D77" s="814" t="s">
        <v>3752</v>
      </c>
      <c r="E77" s="820">
        <v>6</v>
      </c>
      <c r="F77" s="820">
        <v>1.3</v>
      </c>
      <c r="G77" s="820">
        <v>160</v>
      </c>
      <c r="H77" s="853">
        <v>23</v>
      </c>
      <c r="I77" s="817">
        <v>160006002</v>
      </c>
      <c r="J77" s="917">
        <v>7</v>
      </c>
      <c r="L77" s="854">
        <f t="shared" si="6"/>
        <v>30.434782608695649</v>
      </c>
      <c r="M77" s="854">
        <f t="shared" si="7"/>
        <v>4.3478260869565215</v>
      </c>
    </row>
    <row r="78" spans="1:14" ht="16.5" customHeight="1">
      <c r="A78" s="818" t="s">
        <v>3756</v>
      </c>
      <c r="B78" s="808" t="b">
        <v>1</v>
      </c>
      <c r="C78" s="813" t="s">
        <v>231</v>
      </c>
      <c r="D78" s="814" t="s">
        <v>3752</v>
      </c>
      <c r="E78" s="820">
        <v>7</v>
      </c>
      <c r="F78" s="820">
        <v>1.3</v>
      </c>
      <c r="G78" s="820">
        <v>165</v>
      </c>
      <c r="H78" s="853">
        <v>11</v>
      </c>
      <c r="I78" s="817">
        <v>160006002</v>
      </c>
      <c r="J78" s="917">
        <v>7</v>
      </c>
      <c r="L78" s="854">
        <f t="shared" si="6"/>
        <v>63.63636363636364</v>
      </c>
      <c r="M78" s="854">
        <f t="shared" si="7"/>
        <v>9.0909090909090917</v>
      </c>
    </row>
    <row r="79" spans="1:14" ht="16.5" customHeight="1">
      <c r="A79" s="818" t="s">
        <v>3756</v>
      </c>
      <c r="B79" s="808" t="b">
        <v>1</v>
      </c>
      <c r="C79" s="813" t="s">
        <v>231</v>
      </c>
      <c r="D79" s="814" t="s">
        <v>3752</v>
      </c>
      <c r="E79" s="820">
        <v>8</v>
      </c>
      <c r="F79" s="820">
        <v>1.3</v>
      </c>
      <c r="G79" s="820">
        <v>170</v>
      </c>
      <c r="H79" s="853">
        <v>9</v>
      </c>
      <c r="I79" s="817">
        <v>160006002</v>
      </c>
      <c r="J79" s="917">
        <v>7</v>
      </c>
      <c r="L79" s="854">
        <f t="shared" si="6"/>
        <v>77.777777777777771</v>
      </c>
      <c r="M79" s="854">
        <f t="shared" si="7"/>
        <v>11.111111111111111</v>
      </c>
    </row>
    <row r="80" spans="1:14" ht="16.5" customHeight="1">
      <c r="A80" s="818" t="s">
        <v>3756</v>
      </c>
      <c r="B80" s="808" t="b">
        <v>1</v>
      </c>
      <c r="C80" s="813" t="s">
        <v>231</v>
      </c>
      <c r="D80" s="814" t="s">
        <v>3752</v>
      </c>
      <c r="E80" s="820">
        <v>9</v>
      </c>
      <c r="F80" s="820">
        <v>1.3</v>
      </c>
      <c r="G80" s="820">
        <v>175</v>
      </c>
      <c r="H80" s="853">
        <v>7</v>
      </c>
      <c r="I80" s="817">
        <v>160006002</v>
      </c>
      <c r="J80" s="917">
        <v>7</v>
      </c>
      <c r="L80" s="854">
        <f t="shared" si="6"/>
        <v>100</v>
      </c>
      <c r="M80" s="854">
        <f t="shared" si="7"/>
        <v>14.285714285714286</v>
      </c>
    </row>
    <row r="81" spans="1:14" ht="16.5" customHeight="1">
      <c r="A81" s="818" t="s">
        <v>3756</v>
      </c>
      <c r="B81" s="808" t="b">
        <v>1</v>
      </c>
      <c r="C81" s="813" t="s">
        <v>231</v>
      </c>
      <c r="D81" s="814" t="s">
        <v>3752</v>
      </c>
      <c r="E81" s="820">
        <v>10</v>
      </c>
      <c r="F81" s="820">
        <v>1.3</v>
      </c>
      <c r="G81" s="820">
        <v>180</v>
      </c>
      <c r="H81" s="853">
        <v>2</v>
      </c>
      <c r="I81" s="817">
        <v>160006002</v>
      </c>
      <c r="J81" s="917">
        <v>24</v>
      </c>
      <c r="K81" s="920">
        <f>AVERAGE(J72:J81)</f>
        <v>7</v>
      </c>
      <c r="L81" s="854">
        <f t="shared" si="6"/>
        <v>1200</v>
      </c>
      <c r="M81" s="854">
        <f t="shared" si="7"/>
        <v>50</v>
      </c>
      <c r="N81" s="854">
        <f>SUM(L72:L81)</f>
        <v>1498.9917811656942</v>
      </c>
    </row>
    <row r="82" spans="1:14" ht="16.5" customHeight="1">
      <c r="A82" s="821" t="s">
        <v>3753</v>
      </c>
      <c r="B82" s="808" t="b">
        <v>1</v>
      </c>
      <c r="C82" s="809" t="s">
        <v>230</v>
      </c>
      <c r="D82" s="810" t="s">
        <v>228</v>
      </c>
      <c r="E82" s="819">
        <v>1</v>
      </c>
      <c r="F82" s="819">
        <v>1.3</v>
      </c>
      <c r="G82" s="819">
        <v>131</v>
      </c>
      <c r="H82" s="851">
        <v>100</v>
      </c>
      <c r="I82" s="819">
        <v>160006003</v>
      </c>
      <c r="J82" s="819">
        <v>1</v>
      </c>
      <c r="L82" s="854">
        <f t="shared" si="6"/>
        <v>1</v>
      </c>
      <c r="M82" s="854">
        <f t="shared" si="7"/>
        <v>1</v>
      </c>
    </row>
    <row r="83" spans="1:14" ht="16.5" customHeight="1">
      <c r="A83" s="821" t="s">
        <v>3753</v>
      </c>
      <c r="B83" s="808" t="b">
        <v>1</v>
      </c>
      <c r="C83" s="809" t="s">
        <v>230</v>
      </c>
      <c r="D83" s="810" t="s">
        <v>228</v>
      </c>
      <c r="E83" s="819">
        <v>2</v>
      </c>
      <c r="F83" s="819">
        <v>1.3</v>
      </c>
      <c r="G83" s="819">
        <v>132</v>
      </c>
      <c r="H83" s="851">
        <v>100</v>
      </c>
      <c r="I83" s="819">
        <v>160006003</v>
      </c>
      <c r="J83" s="819">
        <v>2</v>
      </c>
      <c r="L83" s="854">
        <f t="shared" si="6"/>
        <v>2</v>
      </c>
      <c r="M83" s="854">
        <f t="shared" si="7"/>
        <v>1</v>
      </c>
    </row>
    <row r="84" spans="1:14" ht="16.5" customHeight="1">
      <c r="A84" s="821" t="s">
        <v>3753</v>
      </c>
      <c r="B84" s="808" t="b">
        <v>1</v>
      </c>
      <c r="C84" s="809" t="s">
        <v>230</v>
      </c>
      <c r="D84" s="810" t="s">
        <v>228</v>
      </c>
      <c r="E84" s="819">
        <v>3</v>
      </c>
      <c r="F84" s="819">
        <v>1.3</v>
      </c>
      <c r="G84" s="819">
        <v>133</v>
      </c>
      <c r="H84" s="851">
        <v>100</v>
      </c>
      <c r="I84" s="819">
        <v>160006003</v>
      </c>
      <c r="J84" s="819">
        <v>2</v>
      </c>
      <c r="L84" s="854">
        <f t="shared" si="6"/>
        <v>2</v>
      </c>
      <c r="M84" s="854">
        <f t="shared" si="7"/>
        <v>1</v>
      </c>
    </row>
    <row r="85" spans="1:14" ht="16.5" customHeight="1">
      <c r="A85" s="821" t="s">
        <v>3753</v>
      </c>
      <c r="B85" s="808" t="b">
        <v>1</v>
      </c>
      <c r="C85" s="809" t="s">
        <v>230</v>
      </c>
      <c r="D85" s="810" t="s">
        <v>228</v>
      </c>
      <c r="E85" s="819">
        <v>4</v>
      </c>
      <c r="F85" s="819">
        <v>1.3</v>
      </c>
      <c r="G85" s="819">
        <v>134</v>
      </c>
      <c r="H85" s="848">
        <v>95</v>
      </c>
      <c r="I85" s="819">
        <v>160006003</v>
      </c>
      <c r="J85" s="819">
        <v>2</v>
      </c>
      <c r="L85" s="854">
        <f t="shared" si="6"/>
        <v>2.1052631578947367</v>
      </c>
      <c r="M85" s="854">
        <f t="shared" si="7"/>
        <v>1.0526315789473684</v>
      </c>
    </row>
    <row r="86" spans="1:14" ht="16.5" customHeight="1">
      <c r="A86" s="821" t="s">
        <v>3753</v>
      </c>
      <c r="B86" s="808" t="b">
        <v>1</v>
      </c>
      <c r="C86" s="809" t="s">
        <v>230</v>
      </c>
      <c r="D86" s="810" t="s">
        <v>228</v>
      </c>
      <c r="E86" s="819">
        <v>5</v>
      </c>
      <c r="F86" s="819">
        <v>1.3</v>
      </c>
      <c r="G86" s="819">
        <v>135</v>
      </c>
      <c r="H86" s="848">
        <v>85</v>
      </c>
      <c r="I86" s="819">
        <v>160006003</v>
      </c>
      <c r="J86" s="819">
        <v>2</v>
      </c>
      <c r="L86" s="854">
        <f t="shared" si="6"/>
        <v>2.3529411764705883</v>
      </c>
      <c r="M86" s="854">
        <f t="shared" si="7"/>
        <v>1.1764705882352942</v>
      </c>
    </row>
    <row r="87" spans="1:14" ht="16.5" customHeight="1">
      <c r="A87" s="821" t="s">
        <v>3753</v>
      </c>
      <c r="B87" s="808" t="b">
        <v>1</v>
      </c>
      <c r="C87" s="809" t="s">
        <v>230</v>
      </c>
      <c r="D87" s="810" t="s">
        <v>228</v>
      </c>
      <c r="E87" s="819">
        <v>6</v>
      </c>
      <c r="F87" s="819">
        <v>1.3</v>
      </c>
      <c r="G87" s="819">
        <v>136</v>
      </c>
      <c r="H87" s="848">
        <v>70</v>
      </c>
      <c r="I87" s="812">
        <v>160006003</v>
      </c>
      <c r="J87" s="819">
        <v>2</v>
      </c>
      <c r="L87" s="854">
        <f t="shared" si="6"/>
        <v>2.8571428571428572</v>
      </c>
      <c r="M87" s="854">
        <f t="shared" si="7"/>
        <v>1.4285714285714286</v>
      </c>
    </row>
    <row r="88" spans="1:14" ht="16.5" customHeight="1">
      <c r="A88" s="821" t="s">
        <v>3753</v>
      </c>
      <c r="B88" s="808" t="b">
        <v>1</v>
      </c>
      <c r="C88" s="809" t="s">
        <v>230</v>
      </c>
      <c r="D88" s="810" t="s">
        <v>228</v>
      </c>
      <c r="E88" s="819">
        <v>7</v>
      </c>
      <c r="F88" s="819">
        <v>1.3</v>
      </c>
      <c r="G88" s="819">
        <v>137</v>
      </c>
      <c r="H88" s="848">
        <v>55</v>
      </c>
      <c r="I88" s="812">
        <v>160006003</v>
      </c>
      <c r="J88" s="819">
        <v>2</v>
      </c>
      <c r="L88" s="854">
        <f t="shared" si="6"/>
        <v>3.6363636363636362</v>
      </c>
      <c r="M88" s="854">
        <f t="shared" si="7"/>
        <v>1.8181818181818181</v>
      </c>
    </row>
    <row r="89" spans="1:14" ht="16.5" customHeight="1">
      <c r="A89" s="821" t="s">
        <v>3753</v>
      </c>
      <c r="B89" s="808" t="b">
        <v>1</v>
      </c>
      <c r="C89" s="809" t="s">
        <v>230</v>
      </c>
      <c r="D89" s="810" t="s">
        <v>228</v>
      </c>
      <c r="E89" s="819">
        <v>8</v>
      </c>
      <c r="F89" s="819">
        <v>1.3</v>
      </c>
      <c r="G89" s="819">
        <v>138</v>
      </c>
      <c r="H89" s="848">
        <v>40</v>
      </c>
      <c r="I89" s="812">
        <v>160006003</v>
      </c>
      <c r="J89" s="819">
        <v>2</v>
      </c>
      <c r="L89" s="854">
        <f t="shared" si="6"/>
        <v>5</v>
      </c>
      <c r="M89" s="854">
        <f t="shared" si="7"/>
        <v>2.5</v>
      </c>
    </row>
    <row r="90" spans="1:14" ht="16.5" customHeight="1">
      <c r="A90" s="821" t="s">
        <v>3753</v>
      </c>
      <c r="B90" s="808" t="b">
        <v>1</v>
      </c>
      <c r="C90" s="809" t="s">
        <v>230</v>
      </c>
      <c r="D90" s="810" t="s">
        <v>228</v>
      </c>
      <c r="E90" s="819">
        <v>9</v>
      </c>
      <c r="F90" s="819">
        <v>1.3</v>
      </c>
      <c r="G90" s="819">
        <v>139</v>
      </c>
      <c r="H90" s="848">
        <v>25</v>
      </c>
      <c r="I90" s="812">
        <v>160006003</v>
      </c>
      <c r="J90" s="819">
        <v>2</v>
      </c>
      <c r="L90" s="854">
        <f t="shared" si="6"/>
        <v>8</v>
      </c>
      <c r="M90" s="854">
        <f t="shared" si="7"/>
        <v>4</v>
      </c>
    </row>
    <row r="91" spans="1:14" ht="16.5" customHeight="1">
      <c r="A91" s="821" t="s">
        <v>3753</v>
      </c>
      <c r="B91" s="808" t="b">
        <v>1</v>
      </c>
      <c r="C91" s="809" t="s">
        <v>230</v>
      </c>
      <c r="D91" s="810" t="s">
        <v>228</v>
      </c>
      <c r="E91" s="819">
        <v>10</v>
      </c>
      <c r="F91" s="819">
        <v>1.3</v>
      </c>
      <c r="G91" s="819">
        <v>140</v>
      </c>
      <c r="H91" s="848">
        <v>10</v>
      </c>
      <c r="I91" s="812">
        <v>160006003</v>
      </c>
      <c r="J91" s="819">
        <v>3</v>
      </c>
      <c r="L91" s="854">
        <f t="shared" si="6"/>
        <v>30</v>
      </c>
      <c r="M91" s="854">
        <f t="shared" si="7"/>
        <v>10</v>
      </c>
      <c r="N91" s="854">
        <f>SUM(L82:L91)</f>
        <v>58.951710827871821</v>
      </c>
    </row>
    <row r="92" spans="1:14" ht="16.5" customHeight="1">
      <c r="A92" s="821" t="s">
        <v>3754</v>
      </c>
      <c r="B92" s="808" t="b">
        <v>1</v>
      </c>
      <c r="C92" s="813" t="s">
        <v>230</v>
      </c>
      <c r="D92" s="814" t="s">
        <v>3748</v>
      </c>
      <c r="E92" s="820">
        <v>1</v>
      </c>
      <c r="F92" s="820">
        <v>1.3</v>
      </c>
      <c r="G92" s="820">
        <v>132</v>
      </c>
      <c r="H92" s="852">
        <v>100</v>
      </c>
      <c r="I92" s="820">
        <v>160006003</v>
      </c>
      <c r="J92" s="820">
        <v>1</v>
      </c>
      <c r="L92" s="854">
        <f t="shared" si="6"/>
        <v>1</v>
      </c>
      <c r="M92" s="854">
        <f t="shared" si="7"/>
        <v>1</v>
      </c>
    </row>
    <row r="93" spans="1:14" ht="16.5" customHeight="1">
      <c r="A93" s="821" t="s">
        <v>3754</v>
      </c>
      <c r="B93" s="808" t="b">
        <v>1</v>
      </c>
      <c r="C93" s="813" t="s">
        <v>230</v>
      </c>
      <c r="D93" s="814" t="s">
        <v>3748</v>
      </c>
      <c r="E93" s="820">
        <v>2</v>
      </c>
      <c r="F93" s="820">
        <v>1.3</v>
      </c>
      <c r="G93" s="820">
        <v>134</v>
      </c>
      <c r="H93" s="852">
        <v>100</v>
      </c>
      <c r="I93" s="820">
        <v>160006003</v>
      </c>
      <c r="J93" s="820">
        <v>2</v>
      </c>
      <c r="L93" s="854">
        <f t="shared" si="6"/>
        <v>2</v>
      </c>
      <c r="M93" s="854">
        <f t="shared" si="7"/>
        <v>1</v>
      </c>
    </row>
    <row r="94" spans="1:14" ht="16.5" customHeight="1">
      <c r="A94" s="821" t="s">
        <v>3754</v>
      </c>
      <c r="B94" s="808" t="b">
        <v>1</v>
      </c>
      <c r="C94" s="813" t="s">
        <v>230</v>
      </c>
      <c r="D94" s="814" t="s">
        <v>3748</v>
      </c>
      <c r="E94" s="820">
        <v>3</v>
      </c>
      <c r="F94" s="820">
        <v>1.3</v>
      </c>
      <c r="G94" s="820">
        <v>136</v>
      </c>
      <c r="H94" s="852">
        <v>100</v>
      </c>
      <c r="I94" s="820">
        <v>160006003</v>
      </c>
      <c r="J94" s="820">
        <v>3</v>
      </c>
      <c r="L94" s="854">
        <f t="shared" si="6"/>
        <v>3</v>
      </c>
      <c r="M94" s="854">
        <f t="shared" si="7"/>
        <v>1</v>
      </c>
    </row>
    <row r="95" spans="1:14" ht="16.5" customHeight="1">
      <c r="A95" s="821" t="s">
        <v>3754</v>
      </c>
      <c r="B95" s="808" t="b">
        <v>1</v>
      </c>
      <c r="C95" s="813" t="s">
        <v>230</v>
      </c>
      <c r="D95" s="814" t="s">
        <v>3748</v>
      </c>
      <c r="E95" s="820">
        <v>4</v>
      </c>
      <c r="F95" s="820">
        <v>1.3</v>
      </c>
      <c r="G95" s="820">
        <v>138</v>
      </c>
      <c r="H95" s="850">
        <v>95</v>
      </c>
      <c r="I95" s="820">
        <v>160006003</v>
      </c>
      <c r="J95" s="820">
        <v>3</v>
      </c>
      <c r="L95" s="854">
        <f t="shared" si="6"/>
        <v>3.1578947368421053</v>
      </c>
      <c r="M95" s="854">
        <f t="shared" si="7"/>
        <v>1.0526315789473684</v>
      </c>
    </row>
    <row r="96" spans="1:14" ht="16.5" customHeight="1">
      <c r="A96" s="821" t="s">
        <v>3754</v>
      </c>
      <c r="B96" s="808" t="b">
        <v>1</v>
      </c>
      <c r="C96" s="813" t="s">
        <v>230</v>
      </c>
      <c r="D96" s="814" t="s">
        <v>3748</v>
      </c>
      <c r="E96" s="820">
        <v>5</v>
      </c>
      <c r="F96" s="820">
        <v>1.3</v>
      </c>
      <c r="G96" s="820">
        <v>140</v>
      </c>
      <c r="H96" s="850">
        <v>85</v>
      </c>
      <c r="I96" s="820">
        <v>160006003</v>
      </c>
      <c r="J96" s="820">
        <v>3</v>
      </c>
      <c r="L96" s="854">
        <f t="shared" si="6"/>
        <v>3.5294117647058822</v>
      </c>
      <c r="M96" s="854">
        <f t="shared" si="7"/>
        <v>1.1764705882352942</v>
      </c>
    </row>
    <row r="97" spans="1:14" ht="16.5" customHeight="1">
      <c r="A97" s="821" t="s">
        <v>3754</v>
      </c>
      <c r="B97" s="808" t="b">
        <v>1</v>
      </c>
      <c r="C97" s="813" t="s">
        <v>230</v>
      </c>
      <c r="D97" s="814" t="s">
        <v>3748</v>
      </c>
      <c r="E97" s="820">
        <v>6</v>
      </c>
      <c r="F97" s="820">
        <v>1.3</v>
      </c>
      <c r="G97" s="820">
        <v>142</v>
      </c>
      <c r="H97" s="850">
        <v>70</v>
      </c>
      <c r="I97" s="816">
        <v>160006003</v>
      </c>
      <c r="J97" s="820">
        <v>3</v>
      </c>
      <c r="L97" s="854">
        <f t="shared" si="6"/>
        <v>4.2857142857142856</v>
      </c>
      <c r="M97" s="854">
        <f t="shared" si="7"/>
        <v>1.4285714285714286</v>
      </c>
    </row>
    <row r="98" spans="1:14" ht="16.5" customHeight="1">
      <c r="A98" s="821" t="s">
        <v>3754</v>
      </c>
      <c r="B98" s="808" t="b">
        <v>1</v>
      </c>
      <c r="C98" s="813" t="s">
        <v>230</v>
      </c>
      <c r="D98" s="814" t="s">
        <v>3748</v>
      </c>
      <c r="E98" s="820">
        <v>7</v>
      </c>
      <c r="F98" s="820">
        <v>1.3</v>
      </c>
      <c r="G98" s="820">
        <v>144</v>
      </c>
      <c r="H98" s="850">
        <v>55</v>
      </c>
      <c r="I98" s="816">
        <v>160006003</v>
      </c>
      <c r="J98" s="820">
        <v>3</v>
      </c>
      <c r="L98" s="854">
        <f t="shared" si="6"/>
        <v>5.4545454545454541</v>
      </c>
      <c r="M98" s="854">
        <f t="shared" si="7"/>
        <v>1.8181818181818181</v>
      </c>
    </row>
    <row r="99" spans="1:14" ht="16.5" customHeight="1">
      <c r="A99" s="821" t="s">
        <v>3754</v>
      </c>
      <c r="B99" s="808" t="b">
        <v>1</v>
      </c>
      <c r="C99" s="813" t="s">
        <v>230</v>
      </c>
      <c r="D99" s="814" t="s">
        <v>3748</v>
      </c>
      <c r="E99" s="820">
        <v>8</v>
      </c>
      <c r="F99" s="820">
        <v>1.3</v>
      </c>
      <c r="G99" s="820">
        <v>146</v>
      </c>
      <c r="H99" s="850">
        <v>40</v>
      </c>
      <c r="I99" s="816">
        <v>160006003</v>
      </c>
      <c r="J99" s="820">
        <v>3</v>
      </c>
      <c r="L99" s="854">
        <f t="shared" si="6"/>
        <v>7.5</v>
      </c>
      <c r="M99" s="854">
        <f t="shared" si="7"/>
        <v>2.5</v>
      </c>
    </row>
    <row r="100" spans="1:14" ht="16.5" customHeight="1">
      <c r="A100" s="821" t="s">
        <v>3754</v>
      </c>
      <c r="B100" s="808" t="b">
        <v>1</v>
      </c>
      <c r="C100" s="813" t="s">
        <v>230</v>
      </c>
      <c r="D100" s="814" t="s">
        <v>3748</v>
      </c>
      <c r="E100" s="820">
        <v>9</v>
      </c>
      <c r="F100" s="820">
        <v>1.3</v>
      </c>
      <c r="G100" s="820">
        <v>148</v>
      </c>
      <c r="H100" s="850">
        <v>25</v>
      </c>
      <c r="I100" s="816">
        <v>160006003</v>
      </c>
      <c r="J100" s="820">
        <v>3</v>
      </c>
      <c r="L100" s="854">
        <f t="shared" si="6"/>
        <v>12</v>
      </c>
      <c r="M100" s="854">
        <f t="shared" si="7"/>
        <v>4</v>
      </c>
    </row>
    <row r="101" spans="1:14" ht="16.5" customHeight="1">
      <c r="A101" s="821" t="s">
        <v>3754</v>
      </c>
      <c r="B101" s="808" t="b">
        <v>1</v>
      </c>
      <c r="C101" s="813" t="s">
        <v>230</v>
      </c>
      <c r="D101" s="814" t="s">
        <v>3748</v>
      </c>
      <c r="E101" s="820">
        <v>10</v>
      </c>
      <c r="F101" s="820">
        <v>1.3</v>
      </c>
      <c r="G101" s="820">
        <v>150</v>
      </c>
      <c r="H101" s="850">
        <v>10</v>
      </c>
      <c r="I101" s="816">
        <v>160006003</v>
      </c>
      <c r="J101" s="820">
        <v>6</v>
      </c>
      <c r="L101" s="854">
        <f t="shared" si="6"/>
        <v>60</v>
      </c>
      <c r="M101" s="854">
        <f t="shared" si="7"/>
        <v>10</v>
      </c>
      <c r="N101" s="854">
        <f>SUM(L92:L101)</f>
        <v>101.92756624180772</v>
      </c>
    </row>
    <row r="102" spans="1:14" ht="16.5" customHeight="1">
      <c r="A102" s="821" t="s">
        <v>3755</v>
      </c>
      <c r="B102" s="808" t="b">
        <v>1</v>
      </c>
      <c r="C102" s="809" t="s">
        <v>230</v>
      </c>
      <c r="D102" s="810" t="s">
        <v>3750</v>
      </c>
      <c r="E102" s="819">
        <v>1</v>
      </c>
      <c r="F102" s="819">
        <v>1.3</v>
      </c>
      <c r="G102" s="819">
        <v>133</v>
      </c>
      <c r="H102" s="851">
        <v>100</v>
      </c>
      <c r="I102" s="819">
        <v>160006003</v>
      </c>
      <c r="J102" s="819">
        <v>1</v>
      </c>
      <c r="L102" s="854">
        <f t="shared" si="6"/>
        <v>1</v>
      </c>
      <c r="M102" s="854">
        <f t="shared" si="7"/>
        <v>1</v>
      </c>
    </row>
    <row r="103" spans="1:14" ht="16.5" customHeight="1">
      <c r="A103" s="821" t="s">
        <v>3755</v>
      </c>
      <c r="B103" s="808" t="b">
        <v>1</v>
      </c>
      <c r="C103" s="809" t="s">
        <v>230</v>
      </c>
      <c r="D103" s="810" t="s">
        <v>3750</v>
      </c>
      <c r="E103" s="819">
        <v>2</v>
      </c>
      <c r="F103" s="819">
        <v>1.3</v>
      </c>
      <c r="G103" s="819">
        <v>136</v>
      </c>
      <c r="H103" s="851">
        <v>100</v>
      </c>
      <c r="I103" s="819">
        <v>160006003</v>
      </c>
      <c r="J103" s="819">
        <v>2</v>
      </c>
      <c r="L103" s="854">
        <f t="shared" si="6"/>
        <v>2</v>
      </c>
      <c r="M103" s="854">
        <f t="shared" si="7"/>
        <v>1</v>
      </c>
    </row>
    <row r="104" spans="1:14" ht="16.5" customHeight="1">
      <c r="A104" s="821" t="s">
        <v>3755</v>
      </c>
      <c r="B104" s="808" t="b">
        <v>1</v>
      </c>
      <c r="C104" s="809" t="s">
        <v>230</v>
      </c>
      <c r="D104" s="810" t="s">
        <v>3750</v>
      </c>
      <c r="E104" s="819">
        <v>3</v>
      </c>
      <c r="F104" s="819">
        <v>1.3</v>
      </c>
      <c r="G104" s="819">
        <v>139</v>
      </c>
      <c r="H104" s="851">
        <v>100</v>
      </c>
      <c r="I104" s="819">
        <v>160006003</v>
      </c>
      <c r="J104" s="819">
        <v>3</v>
      </c>
      <c r="L104" s="854">
        <f t="shared" si="6"/>
        <v>3</v>
      </c>
      <c r="M104" s="854">
        <f t="shared" si="7"/>
        <v>1</v>
      </c>
    </row>
    <row r="105" spans="1:14" ht="16.5" customHeight="1">
      <c r="A105" s="821" t="s">
        <v>3755</v>
      </c>
      <c r="B105" s="808" t="b">
        <v>1</v>
      </c>
      <c r="C105" s="809" t="s">
        <v>230</v>
      </c>
      <c r="D105" s="810" t="s">
        <v>3750</v>
      </c>
      <c r="E105" s="819">
        <v>4</v>
      </c>
      <c r="F105" s="819">
        <v>1.3</v>
      </c>
      <c r="G105" s="819">
        <v>142</v>
      </c>
      <c r="H105" s="848">
        <v>95</v>
      </c>
      <c r="I105" s="819">
        <v>160006003</v>
      </c>
      <c r="J105" s="819">
        <v>5</v>
      </c>
      <c r="L105" s="854">
        <f t="shared" si="6"/>
        <v>5.2631578947368416</v>
      </c>
      <c r="M105" s="854">
        <f t="shared" si="7"/>
        <v>1.0526315789473684</v>
      </c>
    </row>
    <row r="106" spans="1:14" ht="16.5" customHeight="1">
      <c r="A106" s="821" t="s">
        <v>3755</v>
      </c>
      <c r="B106" s="808" t="b">
        <v>1</v>
      </c>
      <c r="C106" s="809" t="s">
        <v>230</v>
      </c>
      <c r="D106" s="810" t="s">
        <v>3750</v>
      </c>
      <c r="E106" s="819">
        <v>5</v>
      </c>
      <c r="F106" s="819">
        <v>1.3</v>
      </c>
      <c r="G106" s="819">
        <v>145</v>
      </c>
      <c r="H106" s="848">
        <v>85</v>
      </c>
      <c r="I106" s="819">
        <v>160006003</v>
      </c>
      <c r="J106" s="819">
        <v>5</v>
      </c>
      <c r="L106" s="854">
        <f t="shared" si="6"/>
        <v>5.882352941176471</v>
      </c>
      <c r="M106" s="854">
        <f t="shared" si="7"/>
        <v>1.1764705882352942</v>
      </c>
    </row>
    <row r="107" spans="1:14" ht="16.5" customHeight="1">
      <c r="A107" s="821" t="s">
        <v>3755</v>
      </c>
      <c r="B107" s="808" t="b">
        <v>1</v>
      </c>
      <c r="C107" s="809" t="s">
        <v>230</v>
      </c>
      <c r="D107" s="810" t="s">
        <v>3750</v>
      </c>
      <c r="E107" s="819">
        <v>6</v>
      </c>
      <c r="F107" s="819">
        <v>1.3</v>
      </c>
      <c r="G107" s="819">
        <v>148</v>
      </c>
      <c r="H107" s="848">
        <v>70</v>
      </c>
      <c r="I107" s="812">
        <v>160006003</v>
      </c>
      <c r="J107" s="819">
        <v>5</v>
      </c>
      <c r="L107" s="854">
        <f t="shared" si="6"/>
        <v>7.1428571428571432</v>
      </c>
      <c r="M107" s="854">
        <f t="shared" si="7"/>
        <v>1.4285714285714286</v>
      </c>
    </row>
    <row r="108" spans="1:14" ht="16.5" customHeight="1">
      <c r="A108" s="821" t="s">
        <v>3755</v>
      </c>
      <c r="B108" s="808" t="b">
        <v>1</v>
      </c>
      <c r="C108" s="809" t="s">
        <v>230</v>
      </c>
      <c r="D108" s="810" t="s">
        <v>3750</v>
      </c>
      <c r="E108" s="819">
        <v>7</v>
      </c>
      <c r="F108" s="819">
        <v>1.3</v>
      </c>
      <c r="G108" s="819">
        <v>151</v>
      </c>
      <c r="H108" s="848">
        <v>55</v>
      </c>
      <c r="I108" s="812">
        <v>160006003</v>
      </c>
      <c r="J108" s="819">
        <v>5</v>
      </c>
      <c r="L108" s="854">
        <f t="shared" si="6"/>
        <v>9.0909090909090899</v>
      </c>
      <c r="M108" s="854">
        <f t="shared" si="7"/>
        <v>1.8181818181818181</v>
      </c>
    </row>
    <row r="109" spans="1:14" ht="16.5" customHeight="1">
      <c r="A109" s="821" t="s">
        <v>3755</v>
      </c>
      <c r="B109" s="808" t="b">
        <v>1</v>
      </c>
      <c r="C109" s="809" t="s">
        <v>230</v>
      </c>
      <c r="D109" s="810" t="s">
        <v>3750</v>
      </c>
      <c r="E109" s="819">
        <v>8</v>
      </c>
      <c r="F109" s="819">
        <v>1.3</v>
      </c>
      <c r="G109" s="819">
        <v>154</v>
      </c>
      <c r="H109" s="848">
        <v>40</v>
      </c>
      <c r="I109" s="812">
        <v>160006003</v>
      </c>
      <c r="J109" s="819">
        <v>5</v>
      </c>
      <c r="L109" s="854">
        <f t="shared" si="6"/>
        <v>12.5</v>
      </c>
      <c r="M109" s="854">
        <f t="shared" si="7"/>
        <v>2.5</v>
      </c>
    </row>
    <row r="110" spans="1:14" ht="16.5" customHeight="1">
      <c r="A110" s="821" t="s">
        <v>3755</v>
      </c>
      <c r="B110" s="808" t="b">
        <v>1</v>
      </c>
      <c r="C110" s="809" t="s">
        <v>230</v>
      </c>
      <c r="D110" s="810" t="s">
        <v>3750</v>
      </c>
      <c r="E110" s="819">
        <v>9</v>
      </c>
      <c r="F110" s="819">
        <v>1.3</v>
      </c>
      <c r="G110" s="819">
        <v>157</v>
      </c>
      <c r="H110" s="848">
        <v>25</v>
      </c>
      <c r="I110" s="812">
        <v>160006003</v>
      </c>
      <c r="J110" s="819">
        <v>5</v>
      </c>
      <c r="L110" s="854">
        <f t="shared" si="6"/>
        <v>20</v>
      </c>
      <c r="M110" s="854">
        <f t="shared" si="7"/>
        <v>4</v>
      </c>
    </row>
    <row r="111" spans="1:14" ht="16.5" customHeight="1">
      <c r="A111" s="821" t="s">
        <v>3755</v>
      </c>
      <c r="B111" s="808" t="b">
        <v>1</v>
      </c>
      <c r="C111" s="809" t="s">
        <v>230</v>
      </c>
      <c r="D111" s="810" t="s">
        <v>3750</v>
      </c>
      <c r="E111" s="819">
        <v>10</v>
      </c>
      <c r="F111" s="819">
        <v>1.3</v>
      </c>
      <c r="G111" s="819">
        <v>160</v>
      </c>
      <c r="H111" s="848">
        <v>10</v>
      </c>
      <c r="I111" s="812">
        <v>160006003</v>
      </c>
      <c r="J111" s="819">
        <v>14</v>
      </c>
      <c r="L111" s="854">
        <f t="shared" si="6"/>
        <v>140</v>
      </c>
      <c r="M111" s="854">
        <f t="shared" si="7"/>
        <v>10</v>
      </c>
      <c r="N111" s="854">
        <f>SUM(L102:L111)</f>
        <v>205.87927706967955</v>
      </c>
    </row>
    <row r="112" spans="1:14" ht="16.5" customHeight="1">
      <c r="A112" s="821" t="s">
        <v>3756</v>
      </c>
      <c r="B112" s="808" t="b">
        <v>1</v>
      </c>
      <c r="C112" s="813" t="s">
        <v>230</v>
      </c>
      <c r="D112" s="814" t="s">
        <v>3752</v>
      </c>
      <c r="E112" s="820">
        <v>1</v>
      </c>
      <c r="F112" s="820">
        <v>1.3</v>
      </c>
      <c r="G112" s="820">
        <v>135</v>
      </c>
      <c r="H112" s="852">
        <v>100</v>
      </c>
      <c r="I112" s="820">
        <v>160006003</v>
      </c>
      <c r="J112" s="820">
        <v>1</v>
      </c>
      <c r="L112" s="854">
        <f t="shared" si="6"/>
        <v>1</v>
      </c>
      <c r="M112" s="854">
        <f t="shared" si="7"/>
        <v>1</v>
      </c>
    </row>
    <row r="113" spans="1:14" ht="16.5" customHeight="1">
      <c r="A113" s="821" t="s">
        <v>3756</v>
      </c>
      <c r="B113" s="808" t="b">
        <v>1</v>
      </c>
      <c r="C113" s="813" t="s">
        <v>230</v>
      </c>
      <c r="D113" s="814" t="s">
        <v>3752</v>
      </c>
      <c r="E113" s="820">
        <v>2</v>
      </c>
      <c r="F113" s="820">
        <v>1.3</v>
      </c>
      <c r="G113" s="820">
        <v>140</v>
      </c>
      <c r="H113" s="852">
        <v>100</v>
      </c>
      <c r="I113" s="820">
        <v>160006003</v>
      </c>
      <c r="J113" s="820">
        <v>2</v>
      </c>
      <c r="L113" s="854">
        <f t="shared" si="6"/>
        <v>2</v>
      </c>
      <c r="M113" s="854">
        <f t="shared" si="7"/>
        <v>1</v>
      </c>
    </row>
    <row r="114" spans="1:14" ht="16.5" customHeight="1">
      <c r="A114" s="821" t="s">
        <v>3756</v>
      </c>
      <c r="B114" s="808" t="b">
        <v>1</v>
      </c>
      <c r="C114" s="813" t="s">
        <v>230</v>
      </c>
      <c r="D114" s="814" t="s">
        <v>3752</v>
      </c>
      <c r="E114" s="820">
        <v>3</v>
      </c>
      <c r="F114" s="820">
        <v>1.3</v>
      </c>
      <c r="G114" s="820">
        <v>145</v>
      </c>
      <c r="H114" s="852">
        <v>100</v>
      </c>
      <c r="I114" s="820">
        <v>160006003</v>
      </c>
      <c r="J114" s="820">
        <v>3</v>
      </c>
      <c r="L114" s="854">
        <f t="shared" si="6"/>
        <v>3</v>
      </c>
      <c r="M114" s="854">
        <f t="shared" si="7"/>
        <v>1</v>
      </c>
    </row>
    <row r="115" spans="1:14" ht="16.5" customHeight="1">
      <c r="A115" s="821" t="s">
        <v>3756</v>
      </c>
      <c r="B115" s="808" t="b">
        <v>1</v>
      </c>
      <c r="C115" s="813" t="s">
        <v>230</v>
      </c>
      <c r="D115" s="814" t="s">
        <v>3752</v>
      </c>
      <c r="E115" s="820">
        <v>4</v>
      </c>
      <c r="F115" s="820">
        <v>1.3</v>
      </c>
      <c r="G115" s="820">
        <v>150</v>
      </c>
      <c r="H115" s="852">
        <v>70</v>
      </c>
      <c r="I115" s="820">
        <v>160006003</v>
      </c>
      <c r="J115" s="820">
        <v>5</v>
      </c>
      <c r="L115" s="854">
        <f t="shared" si="6"/>
        <v>7.1428571428571432</v>
      </c>
      <c r="M115" s="854">
        <f t="shared" si="7"/>
        <v>1.4285714285714286</v>
      </c>
    </row>
    <row r="116" spans="1:14" ht="16.5" customHeight="1">
      <c r="A116" s="821" t="s">
        <v>3756</v>
      </c>
      <c r="B116" s="808" t="b">
        <v>1</v>
      </c>
      <c r="C116" s="813" t="s">
        <v>230</v>
      </c>
      <c r="D116" s="814" t="s">
        <v>3752</v>
      </c>
      <c r="E116" s="820">
        <v>5</v>
      </c>
      <c r="F116" s="820">
        <v>1.3</v>
      </c>
      <c r="G116" s="820">
        <v>155</v>
      </c>
      <c r="H116" s="852">
        <v>50</v>
      </c>
      <c r="I116" s="820">
        <v>160006003</v>
      </c>
      <c r="J116" s="820">
        <v>7</v>
      </c>
      <c r="L116" s="854">
        <f t="shared" si="6"/>
        <v>14</v>
      </c>
      <c r="M116" s="854">
        <f t="shared" si="7"/>
        <v>2</v>
      </c>
    </row>
    <row r="117" spans="1:14" ht="16.5" customHeight="1">
      <c r="A117" s="821" t="s">
        <v>3756</v>
      </c>
      <c r="B117" s="808" t="b">
        <v>1</v>
      </c>
      <c r="C117" s="813" t="s">
        <v>230</v>
      </c>
      <c r="D117" s="814" t="s">
        <v>3752</v>
      </c>
      <c r="E117" s="820">
        <v>6</v>
      </c>
      <c r="F117" s="820">
        <v>1.3</v>
      </c>
      <c r="G117" s="820">
        <v>160</v>
      </c>
      <c r="H117" s="853">
        <v>23</v>
      </c>
      <c r="I117" s="817">
        <v>160006003</v>
      </c>
      <c r="J117" s="917">
        <v>7</v>
      </c>
      <c r="L117" s="854">
        <f t="shared" si="6"/>
        <v>30.434782608695649</v>
      </c>
      <c r="M117" s="854">
        <f t="shared" si="7"/>
        <v>4.3478260869565215</v>
      </c>
    </row>
    <row r="118" spans="1:14" ht="16.5" customHeight="1">
      <c r="A118" s="821" t="s">
        <v>3756</v>
      </c>
      <c r="B118" s="808" t="b">
        <v>1</v>
      </c>
      <c r="C118" s="813" t="s">
        <v>230</v>
      </c>
      <c r="D118" s="814" t="s">
        <v>3752</v>
      </c>
      <c r="E118" s="820">
        <v>7</v>
      </c>
      <c r="F118" s="820">
        <v>1.3</v>
      </c>
      <c r="G118" s="820">
        <v>165</v>
      </c>
      <c r="H118" s="853">
        <v>11</v>
      </c>
      <c r="I118" s="817">
        <v>160006003</v>
      </c>
      <c r="J118" s="917">
        <v>7</v>
      </c>
      <c r="L118" s="854">
        <f t="shared" si="6"/>
        <v>63.63636363636364</v>
      </c>
      <c r="M118" s="854">
        <f t="shared" si="7"/>
        <v>9.0909090909090917</v>
      </c>
    </row>
    <row r="119" spans="1:14" ht="16.5" customHeight="1">
      <c r="A119" s="821" t="s">
        <v>3756</v>
      </c>
      <c r="B119" s="808" t="b">
        <v>1</v>
      </c>
      <c r="C119" s="813" t="s">
        <v>230</v>
      </c>
      <c r="D119" s="814" t="s">
        <v>3752</v>
      </c>
      <c r="E119" s="820">
        <v>8</v>
      </c>
      <c r="F119" s="820">
        <v>1.3</v>
      </c>
      <c r="G119" s="820">
        <v>170</v>
      </c>
      <c r="H119" s="853">
        <v>9</v>
      </c>
      <c r="I119" s="817">
        <v>160006003</v>
      </c>
      <c r="J119" s="917">
        <v>7</v>
      </c>
      <c r="L119" s="854">
        <f t="shared" si="6"/>
        <v>77.777777777777771</v>
      </c>
      <c r="M119" s="854">
        <f t="shared" si="7"/>
        <v>11.111111111111111</v>
      </c>
    </row>
    <row r="120" spans="1:14" ht="16.5" customHeight="1">
      <c r="A120" s="821" t="s">
        <v>3756</v>
      </c>
      <c r="B120" s="808" t="b">
        <v>1</v>
      </c>
      <c r="C120" s="813" t="s">
        <v>230</v>
      </c>
      <c r="D120" s="814" t="s">
        <v>3752</v>
      </c>
      <c r="E120" s="820">
        <v>9</v>
      </c>
      <c r="F120" s="820">
        <v>1.3</v>
      </c>
      <c r="G120" s="820">
        <v>175</v>
      </c>
      <c r="H120" s="853">
        <v>7</v>
      </c>
      <c r="I120" s="817">
        <v>160006003</v>
      </c>
      <c r="J120" s="917">
        <v>7</v>
      </c>
      <c r="L120" s="854">
        <f t="shared" si="6"/>
        <v>100</v>
      </c>
      <c r="M120" s="854">
        <f t="shared" si="7"/>
        <v>14.285714285714286</v>
      </c>
    </row>
    <row r="121" spans="1:14" ht="16.5" customHeight="1">
      <c r="A121" s="821" t="s">
        <v>3756</v>
      </c>
      <c r="B121" s="808" t="b">
        <v>1</v>
      </c>
      <c r="C121" s="813" t="s">
        <v>230</v>
      </c>
      <c r="D121" s="814" t="s">
        <v>3752</v>
      </c>
      <c r="E121" s="820">
        <v>10</v>
      </c>
      <c r="F121" s="820">
        <v>1.3</v>
      </c>
      <c r="G121" s="820">
        <v>180</v>
      </c>
      <c r="H121" s="853">
        <v>2</v>
      </c>
      <c r="I121" s="817">
        <v>160006003</v>
      </c>
      <c r="J121" s="917">
        <v>24</v>
      </c>
      <c r="L121" s="854">
        <f t="shared" si="6"/>
        <v>1200</v>
      </c>
      <c r="M121" s="854">
        <f t="shared" si="7"/>
        <v>50</v>
      </c>
      <c r="N121" s="854">
        <f>SUM(L112:L121)</f>
        <v>1498.9917811656942</v>
      </c>
    </row>
    <row r="122" spans="1:14" ht="16.5" customHeight="1">
      <c r="A122" s="822" t="s">
        <v>3753</v>
      </c>
      <c r="B122" s="808" t="b">
        <v>1</v>
      </c>
      <c r="C122" s="809" t="s">
        <v>233</v>
      </c>
      <c r="D122" s="810" t="s">
        <v>228</v>
      </c>
      <c r="E122" s="819">
        <v>1</v>
      </c>
      <c r="F122" s="819">
        <v>1.3</v>
      </c>
      <c r="G122" s="819">
        <v>131</v>
      </c>
      <c r="H122" s="851">
        <v>100</v>
      </c>
      <c r="I122" s="819">
        <v>160006004</v>
      </c>
      <c r="J122" s="819">
        <v>1</v>
      </c>
      <c r="L122" s="854">
        <f t="shared" si="6"/>
        <v>1</v>
      </c>
      <c r="M122" s="854">
        <f t="shared" si="7"/>
        <v>1</v>
      </c>
    </row>
    <row r="123" spans="1:14" ht="16.5" customHeight="1">
      <c r="A123" s="822" t="s">
        <v>3753</v>
      </c>
      <c r="B123" s="808" t="b">
        <v>1</v>
      </c>
      <c r="C123" s="809" t="s">
        <v>233</v>
      </c>
      <c r="D123" s="810" t="s">
        <v>228</v>
      </c>
      <c r="E123" s="819">
        <v>2</v>
      </c>
      <c r="F123" s="819">
        <v>1.3</v>
      </c>
      <c r="G123" s="819">
        <v>132</v>
      </c>
      <c r="H123" s="851">
        <v>100</v>
      </c>
      <c r="I123" s="819">
        <v>160006004</v>
      </c>
      <c r="J123" s="819">
        <v>2</v>
      </c>
      <c r="L123" s="854">
        <f t="shared" si="6"/>
        <v>2</v>
      </c>
      <c r="M123" s="854">
        <f t="shared" si="7"/>
        <v>1</v>
      </c>
    </row>
    <row r="124" spans="1:14" ht="16.5" customHeight="1">
      <c r="A124" s="822" t="s">
        <v>3753</v>
      </c>
      <c r="B124" s="808" t="b">
        <v>1</v>
      </c>
      <c r="C124" s="809" t="s">
        <v>233</v>
      </c>
      <c r="D124" s="810" t="s">
        <v>228</v>
      </c>
      <c r="E124" s="819">
        <v>3</v>
      </c>
      <c r="F124" s="819">
        <v>1.3</v>
      </c>
      <c r="G124" s="819">
        <v>133</v>
      </c>
      <c r="H124" s="851">
        <v>100</v>
      </c>
      <c r="I124" s="819">
        <v>160006004</v>
      </c>
      <c r="J124" s="819">
        <v>2</v>
      </c>
      <c r="L124" s="854">
        <f t="shared" si="6"/>
        <v>2</v>
      </c>
      <c r="M124" s="854">
        <f t="shared" si="7"/>
        <v>1</v>
      </c>
    </row>
    <row r="125" spans="1:14" ht="16.5" customHeight="1">
      <c r="A125" s="822" t="s">
        <v>3753</v>
      </c>
      <c r="B125" s="808" t="b">
        <v>1</v>
      </c>
      <c r="C125" s="809" t="s">
        <v>233</v>
      </c>
      <c r="D125" s="810" t="s">
        <v>228</v>
      </c>
      <c r="E125" s="819">
        <v>4</v>
      </c>
      <c r="F125" s="819">
        <v>1.3</v>
      </c>
      <c r="G125" s="819">
        <v>134</v>
      </c>
      <c r="H125" s="851">
        <v>95</v>
      </c>
      <c r="I125" s="819">
        <v>160006004</v>
      </c>
      <c r="J125" s="819">
        <v>2</v>
      </c>
      <c r="L125" s="854">
        <f t="shared" si="6"/>
        <v>2.1052631578947367</v>
      </c>
      <c r="M125" s="854">
        <f t="shared" si="7"/>
        <v>1.0526315789473684</v>
      </c>
    </row>
    <row r="126" spans="1:14" ht="16.5" customHeight="1">
      <c r="A126" s="822" t="s">
        <v>3753</v>
      </c>
      <c r="B126" s="808" t="b">
        <v>1</v>
      </c>
      <c r="C126" s="809" t="s">
        <v>233</v>
      </c>
      <c r="D126" s="810" t="s">
        <v>228</v>
      </c>
      <c r="E126" s="819">
        <v>5</v>
      </c>
      <c r="F126" s="819">
        <v>1.3</v>
      </c>
      <c r="G126" s="819">
        <v>135</v>
      </c>
      <c r="H126" s="851">
        <v>85</v>
      </c>
      <c r="I126" s="819">
        <v>160006004</v>
      </c>
      <c r="J126" s="819">
        <v>2</v>
      </c>
      <c r="L126" s="854">
        <f t="shared" si="6"/>
        <v>2.3529411764705883</v>
      </c>
      <c r="M126" s="854">
        <f t="shared" si="7"/>
        <v>1.1764705882352942</v>
      </c>
    </row>
    <row r="127" spans="1:14" ht="16.5" customHeight="1">
      <c r="A127" s="822" t="s">
        <v>3753</v>
      </c>
      <c r="B127" s="808" t="b">
        <v>1</v>
      </c>
      <c r="C127" s="809" t="s">
        <v>233</v>
      </c>
      <c r="D127" s="810" t="s">
        <v>228</v>
      </c>
      <c r="E127" s="819">
        <v>6</v>
      </c>
      <c r="F127" s="819">
        <v>1.3</v>
      </c>
      <c r="G127" s="819">
        <v>136</v>
      </c>
      <c r="H127" s="848">
        <v>70</v>
      </c>
      <c r="I127" s="812">
        <v>160006004</v>
      </c>
      <c r="J127" s="819">
        <v>2</v>
      </c>
      <c r="L127" s="854">
        <f t="shared" si="6"/>
        <v>2.8571428571428572</v>
      </c>
      <c r="M127" s="854">
        <f t="shared" si="7"/>
        <v>1.4285714285714286</v>
      </c>
    </row>
    <row r="128" spans="1:14" ht="16.5" customHeight="1">
      <c r="A128" s="822" t="s">
        <v>3753</v>
      </c>
      <c r="B128" s="808" t="b">
        <v>1</v>
      </c>
      <c r="C128" s="809" t="s">
        <v>233</v>
      </c>
      <c r="D128" s="810" t="s">
        <v>228</v>
      </c>
      <c r="E128" s="819">
        <v>7</v>
      </c>
      <c r="F128" s="819">
        <v>1.3</v>
      </c>
      <c r="G128" s="819">
        <v>137</v>
      </c>
      <c r="H128" s="848">
        <v>55</v>
      </c>
      <c r="I128" s="812">
        <v>160006004</v>
      </c>
      <c r="J128" s="819">
        <v>2</v>
      </c>
      <c r="L128" s="854">
        <f t="shared" si="6"/>
        <v>3.6363636363636362</v>
      </c>
      <c r="M128" s="854">
        <f t="shared" si="7"/>
        <v>1.8181818181818181</v>
      </c>
    </row>
    <row r="129" spans="1:14" ht="16.5" customHeight="1">
      <c r="A129" s="822" t="s">
        <v>3753</v>
      </c>
      <c r="B129" s="808" t="b">
        <v>1</v>
      </c>
      <c r="C129" s="809" t="s">
        <v>233</v>
      </c>
      <c r="D129" s="810" t="s">
        <v>228</v>
      </c>
      <c r="E129" s="819">
        <v>8</v>
      </c>
      <c r="F129" s="819">
        <v>1.3</v>
      </c>
      <c r="G129" s="819">
        <v>138</v>
      </c>
      <c r="H129" s="848">
        <v>40</v>
      </c>
      <c r="I129" s="812">
        <v>160006004</v>
      </c>
      <c r="J129" s="819">
        <v>2</v>
      </c>
      <c r="L129" s="854">
        <f t="shared" si="6"/>
        <v>5</v>
      </c>
      <c r="M129" s="854">
        <f t="shared" si="7"/>
        <v>2.5</v>
      </c>
    </row>
    <row r="130" spans="1:14" ht="16.5" customHeight="1">
      <c r="A130" s="822" t="s">
        <v>3753</v>
      </c>
      <c r="B130" s="808" t="b">
        <v>1</v>
      </c>
      <c r="C130" s="809" t="s">
        <v>233</v>
      </c>
      <c r="D130" s="810" t="s">
        <v>228</v>
      </c>
      <c r="E130" s="819">
        <v>9</v>
      </c>
      <c r="F130" s="819">
        <v>1.3</v>
      </c>
      <c r="G130" s="819">
        <v>139</v>
      </c>
      <c r="H130" s="848">
        <v>25</v>
      </c>
      <c r="I130" s="812">
        <v>160006004</v>
      </c>
      <c r="J130" s="819">
        <v>2</v>
      </c>
      <c r="L130" s="854">
        <f t="shared" si="6"/>
        <v>8</v>
      </c>
      <c r="M130" s="854">
        <f t="shared" si="7"/>
        <v>4</v>
      </c>
    </row>
    <row r="131" spans="1:14" ht="16.5" customHeight="1">
      <c r="A131" s="822" t="s">
        <v>3753</v>
      </c>
      <c r="B131" s="808" t="b">
        <v>1</v>
      </c>
      <c r="C131" s="809" t="s">
        <v>233</v>
      </c>
      <c r="D131" s="810" t="s">
        <v>228</v>
      </c>
      <c r="E131" s="819">
        <v>10</v>
      </c>
      <c r="F131" s="819">
        <v>1.3</v>
      </c>
      <c r="G131" s="819">
        <v>140</v>
      </c>
      <c r="H131" s="848">
        <v>10</v>
      </c>
      <c r="I131" s="812">
        <v>160006004</v>
      </c>
      <c r="J131" s="819">
        <v>3</v>
      </c>
      <c r="L131" s="854">
        <f t="shared" si="6"/>
        <v>30</v>
      </c>
      <c r="M131" s="854">
        <f t="shared" si="7"/>
        <v>10</v>
      </c>
      <c r="N131" s="854">
        <f>SUM(L122:L131)</f>
        <v>58.951710827871821</v>
      </c>
    </row>
    <row r="132" spans="1:14" ht="16.5" customHeight="1">
      <c r="A132" s="822" t="s">
        <v>3754</v>
      </c>
      <c r="B132" s="808" t="b">
        <v>1</v>
      </c>
      <c r="C132" s="813" t="s">
        <v>233</v>
      </c>
      <c r="D132" s="814" t="s">
        <v>3748</v>
      </c>
      <c r="E132" s="820">
        <v>1</v>
      </c>
      <c r="F132" s="820">
        <v>1.3</v>
      </c>
      <c r="G132" s="820">
        <v>132</v>
      </c>
      <c r="H132" s="852">
        <v>100</v>
      </c>
      <c r="I132" s="820">
        <v>160006004</v>
      </c>
      <c r="J132" s="820">
        <v>1</v>
      </c>
      <c r="L132" s="854">
        <f t="shared" si="6"/>
        <v>1</v>
      </c>
      <c r="M132" s="854">
        <f t="shared" si="7"/>
        <v>1</v>
      </c>
    </row>
    <row r="133" spans="1:14" ht="16.5" customHeight="1">
      <c r="A133" s="822" t="s">
        <v>3754</v>
      </c>
      <c r="B133" s="808" t="b">
        <v>1</v>
      </c>
      <c r="C133" s="813" t="s">
        <v>233</v>
      </c>
      <c r="D133" s="814" t="s">
        <v>3748</v>
      </c>
      <c r="E133" s="820">
        <v>2</v>
      </c>
      <c r="F133" s="820">
        <v>1.3</v>
      </c>
      <c r="G133" s="820">
        <v>134</v>
      </c>
      <c r="H133" s="852">
        <v>100</v>
      </c>
      <c r="I133" s="820">
        <v>160006004</v>
      </c>
      <c r="J133" s="820">
        <v>2</v>
      </c>
      <c r="L133" s="854">
        <f t="shared" si="6"/>
        <v>2</v>
      </c>
      <c r="M133" s="854">
        <f t="shared" si="7"/>
        <v>1</v>
      </c>
    </row>
    <row r="134" spans="1:14" ht="16.5" customHeight="1">
      <c r="A134" s="822" t="s">
        <v>3754</v>
      </c>
      <c r="B134" s="808" t="b">
        <v>1</v>
      </c>
      <c r="C134" s="813" t="s">
        <v>233</v>
      </c>
      <c r="D134" s="814" t="s">
        <v>3748</v>
      </c>
      <c r="E134" s="820">
        <v>3</v>
      </c>
      <c r="F134" s="820">
        <v>1.3</v>
      </c>
      <c r="G134" s="820">
        <v>136</v>
      </c>
      <c r="H134" s="852">
        <v>100</v>
      </c>
      <c r="I134" s="820">
        <v>160006004</v>
      </c>
      <c r="J134" s="820">
        <v>3</v>
      </c>
      <c r="L134" s="854">
        <f t="shared" si="6"/>
        <v>3</v>
      </c>
      <c r="M134" s="854">
        <f t="shared" si="7"/>
        <v>1</v>
      </c>
    </row>
    <row r="135" spans="1:14" ht="16.5" customHeight="1">
      <c r="A135" s="822" t="s">
        <v>3754</v>
      </c>
      <c r="B135" s="808" t="b">
        <v>1</v>
      </c>
      <c r="C135" s="813" t="s">
        <v>233</v>
      </c>
      <c r="D135" s="814" t="s">
        <v>3748</v>
      </c>
      <c r="E135" s="820">
        <v>4</v>
      </c>
      <c r="F135" s="820">
        <v>1.3</v>
      </c>
      <c r="G135" s="820">
        <v>138</v>
      </c>
      <c r="H135" s="852">
        <v>95</v>
      </c>
      <c r="I135" s="820">
        <v>160006004</v>
      </c>
      <c r="J135" s="820">
        <v>3</v>
      </c>
      <c r="L135" s="854">
        <f t="shared" si="6"/>
        <v>3.1578947368421053</v>
      </c>
      <c r="M135" s="854">
        <f t="shared" si="7"/>
        <v>1.0526315789473684</v>
      </c>
    </row>
    <row r="136" spans="1:14" ht="16.5" customHeight="1">
      <c r="A136" s="822" t="s">
        <v>3754</v>
      </c>
      <c r="B136" s="808" t="b">
        <v>1</v>
      </c>
      <c r="C136" s="813" t="s">
        <v>233</v>
      </c>
      <c r="D136" s="814" t="s">
        <v>3748</v>
      </c>
      <c r="E136" s="820">
        <v>5</v>
      </c>
      <c r="F136" s="820">
        <v>1.3</v>
      </c>
      <c r="G136" s="820">
        <v>140</v>
      </c>
      <c r="H136" s="852">
        <v>85</v>
      </c>
      <c r="I136" s="820">
        <v>160006004</v>
      </c>
      <c r="J136" s="820">
        <v>3</v>
      </c>
      <c r="L136" s="854">
        <f t="shared" si="6"/>
        <v>3.5294117647058822</v>
      </c>
      <c r="M136" s="854">
        <f t="shared" si="7"/>
        <v>1.1764705882352942</v>
      </c>
    </row>
    <row r="137" spans="1:14" ht="16.5" customHeight="1">
      <c r="A137" s="822" t="s">
        <v>3754</v>
      </c>
      <c r="B137" s="808" t="b">
        <v>1</v>
      </c>
      <c r="C137" s="813" t="s">
        <v>233</v>
      </c>
      <c r="D137" s="814" t="s">
        <v>3748</v>
      </c>
      <c r="E137" s="820">
        <v>6</v>
      </c>
      <c r="F137" s="820">
        <v>1.3</v>
      </c>
      <c r="G137" s="820">
        <v>142</v>
      </c>
      <c r="H137" s="850">
        <v>70</v>
      </c>
      <c r="I137" s="816">
        <v>160006004</v>
      </c>
      <c r="J137" s="820">
        <v>3</v>
      </c>
      <c r="L137" s="854">
        <f t="shared" si="6"/>
        <v>4.2857142857142856</v>
      </c>
      <c r="M137" s="854">
        <f t="shared" si="7"/>
        <v>1.4285714285714286</v>
      </c>
    </row>
    <row r="138" spans="1:14" ht="16.5" customHeight="1">
      <c r="A138" s="822" t="s">
        <v>3754</v>
      </c>
      <c r="B138" s="808" t="b">
        <v>1</v>
      </c>
      <c r="C138" s="813" t="s">
        <v>233</v>
      </c>
      <c r="D138" s="814" t="s">
        <v>3748</v>
      </c>
      <c r="E138" s="820">
        <v>7</v>
      </c>
      <c r="F138" s="820">
        <v>1.3</v>
      </c>
      <c r="G138" s="820">
        <v>144</v>
      </c>
      <c r="H138" s="850">
        <v>55</v>
      </c>
      <c r="I138" s="816">
        <v>160006004</v>
      </c>
      <c r="J138" s="820">
        <v>3</v>
      </c>
      <c r="L138" s="854">
        <f t="shared" si="6"/>
        <v>5.4545454545454541</v>
      </c>
      <c r="M138" s="854">
        <f t="shared" si="7"/>
        <v>1.8181818181818181</v>
      </c>
    </row>
    <row r="139" spans="1:14" ht="16.5" customHeight="1">
      <c r="A139" s="822" t="s">
        <v>3754</v>
      </c>
      <c r="B139" s="808" t="b">
        <v>1</v>
      </c>
      <c r="C139" s="813" t="s">
        <v>233</v>
      </c>
      <c r="D139" s="814" t="s">
        <v>3748</v>
      </c>
      <c r="E139" s="820">
        <v>8</v>
      </c>
      <c r="F139" s="820">
        <v>1.3</v>
      </c>
      <c r="G139" s="820">
        <v>146</v>
      </c>
      <c r="H139" s="850">
        <v>40</v>
      </c>
      <c r="I139" s="816">
        <v>160006004</v>
      </c>
      <c r="J139" s="820">
        <v>3</v>
      </c>
      <c r="L139" s="854">
        <f t="shared" si="6"/>
        <v>7.5</v>
      </c>
      <c r="M139" s="854">
        <f t="shared" si="7"/>
        <v>2.5</v>
      </c>
    </row>
    <row r="140" spans="1:14" ht="16.5" customHeight="1">
      <c r="A140" s="822" t="s">
        <v>3754</v>
      </c>
      <c r="B140" s="808" t="b">
        <v>1</v>
      </c>
      <c r="C140" s="813" t="s">
        <v>233</v>
      </c>
      <c r="D140" s="814" t="s">
        <v>3748</v>
      </c>
      <c r="E140" s="820">
        <v>9</v>
      </c>
      <c r="F140" s="820">
        <v>1.3</v>
      </c>
      <c r="G140" s="820">
        <v>148</v>
      </c>
      <c r="H140" s="850">
        <v>25</v>
      </c>
      <c r="I140" s="816">
        <v>160006004</v>
      </c>
      <c r="J140" s="820">
        <v>3</v>
      </c>
      <c r="L140" s="854">
        <f t="shared" ref="L140:L203" si="8">J140*M140</f>
        <v>12</v>
      </c>
      <c r="M140" s="854">
        <f t="shared" ref="M140:M203" si="9">100/H140</f>
        <v>4</v>
      </c>
    </row>
    <row r="141" spans="1:14" ht="16.5" customHeight="1">
      <c r="A141" s="822" t="s">
        <v>3754</v>
      </c>
      <c r="B141" s="808" t="b">
        <v>1</v>
      </c>
      <c r="C141" s="813" t="s">
        <v>233</v>
      </c>
      <c r="D141" s="814" t="s">
        <v>3748</v>
      </c>
      <c r="E141" s="820">
        <v>10</v>
      </c>
      <c r="F141" s="820">
        <v>1.3</v>
      </c>
      <c r="G141" s="820">
        <v>150</v>
      </c>
      <c r="H141" s="850">
        <v>10</v>
      </c>
      <c r="I141" s="816">
        <v>160006004</v>
      </c>
      <c r="J141" s="820">
        <v>6</v>
      </c>
      <c r="L141" s="854">
        <f t="shared" si="8"/>
        <v>60</v>
      </c>
      <c r="M141" s="854">
        <f t="shared" si="9"/>
        <v>10</v>
      </c>
      <c r="N141" s="854">
        <f>SUM(L132:L141)</f>
        <v>101.92756624180772</v>
      </c>
    </row>
    <row r="142" spans="1:14" ht="16.5" customHeight="1">
      <c r="A142" s="822" t="s">
        <v>3755</v>
      </c>
      <c r="B142" s="808" t="b">
        <v>1</v>
      </c>
      <c r="C142" s="809" t="s">
        <v>233</v>
      </c>
      <c r="D142" s="810" t="s">
        <v>3750</v>
      </c>
      <c r="E142" s="819">
        <v>1</v>
      </c>
      <c r="F142" s="819">
        <v>1.3</v>
      </c>
      <c r="G142" s="819">
        <v>133</v>
      </c>
      <c r="H142" s="851">
        <v>100</v>
      </c>
      <c r="I142" s="819">
        <v>160006004</v>
      </c>
      <c r="J142" s="819">
        <v>1</v>
      </c>
      <c r="L142" s="854">
        <f t="shared" si="8"/>
        <v>1</v>
      </c>
      <c r="M142" s="854">
        <f t="shared" si="9"/>
        <v>1</v>
      </c>
    </row>
    <row r="143" spans="1:14" ht="16.5" customHeight="1">
      <c r="A143" s="822" t="s">
        <v>3755</v>
      </c>
      <c r="B143" s="808" t="b">
        <v>1</v>
      </c>
      <c r="C143" s="809" t="s">
        <v>233</v>
      </c>
      <c r="D143" s="810" t="s">
        <v>3750</v>
      </c>
      <c r="E143" s="819">
        <v>2</v>
      </c>
      <c r="F143" s="819">
        <v>1.3</v>
      </c>
      <c r="G143" s="819">
        <v>136</v>
      </c>
      <c r="H143" s="851">
        <v>100</v>
      </c>
      <c r="I143" s="819">
        <v>160006004</v>
      </c>
      <c r="J143" s="819">
        <v>2</v>
      </c>
      <c r="L143" s="854">
        <f t="shared" si="8"/>
        <v>2</v>
      </c>
      <c r="M143" s="854">
        <f t="shared" si="9"/>
        <v>1</v>
      </c>
    </row>
    <row r="144" spans="1:14" ht="16.5" customHeight="1">
      <c r="A144" s="822" t="s">
        <v>3755</v>
      </c>
      <c r="B144" s="808" t="b">
        <v>1</v>
      </c>
      <c r="C144" s="809" t="s">
        <v>233</v>
      </c>
      <c r="D144" s="810" t="s">
        <v>3750</v>
      </c>
      <c r="E144" s="819">
        <v>3</v>
      </c>
      <c r="F144" s="819">
        <v>1.3</v>
      </c>
      <c r="G144" s="819">
        <v>139</v>
      </c>
      <c r="H144" s="851">
        <v>100</v>
      </c>
      <c r="I144" s="819">
        <v>160006004</v>
      </c>
      <c r="J144" s="819">
        <v>3</v>
      </c>
      <c r="L144" s="854">
        <f t="shared" si="8"/>
        <v>3</v>
      </c>
      <c r="M144" s="854">
        <f t="shared" si="9"/>
        <v>1</v>
      </c>
    </row>
    <row r="145" spans="1:14" ht="16.5" customHeight="1">
      <c r="A145" s="822" t="s">
        <v>3755</v>
      </c>
      <c r="B145" s="808" t="b">
        <v>1</v>
      </c>
      <c r="C145" s="809" t="s">
        <v>233</v>
      </c>
      <c r="D145" s="810" t="s">
        <v>3750</v>
      </c>
      <c r="E145" s="819">
        <v>4</v>
      </c>
      <c r="F145" s="819">
        <v>1.3</v>
      </c>
      <c r="G145" s="819">
        <v>142</v>
      </c>
      <c r="H145" s="851">
        <v>95</v>
      </c>
      <c r="I145" s="819">
        <v>160006004</v>
      </c>
      <c r="J145" s="819">
        <v>5</v>
      </c>
      <c r="L145" s="854">
        <f t="shared" si="8"/>
        <v>5.2631578947368416</v>
      </c>
      <c r="M145" s="854">
        <f t="shared" si="9"/>
        <v>1.0526315789473684</v>
      </c>
    </row>
    <row r="146" spans="1:14" ht="16.5" customHeight="1">
      <c r="A146" s="822" t="s">
        <v>3755</v>
      </c>
      <c r="B146" s="808" t="b">
        <v>1</v>
      </c>
      <c r="C146" s="809" t="s">
        <v>233</v>
      </c>
      <c r="D146" s="810" t="s">
        <v>3750</v>
      </c>
      <c r="E146" s="819">
        <v>5</v>
      </c>
      <c r="F146" s="819">
        <v>1.3</v>
      </c>
      <c r="G146" s="819">
        <v>145</v>
      </c>
      <c r="H146" s="851">
        <v>85</v>
      </c>
      <c r="I146" s="819">
        <v>160006004</v>
      </c>
      <c r="J146" s="819">
        <v>5</v>
      </c>
      <c r="L146" s="854">
        <f t="shared" si="8"/>
        <v>5.882352941176471</v>
      </c>
      <c r="M146" s="854">
        <f t="shared" si="9"/>
        <v>1.1764705882352942</v>
      </c>
    </row>
    <row r="147" spans="1:14" ht="16.5" customHeight="1">
      <c r="A147" s="822" t="s">
        <v>3755</v>
      </c>
      <c r="B147" s="808" t="b">
        <v>1</v>
      </c>
      <c r="C147" s="809" t="s">
        <v>233</v>
      </c>
      <c r="D147" s="810" t="s">
        <v>3750</v>
      </c>
      <c r="E147" s="819">
        <v>6</v>
      </c>
      <c r="F147" s="819">
        <v>1.3</v>
      </c>
      <c r="G147" s="819">
        <v>148</v>
      </c>
      <c r="H147" s="848">
        <v>70</v>
      </c>
      <c r="I147" s="812">
        <v>160006004</v>
      </c>
      <c r="J147" s="819">
        <v>5</v>
      </c>
      <c r="L147" s="854">
        <f t="shared" si="8"/>
        <v>7.1428571428571432</v>
      </c>
      <c r="M147" s="854">
        <f t="shared" si="9"/>
        <v>1.4285714285714286</v>
      </c>
    </row>
    <row r="148" spans="1:14" ht="16.5" customHeight="1">
      <c r="A148" s="822" t="s">
        <v>3755</v>
      </c>
      <c r="B148" s="808" t="b">
        <v>1</v>
      </c>
      <c r="C148" s="809" t="s">
        <v>233</v>
      </c>
      <c r="D148" s="810" t="s">
        <v>3750</v>
      </c>
      <c r="E148" s="819">
        <v>7</v>
      </c>
      <c r="F148" s="819">
        <v>1.3</v>
      </c>
      <c r="G148" s="819">
        <v>151</v>
      </c>
      <c r="H148" s="848">
        <v>55</v>
      </c>
      <c r="I148" s="812">
        <v>160006004</v>
      </c>
      <c r="J148" s="819">
        <v>5</v>
      </c>
      <c r="L148" s="854">
        <f t="shared" si="8"/>
        <v>9.0909090909090899</v>
      </c>
      <c r="M148" s="854">
        <f t="shared" si="9"/>
        <v>1.8181818181818181</v>
      </c>
    </row>
    <row r="149" spans="1:14" ht="16.5" customHeight="1">
      <c r="A149" s="822" t="s">
        <v>3755</v>
      </c>
      <c r="B149" s="808" t="b">
        <v>1</v>
      </c>
      <c r="C149" s="809" t="s">
        <v>233</v>
      </c>
      <c r="D149" s="810" t="s">
        <v>3750</v>
      </c>
      <c r="E149" s="819">
        <v>8</v>
      </c>
      <c r="F149" s="819">
        <v>1.3</v>
      </c>
      <c r="G149" s="819">
        <v>154</v>
      </c>
      <c r="H149" s="848">
        <v>40</v>
      </c>
      <c r="I149" s="812">
        <v>160006004</v>
      </c>
      <c r="J149" s="819">
        <v>5</v>
      </c>
      <c r="L149" s="854">
        <f t="shared" si="8"/>
        <v>12.5</v>
      </c>
      <c r="M149" s="854">
        <f t="shared" si="9"/>
        <v>2.5</v>
      </c>
    </row>
    <row r="150" spans="1:14" ht="16.5" customHeight="1">
      <c r="A150" s="822" t="s">
        <v>3755</v>
      </c>
      <c r="B150" s="808" t="b">
        <v>1</v>
      </c>
      <c r="C150" s="809" t="s">
        <v>233</v>
      </c>
      <c r="D150" s="810" t="s">
        <v>3750</v>
      </c>
      <c r="E150" s="819">
        <v>9</v>
      </c>
      <c r="F150" s="819">
        <v>1.3</v>
      </c>
      <c r="G150" s="819">
        <v>157</v>
      </c>
      <c r="H150" s="848">
        <v>25</v>
      </c>
      <c r="I150" s="812">
        <v>160006004</v>
      </c>
      <c r="J150" s="819">
        <v>5</v>
      </c>
      <c r="L150" s="854">
        <f t="shared" si="8"/>
        <v>20</v>
      </c>
      <c r="M150" s="854">
        <f t="shared" si="9"/>
        <v>4</v>
      </c>
    </row>
    <row r="151" spans="1:14" ht="16.5" customHeight="1">
      <c r="A151" s="822" t="s">
        <v>3755</v>
      </c>
      <c r="B151" s="808" t="b">
        <v>1</v>
      </c>
      <c r="C151" s="809" t="s">
        <v>233</v>
      </c>
      <c r="D151" s="810" t="s">
        <v>3750</v>
      </c>
      <c r="E151" s="819">
        <v>10</v>
      </c>
      <c r="F151" s="819">
        <v>1.3</v>
      </c>
      <c r="G151" s="819">
        <v>160</v>
      </c>
      <c r="H151" s="848">
        <v>10</v>
      </c>
      <c r="I151" s="812">
        <v>160006004</v>
      </c>
      <c r="J151" s="819">
        <v>14</v>
      </c>
      <c r="L151" s="854">
        <f t="shared" si="8"/>
        <v>140</v>
      </c>
      <c r="M151" s="854">
        <f t="shared" si="9"/>
        <v>10</v>
      </c>
      <c r="N151" s="854">
        <f>SUM(L142:L151)</f>
        <v>205.87927706967955</v>
      </c>
    </row>
    <row r="152" spans="1:14" ht="16.5" customHeight="1">
      <c r="A152" s="822" t="s">
        <v>3756</v>
      </c>
      <c r="B152" s="808" t="b">
        <v>1</v>
      </c>
      <c r="C152" s="813" t="s">
        <v>233</v>
      </c>
      <c r="D152" s="814" t="s">
        <v>3752</v>
      </c>
      <c r="E152" s="820">
        <v>1</v>
      </c>
      <c r="F152" s="820">
        <v>1.3</v>
      </c>
      <c r="G152" s="820">
        <v>135</v>
      </c>
      <c r="H152" s="852">
        <v>100</v>
      </c>
      <c r="I152" s="820">
        <v>160006004</v>
      </c>
      <c r="J152" s="820">
        <v>1</v>
      </c>
      <c r="L152" s="854">
        <f t="shared" si="8"/>
        <v>1</v>
      </c>
      <c r="M152" s="854">
        <f t="shared" si="9"/>
        <v>1</v>
      </c>
    </row>
    <row r="153" spans="1:14" ht="16.5" customHeight="1">
      <c r="A153" s="822" t="s">
        <v>3756</v>
      </c>
      <c r="B153" s="808" t="b">
        <v>1</v>
      </c>
      <c r="C153" s="813" t="s">
        <v>233</v>
      </c>
      <c r="D153" s="814" t="s">
        <v>3752</v>
      </c>
      <c r="E153" s="820">
        <v>2</v>
      </c>
      <c r="F153" s="820">
        <v>1.3</v>
      </c>
      <c r="G153" s="820">
        <v>140</v>
      </c>
      <c r="H153" s="852">
        <v>100</v>
      </c>
      <c r="I153" s="820">
        <v>160006004</v>
      </c>
      <c r="J153" s="820">
        <v>2</v>
      </c>
      <c r="L153" s="854">
        <f t="shared" si="8"/>
        <v>2</v>
      </c>
      <c r="M153" s="854">
        <f t="shared" si="9"/>
        <v>1</v>
      </c>
    </row>
    <row r="154" spans="1:14" ht="16.5" customHeight="1">
      <c r="A154" s="822" t="s">
        <v>3756</v>
      </c>
      <c r="B154" s="808" t="b">
        <v>1</v>
      </c>
      <c r="C154" s="813" t="s">
        <v>233</v>
      </c>
      <c r="D154" s="814" t="s">
        <v>3752</v>
      </c>
      <c r="E154" s="820">
        <v>3</v>
      </c>
      <c r="F154" s="820">
        <v>1.3</v>
      </c>
      <c r="G154" s="820">
        <v>145</v>
      </c>
      <c r="H154" s="852">
        <v>100</v>
      </c>
      <c r="I154" s="820">
        <v>160006004</v>
      </c>
      <c r="J154" s="820">
        <v>3</v>
      </c>
      <c r="L154" s="854">
        <f t="shared" si="8"/>
        <v>3</v>
      </c>
      <c r="M154" s="854">
        <f t="shared" si="9"/>
        <v>1</v>
      </c>
    </row>
    <row r="155" spans="1:14" ht="16.5" customHeight="1">
      <c r="A155" s="822" t="s">
        <v>3756</v>
      </c>
      <c r="B155" s="808" t="b">
        <v>1</v>
      </c>
      <c r="C155" s="813" t="s">
        <v>233</v>
      </c>
      <c r="D155" s="814" t="s">
        <v>3752</v>
      </c>
      <c r="E155" s="820">
        <v>4</v>
      </c>
      <c r="F155" s="820">
        <v>1.3</v>
      </c>
      <c r="G155" s="820">
        <v>150</v>
      </c>
      <c r="H155" s="852">
        <v>70</v>
      </c>
      <c r="I155" s="820">
        <v>160006004</v>
      </c>
      <c r="J155" s="820">
        <v>5</v>
      </c>
      <c r="L155" s="854">
        <f t="shared" si="8"/>
        <v>7.1428571428571432</v>
      </c>
      <c r="M155" s="854">
        <f t="shared" si="9"/>
        <v>1.4285714285714286</v>
      </c>
    </row>
    <row r="156" spans="1:14" ht="16.5" customHeight="1">
      <c r="A156" s="822" t="s">
        <v>3756</v>
      </c>
      <c r="B156" s="808" t="b">
        <v>1</v>
      </c>
      <c r="C156" s="813" t="s">
        <v>233</v>
      </c>
      <c r="D156" s="814" t="s">
        <v>3752</v>
      </c>
      <c r="E156" s="820">
        <v>5</v>
      </c>
      <c r="F156" s="820">
        <v>1.3</v>
      </c>
      <c r="G156" s="820">
        <v>155</v>
      </c>
      <c r="H156" s="852">
        <v>50</v>
      </c>
      <c r="I156" s="820">
        <v>160006004</v>
      </c>
      <c r="J156" s="820">
        <v>7</v>
      </c>
      <c r="L156" s="854">
        <f t="shared" si="8"/>
        <v>14</v>
      </c>
      <c r="M156" s="854">
        <f t="shared" si="9"/>
        <v>2</v>
      </c>
    </row>
    <row r="157" spans="1:14" ht="16.5" customHeight="1">
      <c r="A157" s="822" t="s">
        <v>3756</v>
      </c>
      <c r="B157" s="808" t="b">
        <v>1</v>
      </c>
      <c r="C157" s="813" t="s">
        <v>233</v>
      </c>
      <c r="D157" s="814" t="s">
        <v>3752</v>
      </c>
      <c r="E157" s="820">
        <v>6</v>
      </c>
      <c r="F157" s="820">
        <v>1.3</v>
      </c>
      <c r="G157" s="820">
        <v>160</v>
      </c>
      <c r="H157" s="853">
        <v>23</v>
      </c>
      <c r="I157" s="817">
        <v>160006004</v>
      </c>
      <c r="J157" s="917">
        <v>7</v>
      </c>
      <c r="L157" s="854">
        <f t="shared" si="8"/>
        <v>30.434782608695649</v>
      </c>
      <c r="M157" s="854">
        <f t="shared" si="9"/>
        <v>4.3478260869565215</v>
      </c>
    </row>
    <row r="158" spans="1:14" ht="16.5" customHeight="1">
      <c r="A158" s="822" t="s">
        <v>3756</v>
      </c>
      <c r="B158" s="808" t="b">
        <v>1</v>
      </c>
      <c r="C158" s="813" t="s">
        <v>233</v>
      </c>
      <c r="D158" s="814" t="s">
        <v>3752</v>
      </c>
      <c r="E158" s="820">
        <v>7</v>
      </c>
      <c r="F158" s="820">
        <v>1.3</v>
      </c>
      <c r="G158" s="820">
        <v>165</v>
      </c>
      <c r="H158" s="853">
        <v>11</v>
      </c>
      <c r="I158" s="817">
        <v>160006004</v>
      </c>
      <c r="J158" s="917">
        <v>7</v>
      </c>
      <c r="L158" s="854">
        <f t="shared" si="8"/>
        <v>63.63636363636364</v>
      </c>
      <c r="M158" s="854">
        <f t="shared" si="9"/>
        <v>9.0909090909090917</v>
      </c>
    </row>
    <row r="159" spans="1:14" ht="16.5" customHeight="1">
      <c r="A159" s="822" t="s">
        <v>3756</v>
      </c>
      <c r="B159" s="808" t="b">
        <v>1</v>
      </c>
      <c r="C159" s="813" t="s">
        <v>233</v>
      </c>
      <c r="D159" s="814" t="s">
        <v>3752</v>
      </c>
      <c r="E159" s="820">
        <v>8</v>
      </c>
      <c r="F159" s="820">
        <v>1.3</v>
      </c>
      <c r="G159" s="820">
        <v>170</v>
      </c>
      <c r="H159" s="853">
        <v>9</v>
      </c>
      <c r="I159" s="817">
        <v>160006004</v>
      </c>
      <c r="J159" s="917">
        <v>7</v>
      </c>
      <c r="L159" s="854">
        <f t="shared" si="8"/>
        <v>77.777777777777771</v>
      </c>
      <c r="M159" s="854">
        <f t="shared" si="9"/>
        <v>11.111111111111111</v>
      </c>
    </row>
    <row r="160" spans="1:14" ht="16.5" customHeight="1">
      <c r="A160" s="822" t="s">
        <v>3756</v>
      </c>
      <c r="B160" s="808" t="b">
        <v>1</v>
      </c>
      <c r="C160" s="813" t="s">
        <v>233</v>
      </c>
      <c r="D160" s="814" t="s">
        <v>3752</v>
      </c>
      <c r="E160" s="820">
        <v>9</v>
      </c>
      <c r="F160" s="820">
        <v>1.3</v>
      </c>
      <c r="G160" s="820">
        <v>175</v>
      </c>
      <c r="H160" s="853">
        <v>7</v>
      </c>
      <c r="I160" s="817">
        <v>160006004</v>
      </c>
      <c r="J160" s="917">
        <v>7</v>
      </c>
      <c r="L160" s="854">
        <f t="shared" si="8"/>
        <v>100</v>
      </c>
      <c r="M160" s="854">
        <f t="shared" si="9"/>
        <v>14.285714285714286</v>
      </c>
    </row>
    <row r="161" spans="1:14" ht="16.5" customHeight="1">
      <c r="A161" s="822" t="s">
        <v>3756</v>
      </c>
      <c r="B161" s="808" t="b">
        <v>1</v>
      </c>
      <c r="C161" s="813" t="s">
        <v>233</v>
      </c>
      <c r="D161" s="814" t="s">
        <v>3752</v>
      </c>
      <c r="E161" s="820">
        <v>10</v>
      </c>
      <c r="F161" s="820">
        <v>1.3</v>
      </c>
      <c r="G161" s="820">
        <v>180</v>
      </c>
      <c r="H161" s="853">
        <v>2</v>
      </c>
      <c r="I161" s="817">
        <v>160006004</v>
      </c>
      <c r="J161" s="917">
        <v>24</v>
      </c>
      <c r="L161" s="854">
        <f t="shared" si="8"/>
        <v>1200</v>
      </c>
      <c r="M161" s="854">
        <f t="shared" si="9"/>
        <v>50</v>
      </c>
      <c r="N161" s="854">
        <f>SUM(L152:L161)</f>
        <v>1498.9917811656942</v>
      </c>
    </row>
    <row r="162" spans="1:14" ht="16.5" customHeight="1">
      <c r="A162" s="823" t="s">
        <v>3753</v>
      </c>
      <c r="B162" s="808" t="b">
        <v>1</v>
      </c>
      <c r="C162" s="809" t="s">
        <v>234</v>
      </c>
      <c r="D162" s="810" t="s">
        <v>228</v>
      </c>
      <c r="E162" s="819">
        <v>1</v>
      </c>
      <c r="F162" s="819">
        <v>1.3</v>
      </c>
      <c r="G162" s="819">
        <v>131</v>
      </c>
      <c r="H162" s="851">
        <v>100</v>
      </c>
      <c r="I162" s="819">
        <v>160006005</v>
      </c>
      <c r="J162" s="819">
        <v>1</v>
      </c>
      <c r="L162" s="854">
        <f t="shared" si="8"/>
        <v>1</v>
      </c>
      <c r="M162" s="854">
        <f t="shared" si="9"/>
        <v>1</v>
      </c>
    </row>
    <row r="163" spans="1:14" ht="16.5" customHeight="1">
      <c r="A163" s="823" t="s">
        <v>3753</v>
      </c>
      <c r="B163" s="808" t="b">
        <v>1</v>
      </c>
      <c r="C163" s="809" t="s">
        <v>234</v>
      </c>
      <c r="D163" s="810" t="s">
        <v>228</v>
      </c>
      <c r="E163" s="819">
        <v>2</v>
      </c>
      <c r="F163" s="819">
        <v>1.3</v>
      </c>
      <c r="G163" s="819">
        <v>132</v>
      </c>
      <c r="H163" s="851">
        <v>100</v>
      </c>
      <c r="I163" s="819">
        <v>160006005</v>
      </c>
      <c r="J163" s="819">
        <v>2</v>
      </c>
      <c r="L163" s="854">
        <f t="shared" si="8"/>
        <v>2</v>
      </c>
      <c r="M163" s="854">
        <f t="shared" si="9"/>
        <v>1</v>
      </c>
    </row>
    <row r="164" spans="1:14" ht="16.5" customHeight="1">
      <c r="A164" s="823" t="s">
        <v>3753</v>
      </c>
      <c r="B164" s="808" t="b">
        <v>1</v>
      </c>
      <c r="C164" s="809" t="s">
        <v>234</v>
      </c>
      <c r="D164" s="810" t="s">
        <v>228</v>
      </c>
      <c r="E164" s="819">
        <v>3</v>
      </c>
      <c r="F164" s="819">
        <v>1.3</v>
      </c>
      <c r="G164" s="819">
        <v>133</v>
      </c>
      <c r="H164" s="851">
        <v>100</v>
      </c>
      <c r="I164" s="819">
        <v>160006005</v>
      </c>
      <c r="J164" s="819">
        <v>2</v>
      </c>
      <c r="L164" s="854">
        <f t="shared" si="8"/>
        <v>2</v>
      </c>
      <c r="M164" s="854">
        <f t="shared" si="9"/>
        <v>1</v>
      </c>
    </row>
    <row r="165" spans="1:14" ht="16.5" customHeight="1">
      <c r="A165" s="823" t="s">
        <v>3753</v>
      </c>
      <c r="B165" s="808" t="b">
        <v>1</v>
      </c>
      <c r="C165" s="809" t="s">
        <v>234</v>
      </c>
      <c r="D165" s="810" t="s">
        <v>228</v>
      </c>
      <c r="E165" s="819">
        <v>4</v>
      </c>
      <c r="F165" s="819">
        <v>1.3</v>
      </c>
      <c r="G165" s="819">
        <v>134</v>
      </c>
      <c r="H165" s="851">
        <v>95</v>
      </c>
      <c r="I165" s="819">
        <v>160006005</v>
      </c>
      <c r="J165" s="819">
        <v>2</v>
      </c>
      <c r="L165" s="854">
        <f t="shared" si="8"/>
        <v>2.1052631578947367</v>
      </c>
      <c r="M165" s="854">
        <f t="shared" si="9"/>
        <v>1.0526315789473684</v>
      </c>
    </row>
    <row r="166" spans="1:14" ht="16.5" customHeight="1">
      <c r="A166" s="823" t="s">
        <v>3753</v>
      </c>
      <c r="B166" s="808" t="b">
        <v>1</v>
      </c>
      <c r="C166" s="809" t="s">
        <v>234</v>
      </c>
      <c r="D166" s="810" t="s">
        <v>228</v>
      </c>
      <c r="E166" s="819">
        <v>5</v>
      </c>
      <c r="F166" s="819">
        <v>1.3</v>
      </c>
      <c r="G166" s="819">
        <v>135</v>
      </c>
      <c r="H166" s="851">
        <v>85</v>
      </c>
      <c r="I166" s="819">
        <v>160006005</v>
      </c>
      <c r="J166" s="819">
        <v>2</v>
      </c>
      <c r="L166" s="854">
        <f t="shared" si="8"/>
        <v>2.3529411764705883</v>
      </c>
      <c r="M166" s="854">
        <f t="shared" si="9"/>
        <v>1.1764705882352942</v>
      </c>
    </row>
    <row r="167" spans="1:14" ht="16.5" customHeight="1">
      <c r="A167" s="823" t="s">
        <v>3753</v>
      </c>
      <c r="B167" s="808" t="b">
        <v>1</v>
      </c>
      <c r="C167" s="809" t="s">
        <v>234</v>
      </c>
      <c r="D167" s="810" t="s">
        <v>228</v>
      </c>
      <c r="E167" s="819">
        <v>6</v>
      </c>
      <c r="F167" s="819">
        <v>1.3</v>
      </c>
      <c r="G167" s="819">
        <v>136</v>
      </c>
      <c r="H167" s="848">
        <v>70</v>
      </c>
      <c r="I167" s="812">
        <v>160006005</v>
      </c>
      <c r="J167" s="819">
        <v>2</v>
      </c>
      <c r="L167" s="854">
        <f t="shared" si="8"/>
        <v>2.8571428571428572</v>
      </c>
      <c r="M167" s="854">
        <f t="shared" si="9"/>
        <v>1.4285714285714286</v>
      </c>
    </row>
    <row r="168" spans="1:14" ht="16.5" customHeight="1">
      <c r="A168" s="823" t="s">
        <v>3753</v>
      </c>
      <c r="B168" s="808" t="b">
        <v>1</v>
      </c>
      <c r="C168" s="809" t="s">
        <v>234</v>
      </c>
      <c r="D168" s="810" t="s">
        <v>228</v>
      </c>
      <c r="E168" s="819">
        <v>7</v>
      </c>
      <c r="F168" s="819">
        <v>1.3</v>
      </c>
      <c r="G168" s="819">
        <v>137</v>
      </c>
      <c r="H168" s="848">
        <v>55</v>
      </c>
      <c r="I168" s="812">
        <v>160006005</v>
      </c>
      <c r="J168" s="819">
        <v>2</v>
      </c>
      <c r="L168" s="854">
        <f t="shared" si="8"/>
        <v>3.6363636363636362</v>
      </c>
      <c r="M168" s="854">
        <f t="shared" si="9"/>
        <v>1.8181818181818181</v>
      </c>
    </row>
    <row r="169" spans="1:14" ht="16.5" customHeight="1">
      <c r="A169" s="823" t="s">
        <v>3753</v>
      </c>
      <c r="B169" s="808" t="b">
        <v>1</v>
      </c>
      <c r="C169" s="809" t="s">
        <v>234</v>
      </c>
      <c r="D169" s="810" t="s">
        <v>228</v>
      </c>
      <c r="E169" s="819">
        <v>8</v>
      </c>
      <c r="F169" s="819">
        <v>1.3</v>
      </c>
      <c r="G169" s="819">
        <v>138</v>
      </c>
      <c r="H169" s="848">
        <v>40</v>
      </c>
      <c r="I169" s="812">
        <v>160006005</v>
      </c>
      <c r="J169" s="819">
        <v>2</v>
      </c>
      <c r="L169" s="854">
        <f t="shared" si="8"/>
        <v>5</v>
      </c>
      <c r="M169" s="854">
        <f t="shared" si="9"/>
        <v>2.5</v>
      </c>
    </row>
    <row r="170" spans="1:14" ht="16.5" customHeight="1">
      <c r="A170" s="823" t="s">
        <v>3753</v>
      </c>
      <c r="B170" s="808" t="b">
        <v>1</v>
      </c>
      <c r="C170" s="809" t="s">
        <v>234</v>
      </c>
      <c r="D170" s="810" t="s">
        <v>228</v>
      </c>
      <c r="E170" s="819">
        <v>9</v>
      </c>
      <c r="F170" s="819">
        <v>1.3</v>
      </c>
      <c r="G170" s="819">
        <v>139</v>
      </c>
      <c r="H170" s="848">
        <v>25</v>
      </c>
      <c r="I170" s="812">
        <v>160006005</v>
      </c>
      <c r="J170" s="819">
        <v>2</v>
      </c>
      <c r="L170" s="854">
        <f t="shared" si="8"/>
        <v>8</v>
      </c>
      <c r="M170" s="854">
        <f t="shared" si="9"/>
        <v>4</v>
      </c>
    </row>
    <row r="171" spans="1:14" ht="16.5" customHeight="1">
      <c r="A171" s="823" t="s">
        <v>3753</v>
      </c>
      <c r="B171" s="808" t="b">
        <v>1</v>
      </c>
      <c r="C171" s="809" t="s">
        <v>234</v>
      </c>
      <c r="D171" s="810" t="s">
        <v>228</v>
      </c>
      <c r="E171" s="819">
        <v>10</v>
      </c>
      <c r="F171" s="819">
        <v>1.3</v>
      </c>
      <c r="G171" s="819">
        <v>140</v>
      </c>
      <c r="H171" s="848">
        <v>10</v>
      </c>
      <c r="I171" s="812">
        <v>160006005</v>
      </c>
      <c r="J171" s="819">
        <v>3</v>
      </c>
      <c r="L171" s="854">
        <f t="shared" si="8"/>
        <v>30</v>
      </c>
      <c r="M171" s="854">
        <f t="shared" si="9"/>
        <v>10</v>
      </c>
      <c r="N171" s="854">
        <f>SUM(L162:L171)</f>
        <v>58.951710827871821</v>
      </c>
    </row>
    <row r="172" spans="1:14" ht="16.5" customHeight="1">
      <c r="A172" s="823" t="s">
        <v>3754</v>
      </c>
      <c r="B172" s="808" t="b">
        <v>1</v>
      </c>
      <c r="C172" s="813" t="s">
        <v>234</v>
      </c>
      <c r="D172" s="814" t="s">
        <v>3748</v>
      </c>
      <c r="E172" s="820">
        <v>1</v>
      </c>
      <c r="F172" s="820">
        <v>1.3</v>
      </c>
      <c r="G172" s="820">
        <v>132</v>
      </c>
      <c r="H172" s="852">
        <v>100</v>
      </c>
      <c r="I172" s="820">
        <v>160006005</v>
      </c>
      <c r="J172" s="820">
        <v>1</v>
      </c>
      <c r="L172" s="854">
        <f t="shared" si="8"/>
        <v>1</v>
      </c>
      <c r="M172" s="854">
        <f t="shared" si="9"/>
        <v>1</v>
      </c>
    </row>
    <row r="173" spans="1:14" ht="16.5" customHeight="1">
      <c r="A173" s="823" t="s">
        <v>3754</v>
      </c>
      <c r="B173" s="808" t="b">
        <v>1</v>
      </c>
      <c r="C173" s="813" t="s">
        <v>234</v>
      </c>
      <c r="D173" s="814" t="s">
        <v>3748</v>
      </c>
      <c r="E173" s="820">
        <v>2</v>
      </c>
      <c r="F173" s="820">
        <v>1.3</v>
      </c>
      <c r="G173" s="820">
        <v>134</v>
      </c>
      <c r="H173" s="852">
        <v>100</v>
      </c>
      <c r="I173" s="820">
        <v>160006005</v>
      </c>
      <c r="J173" s="820">
        <v>2</v>
      </c>
      <c r="L173" s="854">
        <f t="shared" si="8"/>
        <v>2</v>
      </c>
      <c r="M173" s="854">
        <f t="shared" si="9"/>
        <v>1</v>
      </c>
    </row>
    <row r="174" spans="1:14" ht="16.5" customHeight="1">
      <c r="A174" s="823" t="s">
        <v>3754</v>
      </c>
      <c r="B174" s="808" t="b">
        <v>1</v>
      </c>
      <c r="C174" s="813" t="s">
        <v>234</v>
      </c>
      <c r="D174" s="814" t="s">
        <v>3748</v>
      </c>
      <c r="E174" s="820">
        <v>3</v>
      </c>
      <c r="F174" s="820">
        <v>1.3</v>
      </c>
      <c r="G174" s="820">
        <v>136</v>
      </c>
      <c r="H174" s="852">
        <v>100</v>
      </c>
      <c r="I174" s="820">
        <v>160006005</v>
      </c>
      <c r="J174" s="820">
        <v>3</v>
      </c>
      <c r="L174" s="854">
        <f t="shared" si="8"/>
        <v>3</v>
      </c>
      <c r="M174" s="854">
        <f t="shared" si="9"/>
        <v>1</v>
      </c>
    </row>
    <row r="175" spans="1:14" ht="16.5" customHeight="1">
      <c r="A175" s="823" t="s">
        <v>3754</v>
      </c>
      <c r="B175" s="808" t="b">
        <v>1</v>
      </c>
      <c r="C175" s="813" t="s">
        <v>234</v>
      </c>
      <c r="D175" s="814" t="s">
        <v>3748</v>
      </c>
      <c r="E175" s="820">
        <v>4</v>
      </c>
      <c r="F175" s="820">
        <v>1.3</v>
      </c>
      <c r="G175" s="820">
        <v>138</v>
      </c>
      <c r="H175" s="852">
        <v>95</v>
      </c>
      <c r="I175" s="820">
        <v>160006005</v>
      </c>
      <c r="J175" s="820">
        <v>3</v>
      </c>
      <c r="L175" s="854">
        <f t="shared" si="8"/>
        <v>3.1578947368421053</v>
      </c>
      <c r="M175" s="854">
        <f t="shared" si="9"/>
        <v>1.0526315789473684</v>
      </c>
    </row>
    <row r="176" spans="1:14" ht="16.5" customHeight="1">
      <c r="A176" s="823" t="s">
        <v>3754</v>
      </c>
      <c r="B176" s="808" t="b">
        <v>1</v>
      </c>
      <c r="C176" s="813" t="s">
        <v>234</v>
      </c>
      <c r="D176" s="814" t="s">
        <v>3748</v>
      </c>
      <c r="E176" s="820">
        <v>5</v>
      </c>
      <c r="F176" s="820">
        <v>1.3</v>
      </c>
      <c r="G176" s="820">
        <v>140</v>
      </c>
      <c r="H176" s="852">
        <v>85</v>
      </c>
      <c r="I176" s="820">
        <v>160006005</v>
      </c>
      <c r="J176" s="820">
        <v>3</v>
      </c>
      <c r="L176" s="854">
        <f t="shared" si="8"/>
        <v>3.5294117647058822</v>
      </c>
      <c r="M176" s="854">
        <f t="shared" si="9"/>
        <v>1.1764705882352942</v>
      </c>
    </row>
    <row r="177" spans="1:14" ht="16.5" customHeight="1">
      <c r="A177" s="823" t="s">
        <v>3754</v>
      </c>
      <c r="B177" s="808" t="b">
        <v>1</v>
      </c>
      <c r="C177" s="813" t="s">
        <v>234</v>
      </c>
      <c r="D177" s="814" t="s">
        <v>3748</v>
      </c>
      <c r="E177" s="820">
        <v>6</v>
      </c>
      <c r="F177" s="820">
        <v>1.3</v>
      </c>
      <c r="G177" s="820">
        <v>142</v>
      </c>
      <c r="H177" s="850">
        <v>70</v>
      </c>
      <c r="I177" s="816">
        <v>160006005</v>
      </c>
      <c r="J177" s="820">
        <v>3</v>
      </c>
      <c r="L177" s="854">
        <f t="shared" si="8"/>
        <v>4.2857142857142856</v>
      </c>
      <c r="M177" s="854">
        <f t="shared" si="9"/>
        <v>1.4285714285714286</v>
      </c>
    </row>
    <row r="178" spans="1:14" ht="16.5" customHeight="1">
      <c r="A178" s="823" t="s">
        <v>3754</v>
      </c>
      <c r="B178" s="808" t="b">
        <v>1</v>
      </c>
      <c r="C178" s="813" t="s">
        <v>234</v>
      </c>
      <c r="D178" s="814" t="s">
        <v>3748</v>
      </c>
      <c r="E178" s="820">
        <v>7</v>
      </c>
      <c r="F178" s="820">
        <v>1.3</v>
      </c>
      <c r="G178" s="820">
        <v>144</v>
      </c>
      <c r="H178" s="850">
        <v>55</v>
      </c>
      <c r="I178" s="816">
        <v>160006005</v>
      </c>
      <c r="J178" s="820">
        <v>3</v>
      </c>
      <c r="L178" s="854">
        <f t="shared" si="8"/>
        <v>5.4545454545454541</v>
      </c>
      <c r="M178" s="854">
        <f t="shared" si="9"/>
        <v>1.8181818181818181</v>
      </c>
    </row>
    <row r="179" spans="1:14" ht="16.5" customHeight="1">
      <c r="A179" s="823" t="s">
        <v>3754</v>
      </c>
      <c r="B179" s="808" t="b">
        <v>1</v>
      </c>
      <c r="C179" s="813" t="s">
        <v>234</v>
      </c>
      <c r="D179" s="814" t="s">
        <v>3748</v>
      </c>
      <c r="E179" s="820">
        <v>8</v>
      </c>
      <c r="F179" s="820">
        <v>1.3</v>
      </c>
      <c r="G179" s="820">
        <v>146</v>
      </c>
      <c r="H179" s="850">
        <v>40</v>
      </c>
      <c r="I179" s="816">
        <v>160006005</v>
      </c>
      <c r="J179" s="820">
        <v>3</v>
      </c>
      <c r="L179" s="854">
        <f t="shared" si="8"/>
        <v>7.5</v>
      </c>
      <c r="M179" s="854">
        <f t="shared" si="9"/>
        <v>2.5</v>
      </c>
    </row>
    <row r="180" spans="1:14" ht="16.5" customHeight="1">
      <c r="A180" s="823" t="s">
        <v>3754</v>
      </c>
      <c r="B180" s="808" t="b">
        <v>1</v>
      </c>
      <c r="C180" s="813" t="s">
        <v>234</v>
      </c>
      <c r="D180" s="814" t="s">
        <v>3748</v>
      </c>
      <c r="E180" s="820">
        <v>9</v>
      </c>
      <c r="F180" s="820">
        <v>1.3</v>
      </c>
      <c r="G180" s="820">
        <v>148</v>
      </c>
      <c r="H180" s="850">
        <v>25</v>
      </c>
      <c r="I180" s="816">
        <v>160006005</v>
      </c>
      <c r="J180" s="820">
        <v>3</v>
      </c>
      <c r="L180" s="854">
        <f t="shared" si="8"/>
        <v>12</v>
      </c>
      <c r="M180" s="854">
        <f t="shared" si="9"/>
        <v>4</v>
      </c>
    </row>
    <row r="181" spans="1:14" ht="16.5" customHeight="1">
      <c r="A181" s="823" t="s">
        <v>3754</v>
      </c>
      <c r="B181" s="808" t="b">
        <v>1</v>
      </c>
      <c r="C181" s="813" t="s">
        <v>234</v>
      </c>
      <c r="D181" s="814" t="s">
        <v>3748</v>
      </c>
      <c r="E181" s="820">
        <v>10</v>
      </c>
      <c r="F181" s="820">
        <v>1.3</v>
      </c>
      <c r="G181" s="820">
        <v>150</v>
      </c>
      <c r="H181" s="850">
        <v>10</v>
      </c>
      <c r="I181" s="816">
        <v>160006005</v>
      </c>
      <c r="J181" s="820">
        <v>6</v>
      </c>
      <c r="L181" s="854">
        <f t="shared" si="8"/>
        <v>60</v>
      </c>
      <c r="M181" s="854">
        <f t="shared" si="9"/>
        <v>10</v>
      </c>
      <c r="N181" s="854">
        <f>SUM(L172:L181)</f>
        <v>101.92756624180772</v>
      </c>
    </row>
    <row r="182" spans="1:14" ht="16.5" customHeight="1">
      <c r="A182" s="823" t="s">
        <v>3755</v>
      </c>
      <c r="B182" s="808" t="b">
        <v>1</v>
      </c>
      <c r="C182" s="809" t="s">
        <v>234</v>
      </c>
      <c r="D182" s="810" t="s">
        <v>3750</v>
      </c>
      <c r="E182" s="819">
        <v>1</v>
      </c>
      <c r="F182" s="819">
        <v>1.3</v>
      </c>
      <c r="G182" s="819">
        <v>133</v>
      </c>
      <c r="H182" s="851">
        <v>100</v>
      </c>
      <c r="I182" s="819">
        <v>160006005</v>
      </c>
      <c r="J182" s="819">
        <v>1</v>
      </c>
      <c r="L182" s="854">
        <f t="shared" si="8"/>
        <v>1</v>
      </c>
      <c r="M182" s="854">
        <f t="shared" si="9"/>
        <v>1</v>
      </c>
    </row>
    <row r="183" spans="1:14" ht="16.5" customHeight="1">
      <c r="A183" s="823" t="s">
        <v>3755</v>
      </c>
      <c r="B183" s="808" t="b">
        <v>1</v>
      </c>
      <c r="C183" s="809" t="s">
        <v>234</v>
      </c>
      <c r="D183" s="810" t="s">
        <v>3750</v>
      </c>
      <c r="E183" s="819">
        <v>2</v>
      </c>
      <c r="F183" s="819">
        <v>1.3</v>
      </c>
      <c r="G183" s="819">
        <v>136</v>
      </c>
      <c r="H183" s="851">
        <v>100</v>
      </c>
      <c r="I183" s="819">
        <v>160006005</v>
      </c>
      <c r="J183" s="819">
        <v>2</v>
      </c>
      <c r="L183" s="854">
        <f t="shared" si="8"/>
        <v>2</v>
      </c>
      <c r="M183" s="854">
        <f t="shared" si="9"/>
        <v>1</v>
      </c>
    </row>
    <row r="184" spans="1:14" ht="16.5" customHeight="1">
      <c r="A184" s="823" t="s">
        <v>3755</v>
      </c>
      <c r="B184" s="808" t="b">
        <v>1</v>
      </c>
      <c r="C184" s="809" t="s">
        <v>234</v>
      </c>
      <c r="D184" s="810" t="s">
        <v>3750</v>
      </c>
      <c r="E184" s="819">
        <v>3</v>
      </c>
      <c r="F184" s="819">
        <v>1.3</v>
      </c>
      <c r="G184" s="819">
        <v>139</v>
      </c>
      <c r="H184" s="851">
        <v>100</v>
      </c>
      <c r="I184" s="819">
        <v>160006005</v>
      </c>
      <c r="J184" s="819">
        <v>3</v>
      </c>
      <c r="L184" s="854">
        <f t="shared" si="8"/>
        <v>3</v>
      </c>
      <c r="M184" s="854">
        <f t="shared" si="9"/>
        <v>1</v>
      </c>
    </row>
    <row r="185" spans="1:14" ht="16.5" customHeight="1">
      <c r="A185" s="823" t="s">
        <v>3755</v>
      </c>
      <c r="B185" s="808" t="b">
        <v>1</v>
      </c>
      <c r="C185" s="809" t="s">
        <v>234</v>
      </c>
      <c r="D185" s="810" t="s">
        <v>3750</v>
      </c>
      <c r="E185" s="819">
        <v>4</v>
      </c>
      <c r="F185" s="819">
        <v>1.3</v>
      </c>
      <c r="G185" s="819">
        <v>142</v>
      </c>
      <c r="H185" s="851">
        <v>95</v>
      </c>
      <c r="I185" s="819">
        <v>160006005</v>
      </c>
      <c r="J185" s="819">
        <v>5</v>
      </c>
      <c r="L185" s="854">
        <f t="shared" si="8"/>
        <v>5.2631578947368416</v>
      </c>
      <c r="M185" s="854">
        <f t="shared" si="9"/>
        <v>1.0526315789473684</v>
      </c>
    </row>
    <row r="186" spans="1:14" ht="16.5" customHeight="1">
      <c r="A186" s="823" t="s">
        <v>3755</v>
      </c>
      <c r="B186" s="808" t="b">
        <v>1</v>
      </c>
      <c r="C186" s="809" t="s">
        <v>234</v>
      </c>
      <c r="D186" s="810" t="s">
        <v>3750</v>
      </c>
      <c r="E186" s="819">
        <v>5</v>
      </c>
      <c r="F186" s="819">
        <v>1.3</v>
      </c>
      <c r="G186" s="819">
        <v>145</v>
      </c>
      <c r="H186" s="851">
        <v>85</v>
      </c>
      <c r="I186" s="819">
        <v>160006005</v>
      </c>
      <c r="J186" s="819">
        <v>5</v>
      </c>
      <c r="L186" s="854">
        <f t="shared" si="8"/>
        <v>5.882352941176471</v>
      </c>
      <c r="M186" s="854">
        <f t="shared" si="9"/>
        <v>1.1764705882352942</v>
      </c>
    </row>
    <row r="187" spans="1:14" ht="16.5" customHeight="1">
      <c r="A187" s="823" t="s">
        <v>3755</v>
      </c>
      <c r="B187" s="808" t="b">
        <v>1</v>
      </c>
      <c r="C187" s="809" t="s">
        <v>234</v>
      </c>
      <c r="D187" s="810" t="s">
        <v>3750</v>
      </c>
      <c r="E187" s="819">
        <v>6</v>
      </c>
      <c r="F187" s="819">
        <v>1.3</v>
      </c>
      <c r="G187" s="819">
        <v>148</v>
      </c>
      <c r="H187" s="848">
        <v>70</v>
      </c>
      <c r="I187" s="812">
        <v>160006005</v>
      </c>
      <c r="J187" s="819">
        <v>5</v>
      </c>
      <c r="L187" s="854">
        <f t="shared" si="8"/>
        <v>7.1428571428571432</v>
      </c>
      <c r="M187" s="854">
        <f t="shared" si="9"/>
        <v>1.4285714285714286</v>
      </c>
    </row>
    <row r="188" spans="1:14" ht="16.5" customHeight="1">
      <c r="A188" s="823" t="s">
        <v>3755</v>
      </c>
      <c r="B188" s="808" t="b">
        <v>1</v>
      </c>
      <c r="C188" s="809" t="s">
        <v>234</v>
      </c>
      <c r="D188" s="810" t="s">
        <v>3750</v>
      </c>
      <c r="E188" s="819">
        <v>7</v>
      </c>
      <c r="F188" s="819">
        <v>1.3</v>
      </c>
      <c r="G188" s="819">
        <v>151</v>
      </c>
      <c r="H188" s="848">
        <v>55</v>
      </c>
      <c r="I188" s="812">
        <v>160006005</v>
      </c>
      <c r="J188" s="819">
        <v>5</v>
      </c>
      <c r="L188" s="854">
        <f t="shared" si="8"/>
        <v>9.0909090909090899</v>
      </c>
      <c r="M188" s="854">
        <f t="shared" si="9"/>
        <v>1.8181818181818181</v>
      </c>
    </row>
    <row r="189" spans="1:14" ht="16.5" customHeight="1">
      <c r="A189" s="823" t="s">
        <v>3755</v>
      </c>
      <c r="B189" s="808" t="b">
        <v>1</v>
      </c>
      <c r="C189" s="809" t="s">
        <v>234</v>
      </c>
      <c r="D189" s="810" t="s">
        <v>3750</v>
      </c>
      <c r="E189" s="819">
        <v>8</v>
      </c>
      <c r="F189" s="819">
        <v>1.3</v>
      </c>
      <c r="G189" s="819">
        <v>154</v>
      </c>
      <c r="H189" s="848">
        <v>40</v>
      </c>
      <c r="I189" s="812">
        <v>160006005</v>
      </c>
      <c r="J189" s="819">
        <v>5</v>
      </c>
      <c r="L189" s="854">
        <f t="shared" si="8"/>
        <v>12.5</v>
      </c>
      <c r="M189" s="854">
        <f t="shared" si="9"/>
        <v>2.5</v>
      </c>
    </row>
    <row r="190" spans="1:14" ht="16.5" customHeight="1">
      <c r="A190" s="823" t="s">
        <v>3755</v>
      </c>
      <c r="B190" s="808" t="b">
        <v>1</v>
      </c>
      <c r="C190" s="809" t="s">
        <v>234</v>
      </c>
      <c r="D190" s="810" t="s">
        <v>3750</v>
      </c>
      <c r="E190" s="819">
        <v>9</v>
      </c>
      <c r="F190" s="819">
        <v>1.3</v>
      </c>
      <c r="G190" s="819">
        <v>157</v>
      </c>
      <c r="H190" s="848">
        <v>25</v>
      </c>
      <c r="I190" s="812">
        <v>160006005</v>
      </c>
      <c r="J190" s="819">
        <v>5</v>
      </c>
      <c r="L190" s="854">
        <f t="shared" si="8"/>
        <v>20</v>
      </c>
      <c r="M190" s="854">
        <f t="shared" si="9"/>
        <v>4</v>
      </c>
    </row>
    <row r="191" spans="1:14" ht="16.5" customHeight="1">
      <c r="A191" s="823" t="s">
        <v>3755</v>
      </c>
      <c r="B191" s="808" t="b">
        <v>1</v>
      </c>
      <c r="C191" s="809" t="s">
        <v>234</v>
      </c>
      <c r="D191" s="810" t="s">
        <v>3750</v>
      </c>
      <c r="E191" s="819">
        <v>10</v>
      </c>
      <c r="F191" s="819">
        <v>1.3</v>
      </c>
      <c r="G191" s="819">
        <v>160</v>
      </c>
      <c r="H191" s="848">
        <v>10</v>
      </c>
      <c r="I191" s="812">
        <v>160006005</v>
      </c>
      <c r="J191" s="819">
        <v>14</v>
      </c>
      <c r="L191" s="854">
        <f t="shared" si="8"/>
        <v>140</v>
      </c>
      <c r="M191" s="854">
        <f t="shared" si="9"/>
        <v>10</v>
      </c>
      <c r="N191" s="854">
        <f>SUM(L182:L191)</f>
        <v>205.87927706967955</v>
      </c>
    </row>
    <row r="192" spans="1:14" ht="16.5" customHeight="1">
      <c r="A192" s="823" t="s">
        <v>3756</v>
      </c>
      <c r="B192" s="808" t="b">
        <v>1</v>
      </c>
      <c r="C192" s="813" t="s">
        <v>234</v>
      </c>
      <c r="D192" s="814" t="s">
        <v>3752</v>
      </c>
      <c r="E192" s="820">
        <v>1</v>
      </c>
      <c r="F192" s="820">
        <v>1.3</v>
      </c>
      <c r="G192" s="820">
        <v>135</v>
      </c>
      <c r="H192" s="852">
        <v>100</v>
      </c>
      <c r="I192" s="820">
        <v>160006005</v>
      </c>
      <c r="J192" s="820">
        <v>1</v>
      </c>
      <c r="L192" s="854">
        <f t="shared" si="8"/>
        <v>1</v>
      </c>
      <c r="M192" s="854">
        <f t="shared" si="9"/>
        <v>1</v>
      </c>
    </row>
    <row r="193" spans="1:14" ht="16.5" customHeight="1">
      <c r="A193" s="823" t="s">
        <v>3756</v>
      </c>
      <c r="B193" s="808" t="b">
        <v>1</v>
      </c>
      <c r="C193" s="813" t="s">
        <v>234</v>
      </c>
      <c r="D193" s="814" t="s">
        <v>3752</v>
      </c>
      <c r="E193" s="820">
        <v>2</v>
      </c>
      <c r="F193" s="820">
        <v>1.3</v>
      </c>
      <c r="G193" s="820">
        <v>140</v>
      </c>
      <c r="H193" s="852">
        <v>100</v>
      </c>
      <c r="I193" s="820">
        <v>160006005</v>
      </c>
      <c r="J193" s="820">
        <v>2</v>
      </c>
      <c r="L193" s="854">
        <f t="shared" si="8"/>
        <v>2</v>
      </c>
      <c r="M193" s="854">
        <f t="shared" si="9"/>
        <v>1</v>
      </c>
    </row>
    <row r="194" spans="1:14" ht="16.5" customHeight="1">
      <c r="A194" s="823" t="s">
        <v>3756</v>
      </c>
      <c r="B194" s="808" t="b">
        <v>1</v>
      </c>
      <c r="C194" s="813" t="s">
        <v>234</v>
      </c>
      <c r="D194" s="814" t="s">
        <v>3752</v>
      </c>
      <c r="E194" s="820">
        <v>3</v>
      </c>
      <c r="F194" s="820">
        <v>1.3</v>
      </c>
      <c r="G194" s="820">
        <v>145</v>
      </c>
      <c r="H194" s="852">
        <v>100</v>
      </c>
      <c r="I194" s="820">
        <v>160006005</v>
      </c>
      <c r="J194" s="820">
        <v>3</v>
      </c>
      <c r="L194" s="854">
        <f t="shared" si="8"/>
        <v>3</v>
      </c>
      <c r="M194" s="854">
        <f t="shared" si="9"/>
        <v>1</v>
      </c>
    </row>
    <row r="195" spans="1:14" ht="16.5" customHeight="1">
      <c r="A195" s="823" t="s">
        <v>3756</v>
      </c>
      <c r="B195" s="808" t="b">
        <v>1</v>
      </c>
      <c r="C195" s="813" t="s">
        <v>234</v>
      </c>
      <c r="D195" s="814" t="s">
        <v>3752</v>
      </c>
      <c r="E195" s="820">
        <v>4</v>
      </c>
      <c r="F195" s="820">
        <v>1.3</v>
      </c>
      <c r="G195" s="820">
        <v>150</v>
      </c>
      <c r="H195" s="852">
        <v>70</v>
      </c>
      <c r="I195" s="820">
        <v>160006005</v>
      </c>
      <c r="J195" s="820">
        <v>5</v>
      </c>
      <c r="L195" s="854">
        <f t="shared" si="8"/>
        <v>7.1428571428571432</v>
      </c>
      <c r="M195" s="854">
        <f t="shared" si="9"/>
        <v>1.4285714285714286</v>
      </c>
    </row>
    <row r="196" spans="1:14" ht="16.5" customHeight="1">
      <c r="A196" s="823" t="s">
        <v>3756</v>
      </c>
      <c r="B196" s="808" t="b">
        <v>1</v>
      </c>
      <c r="C196" s="813" t="s">
        <v>234</v>
      </c>
      <c r="D196" s="814" t="s">
        <v>3752</v>
      </c>
      <c r="E196" s="820">
        <v>5</v>
      </c>
      <c r="F196" s="820">
        <v>1.3</v>
      </c>
      <c r="G196" s="820">
        <v>155</v>
      </c>
      <c r="H196" s="852">
        <v>50</v>
      </c>
      <c r="I196" s="820">
        <v>160006005</v>
      </c>
      <c r="J196" s="820">
        <v>7</v>
      </c>
      <c r="L196" s="854">
        <f t="shared" si="8"/>
        <v>14</v>
      </c>
      <c r="M196" s="854">
        <f t="shared" si="9"/>
        <v>2</v>
      </c>
    </row>
    <row r="197" spans="1:14" ht="16.5" customHeight="1">
      <c r="A197" s="823" t="s">
        <v>3756</v>
      </c>
      <c r="B197" s="808" t="b">
        <v>1</v>
      </c>
      <c r="C197" s="813" t="s">
        <v>234</v>
      </c>
      <c r="D197" s="814" t="s">
        <v>3752</v>
      </c>
      <c r="E197" s="820">
        <v>6</v>
      </c>
      <c r="F197" s="820">
        <v>1.3</v>
      </c>
      <c r="G197" s="820">
        <v>160</v>
      </c>
      <c r="H197" s="853">
        <v>23</v>
      </c>
      <c r="I197" s="817">
        <v>160006005</v>
      </c>
      <c r="J197" s="917">
        <v>7</v>
      </c>
      <c r="L197" s="854">
        <f t="shared" si="8"/>
        <v>30.434782608695649</v>
      </c>
      <c r="M197" s="854">
        <f t="shared" si="9"/>
        <v>4.3478260869565215</v>
      </c>
    </row>
    <row r="198" spans="1:14" ht="16.5" customHeight="1">
      <c r="A198" s="823" t="s">
        <v>3756</v>
      </c>
      <c r="B198" s="808" t="b">
        <v>1</v>
      </c>
      <c r="C198" s="813" t="s">
        <v>234</v>
      </c>
      <c r="D198" s="814" t="s">
        <v>3752</v>
      </c>
      <c r="E198" s="820">
        <v>7</v>
      </c>
      <c r="F198" s="820">
        <v>1.3</v>
      </c>
      <c r="G198" s="820">
        <v>165</v>
      </c>
      <c r="H198" s="853">
        <v>11</v>
      </c>
      <c r="I198" s="817">
        <v>160006005</v>
      </c>
      <c r="J198" s="917">
        <v>7</v>
      </c>
      <c r="L198" s="854">
        <f t="shared" si="8"/>
        <v>63.63636363636364</v>
      </c>
      <c r="M198" s="854">
        <f t="shared" si="9"/>
        <v>9.0909090909090917</v>
      </c>
    </row>
    <row r="199" spans="1:14" ht="16.5" customHeight="1">
      <c r="A199" s="823" t="s">
        <v>3756</v>
      </c>
      <c r="B199" s="808" t="b">
        <v>1</v>
      </c>
      <c r="C199" s="813" t="s">
        <v>234</v>
      </c>
      <c r="D199" s="814" t="s">
        <v>3752</v>
      </c>
      <c r="E199" s="820">
        <v>8</v>
      </c>
      <c r="F199" s="820">
        <v>1.3</v>
      </c>
      <c r="G199" s="820">
        <v>170</v>
      </c>
      <c r="H199" s="853">
        <v>9</v>
      </c>
      <c r="I199" s="817">
        <v>160006005</v>
      </c>
      <c r="J199" s="917">
        <v>7</v>
      </c>
      <c r="L199" s="854">
        <f t="shared" si="8"/>
        <v>77.777777777777771</v>
      </c>
      <c r="M199" s="854">
        <f t="shared" si="9"/>
        <v>11.111111111111111</v>
      </c>
    </row>
    <row r="200" spans="1:14" ht="16.5" customHeight="1">
      <c r="A200" s="823" t="s">
        <v>3756</v>
      </c>
      <c r="B200" s="808" t="b">
        <v>1</v>
      </c>
      <c r="C200" s="813" t="s">
        <v>234</v>
      </c>
      <c r="D200" s="814" t="s">
        <v>3752</v>
      </c>
      <c r="E200" s="820">
        <v>9</v>
      </c>
      <c r="F200" s="820">
        <v>1.3</v>
      </c>
      <c r="G200" s="820">
        <v>175</v>
      </c>
      <c r="H200" s="853">
        <v>7</v>
      </c>
      <c r="I200" s="817">
        <v>160006005</v>
      </c>
      <c r="J200" s="917">
        <v>7</v>
      </c>
      <c r="L200" s="854">
        <f t="shared" si="8"/>
        <v>100</v>
      </c>
      <c r="M200" s="854">
        <f t="shared" si="9"/>
        <v>14.285714285714286</v>
      </c>
    </row>
    <row r="201" spans="1:14" ht="16.5" customHeight="1">
      <c r="A201" s="823" t="s">
        <v>3756</v>
      </c>
      <c r="B201" s="808" t="b">
        <v>1</v>
      </c>
      <c r="C201" s="813" t="s">
        <v>234</v>
      </c>
      <c r="D201" s="814" t="s">
        <v>3752</v>
      </c>
      <c r="E201" s="820">
        <v>10</v>
      </c>
      <c r="F201" s="820">
        <v>1.3</v>
      </c>
      <c r="G201" s="820">
        <v>180</v>
      </c>
      <c r="H201" s="853">
        <v>2</v>
      </c>
      <c r="I201" s="817">
        <v>160006005</v>
      </c>
      <c r="J201" s="917">
        <v>24</v>
      </c>
      <c r="L201" s="854">
        <f t="shared" si="8"/>
        <v>1200</v>
      </c>
      <c r="M201" s="854">
        <f t="shared" si="9"/>
        <v>50</v>
      </c>
      <c r="N201" s="854">
        <f>SUM(L192:L201)</f>
        <v>1498.9917811656942</v>
      </c>
    </row>
    <row r="202" spans="1:14" ht="16.5" customHeight="1">
      <c r="A202" s="824" t="s">
        <v>3753</v>
      </c>
      <c r="B202" s="808" t="b">
        <v>1</v>
      </c>
      <c r="C202" s="809" t="s">
        <v>232</v>
      </c>
      <c r="D202" s="810" t="s">
        <v>228</v>
      </c>
      <c r="E202" s="819">
        <v>1</v>
      </c>
      <c r="F202" s="819">
        <v>1.3</v>
      </c>
      <c r="G202" s="819">
        <v>131</v>
      </c>
      <c r="H202" s="851">
        <v>100</v>
      </c>
      <c r="I202" s="819">
        <v>160006006</v>
      </c>
      <c r="J202" s="819">
        <v>1</v>
      </c>
      <c r="L202" s="854">
        <f t="shared" si="8"/>
        <v>1</v>
      </c>
      <c r="M202" s="854">
        <f t="shared" si="9"/>
        <v>1</v>
      </c>
    </row>
    <row r="203" spans="1:14" ht="16.5" customHeight="1">
      <c r="A203" s="824" t="s">
        <v>3753</v>
      </c>
      <c r="B203" s="808" t="b">
        <v>1</v>
      </c>
      <c r="C203" s="809" t="s">
        <v>232</v>
      </c>
      <c r="D203" s="810" t="s">
        <v>228</v>
      </c>
      <c r="E203" s="819">
        <v>2</v>
      </c>
      <c r="F203" s="819">
        <v>1.3</v>
      </c>
      <c r="G203" s="819">
        <v>132</v>
      </c>
      <c r="H203" s="851">
        <v>100</v>
      </c>
      <c r="I203" s="819">
        <v>160006006</v>
      </c>
      <c r="J203" s="819">
        <v>2</v>
      </c>
      <c r="L203" s="854">
        <f t="shared" si="8"/>
        <v>2</v>
      </c>
      <c r="M203" s="854">
        <f t="shared" si="9"/>
        <v>1</v>
      </c>
    </row>
    <row r="204" spans="1:14" ht="16.5" customHeight="1">
      <c r="A204" s="824" t="s">
        <v>3753</v>
      </c>
      <c r="B204" s="808" t="b">
        <v>1</v>
      </c>
      <c r="C204" s="809" t="s">
        <v>232</v>
      </c>
      <c r="D204" s="810" t="s">
        <v>228</v>
      </c>
      <c r="E204" s="819">
        <v>3</v>
      </c>
      <c r="F204" s="819">
        <v>1.3</v>
      </c>
      <c r="G204" s="819">
        <v>133</v>
      </c>
      <c r="H204" s="851">
        <v>100</v>
      </c>
      <c r="I204" s="819">
        <v>160006006</v>
      </c>
      <c r="J204" s="819">
        <v>2</v>
      </c>
      <c r="L204" s="854">
        <f t="shared" ref="L204:L267" si="10">J204*M204</f>
        <v>2</v>
      </c>
      <c r="M204" s="854">
        <f t="shared" ref="M204:M267" si="11">100/H204</f>
        <v>1</v>
      </c>
    </row>
    <row r="205" spans="1:14" ht="16.5" customHeight="1">
      <c r="A205" s="824" t="s">
        <v>3753</v>
      </c>
      <c r="B205" s="808" t="b">
        <v>1</v>
      </c>
      <c r="C205" s="809" t="s">
        <v>232</v>
      </c>
      <c r="D205" s="810" t="s">
        <v>228</v>
      </c>
      <c r="E205" s="819">
        <v>4</v>
      </c>
      <c r="F205" s="819">
        <v>1.3</v>
      </c>
      <c r="G205" s="819">
        <v>134</v>
      </c>
      <c r="H205" s="851">
        <v>95</v>
      </c>
      <c r="I205" s="819">
        <v>160006006</v>
      </c>
      <c r="J205" s="819">
        <v>2</v>
      </c>
      <c r="L205" s="854">
        <f t="shared" si="10"/>
        <v>2.1052631578947367</v>
      </c>
      <c r="M205" s="854">
        <f t="shared" si="11"/>
        <v>1.0526315789473684</v>
      </c>
    </row>
    <row r="206" spans="1:14" ht="16.5" customHeight="1">
      <c r="A206" s="824" t="s">
        <v>3753</v>
      </c>
      <c r="B206" s="808" t="b">
        <v>1</v>
      </c>
      <c r="C206" s="809" t="s">
        <v>232</v>
      </c>
      <c r="D206" s="810" t="s">
        <v>228</v>
      </c>
      <c r="E206" s="819">
        <v>5</v>
      </c>
      <c r="F206" s="819">
        <v>1.3</v>
      </c>
      <c r="G206" s="819">
        <v>135</v>
      </c>
      <c r="H206" s="851">
        <v>85</v>
      </c>
      <c r="I206" s="819">
        <v>160006006</v>
      </c>
      <c r="J206" s="819">
        <v>2</v>
      </c>
      <c r="L206" s="854">
        <f t="shared" si="10"/>
        <v>2.3529411764705883</v>
      </c>
      <c r="M206" s="854">
        <f t="shared" si="11"/>
        <v>1.1764705882352942</v>
      </c>
    </row>
    <row r="207" spans="1:14" ht="16.5" customHeight="1">
      <c r="A207" s="824" t="s">
        <v>3753</v>
      </c>
      <c r="B207" s="808" t="b">
        <v>1</v>
      </c>
      <c r="C207" s="809" t="s">
        <v>232</v>
      </c>
      <c r="D207" s="810" t="s">
        <v>228</v>
      </c>
      <c r="E207" s="819">
        <v>6</v>
      </c>
      <c r="F207" s="819">
        <v>1.3</v>
      </c>
      <c r="G207" s="819">
        <v>136</v>
      </c>
      <c r="H207" s="848">
        <v>70</v>
      </c>
      <c r="I207" s="812">
        <v>160006006</v>
      </c>
      <c r="J207" s="819">
        <v>2</v>
      </c>
      <c r="L207" s="854">
        <f t="shared" si="10"/>
        <v>2.8571428571428572</v>
      </c>
      <c r="M207" s="854">
        <f t="shared" si="11"/>
        <v>1.4285714285714286</v>
      </c>
    </row>
    <row r="208" spans="1:14" ht="16.5" customHeight="1">
      <c r="A208" s="824" t="s">
        <v>3753</v>
      </c>
      <c r="B208" s="808" t="b">
        <v>1</v>
      </c>
      <c r="C208" s="809" t="s">
        <v>232</v>
      </c>
      <c r="D208" s="810" t="s">
        <v>228</v>
      </c>
      <c r="E208" s="819">
        <v>7</v>
      </c>
      <c r="F208" s="819">
        <v>1.3</v>
      </c>
      <c r="G208" s="819">
        <v>137</v>
      </c>
      <c r="H208" s="848">
        <v>55</v>
      </c>
      <c r="I208" s="812">
        <v>160006006</v>
      </c>
      <c r="J208" s="819">
        <v>2</v>
      </c>
      <c r="L208" s="854">
        <f t="shared" si="10"/>
        <v>3.6363636363636362</v>
      </c>
      <c r="M208" s="854">
        <f t="shared" si="11"/>
        <v>1.8181818181818181</v>
      </c>
    </row>
    <row r="209" spans="1:14" ht="16.5" customHeight="1">
      <c r="A209" s="824" t="s">
        <v>3753</v>
      </c>
      <c r="B209" s="808" t="b">
        <v>1</v>
      </c>
      <c r="C209" s="809" t="s">
        <v>232</v>
      </c>
      <c r="D209" s="810" t="s">
        <v>228</v>
      </c>
      <c r="E209" s="819">
        <v>8</v>
      </c>
      <c r="F209" s="819">
        <v>1.3</v>
      </c>
      <c r="G209" s="819">
        <v>138</v>
      </c>
      <c r="H209" s="848">
        <v>40</v>
      </c>
      <c r="I209" s="812">
        <v>160006006</v>
      </c>
      <c r="J209" s="819">
        <v>2</v>
      </c>
      <c r="L209" s="854">
        <f t="shared" si="10"/>
        <v>5</v>
      </c>
      <c r="M209" s="854">
        <f t="shared" si="11"/>
        <v>2.5</v>
      </c>
    </row>
    <row r="210" spans="1:14" ht="16.5" customHeight="1">
      <c r="A210" s="824" t="s">
        <v>3753</v>
      </c>
      <c r="B210" s="808" t="b">
        <v>1</v>
      </c>
      <c r="C210" s="809" t="s">
        <v>232</v>
      </c>
      <c r="D210" s="810" t="s">
        <v>228</v>
      </c>
      <c r="E210" s="819">
        <v>9</v>
      </c>
      <c r="F210" s="819">
        <v>1.3</v>
      </c>
      <c r="G210" s="819">
        <v>139</v>
      </c>
      <c r="H210" s="848">
        <v>25</v>
      </c>
      <c r="I210" s="812">
        <v>160006006</v>
      </c>
      <c r="J210" s="819">
        <v>2</v>
      </c>
      <c r="L210" s="854">
        <f t="shared" si="10"/>
        <v>8</v>
      </c>
      <c r="M210" s="854">
        <f t="shared" si="11"/>
        <v>4</v>
      </c>
    </row>
    <row r="211" spans="1:14" ht="16.5" customHeight="1">
      <c r="A211" s="824" t="s">
        <v>3753</v>
      </c>
      <c r="B211" s="808" t="b">
        <v>1</v>
      </c>
      <c r="C211" s="809" t="s">
        <v>232</v>
      </c>
      <c r="D211" s="810" t="s">
        <v>228</v>
      </c>
      <c r="E211" s="819">
        <v>10</v>
      </c>
      <c r="F211" s="819">
        <v>1.3</v>
      </c>
      <c r="G211" s="819">
        <v>140</v>
      </c>
      <c r="H211" s="848">
        <v>10</v>
      </c>
      <c r="I211" s="812">
        <v>160006006</v>
      </c>
      <c r="J211" s="819">
        <v>3</v>
      </c>
      <c r="L211" s="854">
        <f t="shared" si="10"/>
        <v>30</v>
      </c>
      <c r="M211" s="854">
        <f t="shared" si="11"/>
        <v>10</v>
      </c>
      <c r="N211" s="854">
        <f>SUM(L202:L211)</f>
        <v>58.951710827871821</v>
      </c>
    </row>
    <row r="212" spans="1:14" ht="16.5" customHeight="1">
      <c r="A212" s="824" t="s">
        <v>3754</v>
      </c>
      <c r="B212" s="808" t="b">
        <v>1</v>
      </c>
      <c r="C212" s="813" t="s">
        <v>232</v>
      </c>
      <c r="D212" s="814" t="s">
        <v>3748</v>
      </c>
      <c r="E212" s="820">
        <v>1</v>
      </c>
      <c r="F212" s="820">
        <v>1.3</v>
      </c>
      <c r="G212" s="820">
        <v>132</v>
      </c>
      <c r="H212" s="852">
        <v>100</v>
      </c>
      <c r="I212" s="820">
        <v>160006006</v>
      </c>
      <c r="J212" s="820">
        <v>1</v>
      </c>
      <c r="L212" s="854">
        <f t="shared" si="10"/>
        <v>1</v>
      </c>
      <c r="M212" s="854">
        <f t="shared" si="11"/>
        <v>1</v>
      </c>
    </row>
    <row r="213" spans="1:14" ht="16.5" customHeight="1">
      <c r="A213" s="824" t="s">
        <v>3754</v>
      </c>
      <c r="B213" s="808" t="b">
        <v>1</v>
      </c>
      <c r="C213" s="813" t="s">
        <v>232</v>
      </c>
      <c r="D213" s="814" t="s">
        <v>3748</v>
      </c>
      <c r="E213" s="820">
        <v>2</v>
      </c>
      <c r="F213" s="820">
        <v>1.3</v>
      </c>
      <c r="G213" s="820">
        <v>134</v>
      </c>
      <c r="H213" s="852">
        <v>100</v>
      </c>
      <c r="I213" s="820">
        <v>160006006</v>
      </c>
      <c r="J213" s="820">
        <v>2</v>
      </c>
      <c r="L213" s="854">
        <f t="shared" si="10"/>
        <v>2</v>
      </c>
      <c r="M213" s="854">
        <f t="shared" si="11"/>
        <v>1</v>
      </c>
    </row>
    <row r="214" spans="1:14" ht="16.5" customHeight="1">
      <c r="A214" s="824" t="s">
        <v>3754</v>
      </c>
      <c r="B214" s="808" t="b">
        <v>1</v>
      </c>
      <c r="C214" s="813" t="s">
        <v>232</v>
      </c>
      <c r="D214" s="814" t="s">
        <v>3748</v>
      </c>
      <c r="E214" s="820">
        <v>3</v>
      </c>
      <c r="F214" s="820">
        <v>1.3</v>
      </c>
      <c r="G214" s="820">
        <v>136</v>
      </c>
      <c r="H214" s="852">
        <v>100</v>
      </c>
      <c r="I214" s="820">
        <v>160006006</v>
      </c>
      <c r="J214" s="820">
        <v>3</v>
      </c>
      <c r="L214" s="854">
        <f t="shared" si="10"/>
        <v>3</v>
      </c>
      <c r="M214" s="854">
        <f t="shared" si="11"/>
        <v>1</v>
      </c>
    </row>
    <row r="215" spans="1:14" ht="16.5" customHeight="1">
      <c r="A215" s="824" t="s">
        <v>3754</v>
      </c>
      <c r="B215" s="808" t="b">
        <v>1</v>
      </c>
      <c r="C215" s="813" t="s">
        <v>232</v>
      </c>
      <c r="D215" s="814" t="s">
        <v>3748</v>
      </c>
      <c r="E215" s="820">
        <v>4</v>
      </c>
      <c r="F215" s="820">
        <v>1.3</v>
      </c>
      <c r="G215" s="820">
        <v>138</v>
      </c>
      <c r="H215" s="852">
        <v>95</v>
      </c>
      <c r="I215" s="820">
        <v>160006006</v>
      </c>
      <c r="J215" s="820">
        <v>3</v>
      </c>
      <c r="L215" s="854">
        <f t="shared" si="10"/>
        <v>3.1578947368421053</v>
      </c>
      <c r="M215" s="854">
        <f t="shared" si="11"/>
        <v>1.0526315789473684</v>
      </c>
    </row>
    <row r="216" spans="1:14" ht="16.5" customHeight="1">
      <c r="A216" s="824" t="s">
        <v>3754</v>
      </c>
      <c r="B216" s="808" t="b">
        <v>1</v>
      </c>
      <c r="C216" s="813" t="s">
        <v>232</v>
      </c>
      <c r="D216" s="814" t="s">
        <v>3748</v>
      </c>
      <c r="E216" s="820">
        <v>5</v>
      </c>
      <c r="F216" s="820">
        <v>1.3</v>
      </c>
      <c r="G216" s="820">
        <v>140</v>
      </c>
      <c r="H216" s="852">
        <v>85</v>
      </c>
      <c r="I216" s="820">
        <v>160006006</v>
      </c>
      <c r="J216" s="820">
        <v>3</v>
      </c>
      <c r="L216" s="854">
        <f t="shared" si="10"/>
        <v>3.5294117647058822</v>
      </c>
      <c r="M216" s="854">
        <f t="shared" si="11"/>
        <v>1.1764705882352942</v>
      </c>
    </row>
    <row r="217" spans="1:14" ht="16.5" customHeight="1">
      <c r="A217" s="824" t="s">
        <v>3754</v>
      </c>
      <c r="B217" s="808" t="b">
        <v>1</v>
      </c>
      <c r="C217" s="813" t="s">
        <v>232</v>
      </c>
      <c r="D217" s="814" t="s">
        <v>3748</v>
      </c>
      <c r="E217" s="820">
        <v>6</v>
      </c>
      <c r="F217" s="820">
        <v>1.3</v>
      </c>
      <c r="G217" s="820">
        <v>142</v>
      </c>
      <c r="H217" s="850">
        <v>70</v>
      </c>
      <c r="I217" s="816">
        <v>160006006</v>
      </c>
      <c r="J217" s="820">
        <v>3</v>
      </c>
      <c r="L217" s="854">
        <f t="shared" si="10"/>
        <v>4.2857142857142856</v>
      </c>
      <c r="M217" s="854">
        <f t="shared" si="11"/>
        <v>1.4285714285714286</v>
      </c>
    </row>
    <row r="218" spans="1:14" ht="16.5" customHeight="1">
      <c r="A218" s="824" t="s">
        <v>3754</v>
      </c>
      <c r="B218" s="808" t="b">
        <v>1</v>
      </c>
      <c r="C218" s="813" t="s">
        <v>232</v>
      </c>
      <c r="D218" s="814" t="s">
        <v>3748</v>
      </c>
      <c r="E218" s="820">
        <v>7</v>
      </c>
      <c r="F218" s="820">
        <v>1.3</v>
      </c>
      <c r="G218" s="820">
        <v>144</v>
      </c>
      <c r="H218" s="850">
        <v>55</v>
      </c>
      <c r="I218" s="816">
        <v>160006006</v>
      </c>
      <c r="J218" s="820">
        <v>3</v>
      </c>
      <c r="L218" s="854">
        <f t="shared" si="10"/>
        <v>5.4545454545454541</v>
      </c>
      <c r="M218" s="854">
        <f t="shared" si="11"/>
        <v>1.8181818181818181</v>
      </c>
    </row>
    <row r="219" spans="1:14" ht="16.5" customHeight="1">
      <c r="A219" s="824" t="s">
        <v>3754</v>
      </c>
      <c r="B219" s="808" t="b">
        <v>1</v>
      </c>
      <c r="C219" s="813" t="s">
        <v>232</v>
      </c>
      <c r="D219" s="814" t="s">
        <v>3748</v>
      </c>
      <c r="E219" s="820">
        <v>8</v>
      </c>
      <c r="F219" s="820">
        <v>1.3</v>
      </c>
      <c r="G219" s="820">
        <v>146</v>
      </c>
      <c r="H219" s="850">
        <v>40</v>
      </c>
      <c r="I219" s="816">
        <v>160006006</v>
      </c>
      <c r="J219" s="820">
        <v>3</v>
      </c>
      <c r="L219" s="854">
        <f t="shared" si="10"/>
        <v>7.5</v>
      </c>
      <c r="M219" s="854">
        <f t="shared" si="11"/>
        <v>2.5</v>
      </c>
    </row>
    <row r="220" spans="1:14" ht="16.5" customHeight="1">
      <c r="A220" s="824" t="s">
        <v>3754</v>
      </c>
      <c r="B220" s="808" t="b">
        <v>1</v>
      </c>
      <c r="C220" s="813" t="s">
        <v>232</v>
      </c>
      <c r="D220" s="814" t="s">
        <v>3748</v>
      </c>
      <c r="E220" s="820">
        <v>9</v>
      </c>
      <c r="F220" s="820">
        <v>1.3</v>
      </c>
      <c r="G220" s="820">
        <v>148</v>
      </c>
      <c r="H220" s="850">
        <v>25</v>
      </c>
      <c r="I220" s="816">
        <v>160006006</v>
      </c>
      <c r="J220" s="820">
        <v>3</v>
      </c>
      <c r="L220" s="854">
        <f t="shared" si="10"/>
        <v>12</v>
      </c>
      <c r="M220" s="854">
        <f t="shared" si="11"/>
        <v>4</v>
      </c>
    </row>
    <row r="221" spans="1:14" ht="16.5" customHeight="1">
      <c r="A221" s="824" t="s">
        <v>3754</v>
      </c>
      <c r="B221" s="808" t="b">
        <v>1</v>
      </c>
      <c r="C221" s="813" t="s">
        <v>232</v>
      </c>
      <c r="D221" s="814" t="s">
        <v>3748</v>
      </c>
      <c r="E221" s="820">
        <v>10</v>
      </c>
      <c r="F221" s="820">
        <v>1.3</v>
      </c>
      <c r="G221" s="820">
        <v>150</v>
      </c>
      <c r="H221" s="850">
        <v>10</v>
      </c>
      <c r="I221" s="816">
        <v>160006006</v>
      </c>
      <c r="J221" s="820">
        <v>6</v>
      </c>
      <c r="L221" s="854">
        <f t="shared" si="10"/>
        <v>60</v>
      </c>
      <c r="M221" s="854">
        <f t="shared" si="11"/>
        <v>10</v>
      </c>
      <c r="N221" s="854">
        <f>SUM(L212:L221)</f>
        <v>101.92756624180772</v>
      </c>
    </row>
    <row r="222" spans="1:14" ht="16.5" customHeight="1">
      <c r="A222" s="824" t="s">
        <v>3755</v>
      </c>
      <c r="B222" s="808" t="b">
        <v>1</v>
      </c>
      <c r="C222" s="809" t="s">
        <v>232</v>
      </c>
      <c r="D222" s="810" t="s">
        <v>3750</v>
      </c>
      <c r="E222" s="819">
        <v>1</v>
      </c>
      <c r="F222" s="819">
        <v>1.3</v>
      </c>
      <c r="G222" s="819">
        <v>133</v>
      </c>
      <c r="H222" s="851">
        <v>100</v>
      </c>
      <c r="I222" s="819">
        <v>160006006</v>
      </c>
      <c r="J222" s="819">
        <v>1</v>
      </c>
      <c r="L222" s="854">
        <f t="shared" si="10"/>
        <v>1</v>
      </c>
      <c r="M222" s="854">
        <f t="shared" si="11"/>
        <v>1</v>
      </c>
    </row>
    <row r="223" spans="1:14" ht="16.5" customHeight="1">
      <c r="A223" s="824" t="s">
        <v>3755</v>
      </c>
      <c r="B223" s="808" t="b">
        <v>1</v>
      </c>
      <c r="C223" s="809" t="s">
        <v>232</v>
      </c>
      <c r="D223" s="810" t="s">
        <v>3750</v>
      </c>
      <c r="E223" s="819">
        <v>2</v>
      </c>
      <c r="F223" s="819">
        <v>1.3</v>
      </c>
      <c r="G223" s="819">
        <v>136</v>
      </c>
      <c r="H223" s="851">
        <v>100</v>
      </c>
      <c r="I223" s="819">
        <v>160006006</v>
      </c>
      <c r="J223" s="819">
        <v>2</v>
      </c>
      <c r="L223" s="854">
        <f t="shared" si="10"/>
        <v>2</v>
      </c>
      <c r="M223" s="854">
        <f t="shared" si="11"/>
        <v>1</v>
      </c>
    </row>
    <row r="224" spans="1:14" ht="16.5" customHeight="1">
      <c r="A224" s="824" t="s">
        <v>3755</v>
      </c>
      <c r="B224" s="808" t="b">
        <v>1</v>
      </c>
      <c r="C224" s="809" t="s">
        <v>232</v>
      </c>
      <c r="D224" s="810" t="s">
        <v>3750</v>
      </c>
      <c r="E224" s="819">
        <v>3</v>
      </c>
      <c r="F224" s="819">
        <v>1.3</v>
      </c>
      <c r="G224" s="819">
        <v>139</v>
      </c>
      <c r="H224" s="851">
        <v>100</v>
      </c>
      <c r="I224" s="819">
        <v>160006006</v>
      </c>
      <c r="J224" s="819">
        <v>3</v>
      </c>
      <c r="L224" s="854">
        <f t="shared" si="10"/>
        <v>3</v>
      </c>
      <c r="M224" s="854">
        <f t="shared" si="11"/>
        <v>1</v>
      </c>
    </row>
    <row r="225" spans="1:14" ht="16.5" customHeight="1">
      <c r="A225" s="824" t="s">
        <v>3755</v>
      </c>
      <c r="B225" s="808" t="b">
        <v>1</v>
      </c>
      <c r="C225" s="809" t="s">
        <v>232</v>
      </c>
      <c r="D225" s="810" t="s">
        <v>3750</v>
      </c>
      <c r="E225" s="819">
        <v>4</v>
      </c>
      <c r="F225" s="819">
        <v>1.3</v>
      </c>
      <c r="G225" s="819">
        <v>142</v>
      </c>
      <c r="H225" s="851">
        <v>95</v>
      </c>
      <c r="I225" s="819">
        <v>160006006</v>
      </c>
      <c r="J225" s="819">
        <v>5</v>
      </c>
      <c r="L225" s="854">
        <f t="shared" si="10"/>
        <v>5.2631578947368416</v>
      </c>
      <c r="M225" s="854">
        <f t="shared" si="11"/>
        <v>1.0526315789473684</v>
      </c>
    </row>
    <row r="226" spans="1:14" ht="16.5" customHeight="1">
      <c r="A226" s="824" t="s">
        <v>3755</v>
      </c>
      <c r="B226" s="808" t="b">
        <v>1</v>
      </c>
      <c r="C226" s="809" t="s">
        <v>232</v>
      </c>
      <c r="D226" s="810" t="s">
        <v>3750</v>
      </c>
      <c r="E226" s="819">
        <v>5</v>
      </c>
      <c r="F226" s="819">
        <v>1.3</v>
      </c>
      <c r="G226" s="819">
        <v>145</v>
      </c>
      <c r="H226" s="851">
        <v>85</v>
      </c>
      <c r="I226" s="819">
        <v>160006006</v>
      </c>
      <c r="J226" s="819">
        <v>5</v>
      </c>
      <c r="L226" s="854">
        <f t="shared" si="10"/>
        <v>5.882352941176471</v>
      </c>
      <c r="M226" s="854">
        <f t="shared" si="11"/>
        <v>1.1764705882352942</v>
      </c>
    </row>
    <row r="227" spans="1:14" ht="16.5" customHeight="1">
      <c r="A227" s="824" t="s">
        <v>3755</v>
      </c>
      <c r="B227" s="808" t="b">
        <v>1</v>
      </c>
      <c r="C227" s="809" t="s">
        <v>232</v>
      </c>
      <c r="D227" s="810" t="s">
        <v>3750</v>
      </c>
      <c r="E227" s="819">
        <v>6</v>
      </c>
      <c r="F227" s="819">
        <v>1.3</v>
      </c>
      <c r="G227" s="819">
        <v>148</v>
      </c>
      <c r="H227" s="848">
        <v>70</v>
      </c>
      <c r="I227" s="812">
        <v>160006006</v>
      </c>
      <c r="J227" s="819">
        <v>5</v>
      </c>
      <c r="L227" s="854">
        <f t="shared" si="10"/>
        <v>7.1428571428571432</v>
      </c>
      <c r="M227" s="854">
        <f t="shared" si="11"/>
        <v>1.4285714285714286</v>
      </c>
    </row>
    <row r="228" spans="1:14" ht="16.5" customHeight="1">
      <c r="A228" s="824" t="s">
        <v>3755</v>
      </c>
      <c r="B228" s="808" t="b">
        <v>1</v>
      </c>
      <c r="C228" s="809" t="s">
        <v>232</v>
      </c>
      <c r="D228" s="810" t="s">
        <v>3750</v>
      </c>
      <c r="E228" s="819">
        <v>7</v>
      </c>
      <c r="F228" s="819">
        <v>1.3</v>
      </c>
      <c r="G228" s="819">
        <v>151</v>
      </c>
      <c r="H228" s="848">
        <v>55</v>
      </c>
      <c r="I228" s="812">
        <v>160006006</v>
      </c>
      <c r="J228" s="819">
        <v>5</v>
      </c>
      <c r="L228" s="854">
        <f t="shared" si="10"/>
        <v>9.0909090909090899</v>
      </c>
      <c r="M228" s="854">
        <f t="shared" si="11"/>
        <v>1.8181818181818181</v>
      </c>
    </row>
    <row r="229" spans="1:14" ht="16.5" customHeight="1">
      <c r="A229" s="824" t="s">
        <v>3755</v>
      </c>
      <c r="B229" s="808" t="b">
        <v>1</v>
      </c>
      <c r="C229" s="809" t="s">
        <v>232</v>
      </c>
      <c r="D229" s="810" t="s">
        <v>3750</v>
      </c>
      <c r="E229" s="819">
        <v>8</v>
      </c>
      <c r="F229" s="819">
        <v>1.3</v>
      </c>
      <c r="G229" s="819">
        <v>154</v>
      </c>
      <c r="H229" s="848">
        <v>40</v>
      </c>
      <c r="I229" s="812">
        <v>160006006</v>
      </c>
      <c r="J229" s="819">
        <v>5</v>
      </c>
      <c r="L229" s="854">
        <f t="shared" si="10"/>
        <v>12.5</v>
      </c>
      <c r="M229" s="854">
        <f t="shared" si="11"/>
        <v>2.5</v>
      </c>
    </row>
    <row r="230" spans="1:14" ht="16.5" customHeight="1">
      <c r="A230" s="824" t="s">
        <v>3755</v>
      </c>
      <c r="B230" s="808" t="b">
        <v>1</v>
      </c>
      <c r="C230" s="809" t="s">
        <v>232</v>
      </c>
      <c r="D230" s="810" t="s">
        <v>3750</v>
      </c>
      <c r="E230" s="819">
        <v>9</v>
      </c>
      <c r="F230" s="819">
        <v>1.3</v>
      </c>
      <c r="G230" s="819">
        <v>157</v>
      </c>
      <c r="H230" s="848">
        <v>25</v>
      </c>
      <c r="I230" s="812">
        <v>160006006</v>
      </c>
      <c r="J230" s="819">
        <v>5</v>
      </c>
      <c r="L230" s="854">
        <f t="shared" si="10"/>
        <v>20</v>
      </c>
      <c r="M230" s="854">
        <f t="shared" si="11"/>
        <v>4</v>
      </c>
    </row>
    <row r="231" spans="1:14" ht="16.5" customHeight="1">
      <c r="A231" s="824" t="s">
        <v>3755</v>
      </c>
      <c r="B231" s="808" t="b">
        <v>1</v>
      </c>
      <c r="C231" s="809" t="s">
        <v>232</v>
      </c>
      <c r="D231" s="810" t="s">
        <v>3750</v>
      </c>
      <c r="E231" s="819">
        <v>10</v>
      </c>
      <c r="F231" s="819">
        <v>1.3</v>
      </c>
      <c r="G231" s="819">
        <v>160</v>
      </c>
      <c r="H231" s="848">
        <v>10</v>
      </c>
      <c r="I231" s="812">
        <v>160006006</v>
      </c>
      <c r="J231" s="819">
        <v>14</v>
      </c>
      <c r="L231" s="854">
        <f t="shared" si="10"/>
        <v>140</v>
      </c>
      <c r="M231" s="854">
        <f t="shared" si="11"/>
        <v>10</v>
      </c>
      <c r="N231" s="854">
        <f>SUM(L222:L231)</f>
        <v>205.87927706967955</v>
      </c>
    </row>
    <row r="232" spans="1:14" ht="16.5" customHeight="1">
      <c r="A232" s="824" t="s">
        <v>3756</v>
      </c>
      <c r="B232" s="808" t="b">
        <v>1</v>
      </c>
      <c r="C232" s="813" t="s">
        <v>232</v>
      </c>
      <c r="D232" s="814" t="s">
        <v>3752</v>
      </c>
      <c r="E232" s="820">
        <v>1</v>
      </c>
      <c r="F232" s="820">
        <v>1.3</v>
      </c>
      <c r="G232" s="820">
        <v>135</v>
      </c>
      <c r="H232" s="852">
        <v>100</v>
      </c>
      <c r="I232" s="820">
        <v>160006006</v>
      </c>
      <c r="J232" s="820">
        <v>1</v>
      </c>
      <c r="L232" s="854">
        <f t="shared" si="10"/>
        <v>1</v>
      </c>
      <c r="M232" s="854">
        <f t="shared" si="11"/>
        <v>1</v>
      </c>
    </row>
    <row r="233" spans="1:14" ht="16.5" customHeight="1">
      <c r="A233" s="824" t="s">
        <v>3756</v>
      </c>
      <c r="B233" s="808" t="b">
        <v>1</v>
      </c>
      <c r="C233" s="813" t="s">
        <v>232</v>
      </c>
      <c r="D233" s="814" t="s">
        <v>3752</v>
      </c>
      <c r="E233" s="820">
        <v>2</v>
      </c>
      <c r="F233" s="820">
        <v>1.3</v>
      </c>
      <c r="G233" s="820">
        <v>140</v>
      </c>
      <c r="H233" s="852">
        <v>100</v>
      </c>
      <c r="I233" s="820">
        <v>160006006</v>
      </c>
      <c r="J233" s="820">
        <v>2</v>
      </c>
      <c r="L233" s="854">
        <f t="shared" si="10"/>
        <v>2</v>
      </c>
      <c r="M233" s="854">
        <f t="shared" si="11"/>
        <v>1</v>
      </c>
    </row>
    <row r="234" spans="1:14" ht="16.5" customHeight="1">
      <c r="A234" s="824" t="s">
        <v>3756</v>
      </c>
      <c r="B234" s="808" t="b">
        <v>1</v>
      </c>
      <c r="C234" s="813" t="s">
        <v>232</v>
      </c>
      <c r="D234" s="814" t="s">
        <v>3752</v>
      </c>
      <c r="E234" s="820">
        <v>3</v>
      </c>
      <c r="F234" s="820">
        <v>1.3</v>
      </c>
      <c r="G234" s="820">
        <v>145</v>
      </c>
      <c r="H234" s="852">
        <v>100</v>
      </c>
      <c r="I234" s="820">
        <v>160006006</v>
      </c>
      <c r="J234" s="820">
        <v>3</v>
      </c>
      <c r="L234" s="854">
        <f t="shared" si="10"/>
        <v>3</v>
      </c>
      <c r="M234" s="854">
        <f t="shared" si="11"/>
        <v>1</v>
      </c>
    </row>
    <row r="235" spans="1:14" ht="16.5" customHeight="1">
      <c r="A235" s="824" t="s">
        <v>3756</v>
      </c>
      <c r="B235" s="808" t="b">
        <v>1</v>
      </c>
      <c r="C235" s="813" t="s">
        <v>232</v>
      </c>
      <c r="D235" s="814" t="s">
        <v>3752</v>
      </c>
      <c r="E235" s="820">
        <v>4</v>
      </c>
      <c r="F235" s="820">
        <v>1.3</v>
      </c>
      <c r="G235" s="820">
        <v>150</v>
      </c>
      <c r="H235" s="852">
        <v>70</v>
      </c>
      <c r="I235" s="820">
        <v>160006006</v>
      </c>
      <c r="J235" s="820">
        <v>5</v>
      </c>
      <c r="L235" s="854">
        <f t="shared" si="10"/>
        <v>7.1428571428571432</v>
      </c>
      <c r="M235" s="854">
        <f t="shared" si="11"/>
        <v>1.4285714285714286</v>
      </c>
    </row>
    <row r="236" spans="1:14" ht="16.5" customHeight="1">
      <c r="A236" s="824" t="s">
        <v>3756</v>
      </c>
      <c r="B236" s="808" t="b">
        <v>1</v>
      </c>
      <c r="C236" s="813" t="s">
        <v>232</v>
      </c>
      <c r="D236" s="814" t="s">
        <v>3752</v>
      </c>
      <c r="E236" s="820">
        <v>5</v>
      </c>
      <c r="F236" s="820">
        <v>1.3</v>
      </c>
      <c r="G236" s="820">
        <v>155</v>
      </c>
      <c r="H236" s="852">
        <v>50</v>
      </c>
      <c r="I236" s="820">
        <v>160006006</v>
      </c>
      <c r="J236" s="820">
        <v>7</v>
      </c>
      <c r="L236" s="854">
        <f t="shared" si="10"/>
        <v>14</v>
      </c>
      <c r="M236" s="854">
        <f t="shared" si="11"/>
        <v>2</v>
      </c>
    </row>
    <row r="237" spans="1:14" ht="16.5" customHeight="1">
      <c r="A237" s="824" t="s">
        <v>3756</v>
      </c>
      <c r="B237" s="808" t="b">
        <v>1</v>
      </c>
      <c r="C237" s="813" t="s">
        <v>232</v>
      </c>
      <c r="D237" s="814" t="s">
        <v>3752</v>
      </c>
      <c r="E237" s="820">
        <v>6</v>
      </c>
      <c r="F237" s="820">
        <v>1.3</v>
      </c>
      <c r="G237" s="820">
        <v>160</v>
      </c>
      <c r="H237" s="853">
        <v>23</v>
      </c>
      <c r="I237" s="817">
        <v>160006006</v>
      </c>
      <c r="J237" s="917">
        <v>7</v>
      </c>
      <c r="L237" s="854">
        <f t="shared" si="10"/>
        <v>30.434782608695649</v>
      </c>
      <c r="M237" s="854">
        <f t="shared" si="11"/>
        <v>4.3478260869565215</v>
      </c>
    </row>
    <row r="238" spans="1:14" ht="16.5" customHeight="1">
      <c r="A238" s="824" t="s">
        <v>3756</v>
      </c>
      <c r="B238" s="808" t="b">
        <v>1</v>
      </c>
      <c r="C238" s="813" t="s">
        <v>232</v>
      </c>
      <c r="D238" s="814" t="s">
        <v>3752</v>
      </c>
      <c r="E238" s="820">
        <v>7</v>
      </c>
      <c r="F238" s="820">
        <v>1.3</v>
      </c>
      <c r="G238" s="820">
        <v>165</v>
      </c>
      <c r="H238" s="853">
        <v>11</v>
      </c>
      <c r="I238" s="817">
        <v>160006006</v>
      </c>
      <c r="J238" s="917">
        <v>7</v>
      </c>
      <c r="L238" s="854">
        <f t="shared" si="10"/>
        <v>63.63636363636364</v>
      </c>
      <c r="M238" s="854">
        <f t="shared" si="11"/>
        <v>9.0909090909090917</v>
      </c>
    </row>
    <row r="239" spans="1:14" ht="16.5" customHeight="1">
      <c r="A239" s="824" t="s">
        <v>3756</v>
      </c>
      <c r="B239" s="808" t="b">
        <v>1</v>
      </c>
      <c r="C239" s="813" t="s">
        <v>232</v>
      </c>
      <c r="D239" s="814" t="s">
        <v>3752</v>
      </c>
      <c r="E239" s="820">
        <v>8</v>
      </c>
      <c r="F239" s="820">
        <v>1.3</v>
      </c>
      <c r="G239" s="820">
        <v>170</v>
      </c>
      <c r="H239" s="853">
        <v>9</v>
      </c>
      <c r="I239" s="817">
        <v>160006006</v>
      </c>
      <c r="J239" s="917">
        <v>7</v>
      </c>
      <c r="L239" s="854">
        <f t="shared" si="10"/>
        <v>77.777777777777771</v>
      </c>
      <c r="M239" s="854">
        <f t="shared" si="11"/>
        <v>11.111111111111111</v>
      </c>
    </row>
    <row r="240" spans="1:14" ht="16.5" customHeight="1">
      <c r="A240" s="824" t="s">
        <v>3756</v>
      </c>
      <c r="B240" s="808" t="b">
        <v>1</v>
      </c>
      <c r="C240" s="813" t="s">
        <v>232</v>
      </c>
      <c r="D240" s="814" t="s">
        <v>3752</v>
      </c>
      <c r="E240" s="820">
        <v>9</v>
      </c>
      <c r="F240" s="820">
        <v>1.3</v>
      </c>
      <c r="G240" s="820">
        <v>175</v>
      </c>
      <c r="H240" s="853">
        <v>7</v>
      </c>
      <c r="I240" s="817">
        <v>160006006</v>
      </c>
      <c r="J240" s="917">
        <v>7</v>
      </c>
      <c r="L240" s="854">
        <f t="shared" si="10"/>
        <v>100</v>
      </c>
      <c r="M240" s="854">
        <f t="shared" si="11"/>
        <v>14.285714285714286</v>
      </c>
    </row>
    <row r="241" spans="1:14" ht="16.5" customHeight="1">
      <c r="A241" s="824" t="s">
        <v>3756</v>
      </c>
      <c r="B241" s="808" t="b">
        <v>1</v>
      </c>
      <c r="C241" s="813" t="s">
        <v>232</v>
      </c>
      <c r="D241" s="814" t="s">
        <v>3752</v>
      </c>
      <c r="E241" s="820">
        <v>10</v>
      </c>
      <c r="F241" s="820">
        <v>1.3</v>
      </c>
      <c r="G241" s="820">
        <v>180</v>
      </c>
      <c r="H241" s="853">
        <v>2</v>
      </c>
      <c r="I241" s="817">
        <v>160006006</v>
      </c>
      <c r="J241" s="917">
        <v>24</v>
      </c>
      <c r="L241" s="854">
        <f t="shared" si="10"/>
        <v>1200</v>
      </c>
      <c r="M241" s="854">
        <f t="shared" si="11"/>
        <v>50</v>
      </c>
      <c r="N241" s="854">
        <f>SUM(L232:L241)</f>
        <v>1498.9917811656942</v>
      </c>
    </row>
    <row r="242" spans="1:14" ht="16.5" customHeight="1">
      <c r="A242" s="825" t="s">
        <v>3757</v>
      </c>
      <c r="B242" s="808" t="b">
        <v>1</v>
      </c>
      <c r="C242" s="809" t="s">
        <v>3758</v>
      </c>
      <c r="D242" s="810" t="s">
        <v>228</v>
      </c>
      <c r="E242" s="819">
        <v>1</v>
      </c>
      <c r="F242" s="819">
        <v>1.5</v>
      </c>
      <c r="G242" s="819">
        <v>151</v>
      </c>
      <c r="H242" s="851">
        <v>100</v>
      </c>
      <c r="I242" s="819">
        <v>160006007</v>
      </c>
      <c r="J242" s="922">
        <v>1</v>
      </c>
      <c r="L242" s="854">
        <f t="shared" si="10"/>
        <v>1</v>
      </c>
      <c r="M242" s="854">
        <f t="shared" si="11"/>
        <v>1</v>
      </c>
    </row>
    <row r="243" spans="1:14" ht="16.5" customHeight="1">
      <c r="A243" s="825" t="s">
        <v>3757</v>
      </c>
      <c r="B243" s="808" t="b">
        <v>1</v>
      </c>
      <c r="C243" s="809" t="s">
        <v>3758</v>
      </c>
      <c r="D243" s="810" t="s">
        <v>228</v>
      </c>
      <c r="E243" s="819">
        <v>2</v>
      </c>
      <c r="F243" s="819">
        <v>1.5</v>
      </c>
      <c r="G243" s="819">
        <v>152</v>
      </c>
      <c r="H243" s="851">
        <v>100</v>
      </c>
      <c r="I243" s="819">
        <v>160006007</v>
      </c>
      <c r="J243" s="819">
        <v>2</v>
      </c>
      <c r="L243" s="854">
        <f t="shared" si="10"/>
        <v>2</v>
      </c>
      <c r="M243" s="854">
        <f t="shared" si="11"/>
        <v>1</v>
      </c>
    </row>
    <row r="244" spans="1:14" ht="16.5" customHeight="1">
      <c r="A244" s="825" t="s">
        <v>3757</v>
      </c>
      <c r="B244" s="808" t="b">
        <v>1</v>
      </c>
      <c r="C244" s="809" t="s">
        <v>3758</v>
      </c>
      <c r="D244" s="810" t="s">
        <v>228</v>
      </c>
      <c r="E244" s="819">
        <v>3</v>
      </c>
      <c r="F244" s="819">
        <v>1.5</v>
      </c>
      <c r="G244" s="819">
        <v>153</v>
      </c>
      <c r="H244" s="851">
        <v>100</v>
      </c>
      <c r="I244" s="819">
        <v>160006007</v>
      </c>
      <c r="J244" s="819">
        <v>2</v>
      </c>
      <c r="L244" s="854">
        <f t="shared" si="10"/>
        <v>2</v>
      </c>
      <c r="M244" s="854">
        <f t="shared" si="11"/>
        <v>1</v>
      </c>
    </row>
    <row r="245" spans="1:14" ht="16.5" customHeight="1">
      <c r="A245" s="825" t="s">
        <v>3757</v>
      </c>
      <c r="B245" s="808" t="b">
        <v>1</v>
      </c>
      <c r="C245" s="809" t="s">
        <v>3758</v>
      </c>
      <c r="D245" s="810" t="s">
        <v>228</v>
      </c>
      <c r="E245" s="819">
        <v>4</v>
      </c>
      <c r="F245" s="819">
        <v>1.5</v>
      </c>
      <c r="G245" s="819">
        <v>154</v>
      </c>
      <c r="H245" s="848">
        <v>95</v>
      </c>
      <c r="I245" s="819">
        <v>160006007</v>
      </c>
      <c r="J245" s="819">
        <v>2</v>
      </c>
      <c r="L245" s="854">
        <f t="shared" si="10"/>
        <v>2.1052631578947367</v>
      </c>
      <c r="M245" s="854">
        <f t="shared" si="11"/>
        <v>1.0526315789473684</v>
      </c>
    </row>
    <row r="246" spans="1:14" ht="16.5" customHeight="1">
      <c r="A246" s="825" t="s">
        <v>3757</v>
      </c>
      <c r="B246" s="808" t="b">
        <v>1</v>
      </c>
      <c r="C246" s="809" t="s">
        <v>3758</v>
      </c>
      <c r="D246" s="810" t="s">
        <v>228</v>
      </c>
      <c r="E246" s="819">
        <v>5</v>
      </c>
      <c r="F246" s="819">
        <v>1.5</v>
      </c>
      <c r="G246" s="819">
        <v>155</v>
      </c>
      <c r="H246" s="848">
        <v>85</v>
      </c>
      <c r="I246" s="819">
        <v>160006007</v>
      </c>
      <c r="J246" s="819">
        <v>2</v>
      </c>
      <c r="L246" s="854">
        <f t="shared" si="10"/>
        <v>2.3529411764705883</v>
      </c>
      <c r="M246" s="854">
        <f t="shared" si="11"/>
        <v>1.1764705882352942</v>
      </c>
    </row>
    <row r="247" spans="1:14" ht="16.5" customHeight="1">
      <c r="A247" s="825" t="s">
        <v>3757</v>
      </c>
      <c r="B247" s="808" t="b">
        <v>1</v>
      </c>
      <c r="C247" s="809" t="s">
        <v>3758</v>
      </c>
      <c r="D247" s="810" t="s">
        <v>228</v>
      </c>
      <c r="E247" s="819">
        <v>6</v>
      </c>
      <c r="F247" s="819">
        <v>1.5</v>
      </c>
      <c r="G247" s="819">
        <v>156</v>
      </c>
      <c r="H247" s="848">
        <v>75</v>
      </c>
      <c r="I247" s="812">
        <v>160006007</v>
      </c>
      <c r="J247" s="819">
        <v>2</v>
      </c>
      <c r="L247" s="854">
        <f t="shared" si="10"/>
        <v>2.6666666666666665</v>
      </c>
      <c r="M247" s="854">
        <f t="shared" si="11"/>
        <v>1.3333333333333333</v>
      </c>
    </row>
    <row r="248" spans="1:14" ht="16.5" customHeight="1">
      <c r="A248" s="825" t="s">
        <v>3757</v>
      </c>
      <c r="B248" s="808" t="b">
        <v>1</v>
      </c>
      <c r="C248" s="809" t="s">
        <v>3758</v>
      </c>
      <c r="D248" s="810" t="s">
        <v>228</v>
      </c>
      <c r="E248" s="819">
        <v>7</v>
      </c>
      <c r="F248" s="819">
        <v>1.5</v>
      </c>
      <c r="G248" s="819">
        <v>157</v>
      </c>
      <c r="H248" s="848">
        <v>60</v>
      </c>
      <c r="I248" s="812">
        <v>160006007</v>
      </c>
      <c r="J248" s="819">
        <v>2</v>
      </c>
      <c r="L248" s="854">
        <f t="shared" si="10"/>
        <v>3.3333333333333335</v>
      </c>
      <c r="M248" s="854">
        <f t="shared" si="11"/>
        <v>1.6666666666666667</v>
      </c>
    </row>
    <row r="249" spans="1:14" ht="16.5" customHeight="1">
      <c r="A249" s="825" t="s">
        <v>3757</v>
      </c>
      <c r="B249" s="808" t="b">
        <v>1</v>
      </c>
      <c r="C249" s="809" t="s">
        <v>3758</v>
      </c>
      <c r="D249" s="810" t="s">
        <v>228</v>
      </c>
      <c r="E249" s="819">
        <v>8</v>
      </c>
      <c r="F249" s="819">
        <v>1.5</v>
      </c>
      <c r="G249" s="819">
        <v>158</v>
      </c>
      <c r="H249" s="848">
        <v>45</v>
      </c>
      <c r="I249" s="812">
        <v>160006007</v>
      </c>
      <c r="J249" s="819">
        <v>2</v>
      </c>
      <c r="L249" s="854">
        <f t="shared" si="10"/>
        <v>4.4444444444444446</v>
      </c>
      <c r="M249" s="854">
        <f t="shared" si="11"/>
        <v>2.2222222222222223</v>
      </c>
    </row>
    <row r="250" spans="1:14" ht="16.5" customHeight="1">
      <c r="A250" s="825" t="s">
        <v>3757</v>
      </c>
      <c r="B250" s="808" t="b">
        <v>1</v>
      </c>
      <c r="C250" s="809" t="s">
        <v>3758</v>
      </c>
      <c r="D250" s="810" t="s">
        <v>228</v>
      </c>
      <c r="E250" s="819">
        <v>9</v>
      </c>
      <c r="F250" s="819">
        <v>1.5</v>
      </c>
      <c r="G250" s="819">
        <v>159</v>
      </c>
      <c r="H250" s="848">
        <v>30</v>
      </c>
      <c r="I250" s="812">
        <v>160006007</v>
      </c>
      <c r="J250" s="819">
        <v>2</v>
      </c>
      <c r="L250" s="854">
        <f t="shared" si="10"/>
        <v>6.666666666666667</v>
      </c>
      <c r="M250" s="854">
        <f t="shared" si="11"/>
        <v>3.3333333333333335</v>
      </c>
    </row>
    <row r="251" spans="1:14" ht="16.5" customHeight="1">
      <c r="A251" s="825" t="s">
        <v>3757</v>
      </c>
      <c r="B251" s="808" t="b">
        <v>1</v>
      </c>
      <c r="C251" s="809" t="s">
        <v>3758</v>
      </c>
      <c r="D251" s="810" t="s">
        <v>228</v>
      </c>
      <c r="E251" s="819">
        <v>10</v>
      </c>
      <c r="F251" s="819">
        <v>1.5</v>
      </c>
      <c r="G251" s="819">
        <v>160</v>
      </c>
      <c r="H251" s="848">
        <v>15</v>
      </c>
      <c r="I251" s="812">
        <v>160006007</v>
      </c>
      <c r="J251" s="819">
        <v>3</v>
      </c>
      <c r="K251" s="920">
        <f>AVERAGE(J242:J251)</f>
        <v>2</v>
      </c>
      <c r="L251" s="854">
        <f t="shared" si="10"/>
        <v>20</v>
      </c>
      <c r="M251" s="854">
        <f t="shared" si="11"/>
        <v>6.666666666666667</v>
      </c>
      <c r="N251" s="854">
        <f>SUM(L242:L251)</f>
        <v>46.569315445476434</v>
      </c>
    </row>
    <row r="252" spans="1:14" ht="16.5" customHeight="1">
      <c r="A252" s="825" t="s">
        <v>3759</v>
      </c>
      <c r="B252" s="808" t="b">
        <v>1</v>
      </c>
      <c r="C252" s="813" t="s">
        <v>3758</v>
      </c>
      <c r="D252" s="814" t="s">
        <v>3748</v>
      </c>
      <c r="E252" s="820">
        <v>1</v>
      </c>
      <c r="F252" s="820">
        <v>1.5</v>
      </c>
      <c r="G252" s="820">
        <v>152</v>
      </c>
      <c r="H252" s="852">
        <v>100</v>
      </c>
      <c r="I252" s="820">
        <v>160006007</v>
      </c>
      <c r="J252" s="922">
        <v>1</v>
      </c>
      <c r="L252" s="854">
        <f t="shared" si="10"/>
        <v>1</v>
      </c>
      <c r="M252" s="854">
        <f t="shared" si="11"/>
        <v>1</v>
      </c>
    </row>
    <row r="253" spans="1:14" ht="16.5" customHeight="1">
      <c r="A253" s="825" t="s">
        <v>3759</v>
      </c>
      <c r="B253" s="808" t="b">
        <v>1</v>
      </c>
      <c r="C253" s="813" t="s">
        <v>3758</v>
      </c>
      <c r="D253" s="814" t="s">
        <v>3748</v>
      </c>
      <c r="E253" s="820">
        <v>2</v>
      </c>
      <c r="F253" s="820">
        <v>1.5</v>
      </c>
      <c r="G253" s="820">
        <v>154</v>
      </c>
      <c r="H253" s="852">
        <v>100</v>
      </c>
      <c r="I253" s="820">
        <v>160006007</v>
      </c>
      <c r="J253" s="922">
        <v>2</v>
      </c>
      <c r="L253" s="854">
        <f t="shared" si="10"/>
        <v>2</v>
      </c>
      <c r="M253" s="854">
        <f t="shared" si="11"/>
        <v>1</v>
      </c>
    </row>
    <row r="254" spans="1:14" ht="16.5" customHeight="1">
      <c r="A254" s="825" t="s">
        <v>3759</v>
      </c>
      <c r="B254" s="808" t="b">
        <v>1</v>
      </c>
      <c r="C254" s="813" t="s">
        <v>3758</v>
      </c>
      <c r="D254" s="814" t="s">
        <v>3748</v>
      </c>
      <c r="E254" s="820">
        <v>3</v>
      </c>
      <c r="F254" s="820">
        <v>1.5</v>
      </c>
      <c r="G254" s="820">
        <v>156</v>
      </c>
      <c r="H254" s="852">
        <v>100</v>
      </c>
      <c r="I254" s="820">
        <v>160006007</v>
      </c>
      <c r="J254" s="820">
        <v>3</v>
      </c>
      <c r="L254" s="854">
        <f t="shared" si="10"/>
        <v>3</v>
      </c>
      <c r="M254" s="854">
        <f t="shared" si="11"/>
        <v>1</v>
      </c>
    </row>
    <row r="255" spans="1:14" ht="16.5" customHeight="1">
      <c r="A255" s="825" t="s">
        <v>3759</v>
      </c>
      <c r="B255" s="808" t="b">
        <v>1</v>
      </c>
      <c r="C255" s="813" t="s">
        <v>3758</v>
      </c>
      <c r="D255" s="814" t="s">
        <v>3748</v>
      </c>
      <c r="E255" s="820">
        <v>4</v>
      </c>
      <c r="F255" s="820">
        <v>1.5</v>
      </c>
      <c r="G255" s="820">
        <v>158</v>
      </c>
      <c r="H255" s="852">
        <v>95</v>
      </c>
      <c r="I255" s="820">
        <v>160006007</v>
      </c>
      <c r="J255" s="820">
        <v>3</v>
      </c>
      <c r="L255" s="854">
        <f t="shared" si="10"/>
        <v>3.1578947368421053</v>
      </c>
      <c r="M255" s="854">
        <f t="shared" si="11"/>
        <v>1.0526315789473684</v>
      </c>
    </row>
    <row r="256" spans="1:14" ht="16.5" customHeight="1">
      <c r="A256" s="825" t="s">
        <v>3759</v>
      </c>
      <c r="B256" s="808" t="b">
        <v>1</v>
      </c>
      <c r="C256" s="813" t="s">
        <v>3758</v>
      </c>
      <c r="D256" s="814" t="s">
        <v>3748</v>
      </c>
      <c r="E256" s="820">
        <v>5</v>
      </c>
      <c r="F256" s="820">
        <v>1.5</v>
      </c>
      <c r="G256" s="820">
        <v>160</v>
      </c>
      <c r="H256" s="852">
        <v>85</v>
      </c>
      <c r="I256" s="820">
        <v>160006007</v>
      </c>
      <c r="J256" s="820">
        <v>3</v>
      </c>
      <c r="L256" s="854">
        <f t="shared" si="10"/>
        <v>3.5294117647058822</v>
      </c>
      <c r="M256" s="854">
        <f t="shared" si="11"/>
        <v>1.1764705882352942</v>
      </c>
    </row>
    <row r="257" spans="1:14" ht="16.5" customHeight="1">
      <c r="A257" s="825" t="s">
        <v>3759</v>
      </c>
      <c r="B257" s="808" t="b">
        <v>1</v>
      </c>
      <c r="C257" s="813" t="s">
        <v>3758</v>
      </c>
      <c r="D257" s="814" t="s">
        <v>3748</v>
      </c>
      <c r="E257" s="820">
        <v>6</v>
      </c>
      <c r="F257" s="820">
        <v>1.5</v>
      </c>
      <c r="G257" s="820">
        <v>162</v>
      </c>
      <c r="H257" s="850">
        <v>75</v>
      </c>
      <c r="I257" s="816">
        <v>160006007</v>
      </c>
      <c r="J257" s="820">
        <v>3</v>
      </c>
      <c r="L257" s="854">
        <f t="shared" si="10"/>
        <v>4</v>
      </c>
      <c r="M257" s="854">
        <f t="shared" si="11"/>
        <v>1.3333333333333333</v>
      </c>
    </row>
    <row r="258" spans="1:14" ht="16.5" customHeight="1">
      <c r="A258" s="825" t="s">
        <v>3759</v>
      </c>
      <c r="B258" s="808" t="b">
        <v>1</v>
      </c>
      <c r="C258" s="813" t="s">
        <v>3758</v>
      </c>
      <c r="D258" s="814" t="s">
        <v>3748</v>
      </c>
      <c r="E258" s="820">
        <v>7</v>
      </c>
      <c r="F258" s="820">
        <v>1.5</v>
      </c>
      <c r="G258" s="820">
        <v>164</v>
      </c>
      <c r="H258" s="850">
        <v>60</v>
      </c>
      <c r="I258" s="816">
        <v>160006007</v>
      </c>
      <c r="J258" s="820">
        <v>3</v>
      </c>
      <c r="L258" s="854">
        <f t="shared" si="10"/>
        <v>5</v>
      </c>
      <c r="M258" s="854">
        <f t="shared" si="11"/>
        <v>1.6666666666666667</v>
      </c>
    </row>
    <row r="259" spans="1:14" ht="16.5" customHeight="1">
      <c r="A259" s="825" t="s">
        <v>3759</v>
      </c>
      <c r="B259" s="808" t="b">
        <v>1</v>
      </c>
      <c r="C259" s="813" t="s">
        <v>3758</v>
      </c>
      <c r="D259" s="814" t="s">
        <v>3748</v>
      </c>
      <c r="E259" s="820">
        <v>8</v>
      </c>
      <c r="F259" s="820">
        <v>1.5</v>
      </c>
      <c r="G259" s="820">
        <v>166</v>
      </c>
      <c r="H259" s="850">
        <v>45</v>
      </c>
      <c r="I259" s="816">
        <v>160006007</v>
      </c>
      <c r="J259" s="820">
        <v>3</v>
      </c>
      <c r="L259" s="854">
        <f t="shared" si="10"/>
        <v>6.666666666666667</v>
      </c>
      <c r="M259" s="854">
        <f t="shared" si="11"/>
        <v>2.2222222222222223</v>
      </c>
    </row>
    <row r="260" spans="1:14" ht="16.5" customHeight="1">
      <c r="A260" s="825" t="s">
        <v>3759</v>
      </c>
      <c r="B260" s="808" t="b">
        <v>1</v>
      </c>
      <c r="C260" s="813" t="s">
        <v>3758</v>
      </c>
      <c r="D260" s="814" t="s">
        <v>3748</v>
      </c>
      <c r="E260" s="820">
        <v>9</v>
      </c>
      <c r="F260" s="820">
        <v>1.5</v>
      </c>
      <c r="G260" s="820">
        <v>168</v>
      </c>
      <c r="H260" s="850">
        <v>30</v>
      </c>
      <c r="I260" s="816">
        <v>160006007</v>
      </c>
      <c r="J260" s="820">
        <v>3</v>
      </c>
      <c r="L260" s="854">
        <f t="shared" si="10"/>
        <v>10</v>
      </c>
      <c r="M260" s="854">
        <f t="shared" si="11"/>
        <v>3.3333333333333335</v>
      </c>
    </row>
    <row r="261" spans="1:14" ht="16.5" customHeight="1">
      <c r="A261" s="825" t="s">
        <v>3759</v>
      </c>
      <c r="B261" s="808" t="b">
        <v>1</v>
      </c>
      <c r="C261" s="813" t="s">
        <v>3758</v>
      </c>
      <c r="D261" s="814" t="s">
        <v>3748</v>
      </c>
      <c r="E261" s="820">
        <v>10</v>
      </c>
      <c r="F261" s="820">
        <v>1.5</v>
      </c>
      <c r="G261" s="820">
        <v>170</v>
      </c>
      <c r="H261" s="850">
        <v>15</v>
      </c>
      <c r="I261" s="816">
        <v>160006007</v>
      </c>
      <c r="J261" s="820">
        <v>6</v>
      </c>
      <c r="K261" s="920">
        <f>AVERAGE(J252:J261)</f>
        <v>3</v>
      </c>
      <c r="L261" s="854">
        <f t="shared" si="10"/>
        <v>40</v>
      </c>
      <c r="M261" s="854">
        <f t="shared" si="11"/>
        <v>6.666666666666667</v>
      </c>
      <c r="N261" s="854">
        <f>SUM(L252:L261)</f>
        <v>78.353973168214651</v>
      </c>
    </row>
    <row r="262" spans="1:14" ht="16.5" customHeight="1">
      <c r="A262" s="825" t="s">
        <v>3760</v>
      </c>
      <c r="B262" s="808" t="b">
        <v>1</v>
      </c>
      <c r="C262" s="809" t="s">
        <v>3758</v>
      </c>
      <c r="D262" s="810" t="s">
        <v>3750</v>
      </c>
      <c r="E262" s="819">
        <v>1</v>
      </c>
      <c r="F262" s="819">
        <v>1.5</v>
      </c>
      <c r="G262" s="819">
        <v>153</v>
      </c>
      <c r="H262" s="851">
        <v>100</v>
      </c>
      <c r="I262" s="819">
        <v>160006007</v>
      </c>
      <c r="J262" s="922">
        <v>1</v>
      </c>
      <c r="L262" s="854">
        <f t="shared" si="10"/>
        <v>1</v>
      </c>
      <c r="M262" s="854">
        <f t="shared" si="11"/>
        <v>1</v>
      </c>
    </row>
    <row r="263" spans="1:14" ht="16.5" customHeight="1">
      <c r="A263" s="825" t="s">
        <v>3760</v>
      </c>
      <c r="B263" s="808" t="b">
        <v>1</v>
      </c>
      <c r="C263" s="809" t="s">
        <v>3758</v>
      </c>
      <c r="D263" s="810" t="s">
        <v>3750</v>
      </c>
      <c r="E263" s="819">
        <v>2</v>
      </c>
      <c r="F263" s="819">
        <v>1.5</v>
      </c>
      <c r="G263" s="819">
        <v>156</v>
      </c>
      <c r="H263" s="851">
        <v>100</v>
      </c>
      <c r="I263" s="819">
        <v>160006007</v>
      </c>
      <c r="J263" s="922">
        <v>2</v>
      </c>
      <c r="L263" s="854">
        <f t="shared" si="10"/>
        <v>2</v>
      </c>
      <c r="M263" s="854">
        <f t="shared" si="11"/>
        <v>1</v>
      </c>
    </row>
    <row r="264" spans="1:14" ht="16.5" customHeight="1">
      <c r="A264" s="825" t="s">
        <v>3760</v>
      </c>
      <c r="B264" s="808" t="b">
        <v>1</v>
      </c>
      <c r="C264" s="809" t="s">
        <v>3758</v>
      </c>
      <c r="D264" s="810" t="s">
        <v>3750</v>
      </c>
      <c r="E264" s="819">
        <v>3</v>
      </c>
      <c r="F264" s="819">
        <v>1.5</v>
      </c>
      <c r="G264" s="819">
        <v>159</v>
      </c>
      <c r="H264" s="851">
        <v>100</v>
      </c>
      <c r="I264" s="819">
        <v>160006007</v>
      </c>
      <c r="J264" s="922">
        <v>3</v>
      </c>
      <c r="L264" s="854">
        <f t="shared" si="10"/>
        <v>3</v>
      </c>
      <c r="M264" s="854">
        <f t="shared" si="11"/>
        <v>1</v>
      </c>
    </row>
    <row r="265" spans="1:14" ht="16.5" customHeight="1">
      <c r="A265" s="825" t="s">
        <v>3760</v>
      </c>
      <c r="B265" s="808" t="b">
        <v>1</v>
      </c>
      <c r="C265" s="809" t="s">
        <v>3758</v>
      </c>
      <c r="D265" s="810" t="s">
        <v>3750</v>
      </c>
      <c r="E265" s="819">
        <v>4</v>
      </c>
      <c r="F265" s="819">
        <v>1.5</v>
      </c>
      <c r="G265" s="819">
        <v>162</v>
      </c>
      <c r="H265" s="851">
        <v>95</v>
      </c>
      <c r="I265" s="819">
        <v>160006007</v>
      </c>
      <c r="J265" s="819">
        <v>4</v>
      </c>
      <c r="L265" s="854">
        <f t="shared" si="10"/>
        <v>4.2105263157894735</v>
      </c>
      <c r="M265" s="854">
        <f t="shared" si="11"/>
        <v>1.0526315789473684</v>
      </c>
    </row>
    <row r="266" spans="1:14" ht="16.5" customHeight="1">
      <c r="A266" s="825" t="s">
        <v>3760</v>
      </c>
      <c r="B266" s="808" t="b">
        <v>1</v>
      </c>
      <c r="C266" s="809" t="s">
        <v>3758</v>
      </c>
      <c r="D266" s="810" t="s">
        <v>3750</v>
      </c>
      <c r="E266" s="819">
        <v>5</v>
      </c>
      <c r="F266" s="819">
        <v>1.5</v>
      </c>
      <c r="G266" s="819">
        <v>165</v>
      </c>
      <c r="H266" s="851">
        <v>85</v>
      </c>
      <c r="I266" s="819">
        <v>160006007</v>
      </c>
      <c r="J266" s="819">
        <v>4</v>
      </c>
      <c r="L266" s="854">
        <f t="shared" si="10"/>
        <v>4.7058823529411766</v>
      </c>
      <c r="M266" s="854">
        <f t="shared" si="11"/>
        <v>1.1764705882352942</v>
      </c>
    </row>
    <row r="267" spans="1:14" ht="16.5" customHeight="1">
      <c r="A267" s="825" t="s">
        <v>3760</v>
      </c>
      <c r="B267" s="808" t="b">
        <v>1</v>
      </c>
      <c r="C267" s="809" t="s">
        <v>3758</v>
      </c>
      <c r="D267" s="810" t="s">
        <v>3750</v>
      </c>
      <c r="E267" s="819">
        <v>6</v>
      </c>
      <c r="F267" s="819">
        <v>1.5</v>
      </c>
      <c r="G267" s="819">
        <v>168</v>
      </c>
      <c r="H267" s="848">
        <v>75</v>
      </c>
      <c r="I267" s="812">
        <v>160006007</v>
      </c>
      <c r="J267" s="819">
        <v>4</v>
      </c>
      <c r="L267" s="854">
        <f t="shared" si="10"/>
        <v>5.333333333333333</v>
      </c>
      <c r="M267" s="854">
        <f t="shared" si="11"/>
        <v>1.3333333333333333</v>
      </c>
    </row>
    <row r="268" spans="1:14" ht="16.5" customHeight="1">
      <c r="A268" s="825" t="s">
        <v>3760</v>
      </c>
      <c r="B268" s="808" t="b">
        <v>1</v>
      </c>
      <c r="C268" s="809" t="s">
        <v>3758</v>
      </c>
      <c r="D268" s="810" t="s">
        <v>3750</v>
      </c>
      <c r="E268" s="819">
        <v>7</v>
      </c>
      <c r="F268" s="819">
        <v>1.5</v>
      </c>
      <c r="G268" s="819">
        <v>171</v>
      </c>
      <c r="H268" s="848">
        <v>60</v>
      </c>
      <c r="I268" s="812">
        <v>160006007</v>
      </c>
      <c r="J268" s="819">
        <v>4</v>
      </c>
      <c r="L268" s="854">
        <f t="shared" ref="L268:L321" si="12">J268*M268</f>
        <v>6.666666666666667</v>
      </c>
      <c r="M268" s="854">
        <f t="shared" ref="M268:M321" si="13">100/H268</f>
        <v>1.6666666666666667</v>
      </c>
    </row>
    <row r="269" spans="1:14" ht="16.5" customHeight="1">
      <c r="A269" s="825" t="s">
        <v>3760</v>
      </c>
      <c r="B269" s="808" t="b">
        <v>1</v>
      </c>
      <c r="C269" s="809" t="s">
        <v>3758</v>
      </c>
      <c r="D269" s="810" t="s">
        <v>3750</v>
      </c>
      <c r="E269" s="819">
        <v>8</v>
      </c>
      <c r="F269" s="819">
        <v>1.5</v>
      </c>
      <c r="G269" s="819">
        <v>174</v>
      </c>
      <c r="H269" s="848">
        <v>45</v>
      </c>
      <c r="I269" s="812">
        <v>160006007</v>
      </c>
      <c r="J269" s="819">
        <v>4</v>
      </c>
      <c r="L269" s="854">
        <f t="shared" si="12"/>
        <v>8.8888888888888893</v>
      </c>
      <c r="M269" s="854">
        <f t="shared" si="13"/>
        <v>2.2222222222222223</v>
      </c>
    </row>
    <row r="270" spans="1:14" ht="16.5" customHeight="1">
      <c r="A270" s="825" t="s">
        <v>3760</v>
      </c>
      <c r="B270" s="808" t="b">
        <v>1</v>
      </c>
      <c r="C270" s="809" t="s">
        <v>3758</v>
      </c>
      <c r="D270" s="810" t="s">
        <v>3750</v>
      </c>
      <c r="E270" s="819">
        <v>9</v>
      </c>
      <c r="F270" s="819">
        <v>1.5</v>
      </c>
      <c r="G270" s="819">
        <v>177</v>
      </c>
      <c r="H270" s="848">
        <v>30</v>
      </c>
      <c r="I270" s="812">
        <v>160006007</v>
      </c>
      <c r="J270" s="819">
        <v>4</v>
      </c>
      <c r="L270" s="854">
        <f t="shared" si="12"/>
        <v>13.333333333333334</v>
      </c>
      <c r="M270" s="854">
        <f t="shared" si="13"/>
        <v>3.3333333333333335</v>
      </c>
    </row>
    <row r="271" spans="1:14" ht="16.5" customHeight="1">
      <c r="A271" s="825" t="s">
        <v>3760</v>
      </c>
      <c r="B271" s="808" t="b">
        <v>1</v>
      </c>
      <c r="C271" s="809" t="s">
        <v>3758</v>
      </c>
      <c r="D271" s="810" t="s">
        <v>3750</v>
      </c>
      <c r="E271" s="819">
        <v>10</v>
      </c>
      <c r="F271" s="819">
        <v>1.5</v>
      </c>
      <c r="G271" s="819">
        <v>180</v>
      </c>
      <c r="H271" s="848">
        <v>15</v>
      </c>
      <c r="I271" s="812">
        <v>160006007</v>
      </c>
      <c r="J271" s="819">
        <v>10</v>
      </c>
      <c r="K271" s="920">
        <f>AVERAGE(J262:J271)</f>
        <v>4</v>
      </c>
      <c r="L271" s="854">
        <f t="shared" si="12"/>
        <v>66.666666666666671</v>
      </c>
      <c r="M271" s="854">
        <f t="shared" si="13"/>
        <v>6.666666666666667</v>
      </c>
      <c r="N271" s="854">
        <f>SUM(L262:L271)</f>
        <v>115.80529755761955</v>
      </c>
    </row>
    <row r="272" spans="1:14" ht="16.5" customHeight="1">
      <c r="A272" s="825" t="s">
        <v>3761</v>
      </c>
      <c r="B272" s="808" t="b">
        <v>1</v>
      </c>
      <c r="C272" s="813" t="s">
        <v>3758</v>
      </c>
      <c r="D272" s="814" t="s">
        <v>3752</v>
      </c>
      <c r="E272" s="820">
        <v>1</v>
      </c>
      <c r="F272" s="820">
        <v>1.5</v>
      </c>
      <c r="G272" s="820">
        <v>154</v>
      </c>
      <c r="H272" s="852">
        <v>100</v>
      </c>
      <c r="I272" s="820">
        <v>160006007</v>
      </c>
      <c r="J272" s="916">
        <v>1</v>
      </c>
      <c r="L272" s="854">
        <f t="shared" si="12"/>
        <v>1</v>
      </c>
      <c r="M272" s="854">
        <f t="shared" si="13"/>
        <v>1</v>
      </c>
    </row>
    <row r="273" spans="1:14" ht="16.5" customHeight="1">
      <c r="A273" s="825" t="s">
        <v>3761</v>
      </c>
      <c r="B273" s="808" t="b">
        <v>1</v>
      </c>
      <c r="C273" s="813" t="s">
        <v>3758</v>
      </c>
      <c r="D273" s="814" t="s">
        <v>3752</v>
      </c>
      <c r="E273" s="820">
        <v>2</v>
      </c>
      <c r="F273" s="820">
        <v>1.5</v>
      </c>
      <c r="G273" s="820">
        <v>158</v>
      </c>
      <c r="H273" s="852">
        <v>100</v>
      </c>
      <c r="I273" s="820">
        <v>160006007</v>
      </c>
      <c r="J273" s="916">
        <v>2</v>
      </c>
      <c r="L273" s="854">
        <f t="shared" si="12"/>
        <v>2</v>
      </c>
      <c r="M273" s="854">
        <f t="shared" si="13"/>
        <v>1</v>
      </c>
    </row>
    <row r="274" spans="1:14" ht="16.5" customHeight="1">
      <c r="A274" s="825" t="s">
        <v>3761</v>
      </c>
      <c r="B274" s="808" t="b">
        <v>1</v>
      </c>
      <c r="C274" s="813" t="s">
        <v>3758</v>
      </c>
      <c r="D274" s="814" t="s">
        <v>3752</v>
      </c>
      <c r="E274" s="820">
        <v>3</v>
      </c>
      <c r="F274" s="820">
        <v>1.5</v>
      </c>
      <c r="G274" s="820">
        <v>162</v>
      </c>
      <c r="H274" s="852">
        <v>100</v>
      </c>
      <c r="I274" s="820">
        <v>160006007</v>
      </c>
      <c r="J274" s="916">
        <v>3</v>
      </c>
      <c r="L274" s="854">
        <f t="shared" si="12"/>
        <v>3</v>
      </c>
      <c r="M274" s="854">
        <f t="shared" si="13"/>
        <v>1</v>
      </c>
    </row>
    <row r="275" spans="1:14" ht="16.5" customHeight="1">
      <c r="A275" s="825" t="s">
        <v>3761</v>
      </c>
      <c r="B275" s="808" t="b">
        <v>1</v>
      </c>
      <c r="C275" s="813" t="s">
        <v>3758</v>
      </c>
      <c r="D275" s="814" t="s">
        <v>3752</v>
      </c>
      <c r="E275" s="820">
        <v>4</v>
      </c>
      <c r="F275" s="820">
        <v>1.5</v>
      </c>
      <c r="G275" s="820">
        <v>166</v>
      </c>
      <c r="H275" s="850">
        <v>70</v>
      </c>
      <c r="I275" s="820">
        <v>160006007</v>
      </c>
      <c r="J275" s="916">
        <v>4</v>
      </c>
      <c r="L275" s="854">
        <f t="shared" si="12"/>
        <v>5.7142857142857144</v>
      </c>
      <c r="M275" s="854">
        <f t="shared" si="13"/>
        <v>1.4285714285714286</v>
      </c>
    </row>
    <row r="276" spans="1:14" ht="16.5" customHeight="1">
      <c r="A276" s="825" t="s">
        <v>3761</v>
      </c>
      <c r="B276" s="808" t="b">
        <v>1</v>
      </c>
      <c r="C276" s="813" t="s">
        <v>3758</v>
      </c>
      <c r="D276" s="814" t="s">
        <v>3752</v>
      </c>
      <c r="E276" s="820">
        <v>5</v>
      </c>
      <c r="F276" s="820">
        <v>1.5</v>
      </c>
      <c r="G276" s="820">
        <v>170</v>
      </c>
      <c r="H276" s="850">
        <v>50</v>
      </c>
      <c r="I276" s="820">
        <v>160006007</v>
      </c>
      <c r="J276" s="820">
        <v>6</v>
      </c>
      <c r="L276" s="854">
        <f t="shared" si="12"/>
        <v>12</v>
      </c>
      <c r="M276" s="854">
        <f t="shared" si="13"/>
        <v>2</v>
      </c>
    </row>
    <row r="277" spans="1:14" ht="16.5" customHeight="1">
      <c r="A277" s="825" t="s">
        <v>3761</v>
      </c>
      <c r="B277" s="808" t="b">
        <v>1</v>
      </c>
      <c r="C277" s="813" t="s">
        <v>3758</v>
      </c>
      <c r="D277" s="814" t="s">
        <v>3752</v>
      </c>
      <c r="E277" s="820">
        <v>6</v>
      </c>
      <c r="F277" s="820">
        <v>1.5</v>
      </c>
      <c r="G277" s="820">
        <v>174</v>
      </c>
      <c r="H277" s="853">
        <v>25</v>
      </c>
      <c r="I277" s="817">
        <v>160006007</v>
      </c>
      <c r="J277" s="917">
        <v>6</v>
      </c>
      <c r="L277" s="854">
        <f t="shared" si="12"/>
        <v>24</v>
      </c>
      <c r="M277" s="854">
        <f t="shared" si="13"/>
        <v>4</v>
      </c>
    </row>
    <row r="278" spans="1:14" ht="16.5" customHeight="1">
      <c r="A278" s="825" t="s">
        <v>3761</v>
      </c>
      <c r="B278" s="808" t="b">
        <v>1</v>
      </c>
      <c r="C278" s="813" t="s">
        <v>3758</v>
      </c>
      <c r="D278" s="814" t="s">
        <v>3752</v>
      </c>
      <c r="E278" s="820">
        <v>7</v>
      </c>
      <c r="F278" s="820">
        <v>1.5</v>
      </c>
      <c r="G278" s="820">
        <v>178</v>
      </c>
      <c r="H278" s="853">
        <v>13</v>
      </c>
      <c r="I278" s="817">
        <v>160006007</v>
      </c>
      <c r="J278" s="917">
        <v>6</v>
      </c>
      <c r="L278" s="854">
        <f t="shared" si="12"/>
        <v>46.153846153846153</v>
      </c>
      <c r="M278" s="854">
        <f t="shared" si="13"/>
        <v>7.6923076923076925</v>
      </c>
    </row>
    <row r="279" spans="1:14" ht="16.5" customHeight="1">
      <c r="A279" s="825" t="s">
        <v>3761</v>
      </c>
      <c r="B279" s="808" t="b">
        <v>1</v>
      </c>
      <c r="C279" s="813" t="s">
        <v>3758</v>
      </c>
      <c r="D279" s="814" t="s">
        <v>3752</v>
      </c>
      <c r="E279" s="820">
        <v>8</v>
      </c>
      <c r="F279" s="820">
        <v>1.5</v>
      </c>
      <c r="G279" s="820">
        <v>182</v>
      </c>
      <c r="H279" s="853">
        <v>9</v>
      </c>
      <c r="I279" s="817">
        <v>160006007</v>
      </c>
      <c r="J279" s="917">
        <v>6</v>
      </c>
      <c r="L279" s="854">
        <f t="shared" si="12"/>
        <v>66.666666666666657</v>
      </c>
      <c r="M279" s="854">
        <f t="shared" si="13"/>
        <v>11.111111111111111</v>
      </c>
    </row>
    <row r="280" spans="1:14" ht="16.5" customHeight="1">
      <c r="A280" s="825" t="s">
        <v>3761</v>
      </c>
      <c r="B280" s="808" t="b">
        <v>1</v>
      </c>
      <c r="C280" s="813" t="s">
        <v>3758</v>
      </c>
      <c r="D280" s="814" t="s">
        <v>3752</v>
      </c>
      <c r="E280" s="820">
        <v>9</v>
      </c>
      <c r="F280" s="820">
        <v>1.5</v>
      </c>
      <c r="G280" s="820">
        <v>186</v>
      </c>
      <c r="H280" s="853">
        <v>7</v>
      </c>
      <c r="I280" s="817">
        <v>160006007</v>
      </c>
      <c r="J280" s="917">
        <v>6</v>
      </c>
      <c r="L280" s="854">
        <f t="shared" si="12"/>
        <v>85.714285714285722</v>
      </c>
      <c r="M280" s="854">
        <f t="shared" si="13"/>
        <v>14.285714285714286</v>
      </c>
    </row>
    <row r="281" spans="1:14" ht="16.5" customHeight="1">
      <c r="A281" s="825" t="s">
        <v>3761</v>
      </c>
      <c r="B281" s="808" t="b">
        <v>1</v>
      </c>
      <c r="C281" s="813" t="s">
        <v>3758</v>
      </c>
      <c r="D281" s="814" t="s">
        <v>3752</v>
      </c>
      <c r="E281" s="820">
        <v>10</v>
      </c>
      <c r="F281" s="820">
        <v>1.5</v>
      </c>
      <c r="G281" s="820">
        <v>190</v>
      </c>
      <c r="H281" s="853">
        <v>3</v>
      </c>
      <c r="I281" s="817">
        <v>160006007</v>
      </c>
      <c r="J281" s="917">
        <v>20</v>
      </c>
      <c r="K281" s="920">
        <f>AVERAGE(J272:J281)</f>
        <v>6</v>
      </c>
      <c r="L281" s="854">
        <f t="shared" si="12"/>
        <v>666.66666666666674</v>
      </c>
      <c r="M281" s="854">
        <f t="shared" si="13"/>
        <v>33.333333333333336</v>
      </c>
      <c r="N281" s="854">
        <f>SUM(L272:L281)</f>
        <v>912.915750915751</v>
      </c>
    </row>
    <row r="282" spans="1:14" ht="16.5" customHeight="1">
      <c r="A282" s="826" t="s">
        <v>3757</v>
      </c>
      <c r="B282" s="808" t="b">
        <v>1</v>
      </c>
      <c r="C282" s="809" t="s">
        <v>3762</v>
      </c>
      <c r="D282" s="810" t="s">
        <v>228</v>
      </c>
      <c r="E282" s="819">
        <v>1</v>
      </c>
      <c r="F282" s="819">
        <v>1.5</v>
      </c>
      <c r="G282" s="819">
        <v>151</v>
      </c>
      <c r="H282" s="851">
        <v>100</v>
      </c>
      <c r="I282" s="819">
        <v>160006008</v>
      </c>
      <c r="J282" s="819">
        <v>1</v>
      </c>
      <c r="L282" s="854">
        <f t="shared" si="12"/>
        <v>1</v>
      </c>
      <c r="M282" s="854">
        <f t="shared" si="13"/>
        <v>1</v>
      </c>
    </row>
    <row r="283" spans="1:14" ht="16.5" customHeight="1">
      <c r="A283" s="826" t="s">
        <v>3757</v>
      </c>
      <c r="B283" s="808" t="b">
        <v>1</v>
      </c>
      <c r="C283" s="809" t="s">
        <v>3762</v>
      </c>
      <c r="D283" s="810" t="s">
        <v>228</v>
      </c>
      <c r="E283" s="819">
        <v>2</v>
      </c>
      <c r="F283" s="819">
        <v>1.5</v>
      </c>
      <c r="G283" s="819">
        <v>152</v>
      </c>
      <c r="H283" s="851">
        <v>100</v>
      </c>
      <c r="I283" s="819">
        <v>160006008</v>
      </c>
      <c r="J283" s="819">
        <v>2</v>
      </c>
      <c r="L283" s="854">
        <f t="shared" si="12"/>
        <v>2</v>
      </c>
      <c r="M283" s="854">
        <f t="shared" si="13"/>
        <v>1</v>
      </c>
    </row>
    <row r="284" spans="1:14" ht="16.5" customHeight="1">
      <c r="A284" s="826" t="s">
        <v>3757</v>
      </c>
      <c r="B284" s="808" t="b">
        <v>1</v>
      </c>
      <c r="C284" s="809" t="s">
        <v>3762</v>
      </c>
      <c r="D284" s="810" t="s">
        <v>228</v>
      </c>
      <c r="E284" s="819">
        <v>3</v>
      </c>
      <c r="F284" s="819">
        <v>1.5</v>
      </c>
      <c r="G284" s="819">
        <v>153</v>
      </c>
      <c r="H284" s="851">
        <v>100</v>
      </c>
      <c r="I284" s="819">
        <v>160006008</v>
      </c>
      <c r="J284" s="819">
        <v>2</v>
      </c>
      <c r="L284" s="854">
        <f t="shared" si="12"/>
        <v>2</v>
      </c>
      <c r="M284" s="854">
        <f t="shared" si="13"/>
        <v>1</v>
      </c>
    </row>
    <row r="285" spans="1:14" ht="16.5" customHeight="1">
      <c r="A285" s="826" t="s">
        <v>3757</v>
      </c>
      <c r="B285" s="808" t="b">
        <v>1</v>
      </c>
      <c r="C285" s="809" t="s">
        <v>3762</v>
      </c>
      <c r="D285" s="810" t="s">
        <v>228</v>
      </c>
      <c r="E285" s="819">
        <v>4</v>
      </c>
      <c r="F285" s="819">
        <v>1.5</v>
      </c>
      <c r="G285" s="819">
        <v>154</v>
      </c>
      <c r="H285" s="851">
        <v>95</v>
      </c>
      <c r="I285" s="819">
        <v>160006008</v>
      </c>
      <c r="J285" s="819">
        <v>2</v>
      </c>
      <c r="L285" s="854">
        <f t="shared" si="12"/>
        <v>2.1052631578947367</v>
      </c>
      <c r="M285" s="854">
        <f t="shared" si="13"/>
        <v>1.0526315789473684</v>
      </c>
    </row>
    <row r="286" spans="1:14" ht="16.5" customHeight="1">
      <c r="A286" s="826" t="s">
        <v>3757</v>
      </c>
      <c r="B286" s="808" t="b">
        <v>1</v>
      </c>
      <c r="C286" s="809" t="s">
        <v>3762</v>
      </c>
      <c r="D286" s="810" t="s">
        <v>228</v>
      </c>
      <c r="E286" s="819">
        <v>5</v>
      </c>
      <c r="F286" s="819">
        <v>1.5</v>
      </c>
      <c r="G286" s="819">
        <v>155</v>
      </c>
      <c r="H286" s="851">
        <v>85</v>
      </c>
      <c r="I286" s="819">
        <v>160006008</v>
      </c>
      <c r="J286" s="819">
        <v>2</v>
      </c>
      <c r="L286" s="854">
        <f t="shared" si="12"/>
        <v>2.3529411764705883</v>
      </c>
      <c r="M286" s="854">
        <f t="shared" si="13"/>
        <v>1.1764705882352942</v>
      </c>
    </row>
    <row r="287" spans="1:14" ht="16.5" customHeight="1">
      <c r="A287" s="826" t="s">
        <v>3757</v>
      </c>
      <c r="B287" s="808" t="b">
        <v>1</v>
      </c>
      <c r="C287" s="809" t="s">
        <v>3762</v>
      </c>
      <c r="D287" s="810" t="s">
        <v>228</v>
      </c>
      <c r="E287" s="819">
        <v>6</v>
      </c>
      <c r="F287" s="819">
        <v>1.5</v>
      </c>
      <c r="G287" s="819">
        <v>156</v>
      </c>
      <c r="H287" s="848">
        <v>75</v>
      </c>
      <c r="I287" s="812">
        <v>160006008</v>
      </c>
      <c r="J287" s="819">
        <v>2</v>
      </c>
      <c r="L287" s="854">
        <f t="shared" si="12"/>
        <v>2.6666666666666665</v>
      </c>
      <c r="M287" s="854">
        <f t="shared" si="13"/>
        <v>1.3333333333333333</v>
      </c>
    </row>
    <row r="288" spans="1:14" ht="16.5" customHeight="1">
      <c r="A288" s="826" t="s">
        <v>3757</v>
      </c>
      <c r="B288" s="808" t="b">
        <v>1</v>
      </c>
      <c r="C288" s="809" t="s">
        <v>3762</v>
      </c>
      <c r="D288" s="810" t="s">
        <v>228</v>
      </c>
      <c r="E288" s="819">
        <v>7</v>
      </c>
      <c r="F288" s="819">
        <v>1.5</v>
      </c>
      <c r="G288" s="819">
        <v>157</v>
      </c>
      <c r="H288" s="848">
        <v>60</v>
      </c>
      <c r="I288" s="812">
        <v>160006008</v>
      </c>
      <c r="J288" s="819">
        <v>2</v>
      </c>
      <c r="L288" s="854">
        <f t="shared" si="12"/>
        <v>3.3333333333333335</v>
      </c>
      <c r="M288" s="854">
        <f t="shared" si="13"/>
        <v>1.6666666666666667</v>
      </c>
    </row>
    <row r="289" spans="1:14" ht="16.5" customHeight="1">
      <c r="A289" s="826" t="s">
        <v>3757</v>
      </c>
      <c r="B289" s="808" t="b">
        <v>1</v>
      </c>
      <c r="C289" s="809" t="s">
        <v>3762</v>
      </c>
      <c r="D289" s="810" t="s">
        <v>228</v>
      </c>
      <c r="E289" s="819">
        <v>8</v>
      </c>
      <c r="F289" s="819">
        <v>1.5</v>
      </c>
      <c r="G289" s="819">
        <v>158</v>
      </c>
      <c r="H289" s="848">
        <v>45</v>
      </c>
      <c r="I289" s="812">
        <v>160006008</v>
      </c>
      <c r="J289" s="819">
        <v>2</v>
      </c>
      <c r="L289" s="854">
        <f t="shared" si="12"/>
        <v>4.4444444444444446</v>
      </c>
      <c r="M289" s="854">
        <f t="shared" si="13"/>
        <v>2.2222222222222223</v>
      </c>
    </row>
    <row r="290" spans="1:14" ht="16.5" customHeight="1">
      <c r="A290" s="826" t="s">
        <v>3757</v>
      </c>
      <c r="B290" s="808" t="b">
        <v>1</v>
      </c>
      <c r="C290" s="809" t="s">
        <v>3762</v>
      </c>
      <c r="D290" s="810" t="s">
        <v>228</v>
      </c>
      <c r="E290" s="819">
        <v>9</v>
      </c>
      <c r="F290" s="819">
        <v>1.5</v>
      </c>
      <c r="G290" s="819">
        <v>159</v>
      </c>
      <c r="H290" s="848">
        <v>30</v>
      </c>
      <c r="I290" s="812">
        <v>160006008</v>
      </c>
      <c r="J290" s="819">
        <v>2</v>
      </c>
      <c r="L290" s="854">
        <f t="shared" si="12"/>
        <v>6.666666666666667</v>
      </c>
      <c r="M290" s="854">
        <f t="shared" si="13"/>
        <v>3.3333333333333335</v>
      </c>
    </row>
    <row r="291" spans="1:14" ht="16.5" customHeight="1">
      <c r="A291" s="826" t="s">
        <v>3757</v>
      </c>
      <c r="B291" s="808" t="b">
        <v>1</v>
      </c>
      <c r="C291" s="809" t="s">
        <v>3762</v>
      </c>
      <c r="D291" s="810" t="s">
        <v>228</v>
      </c>
      <c r="E291" s="819">
        <v>10</v>
      </c>
      <c r="F291" s="819">
        <v>1.5</v>
      </c>
      <c r="G291" s="819">
        <v>160</v>
      </c>
      <c r="H291" s="848">
        <v>15</v>
      </c>
      <c r="I291" s="812">
        <v>160006008</v>
      </c>
      <c r="J291" s="819">
        <v>3</v>
      </c>
      <c r="L291" s="854">
        <f t="shared" si="12"/>
        <v>20</v>
      </c>
      <c r="M291" s="854">
        <f t="shared" si="13"/>
        <v>6.666666666666667</v>
      </c>
      <c r="N291" s="854">
        <f>SUM(L282:L291)</f>
        <v>46.569315445476434</v>
      </c>
    </row>
    <row r="292" spans="1:14" ht="16.5" customHeight="1">
      <c r="A292" s="826" t="s">
        <v>3759</v>
      </c>
      <c r="B292" s="808" t="b">
        <v>1</v>
      </c>
      <c r="C292" s="813" t="s">
        <v>3762</v>
      </c>
      <c r="D292" s="814" t="s">
        <v>3748</v>
      </c>
      <c r="E292" s="820">
        <v>1</v>
      </c>
      <c r="F292" s="820">
        <v>1.5</v>
      </c>
      <c r="G292" s="820">
        <v>152</v>
      </c>
      <c r="H292" s="852">
        <v>100</v>
      </c>
      <c r="I292" s="820">
        <v>160006008</v>
      </c>
      <c r="J292" s="820">
        <v>1</v>
      </c>
      <c r="L292" s="854">
        <f t="shared" si="12"/>
        <v>1</v>
      </c>
      <c r="M292" s="854">
        <f t="shared" si="13"/>
        <v>1</v>
      </c>
    </row>
    <row r="293" spans="1:14" ht="16.5" customHeight="1">
      <c r="A293" s="826" t="s">
        <v>3759</v>
      </c>
      <c r="B293" s="808" t="b">
        <v>1</v>
      </c>
      <c r="C293" s="813" t="s">
        <v>3762</v>
      </c>
      <c r="D293" s="814" t="s">
        <v>3748</v>
      </c>
      <c r="E293" s="820">
        <v>2</v>
      </c>
      <c r="F293" s="820">
        <v>1.5</v>
      </c>
      <c r="G293" s="820">
        <v>154</v>
      </c>
      <c r="H293" s="852">
        <v>100</v>
      </c>
      <c r="I293" s="820">
        <v>160006008</v>
      </c>
      <c r="J293" s="820">
        <v>2</v>
      </c>
      <c r="L293" s="854">
        <f t="shared" si="12"/>
        <v>2</v>
      </c>
      <c r="M293" s="854">
        <f t="shared" si="13"/>
        <v>1</v>
      </c>
    </row>
    <row r="294" spans="1:14" ht="16.5" customHeight="1">
      <c r="A294" s="826" t="s">
        <v>3759</v>
      </c>
      <c r="B294" s="808" t="b">
        <v>1</v>
      </c>
      <c r="C294" s="813" t="s">
        <v>3762</v>
      </c>
      <c r="D294" s="814" t="s">
        <v>3748</v>
      </c>
      <c r="E294" s="820">
        <v>3</v>
      </c>
      <c r="F294" s="820">
        <v>1.5</v>
      </c>
      <c r="G294" s="820">
        <v>156</v>
      </c>
      <c r="H294" s="852">
        <v>100</v>
      </c>
      <c r="I294" s="820">
        <v>160006008</v>
      </c>
      <c r="J294" s="820">
        <v>3</v>
      </c>
      <c r="L294" s="854">
        <f t="shared" si="12"/>
        <v>3</v>
      </c>
      <c r="M294" s="854">
        <f t="shared" si="13"/>
        <v>1</v>
      </c>
    </row>
    <row r="295" spans="1:14" ht="16.5" customHeight="1">
      <c r="A295" s="826" t="s">
        <v>3759</v>
      </c>
      <c r="B295" s="808" t="b">
        <v>1</v>
      </c>
      <c r="C295" s="813" t="s">
        <v>3762</v>
      </c>
      <c r="D295" s="814" t="s">
        <v>3748</v>
      </c>
      <c r="E295" s="820">
        <v>4</v>
      </c>
      <c r="F295" s="820">
        <v>1.5</v>
      </c>
      <c r="G295" s="820">
        <v>158</v>
      </c>
      <c r="H295" s="852">
        <v>95</v>
      </c>
      <c r="I295" s="820">
        <v>160006008</v>
      </c>
      <c r="J295" s="820">
        <v>3</v>
      </c>
      <c r="L295" s="854">
        <f t="shared" si="12"/>
        <v>3.1578947368421053</v>
      </c>
      <c r="M295" s="854">
        <f t="shared" si="13"/>
        <v>1.0526315789473684</v>
      </c>
    </row>
    <row r="296" spans="1:14" ht="16.5" customHeight="1">
      <c r="A296" s="826" t="s">
        <v>3759</v>
      </c>
      <c r="B296" s="808" t="b">
        <v>1</v>
      </c>
      <c r="C296" s="813" t="s">
        <v>3762</v>
      </c>
      <c r="D296" s="814" t="s">
        <v>3748</v>
      </c>
      <c r="E296" s="820">
        <v>5</v>
      </c>
      <c r="F296" s="820">
        <v>1.5</v>
      </c>
      <c r="G296" s="820">
        <v>160</v>
      </c>
      <c r="H296" s="852">
        <v>85</v>
      </c>
      <c r="I296" s="820">
        <v>160006008</v>
      </c>
      <c r="J296" s="820">
        <v>3</v>
      </c>
      <c r="L296" s="854">
        <f t="shared" si="12"/>
        <v>3.5294117647058822</v>
      </c>
      <c r="M296" s="854">
        <f t="shared" si="13"/>
        <v>1.1764705882352942</v>
      </c>
    </row>
    <row r="297" spans="1:14" ht="16.5" customHeight="1">
      <c r="A297" s="826" t="s">
        <v>3759</v>
      </c>
      <c r="B297" s="808" t="b">
        <v>1</v>
      </c>
      <c r="C297" s="813" t="s">
        <v>3762</v>
      </c>
      <c r="D297" s="814" t="s">
        <v>3748</v>
      </c>
      <c r="E297" s="820">
        <v>6</v>
      </c>
      <c r="F297" s="820">
        <v>1.5</v>
      </c>
      <c r="G297" s="820">
        <v>162</v>
      </c>
      <c r="H297" s="850">
        <v>75</v>
      </c>
      <c r="I297" s="816">
        <v>160006008</v>
      </c>
      <c r="J297" s="820">
        <v>3</v>
      </c>
      <c r="L297" s="854">
        <f t="shared" si="12"/>
        <v>4</v>
      </c>
      <c r="M297" s="854">
        <f t="shared" si="13"/>
        <v>1.3333333333333333</v>
      </c>
    </row>
    <row r="298" spans="1:14" ht="16.5" customHeight="1">
      <c r="A298" s="826" t="s">
        <v>3759</v>
      </c>
      <c r="B298" s="808" t="b">
        <v>1</v>
      </c>
      <c r="C298" s="813" t="s">
        <v>3762</v>
      </c>
      <c r="D298" s="814" t="s">
        <v>3748</v>
      </c>
      <c r="E298" s="820">
        <v>7</v>
      </c>
      <c r="F298" s="820">
        <v>1.5</v>
      </c>
      <c r="G298" s="820">
        <v>164</v>
      </c>
      <c r="H298" s="850">
        <v>60</v>
      </c>
      <c r="I298" s="816">
        <v>160006008</v>
      </c>
      <c r="J298" s="820">
        <v>3</v>
      </c>
      <c r="L298" s="854">
        <f t="shared" si="12"/>
        <v>5</v>
      </c>
      <c r="M298" s="854">
        <f t="shared" si="13"/>
        <v>1.6666666666666667</v>
      </c>
    </row>
    <row r="299" spans="1:14" ht="16.5" customHeight="1">
      <c r="A299" s="826" t="s">
        <v>3759</v>
      </c>
      <c r="B299" s="808" t="b">
        <v>1</v>
      </c>
      <c r="C299" s="813" t="s">
        <v>3762</v>
      </c>
      <c r="D299" s="814" t="s">
        <v>3748</v>
      </c>
      <c r="E299" s="820">
        <v>8</v>
      </c>
      <c r="F299" s="820">
        <v>1.5</v>
      </c>
      <c r="G299" s="820">
        <v>166</v>
      </c>
      <c r="H299" s="850">
        <v>45</v>
      </c>
      <c r="I299" s="816">
        <v>160006008</v>
      </c>
      <c r="J299" s="820">
        <v>3</v>
      </c>
      <c r="L299" s="854">
        <f t="shared" si="12"/>
        <v>6.666666666666667</v>
      </c>
      <c r="M299" s="854">
        <f t="shared" si="13"/>
        <v>2.2222222222222223</v>
      </c>
    </row>
    <row r="300" spans="1:14" ht="16.5" customHeight="1">
      <c r="A300" s="826" t="s">
        <v>3759</v>
      </c>
      <c r="B300" s="808" t="b">
        <v>1</v>
      </c>
      <c r="C300" s="813" t="s">
        <v>3762</v>
      </c>
      <c r="D300" s="814" t="s">
        <v>3748</v>
      </c>
      <c r="E300" s="820">
        <v>9</v>
      </c>
      <c r="F300" s="820">
        <v>1.5</v>
      </c>
      <c r="G300" s="820">
        <v>168</v>
      </c>
      <c r="H300" s="850">
        <v>30</v>
      </c>
      <c r="I300" s="816">
        <v>160006008</v>
      </c>
      <c r="J300" s="820">
        <v>3</v>
      </c>
      <c r="L300" s="854">
        <f t="shared" si="12"/>
        <v>10</v>
      </c>
      <c r="M300" s="854">
        <f t="shared" si="13"/>
        <v>3.3333333333333335</v>
      </c>
    </row>
    <row r="301" spans="1:14" ht="16.5" customHeight="1">
      <c r="A301" s="826" t="s">
        <v>3759</v>
      </c>
      <c r="B301" s="808" t="b">
        <v>1</v>
      </c>
      <c r="C301" s="813" t="s">
        <v>3762</v>
      </c>
      <c r="D301" s="814" t="s">
        <v>3748</v>
      </c>
      <c r="E301" s="820">
        <v>10</v>
      </c>
      <c r="F301" s="820">
        <v>1.5</v>
      </c>
      <c r="G301" s="820">
        <v>170</v>
      </c>
      <c r="H301" s="850">
        <v>15</v>
      </c>
      <c r="I301" s="816">
        <v>160006008</v>
      </c>
      <c r="J301" s="820">
        <v>6</v>
      </c>
      <c r="L301" s="854">
        <f t="shared" si="12"/>
        <v>40</v>
      </c>
      <c r="M301" s="854">
        <f t="shared" si="13"/>
        <v>6.666666666666667</v>
      </c>
      <c r="N301" s="854">
        <f>SUM(L292:L301)</f>
        <v>78.353973168214651</v>
      </c>
    </row>
    <row r="302" spans="1:14" ht="16.5" customHeight="1">
      <c r="A302" s="826" t="s">
        <v>3760</v>
      </c>
      <c r="B302" s="808" t="b">
        <v>1</v>
      </c>
      <c r="C302" s="809" t="s">
        <v>3762</v>
      </c>
      <c r="D302" s="810" t="s">
        <v>3750</v>
      </c>
      <c r="E302" s="819">
        <v>1</v>
      </c>
      <c r="F302" s="819">
        <v>1.5</v>
      </c>
      <c r="G302" s="819">
        <v>153</v>
      </c>
      <c r="H302" s="851">
        <v>100</v>
      </c>
      <c r="I302" s="819">
        <v>160006008</v>
      </c>
      <c r="J302" s="819">
        <v>1</v>
      </c>
      <c r="L302" s="854">
        <f t="shared" si="12"/>
        <v>1</v>
      </c>
      <c r="M302" s="854">
        <f t="shared" si="13"/>
        <v>1</v>
      </c>
    </row>
    <row r="303" spans="1:14" ht="16.5" customHeight="1">
      <c r="A303" s="826" t="s">
        <v>3760</v>
      </c>
      <c r="B303" s="808" t="b">
        <v>1</v>
      </c>
      <c r="C303" s="809" t="s">
        <v>3762</v>
      </c>
      <c r="D303" s="810" t="s">
        <v>3750</v>
      </c>
      <c r="E303" s="819">
        <v>2</v>
      </c>
      <c r="F303" s="819">
        <v>1.5</v>
      </c>
      <c r="G303" s="819">
        <v>156</v>
      </c>
      <c r="H303" s="851">
        <v>100</v>
      </c>
      <c r="I303" s="819">
        <v>160006008</v>
      </c>
      <c r="J303" s="819">
        <v>2</v>
      </c>
      <c r="L303" s="854">
        <f t="shared" si="12"/>
        <v>2</v>
      </c>
      <c r="M303" s="854">
        <f t="shared" si="13"/>
        <v>1</v>
      </c>
    </row>
    <row r="304" spans="1:14" ht="16.5" customHeight="1">
      <c r="A304" s="826" t="s">
        <v>3760</v>
      </c>
      <c r="B304" s="808" t="b">
        <v>1</v>
      </c>
      <c r="C304" s="809" t="s">
        <v>3762</v>
      </c>
      <c r="D304" s="810" t="s">
        <v>3750</v>
      </c>
      <c r="E304" s="819">
        <v>3</v>
      </c>
      <c r="F304" s="819">
        <v>1.5</v>
      </c>
      <c r="G304" s="819">
        <v>159</v>
      </c>
      <c r="H304" s="851">
        <v>100</v>
      </c>
      <c r="I304" s="819">
        <v>160006008</v>
      </c>
      <c r="J304" s="819">
        <v>3</v>
      </c>
      <c r="L304" s="854">
        <f t="shared" si="12"/>
        <v>3</v>
      </c>
      <c r="M304" s="854">
        <f t="shared" si="13"/>
        <v>1</v>
      </c>
    </row>
    <row r="305" spans="1:14" ht="16.5" customHeight="1">
      <c r="A305" s="826" t="s">
        <v>3760</v>
      </c>
      <c r="B305" s="808" t="b">
        <v>1</v>
      </c>
      <c r="C305" s="809" t="s">
        <v>3762</v>
      </c>
      <c r="D305" s="810" t="s">
        <v>3750</v>
      </c>
      <c r="E305" s="819">
        <v>4</v>
      </c>
      <c r="F305" s="819">
        <v>1.5</v>
      </c>
      <c r="G305" s="819">
        <v>162</v>
      </c>
      <c r="H305" s="851">
        <v>95</v>
      </c>
      <c r="I305" s="819">
        <v>160006008</v>
      </c>
      <c r="J305" s="819">
        <v>4</v>
      </c>
      <c r="L305" s="854">
        <f t="shared" si="12"/>
        <v>4.2105263157894735</v>
      </c>
      <c r="M305" s="854">
        <f t="shared" si="13"/>
        <v>1.0526315789473684</v>
      </c>
    </row>
    <row r="306" spans="1:14" ht="16.5" customHeight="1">
      <c r="A306" s="826" t="s">
        <v>3760</v>
      </c>
      <c r="B306" s="808" t="b">
        <v>1</v>
      </c>
      <c r="C306" s="809" t="s">
        <v>3762</v>
      </c>
      <c r="D306" s="810" t="s">
        <v>3750</v>
      </c>
      <c r="E306" s="819">
        <v>5</v>
      </c>
      <c r="F306" s="819">
        <v>1.5</v>
      </c>
      <c r="G306" s="819">
        <v>165</v>
      </c>
      <c r="H306" s="851">
        <v>85</v>
      </c>
      <c r="I306" s="819">
        <v>160006008</v>
      </c>
      <c r="J306" s="819">
        <v>4</v>
      </c>
      <c r="L306" s="854">
        <f t="shared" si="12"/>
        <v>4.7058823529411766</v>
      </c>
      <c r="M306" s="854">
        <f t="shared" si="13"/>
        <v>1.1764705882352942</v>
      </c>
    </row>
    <row r="307" spans="1:14" ht="16.5" customHeight="1">
      <c r="A307" s="826" t="s">
        <v>3760</v>
      </c>
      <c r="B307" s="808" t="b">
        <v>1</v>
      </c>
      <c r="C307" s="809" t="s">
        <v>3762</v>
      </c>
      <c r="D307" s="810" t="s">
        <v>3750</v>
      </c>
      <c r="E307" s="819">
        <v>6</v>
      </c>
      <c r="F307" s="819">
        <v>1.5</v>
      </c>
      <c r="G307" s="819">
        <v>168</v>
      </c>
      <c r="H307" s="848">
        <v>75</v>
      </c>
      <c r="I307" s="812">
        <v>160006008</v>
      </c>
      <c r="J307" s="819">
        <v>4</v>
      </c>
      <c r="L307" s="854">
        <f t="shared" si="12"/>
        <v>5.333333333333333</v>
      </c>
      <c r="M307" s="854">
        <f t="shared" si="13"/>
        <v>1.3333333333333333</v>
      </c>
    </row>
    <row r="308" spans="1:14" ht="16.5" customHeight="1">
      <c r="A308" s="826" t="s">
        <v>3760</v>
      </c>
      <c r="B308" s="808" t="b">
        <v>1</v>
      </c>
      <c r="C308" s="809" t="s">
        <v>3762</v>
      </c>
      <c r="D308" s="810" t="s">
        <v>3750</v>
      </c>
      <c r="E308" s="819">
        <v>7</v>
      </c>
      <c r="F308" s="819">
        <v>1.5</v>
      </c>
      <c r="G308" s="819">
        <v>171</v>
      </c>
      <c r="H308" s="848">
        <v>60</v>
      </c>
      <c r="I308" s="812">
        <v>160006008</v>
      </c>
      <c r="J308" s="819">
        <v>4</v>
      </c>
      <c r="L308" s="854">
        <f t="shared" si="12"/>
        <v>6.666666666666667</v>
      </c>
      <c r="M308" s="854">
        <f t="shared" si="13"/>
        <v>1.6666666666666667</v>
      </c>
    </row>
    <row r="309" spans="1:14" ht="16.5" customHeight="1">
      <c r="A309" s="826" t="s">
        <v>3760</v>
      </c>
      <c r="B309" s="808" t="b">
        <v>1</v>
      </c>
      <c r="C309" s="809" t="s">
        <v>3762</v>
      </c>
      <c r="D309" s="810" t="s">
        <v>3750</v>
      </c>
      <c r="E309" s="819">
        <v>8</v>
      </c>
      <c r="F309" s="819">
        <v>1.5</v>
      </c>
      <c r="G309" s="819">
        <v>174</v>
      </c>
      <c r="H309" s="848">
        <v>45</v>
      </c>
      <c r="I309" s="812">
        <v>160006008</v>
      </c>
      <c r="J309" s="819">
        <v>4</v>
      </c>
      <c r="L309" s="854">
        <f t="shared" si="12"/>
        <v>8.8888888888888893</v>
      </c>
      <c r="M309" s="854">
        <f t="shared" si="13"/>
        <v>2.2222222222222223</v>
      </c>
    </row>
    <row r="310" spans="1:14" ht="16.5" customHeight="1">
      <c r="A310" s="826" t="s">
        <v>3760</v>
      </c>
      <c r="B310" s="808" t="b">
        <v>1</v>
      </c>
      <c r="C310" s="809" t="s">
        <v>3762</v>
      </c>
      <c r="D310" s="810" t="s">
        <v>3750</v>
      </c>
      <c r="E310" s="819">
        <v>9</v>
      </c>
      <c r="F310" s="819">
        <v>1.5</v>
      </c>
      <c r="G310" s="819">
        <v>177</v>
      </c>
      <c r="H310" s="848">
        <v>30</v>
      </c>
      <c r="I310" s="812">
        <v>160006008</v>
      </c>
      <c r="J310" s="819">
        <v>4</v>
      </c>
      <c r="L310" s="854">
        <f t="shared" si="12"/>
        <v>13.333333333333334</v>
      </c>
      <c r="M310" s="854">
        <f t="shared" si="13"/>
        <v>3.3333333333333335</v>
      </c>
    </row>
    <row r="311" spans="1:14" ht="16.5" customHeight="1">
      <c r="A311" s="826" t="s">
        <v>3760</v>
      </c>
      <c r="B311" s="808" t="b">
        <v>1</v>
      </c>
      <c r="C311" s="809" t="s">
        <v>3762</v>
      </c>
      <c r="D311" s="810" t="s">
        <v>3750</v>
      </c>
      <c r="E311" s="819">
        <v>10</v>
      </c>
      <c r="F311" s="819">
        <v>1.5</v>
      </c>
      <c r="G311" s="819">
        <v>180</v>
      </c>
      <c r="H311" s="848">
        <v>15</v>
      </c>
      <c r="I311" s="812">
        <v>160006008</v>
      </c>
      <c r="J311" s="819">
        <v>10</v>
      </c>
      <c r="L311" s="854">
        <f t="shared" si="12"/>
        <v>66.666666666666671</v>
      </c>
      <c r="M311" s="854">
        <f t="shared" si="13"/>
        <v>6.666666666666667</v>
      </c>
      <c r="N311" s="854">
        <f>SUM(L302:L311)</f>
        <v>115.80529755761955</v>
      </c>
    </row>
    <row r="312" spans="1:14" ht="16.5" customHeight="1">
      <c r="A312" s="826" t="s">
        <v>3761</v>
      </c>
      <c r="B312" s="808" t="b">
        <v>1</v>
      </c>
      <c r="C312" s="813" t="s">
        <v>3762</v>
      </c>
      <c r="D312" s="814" t="s">
        <v>3752</v>
      </c>
      <c r="E312" s="820">
        <v>1</v>
      </c>
      <c r="F312" s="820">
        <v>1.5</v>
      </c>
      <c r="G312" s="820">
        <v>154</v>
      </c>
      <c r="H312" s="852">
        <v>100</v>
      </c>
      <c r="I312" s="820">
        <v>160006008</v>
      </c>
      <c r="J312" s="820">
        <v>1</v>
      </c>
      <c r="L312" s="854">
        <f t="shared" si="12"/>
        <v>1</v>
      </c>
      <c r="M312" s="854">
        <f t="shared" si="13"/>
        <v>1</v>
      </c>
    </row>
    <row r="313" spans="1:14" ht="16.5" customHeight="1">
      <c r="A313" s="826" t="s">
        <v>3761</v>
      </c>
      <c r="B313" s="808" t="b">
        <v>1</v>
      </c>
      <c r="C313" s="813" t="s">
        <v>3762</v>
      </c>
      <c r="D313" s="814" t="s">
        <v>3752</v>
      </c>
      <c r="E313" s="820">
        <v>2</v>
      </c>
      <c r="F313" s="820">
        <v>1.5</v>
      </c>
      <c r="G313" s="820">
        <v>158</v>
      </c>
      <c r="H313" s="852">
        <v>100</v>
      </c>
      <c r="I313" s="820">
        <v>160006008</v>
      </c>
      <c r="J313" s="820">
        <v>2</v>
      </c>
      <c r="L313" s="854">
        <f t="shared" si="12"/>
        <v>2</v>
      </c>
      <c r="M313" s="854">
        <f t="shared" si="13"/>
        <v>1</v>
      </c>
    </row>
    <row r="314" spans="1:14" ht="16.5" customHeight="1">
      <c r="A314" s="826" t="s">
        <v>3761</v>
      </c>
      <c r="B314" s="808" t="b">
        <v>1</v>
      </c>
      <c r="C314" s="813" t="s">
        <v>3762</v>
      </c>
      <c r="D314" s="814" t="s">
        <v>3752</v>
      </c>
      <c r="E314" s="820">
        <v>3</v>
      </c>
      <c r="F314" s="820">
        <v>1.5</v>
      </c>
      <c r="G314" s="820">
        <v>162</v>
      </c>
      <c r="H314" s="852">
        <v>100</v>
      </c>
      <c r="I314" s="820">
        <v>160006008</v>
      </c>
      <c r="J314" s="820">
        <v>3</v>
      </c>
      <c r="L314" s="854">
        <f t="shared" si="12"/>
        <v>3</v>
      </c>
      <c r="M314" s="854">
        <f t="shared" si="13"/>
        <v>1</v>
      </c>
    </row>
    <row r="315" spans="1:14" ht="16.5" customHeight="1">
      <c r="A315" s="826" t="s">
        <v>3761</v>
      </c>
      <c r="B315" s="808" t="b">
        <v>1</v>
      </c>
      <c r="C315" s="813" t="s">
        <v>3762</v>
      </c>
      <c r="D315" s="814" t="s">
        <v>3752</v>
      </c>
      <c r="E315" s="820">
        <v>4</v>
      </c>
      <c r="F315" s="820">
        <v>1.5</v>
      </c>
      <c r="G315" s="820">
        <v>166</v>
      </c>
      <c r="H315" s="852">
        <v>70</v>
      </c>
      <c r="I315" s="820">
        <v>160006008</v>
      </c>
      <c r="J315" s="820">
        <v>4</v>
      </c>
      <c r="L315" s="854">
        <f t="shared" si="12"/>
        <v>5.7142857142857144</v>
      </c>
      <c r="M315" s="854">
        <f t="shared" si="13"/>
        <v>1.4285714285714286</v>
      </c>
    </row>
    <row r="316" spans="1:14" ht="16.5" customHeight="1">
      <c r="A316" s="826" t="s">
        <v>3761</v>
      </c>
      <c r="B316" s="808" t="b">
        <v>1</v>
      </c>
      <c r="C316" s="813" t="s">
        <v>3762</v>
      </c>
      <c r="D316" s="814" t="s">
        <v>3752</v>
      </c>
      <c r="E316" s="820">
        <v>5</v>
      </c>
      <c r="F316" s="820">
        <v>1.5</v>
      </c>
      <c r="G316" s="820">
        <v>170</v>
      </c>
      <c r="H316" s="852">
        <v>50</v>
      </c>
      <c r="I316" s="820">
        <v>160006008</v>
      </c>
      <c r="J316" s="820">
        <v>6</v>
      </c>
      <c r="L316" s="854">
        <f t="shared" si="12"/>
        <v>12</v>
      </c>
      <c r="M316" s="854">
        <f t="shared" si="13"/>
        <v>2</v>
      </c>
    </row>
    <row r="317" spans="1:14" ht="16.5" customHeight="1">
      <c r="A317" s="826" t="s">
        <v>3761</v>
      </c>
      <c r="B317" s="808" t="b">
        <v>1</v>
      </c>
      <c r="C317" s="813" t="s">
        <v>3762</v>
      </c>
      <c r="D317" s="814" t="s">
        <v>3752</v>
      </c>
      <c r="E317" s="820">
        <v>6</v>
      </c>
      <c r="F317" s="820">
        <v>1.5</v>
      </c>
      <c r="G317" s="820">
        <v>174</v>
      </c>
      <c r="H317" s="853">
        <v>25</v>
      </c>
      <c r="I317" s="817">
        <v>160006008</v>
      </c>
      <c r="J317" s="917">
        <v>6</v>
      </c>
      <c r="L317" s="854">
        <f t="shared" si="12"/>
        <v>24</v>
      </c>
      <c r="M317" s="854">
        <f t="shared" si="13"/>
        <v>4</v>
      </c>
    </row>
    <row r="318" spans="1:14" ht="16.5" customHeight="1">
      <c r="A318" s="826" t="s">
        <v>3761</v>
      </c>
      <c r="B318" s="808" t="b">
        <v>1</v>
      </c>
      <c r="C318" s="813" t="s">
        <v>3762</v>
      </c>
      <c r="D318" s="814" t="s">
        <v>3752</v>
      </c>
      <c r="E318" s="820">
        <v>7</v>
      </c>
      <c r="F318" s="820">
        <v>1.5</v>
      </c>
      <c r="G318" s="820">
        <v>178</v>
      </c>
      <c r="H318" s="853">
        <v>13</v>
      </c>
      <c r="I318" s="817">
        <v>160006008</v>
      </c>
      <c r="J318" s="917">
        <v>6</v>
      </c>
      <c r="L318" s="854">
        <f t="shared" si="12"/>
        <v>46.153846153846153</v>
      </c>
      <c r="M318" s="854">
        <f t="shared" si="13"/>
        <v>7.6923076923076925</v>
      </c>
    </row>
    <row r="319" spans="1:14" ht="16.5" customHeight="1">
      <c r="A319" s="826" t="s">
        <v>3761</v>
      </c>
      <c r="B319" s="808" t="b">
        <v>1</v>
      </c>
      <c r="C319" s="813" t="s">
        <v>3762</v>
      </c>
      <c r="D319" s="814" t="s">
        <v>3752</v>
      </c>
      <c r="E319" s="820">
        <v>8</v>
      </c>
      <c r="F319" s="820">
        <v>1.5</v>
      </c>
      <c r="G319" s="820">
        <v>182</v>
      </c>
      <c r="H319" s="853">
        <v>9</v>
      </c>
      <c r="I319" s="817">
        <v>160006008</v>
      </c>
      <c r="J319" s="917">
        <v>6</v>
      </c>
      <c r="L319" s="854">
        <f t="shared" si="12"/>
        <v>66.666666666666657</v>
      </c>
      <c r="M319" s="854">
        <f t="shared" si="13"/>
        <v>11.111111111111111</v>
      </c>
    </row>
    <row r="320" spans="1:14" ht="16.5" customHeight="1">
      <c r="A320" s="826" t="s">
        <v>3761</v>
      </c>
      <c r="B320" s="808" t="b">
        <v>1</v>
      </c>
      <c r="C320" s="813" t="s">
        <v>3762</v>
      </c>
      <c r="D320" s="814" t="s">
        <v>3752</v>
      </c>
      <c r="E320" s="820">
        <v>9</v>
      </c>
      <c r="F320" s="820">
        <v>1.5</v>
      </c>
      <c r="G320" s="820">
        <v>186</v>
      </c>
      <c r="H320" s="853">
        <v>7</v>
      </c>
      <c r="I320" s="817">
        <v>160006008</v>
      </c>
      <c r="J320" s="917">
        <v>6</v>
      </c>
      <c r="L320" s="854">
        <f t="shared" si="12"/>
        <v>85.714285714285722</v>
      </c>
      <c r="M320" s="854">
        <f t="shared" si="13"/>
        <v>14.285714285714286</v>
      </c>
    </row>
    <row r="321" spans="1:14" ht="16.5" customHeight="1">
      <c r="A321" s="826" t="s">
        <v>3761</v>
      </c>
      <c r="B321" s="808" t="b">
        <v>1</v>
      </c>
      <c r="C321" s="813" t="s">
        <v>3762</v>
      </c>
      <c r="D321" s="814" t="s">
        <v>3752</v>
      </c>
      <c r="E321" s="820">
        <v>10</v>
      </c>
      <c r="F321" s="820">
        <v>1.5</v>
      </c>
      <c r="G321" s="820">
        <v>190</v>
      </c>
      <c r="H321" s="853">
        <v>3</v>
      </c>
      <c r="I321" s="817">
        <v>160006008</v>
      </c>
      <c r="J321" s="917">
        <v>20</v>
      </c>
      <c r="L321" s="854">
        <f t="shared" si="12"/>
        <v>666.66666666666674</v>
      </c>
      <c r="M321" s="854">
        <f t="shared" si="13"/>
        <v>33.333333333333336</v>
      </c>
      <c r="N321" s="854">
        <f>SUM(L312:L321)</f>
        <v>912.915750915751</v>
      </c>
    </row>
  </sheetData>
  <phoneticPr fontId="6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7"/>
  <sheetViews>
    <sheetView zoomScaleNormal="100" workbookViewId="0">
      <selection activeCell="I28" sqref="I2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3979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966"/>
      <c r="C4" s="967"/>
      <c r="D4" s="17"/>
      <c r="E4" s="5"/>
      <c r="F4" s="18"/>
    </row>
    <row r="5" spans="2:9">
      <c r="B5" s="866"/>
      <c r="C5" s="21"/>
      <c r="D5" s="22" t="s">
        <v>3</v>
      </c>
      <c r="E5" s="7"/>
      <c r="F5" s="24"/>
    </row>
    <row r="6" spans="2:9">
      <c r="B6" s="866"/>
      <c r="C6" s="21"/>
      <c r="D6" s="500" t="s">
        <v>3980</v>
      </c>
      <c r="F6" s="24"/>
      <c r="I6" s="13"/>
    </row>
    <row r="7" spans="2:9">
      <c r="B7" s="866"/>
      <c r="C7" s="21"/>
      <c r="D7" s="29"/>
      <c r="E7" s="162" t="s">
        <v>3981</v>
      </c>
      <c r="F7" s="24"/>
      <c r="I7" s="13"/>
    </row>
    <row r="8" spans="2:9">
      <c r="B8" s="866"/>
      <c r="C8" s="21"/>
      <c r="E8" s="162" t="s">
        <v>3832</v>
      </c>
      <c r="F8" s="24"/>
    </row>
    <row r="9" spans="2:9">
      <c r="B9" s="866"/>
      <c r="C9" s="21"/>
      <c r="E9" s="162"/>
      <c r="F9" s="24"/>
    </row>
    <row r="10" spans="2:9">
      <c r="B10" s="866"/>
      <c r="C10" s="21"/>
      <c r="E10" s="605"/>
      <c r="F10" s="24"/>
    </row>
    <row r="11" spans="2:9">
      <c r="B11" s="866"/>
      <c r="C11" s="21"/>
      <c r="D11" s="26" t="s">
        <v>4</v>
      </c>
      <c r="F11" s="24"/>
    </row>
    <row r="12" spans="2:9">
      <c r="B12" s="866"/>
      <c r="C12" s="21"/>
      <c r="D12" s="23" t="s">
        <v>3795</v>
      </c>
      <c r="F12" s="24"/>
    </row>
    <row r="13" spans="2:9">
      <c r="B13" s="866"/>
      <c r="C13" s="21"/>
      <c r="D13" s="26"/>
      <c r="E13" s="9" t="s">
        <v>3982</v>
      </c>
      <c r="F13" s="24"/>
    </row>
    <row r="14" spans="2:9">
      <c r="B14" s="866"/>
      <c r="C14" s="21"/>
      <c r="F14" s="24"/>
    </row>
    <row r="15" spans="2:9">
      <c r="B15" s="866"/>
      <c r="C15" s="21"/>
      <c r="D15" s="19" t="s">
        <v>3693</v>
      </c>
      <c r="F15" s="24"/>
    </row>
    <row r="16" spans="2:9">
      <c r="B16" s="866"/>
      <c r="C16" s="21"/>
      <c r="D16" s="19"/>
      <c r="E16" s="9" t="s">
        <v>3829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3983</v>
      </c>
      <c r="F18" s="24"/>
    </row>
    <row r="19" spans="2:6">
      <c r="B19" s="866"/>
      <c r="C19" s="21"/>
      <c r="D19" s="19"/>
      <c r="E19" s="893" t="s">
        <v>3984</v>
      </c>
      <c r="F19" s="24"/>
    </row>
    <row r="20" spans="2:6">
      <c r="B20" s="866"/>
      <c r="C20" s="21"/>
      <c r="D20" s="29"/>
      <c r="F20" s="24"/>
    </row>
    <row r="21" spans="2:6">
      <c r="B21" s="866"/>
      <c r="C21" s="21"/>
      <c r="D21" s="500" t="s">
        <v>3986</v>
      </c>
      <c r="F21" s="24"/>
    </row>
    <row r="22" spans="2:6">
      <c r="B22" s="866"/>
      <c r="C22" s="21"/>
      <c r="D22" s="29"/>
      <c r="E22" s="9" t="s">
        <v>3987</v>
      </c>
      <c r="F22" s="24"/>
    </row>
    <row r="23" spans="2:6">
      <c r="B23" s="866"/>
      <c r="C23" s="21"/>
      <c r="F23" s="24"/>
    </row>
    <row r="24" spans="2:6">
      <c r="B24" s="866"/>
      <c r="C24" s="21"/>
      <c r="D24" s="19" t="s">
        <v>3988</v>
      </c>
      <c r="F24" s="24"/>
    </row>
    <row r="25" spans="2:6">
      <c r="B25" s="866"/>
      <c r="C25" s="21"/>
      <c r="E25" s="9" t="s">
        <v>3989</v>
      </c>
      <c r="F25" s="24"/>
    </row>
    <row r="26" spans="2:6">
      <c r="B26" s="866"/>
      <c r="C26" s="21"/>
      <c r="F26" s="24"/>
    </row>
    <row r="27" spans="2:6">
      <c r="B27" s="866"/>
      <c r="C27" s="21"/>
      <c r="D27" s="25" t="s">
        <v>3990</v>
      </c>
      <c r="F27" s="24"/>
    </row>
    <row r="28" spans="2:6">
      <c r="B28" s="866"/>
      <c r="C28" s="21"/>
      <c r="E28" s="9" t="s">
        <v>3991</v>
      </c>
      <c r="F28" s="24"/>
    </row>
    <row r="29" spans="2:6">
      <c r="B29" s="866"/>
      <c r="C29" s="21"/>
      <c r="E29" s="9" t="s">
        <v>3992</v>
      </c>
      <c r="F29" s="24"/>
    </row>
    <row r="30" spans="2:6">
      <c r="B30" s="866"/>
      <c r="C30" s="21"/>
      <c r="E30" s="9" t="s">
        <v>3993</v>
      </c>
      <c r="F30" s="24"/>
    </row>
    <row r="31" spans="2:6">
      <c r="B31" s="866"/>
      <c r="C31" s="21"/>
      <c r="E31" s="9" t="s">
        <v>3994</v>
      </c>
      <c r="F31" s="24"/>
    </row>
    <row r="32" spans="2:6">
      <c r="B32" s="866"/>
      <c r="C32" s="21"/>
      <c r="F32" s="24"/>
    </row>
    <row r="33" spans="2:8">
      <c r="B33" s="866"/>
      <c r="C33" s="21"/>
      <c r="D33" s="19" t="s">
        <v>3995</v>
      </c>
      <c r="F33" s="24"/>
    </row>
    <row r="34" spans="2:8">
      <c r="B34" s="866"/>
      <c r="C34" s="21"/>
      <c r="E34" s="9" t="s">
        <v>3996</v>
      </c>
      <c r="F34" s="24"/>
    </row>
    <row r="35" spans="2:8">
      <c r="B35" s="866"/>
      <c r="C35" s="21"/>
      <c r="F35" s="24"/>
    </row>
    <row r="36" spans="2:8">
      <c r="B36" s="866"/>
      <c r="C36" s="21"/>
      <c r="D36" s="500" t="s">
        <v>3833</v>
      </c>
      <c r="F36" s="24"/>
    </row>
    <row r="37" spans="2:8">
      <c r="B37" s="866"/>
      <c r="C37" s="21"/>
      <c r="D37" s="29"/>
      <c r="E37" s="162" t="s">
        <v>3975</v>
      </c>
      <c r="F37" s="24"/>
    </row>
    <row r="38" spans="2:8">
      <c r="B38" s="866"/>
      <c r="C38" s="21"/>
      <c r="D38" s="29"/>
      <c r="E38" s="9" t="s">
        <v>3997</v>
      </c>
      <c r="F38" s="24"/>
    </row>
    <row r="39" spans="2:8">
      <c r="B39" s="866"/>
      <c r="C39" s="21"/>
      <c r="F39" s="24"/>
    </row>
    <row r="40" spans="2:8">
      <c r="B40" s="866"/>
      <c r="C40" s="21"/>
      <c r="D40" s="25" t="s">
        <v>3998</v>
      </c>
      <c r="F40" s="24"/>
    </row>
    <row r="41" spans="2:8">
      <c r="B41" s="866"/>
      <c r="C41" s="21"/>
      <c r="E41" s="968" t="s">
        <v>3999</v>
      </c>
      <c r="F41" s="24"/>
    </row>
    <row r="42" spans="2:8">
      <c r="B42" s="866"/>
      <c r="C42" s="21"/>
      <c r="E42" s="968" t="s">
        <v>4000</v>
      </c>
      <c r="F42" s="24"/>
    </row>
    <row r="43" spans="2:8">
      <c r="B43" s="866"/>
      <c r="C43" s="21"/>
      <c r="D43" s="26"/>
      <c r="E43" s="968" t="s">
        <v>4001</v>
      </c>
      <c r="F43" s="24"/>
      <c r="H43" s="19"/>
    </row>
    <row r="44" spans="2:8">
      <c r="B44" s="866"/>
      <c r="C44" s="21"/>
      <c r="D44" s="10"/>
      <c r="E44" s="7"/>
      <c r="F44" s="24"/>
      <c r="H44" s="19"/>
    </row>
    <row r="45" spans="2:8">
      <c r="B45" s="866"/>
      <c r="C45" s="21"/>
      <c r="D45" s="23" t="s">
        <v>4002</v>
      </c>
      <c r="E45" s="7"/>
      <c r="F45" s="24"/>
      <c r="H45" s="19"/>
    </row>
    <row r="46" spans="2:8" ht="27">
      <c r="B46" s="866"/>
      <c r="C46" s="21"/>
      <c r="D46" s="26"/>
      <c r="E46" s="6" t="s">
        <v>4003</v>
      </c>
      <c r="F46" s="24"/>
      <c r="H46" s="19"/>
    </row>
    <row r="47" spans="2:8">
      <c r="B47" s="866"/>
      <c r="C47" s="21"/>
      <c r="E47" s="19" t="s">
        <v>4004</v>
      </c>
      <c r="F47" s="24"/>
      <c r="H47" s="19"/>
    </row>
    <row r="48" spans="2:8">
      <c r="B48" s="866"/>
      <c r="C48" s="21"/>
      <c r="E48" s="19" t="s">
        <v>4005</v>
      </c>
      <c r="F48" s="24"/>
      <c r="H48" s="19"/>
    </row>
    <row r="49" spans="2:6">
      <c r="B49" s="866"/>
      <c r="C49" s="21"/>
      <c r="D49" s="26"/>
      <c r="E49" s="19" t="s">
        <v>4006</v>
      </c>
      <c r="F49" s="24"/>
    </row>
    <row r="50" spans="2:6">
      <c r="B50" s="866"/>
      <c r="C50" s="21"/>
      <c r="D50" s="26"/>
      <c r="E50" s="19" t="s">
        <v>4007</v>
      </c>
      <c r="F50" s="24"/>
    </row>
    <row r="51" spans="2:6">
      <c r="B51" s="866"/>
      <c r="C51" s="21"/>
      <c r="D51" s="26"/>
      <c r="E51" s="19"/>
      <c r="F51" s="24"/>
    </row>
    <row r="52" spans="2:6">
      <c r="B52" s="866"/>
      <c r="C52" s="21"/>
      <c r="D52" s="26" t="s">
        <v>4008</v>
      </c>
      <c r="F52" s="24"/>
    </row>
    <row r="53" spans="2:6">
      <c r="B53" s="866"/>
      <c r="C53" s="21"/>
      <c r="D53" s="26"/>
      <c r="F53" s="24"/>
    </row>
    <row r="54" spans="2:6">
      <c r="B54" s="969"/>
      <c r="C54" s="49"/>
      <c r="D54" s="23"/>
      <c r="E54" s="7"/>
      <c r="F54" s="24"/>
    </row>
    <row r="55" spans="2:6">
      <c r="B55" s="969"/>
      <c r="C55" s="49"/>
      <c r="D55" s="23"/>
      <c r="F55" s="24"/>
    </row>
    <row r="56" spans="2:6">
      <c r="B56" s="969"/>
      <c r="C56" s="49"/>
      <c r="D56" s="23"/>
      <c r="F56" s="24"/>
    </row>
    <row r="57" spans="2:6">
      <c r="B57" s="970"/>
      <c r="C57" s="50"/>
      <c r="D57" s="27"/>
      <c r="E57" s="8"/>
      <c r="F57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I11" sqref="I11:I13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3985</v>
      </c>
      <c r="D4" s="10"/>
      <c r="E4" s="565"/>
    </row>
    <row r="5" spans="1:9">
      <c r="A5" s="1"/>
      <c r="B5" s="1"/>
      <c r="C5" s="1"/>
      <c r="D5" t="s">
        <v>4009</v>
      </c>
    </row>
    <row r="6" spans="1:9">
      <c r="D6" t="s">
        <v>4010</v>
      </c>
    </row>
    <row r="8" spans="1:9">
      <c r="B8">
        <v>2</v>
      </c>
      <c r="C8" t="s">
        <v>4011</v>
      </c>
    </row>
    <row r="9" spans="1:9">
      <c r="D9" t="s">
        <v>4012</v>
      </c>
    </row>
    <row r="10" spans="1:9">
      <c r="D10" s="971" t="s">
        <v>3613</v>
      </c>
      <c r="E10" s="971" t="s">
        <v>3617</v>
      </c>
      <c r="F10" s="971" t="s">
        <v>3615</v>
      </c>
      <c r="G10" s="971" t="s">
        <v>3614</v>
      </c>
      <c r="H10" s="971" t="s">
        <v>3616</v>
      </c>
      <c r="I10" s="971" t="s">
        <v>3618</v>
      </c>
    </row>
    <row r="11" spans="1:9" ht="16.5" customHeight="1">
      <c r="D11" s="972">
        <v>2</v>
      </c>
      <c r="E11" s="973" t="s">
        <v>4013</v>
      </c>
      <c r="F11" s="974" t="s">
        <v>3620</v>
      </c>
      <c r="G11" s="974" t="s">
        <v>3619</v>
      </c>
      <c r="H11" s="975" t="s">
        <v>4014</v>
      </c>
      <c r="I11" s="973" t="s">
        <v>3637</v>
      </c>
    </row>
    <row r="12" spans="1:9">
      <c r="D12" s="972">
        <v>3</v>
      </c>
      <c r="E12" s="973" t="s">
        <v>3632</v>
      </c>
      <c r="F12" s="975" t="s">
        <v>3634</v>
      </c>
      <c r="G12" s="974" t="s">
        <v>3621</v>
      </c>
      <c r="H12" s="974" t="s">
        <v>3622</v>
      </c>
      <c r="I12" s="973" t="s">
        <v>3638</v>
      </c>
    </row>
    <row r="13" spans="1:9" ht="16.5" customHeight="1">
      <c r="D13" s="972">
        <v>5</v>
      </c>
      <c r="E13" s="973" t="s">
        <v>3633</v>
      </c>
      <c r="F13" s="975" t="s">
        <v>4015</v>
      </c>
      <c r="G13" s="974" t="s">
        <v>3623</v>
      </c>
      <c r="H13" s="975" t="s">
        <v>3636</v>
      </c>
      <c r="I13" s="973" t="s">
        <v>4016</v>
      </c>
    </row>
    <row r="14" spans="1:9">
      <c r="D14" t="s">
        <v>4017</v>
      </c>
    </row>
    <row r="15" spans="1:9">
      <c r="D15" s="971" t="s">
        <v>3613</v>
      </c>
      <c r="E15" s="971" t="s">
        <v>3617</v>
      </c>
      <c r="F15" s="971" t="s">
        <v>3615</v>
      </c>
      <c r="G15" s="971" t="s">
        <v>3614</v>
      </c>
      <c r="H15" s="971" t="s">
        <v>3616</v>
      </c>
      <c r="I15" s="971" t="s">
        <v>3618</v>
      </c>
    </row>
    <row r="16" spans="1:9">
      <c r="D16" s="972">
        <v>2</v>
      </c>
      <c r="E16" s="976" t="s">
        <v>3625</v>
      </c>
      <c r="F16" s="977" t="s">
        <v>3620</v>
      </c>
      <c r="G16" s="977" t="s">
        <v>3619</v>
      </c>
      <c r="H16" s="978" t="s">
        <v>3624</v>
      </c>
      <c r="I16" s="976" t="s">
        <v>3626</v>
      </c>
    </row>
    <row r="17" spans="2:9">
      <c r="D17" s="972">
        <v>3</v>
      </c>
      <c r="E17" s="976" t="s">
        <v>3627</v>
      </c>
      <c r="F17" s="979" t="s">
        <v>3639</v>
      </c>
      <c r="G17" s="977" t="s">
        <v>3621</v>
      </c>
      <c r="H17" s="977" t="s">
        <v>3622</v>
      </c>
      <c r="I17" s="976" t="s">
        <v>3628</v>
      </c>
    </row>
    <row r="18" spans="2:9">
      <c r="D18" s="972">
        <v>5</v>
      </c>
      <c r="E18" s="976" t="s">
        <v>3630</v>
      </c>
      <c r="F18" s="979" t="s">
        <v>3640</v>
      </c>
      <c r="G18" s="977" t="s">
        <v>3623</v>
      </c>
      <c r="H18" s="978" t="s">
        <v>3629</v>
      </c>
      <c r="I18" s="976" t="s">
        <v>3631</v>
      </c>
    </row>
    <row r="20" spans="2:9">
      <c r="B20">
        <v>3</v>
      </c>
      <c r="C20" t="s">
        <v>4018</v>
      </c>
    </row>
    <row r="21" spans="2:9">
      <c r="D21" s="980" t="s">
        <v>3644</v>
      </c>
      <c r="E21" s="980" t="s">
        <v>3645</v>
      </c>
      <c r="F21" s="980" t="s">
        <v>3646</v>
      </c>
      <c r="G21" s="980" t="s">
        <v>4019</v>
      </c>
      <c r="H21" s="980" t="s">
        <v>4020</v>
      </c>
    </row>
    <row r="22" spans="2:9">
      <c r="D22" s="981" t="s">
        <v>3680</v>
      </c>
      <c r="E22" s="981" t="s">
        <v>3684</v>
      </c>
      <c r="F22" s="982" t="s">
        <v>3647</v>
      </c>
      <c r="G22" s="982" t="s">
        <v>4021</v>
      </c>
      <c r="H22" s="982">
        <v>500</v>
      </c>
    </row>
    <row r="23" spans="2:9">
      <c r="D23" s="981" t="s">
        <v>3680</v>
      </c>
      <c r="E23" s="981" t="s">
        <v>3685</v>
      </c>
      <c r="F23" s="982" t="s">
        <v>3649</v>
      </c>
      <c r="G23" s="982" t="s">
        <v>3690</v>
      </c>
      <c r="H23" s="982">
        <v>500</v>
      </c>
    </row>
    <row r="24" spans="2:9">
      <c r="D24" s="981" t="s">
        <v>3680</v>
      </c>
      <c r="E24" s="981" t="s">
        <v>3687</v>
      </c>
      <c r="F24" s="982" t="s">
        <v>3651</v>
      </c>
      <c r="G24" s="982" t="s">
        <v>3690</v>
      </c>
      <c r="H24" s="982">
        <v>500</v>
      </c>
    </row>
    <row r="25" spans="2:9">
      <c r="D25" s="981" t="s">
        <v>3680</v>
      </c>
      <c r="E25" s="981" t="s">
        <v>3686</v>
      </c>
      <c r="F25" s="982" t="s">
        <v>3653</v>
      </c>
      <c r="G25" s="982" t="s">
        <v>3690</v>
      </c>
      <c r="H25" s="982">
        <v>500</v>
      </c>
    </row>
    <row r="26" spans="2:9">
      <c r="D26" s="983" t="s">
        <v>3680</v>
      </c>
      <c r="E26" s="983" t="s">
        <v>3684</v>
      </c>
      <c r="F26" s="984" t="s">
        <v>3648</v>
      </c>
      <c r="G26" s="984" t="s">
        <v>4022</v>
      </c>
      <c r="H26" s="984">
        <v>300</v>
      </c>
    </row>
    <row r="27" spans="2:9">
      <c r="D27" s="983" t="s">
        <v>3680</v>
      </c>
      <c r="E27" s="983" t="s">
        <v>3685</v>
      </c>
      <c r="F27" s="984" t="s">
        <v>3650</v>
      </c>
      <c r="G27" s="984" t="s">
        <v>4022</v>
      </c>
      <c r="H27" s="984">
        <v>300</v>
      </c>
    </row>
    <row r="28" spans="2:9">
      <c r="D28" s="983" t="s">
        <v>3680</v>
      </c>
      <c r="E28" s="983" t="s">
        <v>3687</v>
      </c>
      <c r="F28" s="984" t="s">
        <v>3652</v>
      </c>
      <c r="G28" s="984" t="s">
        <v>4022</v>
      </c>
      <c r="H28" s="984">
        <v>300</v>
      </c>
    </row>
    <row r="29" spans="2:9">
      <c r="D29" s="983" t="s">
        <v>3680</v>
      </c>
      <c r="E29" s="983" t="s">
        <v>3686</v>
      </c>
      <c r="F29" s="984" t="s">
        <v>3654</v>
      </c>
      <c r="G29" s="984" t="s">
        <v>4022</v>
      </c>
      <c r="H29" s="984">
        <v>300</v>
      </c>
    </row>
    <row r="30" spans="2:9">
      <c r="D30" s="985" t="s">
        <v>3681</v>
      </c>
      <c r="E30" s="985" t="s">
        <v>3684</v>
      </c>
      <c r="F30" s="986" t="s">
        <v>3655</v>
      </c>
      <c r="G30" s="986" t="s">
        <v>3690</v>
      </c>
      <c r="H30" s="986">
        <v>500</v>
      </c>
    </row>
    <row r="31" spans="2:9">
      <c r="D31" s="985" t="s">
        <v>3681</v>
      </c>
      <c r="E31" s="985" t="s">
        <v>3685</v>
      </c>
      <c r="F31" s="986" t="s">
        <v>3657</v>
      </c>
      <c r="G31" s="986" t="s">
        <v>3690</v>
      </c>
      <c r="H31" s="986">
        <v>500</v>
      </c>
    </row>
    <row r="32" spans="2:9">
      <c r="D32" s="985" t="s">
        <v>3681</v>
      </c>
      <c r="E32" s="985" t="s">
        <v>3687</v>
      </c>
      <c r="F32" s="986" t="s">
        <v>3659</v>
      </c>
      <c r="G32" s="986" t="s">
        <v>3690</v>
      </c>
      <c r="H32" s="986">
        <v>500</v>
      </c>
    </row>
    <row r="33" spans="4:8">
      <c r="D33" s="987" t="s">
        <v>3681</v>
      </c>
      <c r="E33" s="987" t="s">
        <v>3686</v>
      </c>
      <c r="F33" s="988" t="s">
        <v>3661</v>
      </c>
      <c r="G33" s="988" t="s">
        <v>3690</v>
      </c>
      <c r="H33" s="988">
        <v>500</v>
      </c>
    </row>
    <row r="34" spans="4:8">
      <c r="D34" s="987" t="s">
        <v>3681</v>
      </c>
      <c r="E34" s="987" t="s">
        <v>3684</v>
      </c>
      <c r="F34" s="988" t="s">
        <v>3656</v>
      </c>
      <c r="G34" s="988" t="s">
        <v>639</v>
      </c>
      <c r="H34" s="988">
        <v>300</v>
      </c>
    </row>
    <row r="35" spans="4:8">
      <c r="D35" s="987" t="s">
        <v>3681</v>
      </c>
      <c r="E35" s="987" t="s">
        <v>3685</v>
      </c>
      <c r="F35" s="988" t="s">
        <v>3658</v>
      </c>
      <c r="G35" s="988" t="s">
        <v>639</v>
      </c>
      <c r="H35" s="988">
        <v>300</v>
      </c>
    </row>
    <row r="36" spans="4:8">
      <c r="D36" s="987" t="s">
        <v>3681</v>
      </c>
      <c r="E36" s="987" t="s">
        <v>3687</v>
      </c>
      <c r="F36" s="988" t="s">
        <v>3660</v>
      </c>
      <c r="G36" s="988" t="s">
        <v>639</v>
      </c>
      <c r="H36" s="988">
        <v>300</v>
      </c>
    </row>
    <row r="37" spans="4:8">
      <c r="D37" s="987" t="s">
        <v>3681</v>
      </c>
      <c r="E37" s="987" t="s">
        <v>3686</v>
      </c>
      <c r="F37" s="988" t="s">
        <v>3662</v>
      </c>
      <c r="G37" s="988" t="s">
        <v>639</v>
      </c>
      <c r="H37" s="988">
        <v>300</v>
      </c>
    </row>
    <row r="38" spans="4:8">
      <c r="D38" s="989" t="s">
        <v>3682</v>
      </c>
      <c r="E38" s="989" t="s">
        <v>3684</v>
      </c>
      <c r="F38" s="990" t="s">
        <v>3663</v>
      </c>
      <c r="G38" s="990" t="s">
        <v>3690</v>
      </c>
      <c r="H38" s="990">
        <v>500</v>
      </c>
    </row>
    <row r="39" spans="4:8">
      <c r="D39" s="989" t="s">
        <v>3682</v>
      </c>
      <c r="E39" s="989" t="s">
        <v>3685</v>
      </c>
      <c r="F39" s="990" t="s">
        <v>3665</v>
      </c>
      <c r="G39" s="990" t="s">
        <v>3690</v>
      </c>
      <c r="H39" s="990">
        <v>500</v>
      </c>
    </row>
    <row r="40" spans="4:8">
      <c r="D40" s="989" t="s">
        <v>3682</v>
      </c>
      <c r="E40" s="989" t="s">
        <v>3687</v>
      </c>
      <c r="F40" s="990" t="s">
        <v>3667</v>
      </c>
      <c r="G40" s="990" t="s">
        <v>3690</v>
      </c>
      <c r="H40" s="990">
        <v>500</v>
      </c>
    </row>
    <row r="41" spans="4:8">
      <c r="D41" s="989" t="s">
        <v>3682</v>
      </c>
      <c r="E41" s="989" t="s">
        <v>3686</v>
      </c>
      <c r="F41" s="990" t="s">
        <v>3669</v>
      </c>
      <c r="G41" s="990" t="s">
        <v>3690</v>
      </c>
      <c r="H41" s="990">
        <v>500</v>
      </c>
    </row>
    <row r="42" spans="4:8">
      <c r="D42" s="991" t="s">
        <v>3682</v>
      </c>
      <c r="E42" s="991" t="s">
        <v>3684</v>
      </c>
      <c r="F42" s="992" t="s">
        <v>3664</v>
      </c>
      <c r="G42" s="992" t="s">
        <v>639</v>
      </c>
      <c r="H42" s="992">
        <v>300</v>
      </c>
    </row>
    <row r="43" spans="4:8">
      <c r="D43" s="991" t="s">
        <v>3682</v>
      </c>
      <c r="E43" s="991" t="s">
        <v>3685</v>
      </c>
      <c r="F43" s="992" t="s">
        <v>3666</v>
      </c>
      <c r="G43" s="992" t="s">
        <v>639</v>
      </c>
      <c r="H43" s="992">
        <v>300</v>
      </c>
    </row>
    <row r="44" spans="4:8">
      <c r="D44" s="991" t="s">
        <v>3682</v>
      </c>
      <c r="E44" s="991" t="s">
        <v>3687</v>
      </c>
      <c r="F44" s="992" t="s">
        <v>3668</v>
      </c>
      <c r="G44" s="992" t="s">
        <v>639</v>
      </c>
      <c r="H44" s="992">
        <v>300</v>
      </c>
    </row>
    <row r="45" spans="4:8">
      <c r="D45" s="991" t="s">
        <v>3682</v>
      </c>
      <c r="E45" s="991" t="s">
        <v>3686</v>
      </c>
      <c r="F45" s="992" t="s">
        <v>3670</v>
      </c>
      <c r="G45" s="992" t="s">
        <v>639</v>
      </c>
      <c r="H45" s="992">
        <v>300</v>
      </c>
    </row>
    <row r="46" spans="4:8">
      <c r="D46" s="993" t="s">
        <v>3683</v>
      </c>
      <c r="E46" s="993" t="s">
        <v>3684</v>
      </c>
      <c r="F46" s="994" t="s">
        <v>3671</v>
      </c>
      <c r="G46" s="994" t="s">
        <v>3690</v>
      </c>
      <c r="H46" s="994">
        <v>500</v>
      </c>
    </row>
    <row r="47" spans="4:8">
      <c r="D47" s="993" t="s">
        <v>3683</v>
      </c>
      <c r="E47" s="993" t="s">
        <v>3685</v>
      </c>
      <c r="F47" s="994" t="s">
        <v>3673</v>
      </c>
      <c r="G47" s="994" t="s">
        <v>3690</v>
      </c>
      <c r="H47" s="994">
        <v>500</v>
      </c>
    </row>
    <row r="48" spans="4:8">
      <c r="D48" s="993" t="s">
        <v>3683</v>
      </c>
      <c r="E48" s="993" t="s">
        <v>3687</v>
      </c>
      <c r="F48" s="994" t="s">
        <v>3675</v>
      </c>
      <c r="G48" s="994" t="s">
        <v>3690</v>
      </c>
      <c r="H48" s="994">
        <v>500</v>
      </c>
    </row>
    <row r="49" spans="3:8">
      <c r="D49" s="993" t="s">
        <v>3683</v>
      </c>
      <c r="E49" s="993" t="s">
        <v>3686</v>
      </c>
      <c r="F49" s="994" t="s">
        <v>3677</v>
      </c>
      <c r="G49" s="994" t="s">
        <v>3690</v>
      </c>
      <c r="H49" s="994">
        <v>500</v>
      </c>
    </row>
    <row r="50" spans="3:8">
      <c r="D50" s="995" t="s">
        <v>3683</v>
      </c>
      <c r="E50" s="995" t="s">
        <v>3684</v>
      </c>
      <c r="F50" s="996" t="s">
        <v>3672</v>
      </c>
      <c r="G50" s="996" t="s">
        <v>639</v>
      </c>
      <c r="H50" s="996">
        <v>300</v>
      </c>
    </row>
    <row r="51" spans="3:8">
      <c r="D51" s="995" t="s">
        <v>3683</v>
      </c>
      <c r="E51" s="995" t="s">
        <v>3685</v>
      </c>
      <c r="F51" s="996" t="s">
        <v>3674</v>
      </c>
      <c r="G51" s="996" t="s">
        <v>639</v>
      </c>
      <c r="H51" s="996">
        <v>300</v>
      </c>
    </row>
    <row r="52" spans="3:8">
      <c r="D52" s="995" t="s">
        <v>3683</v>
      </c>
      <c r="E52" s="995" t="s">
        <v>3687</v>
      </c>
      <c r="F52" s="996" t="s">
        <v>3676</v>
      </c>
      <c r="G52" s="996" t="s">
        <v>639</v>
      </c>
      <c r="H52" s="996">
        <v>300</v>
      </c>
    </row>
    <row r="53" spans="3:8">
      <c r="D53" s="995" t="s">
        <v>3683</v>
      </c>
      <c r="E53" s="995" t="s">
        <v>3686</v>
      </c>
      <c r="F53" s="996" t="s">
        <v>3678</v>
      </c>
      <c r="G53" s="996" t="s">
        <v>639</v>
      </c>
      <c r="H53" s="996">
        <v>300</v>
      </c>
    </row>
    <row r="57" spans="3:8">
      <c r="C57">
        <v>4</v>
      </c>
      <c r="D57" t="s">
        <v>4023</v>
      </c>
    </row>
    <row r="58" spans="3:8">
      <c r="D58" s="997" t="s">
        <v>4024</v>
      </c>
      <c r="E58" s="997" t="s">
        <v>4025</v>
      </c>
      <c r="F58" s="997" t="s">
        <v>4026</v>
      </c>
      <c r="G58" s="997" t="s">
        <v>4027</v>
      </c>
      <c r="H58" s="997" t="s">
        <v>4028</v>
      </c>
    </row>
    <row r="59" spans="3:8">
      <c r="D59" s="1805" t="s">
        <v>3568</v>
      </c>
      <c r="E59" s="1806">
        <v>160006001</v>
      </c>
      <c r="F59" s="998">
        <v>160006000</v>
      </c>
      <c r="G59" s="998">
        <v>70</v>
      </c>
      <c r="H59" s="999" t="s">
        <v>3567</v>
      </c>
    </row>
    <row r="60" spans="3:8">
      <c r="D60" s="1814"/>
      <c r="E60" s="1815"/>
      <c r="F60" s="1000">
        <v>160006009</v>
      </c>
      <c r="G60" s="1001">
        <v>7</v>
      </c>
      <c r="H60" s="1002" t="s">
        <v>3576</v>
      </c>
    </row>
    <row r="61" spans="3:8">
      <c r="D61" s="1803" t="s">
        <v>3569</v>
      </c>
      <c r="E61" s="1801">
        <v>160006002</v>
      </c>
      <c r="F61" s="1003">
        <v>160006000</v>
      </c>
      <c r="G61" s="1003">
        <v>30</v>
      </c>
      <c r="H61" s="1004" t="s">
        <v>3567</v>
      </c>
    </row>
    <row r="62" spans="3:8">
      <c r="D62" s="1816"/>
      <c r="E62" s="1815"/>
      <c r="F62" s="1005">
        <v>160006010</v>
      </c>
      <c r="G62" s="1003">
        <v>3</v>
      </c>
      <c r="H62" s="1002" t="s">
        <v>3577</v>
      </c>
    </row>
    <row r="63" spans="3:8">
      <c r="D63" s="1799" t="s">
        <v>3570</v>
      </c>
      <c r="E63" s="1801">
        <v>160006003</v>
      </c>
      <c r="F63" s="1001">
        <v>160006000</v>
      </c>
      <c r="G63" s="1001">
        <v>50</v>
      </c>
      <c r="H63" s="1004" t="s">
        <v>3567</v>
      </c>
    </row>
    <row r="64" spans="3:8">
      <c r="D64" s="1814"/>
      <c r="E64" s="1815"/>
      <c r="F64" s="1000">
        <v>160006011</v>
      </c>
      <c r="G64" s="1001">
        <v>5</v>
      </c>
      <c r="H64" s="1002" t="s">
        <v>3578</v>
      </c>
    </row>
    <row r="65" spans="4:8">
      <c r="D65" s="1803" t="s">
        <v>3571</v>
      </c>
      <c r="E65" s="1801">
        <v>160006004</v>
      </c>
      <c r="F65" s="1003">
        <v>160006000</v>
      </c>
      <c r="G65" s="1003">
        <v>50</v>
      </c>
      <c r="H65" s="1004" t="s">
        <v>3567</v>
      </c>
    </row>
    <row r="66" spans="4:8">
      <c r="D66" s="1816"/>
      <c r="E66" s="1815"/>
      <c r="F66" s="1005">
        <v>160006012</v>
      </c>
      <c r="G66" s="1003">
        <v>5</v>
      </c>
      <c r="H66" s="1002" t="s">
        <v>3579</v>
      </c>
    </row>
    <row r="67" spans="4:8">
      <c r="D67" s="1799" t="s">
        <v>3572</v>
      </c>
      <c r="E67" s="1801">
        <v>160006005</v>
      </c>
      <c r="F67" s="1001">
        <v>160006000</v>
      </c>
      <c r="G67" s="1001">
        <v>30</v>
      </c>
      <c r="H67" s="1004" t="s">
        <v>3567</v>
      </c>
    </row>
    <row r="68" spans="4:8">
      <c r="D68" s="1814"/>
      <c r="E68" s="1815"/>
      <c r="F68" s="1000">
        <v>160006013</v>
      </c>
      <c r="G68" s="1001">
        <v>3</v>
      </c>
      <c r="H68" s="1002" t="s">
        <v>3580</v>
      </c>
    </row>
    <row r="69" spans="4:8">
      <c r="D69" s="1803" t="s">
        <v>3573</v>
      </c>
      <c r="E69" s="1801">
        <v>160006006</v>
      </c>
      <c r="F69" s="1003">
        <v>160006000</v>
      </c>
      <c r="G69" s="1003">
        <v>30</v>
      </c>
      <c r="H69" s="1004" t="s">
        <v>3567</v>
      </c>
    </row>
    <row r="70" spans="4:8">
      <c r="D70" s="1816"/>
      <c r="E70" s="1815"/>
      <c r="F70" s="1005">
        <v>160006014</v>
      </c>
      <c r="G70" s="1003">
        <v>3</v>
      </c>
      <c r="H70" s="1002" t="s">
        <v>3581</v>
      </c>
    </row>
    <row r="71" spans="4:8">
      <c r="D71" s="1799" t="s">
        <v>3574</v>
      </c>
      <c r="E71" s="1801">
        <v>160006007</v>
      </c>
      <c r="F71" s="1001">
        <v>160006000</v>
      </c>
      <c r="G71" s="1001">
        <v>50</v>
      </c>
      <c r="H71" s="1004" t="s">
        <v>3567</v>
      </c>
    </row>
    <row r="72" spans="4:8">
      <c r="D72" s="1814"/>
      <c r="E72" s="1815"/>
      <c r="F72" s="1000">
        <v>160006015</v>
      </c>
      <c r="G72" s="1001">
        <v>5</v>
      </c>
      <c r="H72" s="1002" t="s">
        <v>3582</v>
      </c>
    </row>
    <row r="73" spans="4:8">
      <c r="D73" s="1803" t="s">
        <v>3575</v>
      </c>
      <c r="E73" s="1801">
        <v>160006008</v>
      </c>
      <c r="F73" s="1003">
        <v>160006000</v>
      </c>
      <c r="G73" s="1003">
        <v>50</v>
      </c>
      <c r="H73" s="1004" t="s">
        <v>3567</v>
      </c>
    </row>
    <row r="74" spans="4:8">
      <c r="D74" s="1816"/>
      <c r="E74" s="1815"/>
      <c r="F74" s="1005">
        <v>160006016</v>
      </c>
      <c r="G74" s="1003">
        <v>5</v>
      </c>
      <c r="H74" s="1002" t="s">
        <v>3583</v>
      </c>
    </row>
    <row r="97" spans="3:6">
      <c r="C97" t="s">
        <v>4029</v>
      </c>
    </row>
    <row r="98" spans="3:6">
      <c r="D98" s="1006"/>
      <c r="E98" s="1007" t="s">
        <v>1051</v>
      </c>
      <c r="F98" s="1007" t="s">
        <v>6</v>
      </c>
    </row>
    <row r="99" spans="3:6">
      <c r="D99" s="1008" t="s">
        <v>21</v>
      </c>
      <c r="E99" s="1009">
        <v>121.13</v>
      </c>
      <c r="F99" s="1010">
        <v>101.06</v>
      </c>
    </row>
    <row r="100" spans="3:6">
      <c r="D100" s="1008" t="s">
        <v>22</v>
      </c>
      <c r="E100" s="1009">
        <v>122</v>
      </c>
      <c r="F100" s="1010">
        <v>101.35</v>
      </c>
    </row>
    <row r="101" spans="3:6">
      <c r="D101" s="1008" t="s">
        <v>23</v>
      </c>
      <c r="E101" s="1009">
        <v>125</v>
      </c>
      <c r="F101" s="1010">
        <v>101.68</v>
      </c>
    </row>
    <row r="102" spans="3:6">
      <c r="D102" s="1008" t="s">
        <v>24</v>
      </c>
      <c r="E102" s="1009">
        <v>129</v>
      </c>
      <c r="F102" s="1010">
        <v>102.05</v>
      </c>
    </row>
    <row r="103" spans="3:6">
      <c r="D103" s="1008" t="s">
        <v>25</v>
      </c>
      <c r="E103" s="1009">
        <v>133</v>
      </c>
      <c r="F103" s="1010">
        <v>102.45</v>
      </c>
    </row>
    <row r="104" spans="3:6">
      <c r="D104" s="1008" t="s">
        <v>26</v>
      </c>
      <c r="E104" s="1009">
        <v>137</v>
      </c>
      <c r="F104" s="1010">
        <v>102.89</v>
      </c>
    </row>
    <row r="105" spans="3:6">
      <c r="D105" s="1008" t="s">
        <v>27</v>
      </c>
      <c r="E105" s="1009">
        <v>142</v>
      </c>
      <c r="F105" s="1010">
        <v>103.36</v>
      </c>
    </row>
    <row r="106" spans="3:6">
      <c r="D106" s="1008" t="s">
        <v>28</v>
      </c>
      <c r="E106" s="1009">
        <v>146</v>
      </c>
      <c r="F106" s="1010">
        <v>103.87</v>
      </c>
    </row>
    <row r="107" spans="3:6">
      <c r="D107" s="1008" t="s">
        <v>29</v>
      </c>
      <c r="E107" s="1009">
        <v>151</v>
      </c>
      <c r="F107" s="1010">
        <v>104.42</v>
      </c>
    </row>
    <row r="108" spans="3:6">
      <c r="D108" s="1008" t="s">
        <v>30</v>
      </c>
      <c r="E108" s="1009">
        <v>156</v>
      </c>
      <c r="F108" s="1010">
        <v>105</v>
      </c>
    </row>
    <row r="109" spans="3:6">
      <c r="D109" s="1008" t="s">
        <v>31</v>
      </c>
      <c r="E109" s="1009">
        <v>162</v>
      </c>
      <c r="F109" s="1010">
        <v>105.62</v>
      </c>
    </row>
    <row r="110" spans="3:6">
      <c r="D110" s="1008" t="s">
        <v>32</v>
      </c>
      <c r="E110" s="1009">
        <v>168</v>
      </c>
      <c r="F110" s="1010">
        <v>106.27</v>
      </c>
    </row>
    <row r="111" spans="3:6">
      <c r="D111" s="1008" t="s">
        <v>33</v>
      </c>
      <c r="E111" s="1009">
        <v>174</v>
      </c>
      <c r="F111" s="1010">
        <v>106.96</v>
      </c>
    </row>
    <row r="112" spans="3:6">
      <c r="D112" s="1008" t="s">
        <v>34</v>
      </c>
      <c r="E112" s="1009">
        <v>180</v>
      </c>
      <c r="F112" s="1010">
        <v>107.69</v>
      </c>
    </row>
    <row r="113" spans="4:6">
      <c r="D113" s="1008" t="s">
        <v>35</v>
      </c>
      <c r="E113" s="1009">
        <v>186</v>
      </c>
      <c r="F113" s="1010">
        <v>108.45</v>
      </c>
    </row>
    <row r="114" spans="4:6">
      <c r="D114" s="1008" t="s">
        <v>36</v>
      </c>
      <c r="E114" s="1009">
        <v>193</v>
      </c>
      <c r="F114" s="1010">
        <v>109.25</v>
      </c>
    </row>
    <row r="115" spans="4:6">
      <c r="D115" s="1008" t="s">
        <v>37</v>
      </c>
      <c r="E115" s="1009">
        <v>200</v>
      </c>
      <c r="F115" s="1010">
        <v>110.08</v>
      </c>
    </row>
    <row r="116" spans="4:6">
      <c r="D116" s="1008" t="s">
        <v>38</v>
      </c>
      <c r="E116" s="1009">
        <v>207</v>
      </c>
      <c r="F116" s="1010">
        <v>110.95</v>
      </c>
    </row>
    <row r="117" spans="4:6">
      <c r="D117" s="1008" t="s">
        <v>39</v>
      </c>
      <c r="E117" s="1009">
        <v>215</v>
      </c>
      <c r="F117" s="1010">
        <v>111.86</v>
      </c>
    </row>
    <row r="118" spans="4:6">
      <c r="D118" s="1008" t="s">
        <v>40</v>
      </c>
      <c r="E118" s="1009">
        <v>222</v>
      </c>
      <c r="F118" s="1010">
        <v>112.8</v>
      </c>
    </row>
    <row r="119" spans="4:6">
      <c r="D119" s="1008" t="s">
        <v>41</v>
      </c>
      <c r="E119" s="1009">
        <v>230</v>
      </c>
      <c r="F119" s="1010">
        <v>126.9</v>
      </c>
    </row>
    <row r="120" spans="4:6">
      <c r="D120" s="1008" t="s">
        <v>42</v>
      </c>
      <c r="E120" s="1009">
        <v>268</v>
      </c>
      <c r="F120" s="1010">
        <v>128.22</v>
      </c>
    </row>
    <row r="121" spans="4:6">
      <c r="D121" s="1008" t="s">
        <v>43</v>
      </c>
      <c r="E121" s="1009">
        <v>280</v>
      </c>
      <c r="F121" s="1010">
        <v>129.58000000000001</v>
      </c>
    </row>
    <row r="122" spans="4:6">
      <c r="D122" s="1008" t="s">
        <v>44</v>
      </c>
      <c r="E122" s="1009">
        <v>293</v>
      </c>
      <c r="F122" s="1010">
        <v>130.97999999999999</v>
      </c>
    </row>
    <row r="123" spans="4:6">
      <c r="D123" s="1008" t="s">
        <v>45</v>
      </c>
      <c r="E123" s="1009">
        <v>306</v>
      </c>
      <c r="F123" s="1010">
        <v>132.4</v>
      </c>
    </row>
    <row r="124" spans="4:6">
      <c r="D124" s="1008" t="s">
        <v>46</v>
      </c>
      <c r="E124" s="1009">
        <v>320</v>
      </c>
      <c r="F124" s="1010">
        <v>133.86000000000001</v>
      </c>
    </row>
    <row r="125" spans="4:6">
      <c r="D125" s="1008" t="s">
        <v>47</v>
      </c>
      <c r="E125" s="1009">
        <v>334</v>
      </c>
      <c r="F125" s="1010">
        <v>135.34</v>
      </c>
    </row>
    <row r="126" spans="4:6">
      <c r="D126" s="1008" t="s">
        <v>48</v>
      </c>
      <c r="E126" s="1009">
        <v>348</v>
      </c>
      <c r="F126" s="1010">
        <v>136.86000000000001</v>
      </c>
    </row>
    <row r="127" spans="4:6">
      <c r="D127" s="1008" t="s">
        <v>49</v>
      </c>
      <c r="E127" s="1009">
        <v>363</v>
      </c>
      <c r="F127" s="1010">
        <v>138.41999999999999</v>
      </c>
    </row>
    <row r="128" spans="4:6">
      <c r="D128" s="1008" t="s">
        <v>50</v>
      </c>
      <c r="E128" s="1009">
        <v>379</v>
      </c>
      <c r="F128" s="1010">
        <v>140</v>
      </c>
    </row>
    <row r="129" spans="4:6">
      <c r="D129" s="1008" t="s">
        <v>51</v>
      </c>
      <c r="E129" s="1009">
        <v>395</v>
      </c>
      <c r="F129" s="1010">
        <v>141.62</v>
      </c>
    </row>
    <row r="130" spans="4:6">
      <c r="D130" s="1008" t="s">
        <v>52</v>
      </c>
      <c r="E130" s="1009">
        <v>411</v>
      </c>
      <c r="F130" s="1010">
        <v>143.26</v>
      </c>
    </row>
    <row r="131" spans="4:6">
      <c r="D131" s="1008" t="s">
        <v>53</v>
      </c>
      <c r="E131" s="1009">
        <v>428</v>
      </c>
      <c r="F131" s="1010">
        <v>144.94</v>
      </c>
    </row>
    <row r="132" spans="4:6">
      <c r="D132" s="1008" t="s">
        <v>54</v>
      </c>
      <c r="E132" s="1009">
        <v>445</v>
      </c>
      <c r="F132" s="1010">
        <v>146.66</v>
      </c>
    </row>
    <row r="133" spans="4:6">
      <c r="D133" s="1008" t="s">
        <v>55</v>
      </c>
      <c r="E133" s="1009">
        <v>462</v>
      </c>
      <c r="F133" s="1010">
        <v>148.4</v>
      </c>
    </row>
    <row r="134" spans="4:6">
      <c r="D134" s="1008" t="s">
        <v>56</v>
      </c>
      <c r="E134" s="1009">
        <v>480</v>
      </c>
      <c r="F134" s="1010">
        <v>150.18</v>
      </c>
    </row>
    <row r="135" spans="4:6">
      <c r="D135" s="1008" t="s">
        <v>57</v>
      </c>
      <c r="E135" s="1009">
        <v>499</v>
      </c>
      <c r="F135" s="1010">
        <v>151.97999999999999</v>
      </c>
    </row>
    <row r="136" spans="4:6">
      <c r="D136" s="1008" t="s">
        <v>58</v>
      </c>
      <c r="E136" s="1009">
        <v>518</v>
      </c>
      <c r="F136" s="1010">
        <v>153.82</v>
      </c>
    </row>
    <row r="137" spans="4:6">
      <c r="D137" s="1008" t="s">
        <v>59</v>
      </c>
      <c r="E137" s="1009">
        <v>537</v>
      </c>
      <c r="F137" s="1010">
        <v>155.69999999999999</v>
      </c>
    </row>
    <row r="138" spans="4:6">
      <c r="D138" s="1008" t="s">
        <v>60</v>
      </c>
      <c r="E138" s="1009">
        <v>557</v>
      </c>
      <c r="F138" s="1010">
        <v>157.6</v>
      </c>
    </row>
    <row r="139" spans="4:6">
      <c r="D139" s="1008" t="s">
        <v>61</v>
      </c>
      <c r="E139" s="1009">
        <v>577</v>
      </c>
      <c r="F139" s="1010">
        <v>159.54</v>
      </c>
    </row>
    <row r="140" spans="4:6">
      <c r="D140" s="1008" t="s">
        <v>62</v>
      </c>
      <c r="E140" s="1009">
        <v>597</v>
      </c>
      <c r="F140" s="1010">
        <v>161.5</v>
      </c>
    </row>
    <row r="141" spans="4:6">
      <c r="D141" s="1008" t="s">
        <v>63</v>
      </c>
      <c r="E141" s="1009">
        <v>618</v>
      </c>
      <c r="F141" s="1010">
        <v>163.5</v>
      </c>
    </row>
    <row r="142" spans="4:6">
      <c r="D142" s="1008" t="s">
        <v>64</v>
      </c>
      <c r="E142" s="1009">
        <v>640</v>
      </c>
      <c r="F142" s="1010">
        <v>165.54</v>
      </c>
    </row>
    <row r="143" spans="4:6">
      <c r="D143" s="1008" t="s">
        <v>65</v>
      </c>
      <c r="E143" s="1009">
        <v>662</v>
      </c>
      <c r="F143" s="1010">
        <v>167.6</v>
      </c>
    </row>
    <row r="144" spans="4:6">
      <c r="D144" s="1008" t="s">
        <v>66</v>
      </c>
      <c r="E144" s="1009">
        <v>684</v>
      </c>
      <c r="F144" s="1010">
        <v>169.7</v>
      </c>
    </row>
    <row r="145" spans="4:15">
      <c r="D145" s="1008" t="s">
        <v>67</v>
      </c>
      <c r="E145" s="1009">
        <v>707</v>
      </c>
      <c r="F145" s="1010">
        <v>171.82</v>
      </c>
    </row>
    <row r="146" spans="4:15">
      <c r="D146" s="1008" t="s">
        <v>68</v>
      </c>
      <c r="E146" s="1009">
        <v>730</v>
      </c>
      <c r="F146" s="1010">
        <v>173.98</v>
      </c>
    </row>
    <row r="147" spans="4:15">
      <c r="D147" s="1008" t="s">
        <v>69</v>
      </c>
      <c r="E147" s="1009">
        <v>754</v>
      </c>
      <c r="F147" s="1010">
        <v>176.18</v>
      </c>
    </row>
    <row r="148" spans="4:15">
      <c r="D148" s="1008" t="s">
        <v>70</v>
      </c>
      <c r="E148" s="1009">
        <v>778</v>
      </c>
      <c r="F148" s="1011">
        <v>178.4</v>
      </c>
    </row>
    <row r="151" spans="4:15" ht="27">
      <c r="D151" s="873" t="s">
        <v>4030</v>
      </c>
      <c r="E151" s="38" t="s">
        <v>1452</v>
      </c>
      <c r="F151" s="38" t="s">
        <v>1453</v>
      </c>
      <c r="G151" s="38" t="s">
        <v>3818</v>
      </c>
      <c r="H151" s="38" t="s">
        <v>4031</v>
      </c>
      <c r="I151" s="874" t="s">
        <v>4032</v>
      </c>
      <c r="J151" s="1012" t="s">
        <v>4033</v>
      </c>
      <c r="K151" s="1012" t="s">
        <v>1452</v>
      </c>
      <c r="L151" s="1012" t="s">
        <v>1453</v>
      </c>
      <c r="M151" s="1012" t="s">
        <v>3818</v>
      </c>
      <c r="N151" s="1012" t="s">
        <v>4034</v>
      </c>
      <c r="O151" s="1012" t="s">
        <v>4032</v>
      </c>
    </row>
    <row r="152" spans="4:15">
      <c r="D152" s="1013" t="s">
        <v>3798</v>
      </c>
      <c r="E152" s="1014">
        <v>7.27</v>
      </c>
      <c r="F152" s="1014">
        <v>7.84</v>
      </c>
      <c r="G152" s="1015">
        <v>242524090</v>
      </c>
      <c r="H152" s="1014">
        <v>680</v>
      </c>
      <c r="I152" s="1016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1013" t="s">
        <v>3799</v>
      </c>
      <c r="E153" s="1014">
        <v>7.3</v>
      </c>
      <c r="F153" s="1014">
        <v>7.88</v>
      </c>
      <c r="G153" s="1015">
        <v>261926017</v>
      </c>
      <c r="H153" s="1014">
        <v>680</v>
      </c>
      <c r="I153" s="1016">
        <v>110.7</v>
      </c>
      <c r="K153" s="1017">
        <v>15.71</v>
      </c>
      <c r="L153" s="1017">
        <v>11.57</v>
      </c>
      <c r="M153" s="1018">
        <v>556631040</v>
      </c>
      <c r="N153" s="1017">
        <v>683</v>
      </c>
      <c r="O153" s="1019">
        <v>105.4</v>
      </c>
    </row>
    <row r="154" spans="4:15">
      <c r="D154" s="1013" t="s">
        <v>3800</v>
      </c>
      <c r="E154" s="1014">
        <v>7.34</v>
      </c>
      <c r="F154" s="1014">
        <v>7.92</v>
      </c>
      <c r="G154" s="1015">
        <v>282880098</v>
      </c>
      <c r="H154" s="1014">
        <v>681</v>
      </c>
      <c r="I154" s="1016">
        <v>116.2</v>
      </c>
      <c r="K154" s="1017">
        <v>15.79</v>
      </c>
      <c r="L154" s="1017">
        <v>11.63</v>
      </c>
      <c r="M154" s="1018">
        <v>570094960</v>
      </c>
      <c r="N154" s="1017">
        <v>686</v>
      </c>
      <c r="O154" s="1019">
        <v>105.4</v>
      </c>
    </row>
    <row r="155" spans="4:15">
      <c r="D155" s="1013" t="s">
        <v>3801</v>
      </c>
      <c r="E155" s="1014">
        <v>7.37</v>
      </c>
      <c r="F155" s="1014">
        <v>7.96</v>
      </c>
      <c r="G155" s="1015">
        <v>305510505</v>
      </c>
      <c r="H155" s="1014">
        <v>681</v>
      </c>
      <c r="I155" s="1016">
        <v>116.2</v>
      </c>
      <c r="K155" s="1017">
        <v>15.87</v>
      </c>
      <c r="L155" s="1017">
        <v>11.69</v>
      </c>
      <c r="M155" s="1018">
        <v>583886240</v>
      </c>
      <c r="N155" s="1017">
        <v>689</v>
      </c>
      <c r="O155" s="1019">
        <v>105.4</v>
      </c>
    </row>
    <row r="156" spans="4:15">
      <c r="D156" s="1013" t="s">
        <v>3802</v>
      </c>
      <c r="E156" s="1014">
        <v>7.41</v>
      </c>
      <c r="F156" s="1014">
        <v>7.99</v>
      </c>
      <c r="G156" s="1015">
        <v>329951345</v>
      </c>
      <c r="H156" s="1014">
        <v>682</v>
      </c>
      <c r="I156" s="1016">
        <v>122</v>
      </c>
      <c r="K156" s="1017">
        <v>15.95</v>
      </c>
      <c r="L156" s="1017">
        <v>11.75</v>
      </c>
      <c r="M156" s="1018">
        <v>747513850</v>
      </c>
      <c r="N156" s="1017">
        <v>692</v>
      </c>
      <c r="O156" s="1019">
        <v>105.4</v>
      </c>
    </row>
    <row r="157" spans="4:15">
      <c r="D157" s="1013" t="s">
        <v>3803</v>
      </c>
      <c r="E157" s="1014">
        <v>7.44</v>
      </c>
      <c r="F157" s="1014">
        <v>8.0300000000000011</v>
      </c>
      <c r="G157" s="1015">
        <v>356347452</v>
      </c>
      <c r="H157" s="1014">
        <v>682</v>
      </c>
      <c r="I157" s="1016">
        <v>122</v>
      </c>
      <c r="K157" s="1017">
        <v>16.03</v>
      </c>
      <c r="L157" s="1017">
        <v>11.8</v>
      </c>
      <c r="M157" s="1018">
        <v>765597700</v>
      </c>
      <c r="N157" s="1017">
        <v>695</v>
      </c>
      <c r="O157" s="1019">
        <v>105.4</v>
      </c>
    </row>
    <row r="158" spans="4:15">
      <c r="D158" s="1013" t="s">
        <v>3804</v>
      </c>
      <c r="E158" s="1014">
        <v>7.47</v>
      </c>
      <c r="F158" s="1014">
        <v>8.07</v>
      </c>
      <c r="G158" s="1015">
        <v>384855248</v>
      </c>
      <c r="H158" s="1014">
        <v>683</v>
      </c>
      <c r="I158" s="1016">
        <v>128.1</v>
      </c>
      <c r="K158" s="1017">
        <v>16.11</v>
      </c>
      <c r="L158" s="1017">
        <v>11.86</v>
      </c>
      <c r="M158" s="1018">
        <v>784117100</v>
      </c>
      <c r="N158" s="1017">
        <v>698</v>
      </c>
      <c r="O158" s="1019">
        <v>105.4</v>
      </c>
    </row>
    <row r="159" spans="4:15">
      <c r="D159" s="1013" t="s">
        <v>3805</v>
      </c>
      <c r="E159" s="1014">
        <v>7.51</v>
      </c>
      <c r="F159" s="1014">
        <v>8.11</v>
      </c>
      <c r="G159" s="1015">
        <v>415643667</v>
      </c>
      <c r="H159" s="1014">
        <v>683</v>
      </c>
      <c r="I159" s="1016">
        <v>128.1</v>
      </c>
      <c r="K159" s="1017">
        <v>16.189999999999998</v>
      </c>
      <c r="L159" s="1017">
        <v>11.92</v>
      </c>
      <c r="M159" s="1018">
        <v>800000000</v>
      </c>
      <c r="N159" s="1017">
        <v>701</v>
      </c>
      <c r="O159" s="1019">
        <v>105.4</v>
      </c>
    </row>
    <row r="160" spans="4:15">
      <c r="D160" s="1013" t="s">
        <v>3806</v>
      </c>
      <c r="E160" s="1014">
        <v>7.54</v>
      </c>
      <c r="F160" s="1014">
        <v>8.14</v>
      </c>
      <c r="G160" s="1015">
        <v>448895160</v>
      </c>
      <c r="H160" s="1014">
        <v>684</v>
      </c>
      <c r="I160" s="1016">
        <v>134.5</v>
      </c>
      <c r="K160" s="1017">
        <v>16.27</v>
      </c>
      <c r="L160" s="1017">
        <v>11.98</v>
      </c>
      <c r="M160" s="1018">
        <v>900000000</v>
      </c>
      <c r="N160" s="1017">
        <v>704</v>
      </c>
      <c r="O160" s="1019">
        <v>105.4</v>
      </c>
    </row>
    <row r="161" spans="4:15">
      <c r="D161" s="1013" t="s">
        <v>3807</v>
      </c>
      <c r="E161" s="1014">
        <v>7.58</v>
      </c>
      <c r="F161" s="1014">
        <v>8.18</v>
      </c>
      <c r="G161" s="1015">
        <v>484806772</v>
      </c>
      <c r="H161" s="1014">
        <v>684</v>
      </c>
      <c r="I161" s="1016">
        <v>134.5</v>
      </c>
      <c r="K161" s="1017">
        <v>16.350000000000001</v>
      </c>
      <c r="L161" s="1017">
        <v>12.03</v>
      </c>
      <c r="M161" s="1018">
        <v>999999999</v>
      </c>
      <c r="N161" s="1017">
        <v>707</v>
      </c>
      <c r="O161" s="1019">
        <v>105.4</v>
      </c>
    </row>
    <row r="162" spans="4:15">
      <c r="D162" s="1020" t="s">
        <v>3808</v>
      </c>
      <c r="E162" s="1021">
        <v>16.43</v>
      </c>
      <c r="F162" s="1021">
        <v>12.09</v>
      </c>
      <c r="G162" s="1022">
        <v>528439381</v>
      </c>
      <c r="H162" s="1023">
        <v>685</v>
      </c>
      <c r="I162" s="1024">
        <v>137.19999999999999</v>
      </c>
      <c r="K162" s="1025">
        <v>16.43</v>
      </c>
      <c r="L162" s="1025">
        <v>12.09</v>
      </c>
      <c r="M162" s="1026">
        <v>999999999</v>
      </c>
      <c r="N162" s="1025">
        <v>710</v>
      </c>
      <c r="O162" s="1027">
        <v>105.4</v>
      </c>
    </row>
    <row r="163" spans="4:15">
      <c r="D163" s="1020" t="s">
        <v>3809</v>
      </c>
      <c r="E163" s="1021">
        <v>16.509999999999998</v>
      </c>
      <c r="F163" s="1021">
        <v>12.15</v>
      </c>
      <c r="G163" s="1022">
        <v>575998925</v>
      </c>
      <c r="H163" s="1023">
        <v>685</v>
      </c>
      <c r="I163" s="1024">
        <v>137.19999999999999</v>
      </c>
      <c r="K163" s="1025">
        <v>16.509999999999998</v>
      </c>
      <c r="L163" s="1025">
        <v>12.15</v>
      </c>
      <c r="M163" s="1026">
        <v>999999999</v>
      </c>
      <c r="N163" s="1025">
        <v>713</v>
      </c>
      <c r="O163" s="1027">
        <v>105.4</v>
      </c>
    </row>
    <row r="164" spans="4:15">
      <c r="D164" s="1020" t="s">
        <v>3810</v>
      </c>
      <c r="E164" s="1021">
        <v>16.59</v>
      </c>
      <c r="F164" s="1021">
        <v>12.2</v>
      </c>
      <c r="G164" s="1022">
        <v>627838828</v>
      </c>
      <c r="H164" s="1023">
        <v>686</v>
      </c>
      <c r="I164" s="1024">
        <v>139.9</v>
      </c>
      <c r="K164" s="1025">
        <v>16.59</v>
      </c>
      <c r="L164" s="1025">
        <v>12.2</v>
      </c>
      <c r="M164" s="1026">
        <v>999999999</v>
      </c>
      <c r="N164" s="1025">
        <v>716</v>
      </c>
      <c r="O164" s="1027">
        <v>105.4</v>
      </c>
    </row>
    <row r="165" spans="4:15">
      <c r="D165" s="1020" t="s">
        <v>3811</v>
      </c>
      <c r="E165" s="1021">
        <v>16.670000000000002</v>
      </c>
      <c r="F165" s="1021">
        <v>12.26</v>
      </c>
      <c r="G165" s="1022">
        <v>684344322</v>
      </c>
      <c r="H165" s="1023">
        <v>686</v>
      </c>
      <c r="I165" s="1024">
        <v>139.9</v>
      </c>
      <c r="K165" s="1025">
        <v>16.670000000000002</v>
      </c>
      <c r="L165" s="1025">
        <v>12.26</v>
      </c>
      <c r="M165" s="1026">
        <v>999999999</v>
      </c>
      <c r="N165" s="1025">
        <v>719</v>
      </c>
      <c r="O165" s="1027">
        <v>105.4</v>
      </c>
    </row>
    <row r="166" spans="4:15">
      <c r="D166" s="1020" t="s">
        <v>3812</v>
      </c>
      <c r="E166" s="1021">
        <v>16.75</v>
      </c>
      <c r="F166" s="1021">
        <v>12.32</v>
      </c>
      <c r="G166" s="1022">
        <v>745935310</v>
      </c>
      <c r="H166" s="1023">
        <v>687</v>
      </c>
      <c r="I166" s="1024">
        <v>142.69999999999999</v>
      </c>
      <c r="K166" s="1025">
        <v>16.75</v>
      </c>
      <c r="L166" s="1025">
        <v>12.32</v>
      </c>
      <c r="M166" s="1026">
        <v>999999999</v>
      </c>
      <c r="N166" s="1025">
        <v>722</v>
      </c>
      <c r="O166" s="1027">
        <v>105.4</v>
      </c>
    </row>
    <row r="167" spans="4:15">
      <c r="D167" s="1020" t="s">
        <v>3813</v>
      </c>
      <c r="E167" s="1021">
        <v>16.82</v>
      </c>
      <c r="F167" s="1021">
        <v>12.37</v>
      </c>
      <c r="G167" s="1022">
        <v>813069487</v>
      </c>
      <c r="H167" s="1023">
        <v>687</v>
      </c>
      <c r="I167" s="1024">
        <v>142.69999999999999</v>
      </c>
      <c r="K167" s="1025">
        <v>16.82</v>
      </c>
      <c r="L167" s="1025">
        <v>12.37</v>
      </c>
      <c r="M167" s="1026">
        <v>999999999</v>
      </c>
      <c r="N167" s="1025">
        <v>725</v>
      </c>
      <c r="O167" s="1027">
        <v>105.4</v>
      </c>
    </row>
    <row r="168" spans="4:15">
      <c r="D168" s="1020" t="s">
        <v>3814</v>
      </c>
      <c r="E168" s="1021">
        <v>16.899999999999999</v>
      </c>
      <c r="F168" s="1021">
        <v>12.43</v>
      </c>
      <c r="G168" s="1022">
        <v>886245740</v>
      </c>
      <c r="H168" s="1023">
        <v>688</v>
      </c>
      <c r="I168" s="1024">
        <v>145.6</v>
      </c>
      <c r="K168" s="1025">
        <v>16.899999999999999</v>
      </c>
      <c r="L168" s="1025">
        <v>12.43</v>
      </c>
      <c r="M168" s="1026">
        <v>999999999</v>
      </c>
      <c r="N168" s="1025">
        <v>728</v>
      </c>
      <c r="O168" s="1027">
        <v>105.4</v>
      </c>
    </row>
    <row r="169" spans="4:15">
      <c r="D169" s="1020" t="s">
        <v>3815</v>
      </c>
      <c r="E169" s="1021">
        <v>16.98</v>
      </c>
      <c r="F169" s="1021">
        <v>12.48</v>
      </c>
      <c r="G169" s="1022">
        <v>966007856</v>
      </c>
      <c r="H169" s="1023">
        <v>688</v>
      </c>
      <c r="I169" s="1024">
        <v>145.6</v>
      </c>
      <c r="K169" s="1025">
        <v>16.98</v>
      </c>
      <c r="L169" s="1025">
        <v>12.48</v>
      </c>
      <c r="M169" s="1026">
        <v>999999999</v>
      </c>
      <c r="N169" s="1025">
        <v>731</v>
      </c>
      <c r="O169" s="1027">
        <v>105.4</v>
      </c>
    </row>
    <row r="170" spans="4:15">
      <c r="D170" s="1020" t="s">
        <v>3816</v>
      </c>
      <c r="E170" s="1021">
        <v>17.059999999999999</v>
      </c>
      <c r="F170" s="1021">
        <v>12.54</v>
      </c>
      <c r="G170" s="1022">
        <v>1052948563</v>
      </c>
      <c r="H170" s="1023">
        <v>689</v>
      </c>
      <c r="I170" s="1024">
        <v>148.5</v>
      </c>
      <c r="K170" s="1025">
        <v>17.059999999999999</v>
      </c>
      <c r="L170" s="1025">
        <v>12.54</v>
      </c>
      <c r="M170" s="1026">
        <v>999999999</v>
      </c>
      <c r="N170" s="1025">
        <v>734</v>
      </c>
      <c r="O170" s="1027">
        <v>105.4</v>
      </c>
    </row>
    <row r="171" spans="4:15">
      <c r="D171" s="1020" t="s">
        <v>3817</v>
      </c>
      <c r="E171" s="1021">
        <v>17.13</v>
      </c>
      <c r="F171" s="1021">
        <v>12.59</v>
      </c>
      <c r="G171" s="1022">
        <v>1147713933</v>
      </c>
      <c r="H171" s="1023">
        <v>689</v>
      </c>
      <c r="I171" s="1024">
        <v>148.5</v>
      </c>
      <c r="K171" s="1025">
        <v>17.13</v>
      </c>
      <c r="L171" s="1025">
        <v>12.59</v>
      </c>
      <c r="M171" s="1026">
        <v>999999999</v>
      </c>
      <c r="N171" s="1025">
        <v>737</v>
      </c>
      <c r="O171" s="1027">
        <v>105.4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27"/>
  <sheetViews>
    <sheetView zoomScale="85" workbookViewId="0">
      <pane ySplit="1" topLeftCell="A2" activePane="bottomLeft" state="frozen"/>
      <selection activeCell="I11" sqref="I11:I13"/>
      <selection pane="bottomLeft" activeCell="I11" sqref="I11:I13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1" width="11" style="207" customWidth="1"/>
    <col min="12" max="16384" width="9" style="207"/>
  </cols>
  <sheetData>
    <row r="1" spans="1:11" ht="130.5" customHeight="1">
      <c r="A1" s="1028" t="s">
        <v>10</v>
      </c>
      <c r="B1" s="1029" t="s">
        <v>508</v>
      </c>
      <c r="C1" s="1030" t="s">
        <v>509</v>
      </c>
      <c r="D1" s="38" t="s">
        <v>741</v>
      </c>
      <c r="E1" s="1029" t="s">
        <v>510</v>
      </c>
      <c r="F1" s="1012" t="s">
        <v>511</v>
      </c>
      <c r="G1" s="1012" t="s">
        <v>512</v>
      </c>
      <c r="H1" s="1012" t="s">
        <v>513</v>
      </c>
      <c r="I1" s="38" t="s">
        <v>241</v>
      </c>
      <c r="K1" s="207">
        <v>10000</v>
      </c>
    </row>
    <row r="2" spans="1:11" s="217" customFormat="1" ht="16.5" customHeight="1">
      <c r="A2" s="1031" t="s">
        <v>3763</v>
      </c>
      <c r="B2" s="1032">
        <v>7</v>
      </c>
      <c r="C2" s="1033">
        <v>2</v>
      </c>
      <c r="D2" s="1034" t="s">
        <v>743</v>
      </c>
      <c r="E2" s="1035">
        <v>160006000</v>
      </c>
      <c r="F2" s="1036">
        <v>40</v>
      </c>
      <c r="G2" s="1037">
        <v>1</v>
      </c>
      <c r="H2" s="1038">
        <v>2</v>
      </c>
      <c r="I2" s="1039" t="s">
        <v>3567</v>
      </c>
      <c r="J2" s="207"/>
      <c r="K2" s="1040">
        <f>$K$1*(F2/100)</f>
        <v>4000</v>
      </c>
    </row>
    <row r="3" spans="1:11" s="217" customFormat="1" ht="16.5" customHeight="1">
      <c r="A3" s="1031" t="s">
        <v>3763</v>
      </c>
      <c r="B3" s="1041">
        <v>8</v>
      </c>
      <c r="C3" s="1041">
        <v>2</v>
      </c>
      <c r="D3" s="1034" t="s">
        <v>743</v>
      </c>
      <c r="E3" s="1035">
        <v>160006009</v>
      </c>
      <c r="F3" s="1042">
        <v>5</v>
      </c>
      <c r="G3" s="1043">
        <v>1</v>
      </c>
      <c r="H3" s="1044">
        <v>1</v>
      </c>
      <c r="I3" s="1045" t="s">
        <v>3576</v>
      </c>
      <c r="J3" s="207"/>
      <c r="K3" s="1040">
        <f t="shared" ref="K3:K66" si="0">$K$1*(F3/100)</f>
        <v>500</v>
      </c>
    </row>
    <row r="4" spans="1:11" s="217" customFormat="1" ht="16.5" customHeight="1">
      <c r="A4" s="1031" t="s">
        <v>3763</v>
      </c>
      <c r="B4" s="1041">
        <v>8</v>
      </c>
      <c r="C4" s="1041">
        <v>2</v>
      </c>
      <c r="D4" s="1034" t="s">
        <v>743</v>
      </c>
      <c r="E4" s="1035">
        <v>160006010</v>
      </c>
      <c r="F4" s="1042">
        <v>7</v>
      </c>
      <c r="G4" s="1043">
        <v>1</v>
      </c>
      <c r="H4" s="1044">
        <v>1</v>
      </c>
      <c r="I4" s="1045" t="s">
        <v>3577</v>
      </c>
      <c r="J4" s="207"/>
      <c r="K4" s="1040">
        <f t="shared" si="0"/>
        <v>700.00000000000011</v>
      </c>
    </row>
    <row r="5" spans="1:11" s="217" customFormat="1" ht="16.5" customHeight="1">
      <c r="A5" s="1031" t="s">
        <v>3763</v>
      </c>
      <c r="B5" s="1041">
        <v>8</v>
      </c>
      <c r="C5" s="1041">
        <v>2</v>
      </c>
      <c r="D5" s="1034" t="s">
        <v>743</v>
      </c>
      <c r="E5" s="1035">
        <v>160006011</v>
      </c>
      <c r="F5" s="1042">
        <v>7</v>
      </c>
      <c r="G5" s="1043">
        <v>1</v>
      </c>
      <c r="H5" s="1044">
        <v>1</v>
      </c>
      <c r="I5" s="1045" t="s">
        <v>3578</v>
      </c>
      <c r="J5" s="207"/>
      <c r="K5" s="1040">
        <f t="shared" si="0"/>
        <v>700.00000000000011</v>
      </c>
    </row>
    <row r="6" spans="1:11" s="217" customFormat="1" ht="16.5" customHeight="1">
      <c r="A6" s="1031" t="s">
        <v>3763</v>
      </c>
      <c r="B6" s="1041">
        <v>8</v>
      </c>
      <c r="C6" s="1041">
        <v>2</v>
      </c>
      <c r="D6" s="1034" t="s">
        <v>743</v>
      </c>
      <c r="E6" s="1035">
        <v>160006012</v>
      </c>
      <c r="F6" s="1042">
        <v>7</v>
      </c>
      <c r="G6" s="1043">
        <v>1</v>
      </c>
      <c r="H6" s="1044">
        <v>1</v>
      </c>
      <c r="I6" s="1045" t="s">
        <v>3579</v>
      </c>
      <c r="J6" s="207"/>
      <c r="K6" s="1040">
        <f t="shared" si="0"/>
        <v>700.00000000000011</v>
      </c>
    </row>
    <row r="7" spans="1:11" s="217" customFormat="1" ht="16.5" customHeight="1">
      <c r="A7" s="1031" t="s">
        <v>3763</v>
      </c>
      <c r="B7" s="1041">
        <v>8</v>
      </c>
      <c r="C7" s="1041">
        <v>2</v>
      </c>
      <c r="D7" s="1034" t="s">
        <v>743</v>
      </c>
      <c r="E7" s="1035">
        <v>160006013</v>
      </c>
      <c r="F7" s="1042">
        <v>7</v>
      </c>
      <c r="G7" s="1043">
        <v>1</v>
      </c>
      <c r="H7" s="1044">
        <v>1</v>
      </c>
      <c r="I7" s="1045" t="s">
        <v>3580</v>
      </c>
      <c r="J7" s="207"/>
      <c r="K7" s="1040">
        <f t="shared" si="0"/>
        <v>700.00000000000011</v>
      </c>
    </row>
    <row r="8" spans="1:11" s="217" customFormat="1" ht="16.5" customHeight="1">
      <c r="A8" s="1031" t="s">
        <v>3763</v>
      </c>
      <c r="B8" s="1041">
        <v>8</v>
      </c>
      <c r="C8" s="1041">
        <v>2</v>
      </c>
      <c r="D8" s="1034" t="s">
        <v>743</v>
      </c>
      <c r="E8" s="1035">
        <v>160006014</v>
      </c>
      <c r="F8" s="1042">
        <v>7</v>
      </c>
      <c r="G8" s="1043">
        <v>1</v>
      </c>
      <c r="H8" s="1044">
        <v>1</v>
      </c>
      <c r="I8" s="1045" t="s">
        <v>3581</v>
      </c>
      <c r="J8" s="207"/>
      <c r="K8" s="1040">
        <f t="shared" si="0"/>
        <v>700.00000000000011</v>
      </c>
    </row>
    <row r="9" spans="1:11" s="217" customFormat="1" ht="16.5" customHeight="1">
      <c r="A9" s="1031" t="s">
        <v>3763</v>
      </c>
      <c r="B9" s="1041">
        <v>8</v>
      </c>
      <c r="C9" s="1041">
        <v>2</v>
      </c>
      <c r="D9" s="1034" t="s">
        <v>743</v>
      </c>
      <c r="E9" s="1035">
        <v>160006015</v>
      </c>
      <c r="F9" s="1042">
        <v>6</v>
      </c>
      <c r="G9" s="1043">
        <v>1</v>
      </c>
      <c r="H9" s="1044">
        <v>1</v>
      </c>
      <c r="I9" s="1045" t="s">
        <v>3582</v>
      </c>
      <c r="J9" s="207"/>
      <c r="K9" s="1040">
        <f t="shared" si="0"/>
        <v>600</v>
      </c>
    </row>
    <row r="10" spans="1:11" s="217" customFormat="1" ht="16.5" customHeight="1">
      <c r="A10" s="1031" t="s">
        <v>3763</v>
      </c>
      <c r="B10" s="1041">
        <v>8</v>
      </c>
      <c r="C10" s="1041">
        <v>2</v>
      </c>
      <c r="D10" s="1034" t="s">
        <v>743</v>
      </c>
      <c r="E10" s="1035">
        <v>160006016</v>
      </c>
      <c r="F10" s="1042">
        <v>6</v>
      </c>
      <c r="G10" s="1043">
        <v>1</v>
      </c>
      <c r="H10" s="1044">
        <v>1</v>
      </c>
      <c r="I10" s="1045" t="s">
        <v>3583</v>
      </c>
      <c r="J10" s="207"/>
      <c r="K10" s="1040">
        <f t="shared" si="0"/>
        <v>600</v>
      </c>
    </row>
    <row r="11" spans="1:11" s="217" customFormat="1" ht="16.5" customHeight="1">
      <c r="A11" s="1046" t="s">
        <v>3764</v>
      </c>
      <c r="B11" s="1032">
        <v>7</v>
      </c>
      <c r="C11" s="1033">
        <v>2</v>
      </c>
      <c r="D11" s="1034" t="s">
        <v>743</v>
      </c>
      <c r="E11" s="1035">
        <v>160006000</v>
      </c>
      <c r="F11" s="1036">
        <v>43</v>
      </c>
      <c r="G11" s="1037">
        <v>1</v>
      </c>
      <c r="H11" s="1038">
        <v>2</v>
      </c>
      <c r="I11" s="1039" t="s">
        <v>3567</v>
      </c>
      <c r="J11" s="207"/>
      <c r="K11" s="1040">
        <f t="shared" si="0"/>
        <v>4300</v>
      </c>
    </row>
    <row r="12" spans="1:11" s="217" customFormat="1" ht="16.5" customHeight="1">
      <c r="A12" s="1046" t="s">
        <v>3764</v>
      </c>
      <c r="B12" s="1041">
        <v>8</v>
      </c>
      <c r="C12" s="1041">
        <v>2</v>
      </c>
      <c r="D12" s="1034" t="s">
        <v>743</v>
      </c>
      <c r="E12" s="1035">
        <v>160006009</v>
      </c>
      <c r="F12" s="1042">
        <v>5</v>
      </c>
      <c r="G12" s="1043">
        <v>1</v>
      </c>
      <c r="H12" s="1044">
        <v>1</v>
      </c>
      <c r="I12" s="1045" t="s">
        <v>3576</v>
      </c>
      <c r="J12" s="207"/>
      <c r="K12" s="1040">
        <f t="shared" si="0"/>
        <v>500</v>
      </c>
    </row>
    <row r="13" spans="1:11" s="217" customFormat="1" ht="16.5" customHeight="1">
      <c r="A13" s="1046" t="s">
        <v>3764</v>
      </c>
      <c r="B13" s="1041">
        <v>8</v>
      </c>
      <c r="C13" s="1041">
        <v>2</v>
      </c>
      <c r="D13" s="1034" t="s">
        <v>743</v>
      </c>
      <c r="E13" s="1035">
        <v>160006010</v>
      </c>
      <c r="F13" s="1042">
        <v>7</v>
      </c>
      <c r="G13" s="1043">
        <v>1</v>
      </c>
      <c r="H13" s="1044">
        <v>1</v>
      </c>
      <c r="I13" s="1045" t="s">
        <v>3577</v>
      </c>
      <c r="J13" s="207"/>
      <c r="K13" s="1040">
        <f t="shared" si="0"/>
        <v>700.00000000000011</v>
      </c>
    </row>
    <row r="14" spans="1:11" s="217" customFormat="1" ht="16.5" customHeight="1">
      <c r="A14" s="1046" t="s">
        <v>3764</v>
      </c>
      <c r="B14" s="1041">
        <v>8</v>
      </c>
      <c r="C14" s="1041">
        <v>2</v>
      </c>
      <c r="D14" s="1034" t="s">
        <v>743</v>
      </c>
      <c r="E14" s="1035">
        <v>160006011</v>
      </c>
      <c r="F14" s="1042">
        <v>7</v>
      </c>
      <c r="G14" s="1043">
        <v>1</v>
      </c>
      <c r="H14" s="1044">
        <v>1</v>
      </c>
      <c r="I14" s="1045" t="s">
        <v>3578</v>
      </c>
      <c r="J14" s="207"/>
      <c r="K14" s="1040">
        <f t="shared" si="0"/>
        <v>700.00000000000011</v>
      </c>
    </row>
    <row r="15" spans="1:11" s="217" customFormat="1" ht="16.5" customHeight="1">
      <c r="A15" s="1046" t="s">
        <v>3764</v>
      </c>
      <c r="B15" s="1041">
        <v>8</v>
      </c>
      <c r="C15" s="1041">
        <v>2</v>
      </c>
      <c r="D15" s="1034" t="s">
        <v>743</v>
      </c>
      <c r="E15" s="1035">
        <v>160006012</v>
      </c>
      <c r="F15" s="1042">
        <v>7</v>
      </c>
      <c r="G15" s="1043">
        <v>1</v>
      </c>
      <c r="H15" s="1044">
        <v>1</v>
      </c>
      <c r="I15" s="1045" t="s">
        <v>3579</v>
      </c>
      <c r="J15" s="207"/>
      <c r="K15" s="1040">
        <f t="shared" si="0"/>
        <v>700.00000000000011</v>
      </c>
    </row>
    <row r="16" spans="1:11" s="217" customFormat="1" ht="16.5" customHeight="1">
      <c r="A16" s="1046" t="s">
        <v>3764</v>
      </c>
      <c r="B16" s="1041">
        <v>8</v>
      </c>
      <c r="C16" s="1041">
        <v>2</v>
      </c>
      <c r="D16" s="1034" t="s">
        <v>743</v>
      </c>
      <c r="E16" s="1035">
        <v>160006013</v>
      </c>
      <c r="F16" s="1042">
        <v>7</v>
      </c>
      <c r="G16" s="1043">
        <v>1</v>
      </c>
      <c r="H16" s="1044">
        <v>1</v>
      </c>
      <c r="I16" s="1045" t="s">
        <v>3580</v>
      </c>
      <c r="J16" s="207"/>
      <c r="K16" s="1040">
        <f t="shared" si="0"/>
        <v>700.00000000000011</v>
      </c>
    </row>
    <row r="17" spans="1:11" s="217" customFormat="1" ht="16.5" customHeight="1">
      <c r="A17" s="1046" t="s">
        <v>3764</v>
      </c>
      <c r="B17" s="1041">
        <v>8</v>
      </c>
      <c r="C17" s="1041">
        <v>2</v>
      </c>
      <c r="D17" s="1034" t="s">
        <v>743</v>
      </c>
      <c r="E17" s="1035">
        <v>160006014</v>
      </c>
      <c r="F17" s="1042">
        <v>7</v>
      </c>
      <c r="G17" s="1043">
        <v>1</v>
      </c>
      <c r="H17" s="1044">
        <v>1</v>
      </c>
      <c r="I17" s="1045" t="s">
        <v>3581</v>
      </c>
      <c r="J17" s="207"/>
      <c r="K17" s="1040">
        <f t="shared" si="0"/>
        <v>700.00000000000011</v>
      </c>
    </row>
    <row r="18" spans="1:11" s="217" customFormat="1" ht="16.5" customHeight="1">
      <c r="A18" s="1046" t="s">
        <v>3764</v>
      </c>
      <c r="B18" s="1041">
        <v>8</v>
      </c>
      <c r="C18" s="1041">
        <v>2</v>
      </c>
      <c r="D18" s="1034" t="s">
        <v>743</v>
      </c>
      <c r="E18" s="1035">
        <v>160006015</v>
      </c>
      <c r="F18" s="1042">
        <v>6</v>
      </c>
      <c r="G18" s="1043">
        <v>1</v>
      </c>
      <c r="H18" s="1044">
        <v>1</v>
      </c>
      <c r="I18" s="1045" t="s">
        <v>3582</v>
      </c>
      <c r="J18" s="207"/>
      <c r="K18" s="1040">
        <f t="shared" si="0"/>
        <v>600</v>
      </c>
    </row>
    <row r="19" spans="1:11" s="217" customFormat="1" ht="16.5" customHeight="1">
      <c r="A19" s="1046" t="s">
        <v>3764</v>
      </c>
      <c r="B19" s="1041">
        <v>8</v>
      </c>
      <c r="C19" s="1041">
        <v>2</v>
      </c>
      <c r="D19" s="1034" t="s">
        <v>743</v>
      </c>
      <c r="E19" s="1035">
        <v>160006016</v>
      </c>
      <c r="F19" s="1042">
        <v>6</v>
      </c>
      <c r="G19" s="1043">
        <v>1</v>
      </c>
      <c r="H19" s="1044">
        <v>1</v>
      </c>
      <c r="I19" s="1045" t="s">
        <v>3583</v>
      </c>
      <c r="J19" s="207"/>
      <c r="K19" s="1040">
        <f t="shared" si="0"/>
        <v>600</v>
      </c>
    </row>
    <row r="20" spans="1:11" s="217" customFormat="1" ht="16.5" customHeight="1">
      <c r="A20" s="1047" t="s">
        <v>3765</v>
      </c>
      <c r="B20" s="1032">
        <v>7</v>
      </c>
      <c r="C20" s="1033">
        <v>2</v>
      </c>
      <c r="D20" s="1034" t="s">
        <v>743</v>
      </c>
      <c r="E20" s="1035">
        <v>160006000</v>
      </c>
      <c r="F20" s="1036">
        <v>45</v>
      </c>
      <c r="G20" s="1037">
        <v>1</v>
      </c>
      <c r="H20" s="1038">
        <v>2</v>
      </c>
      <c r="I20" s="1039" t="s">
        <v>3567</v>
      </c>
      <c r="J20" s="207"/>
      <c r="K20" s="1040">
        <f t="shared" si="0"/>
        <v>4500</v>
      </c>
    </row>
    <row r="21" spans="1:11" s="217" customFormat="1" ht="16.5" customHeight="1">
      <c r="A21" s="1047" t="s">
        <v>3765</v>
      </c>
      <c r="B21" s="1041">
        <v>8</v>
      </c>
      <c r="C21" s="1041">
        <v>2</v>
      </c>
      <c r="D21" s="1034" t="s">
        <v>743</v>
      </c>
      <c r="E21" s="1035">
        <v>160006009</v>
      </c>
      <c r="F21" s="1042">
        <v>6</v>
      </c>
      <c r="G21" s="1043">
        <v>1</v>
      </c>
      <c r="H21" s="1044">
        <v>1</v>
      </c>
      <c r="I21" s="1045" t="s">
        <v>3576</v>
      </c>
      <c r="J21" s="207"/>
      <c r="K21" s="1040">
        <f t="shared" si="0"/>
        <v>600</v>
      </c>
    </row>
    <row r="22" spans="1:11" s="217" customFormat="1" ht="16.5" customHeight="1">
      <c r="A22" s="1047" t="s">
        <v>3765</v>
      </c>
      <c r="B22" s="1041">
        <v>8</v>
      </c>
      <c r="C22" s="1041">
        <v>2</v>
      </c>
      <c r="D22" s="1034" t="s">
        <v>743</v>
      </c>
      <c r="E22" s="1035">
        <v>160006010</v>
      </c>
      <c r="F22" s="1042">
        <v>8</v>
      </c>
      <c r="G22" s="1043">
        <v>1</v>
      </c>
      <c r="H22" s="1044">
        <v>1</v>
      </c>
      <c r="I22" s="1045" t="s">
        <v>3577</v>
      </c>
      <c r="J22" s="207"/>
      <c r="K22" s="1040">
        <f t="shared" si="0"/>
        <v>800</v>
      </c>
    </row>
    <row r="23" spans="1:11" s="217" customFormat="1" ht="16.5" customHeight="1">
      <c r="A23" s="1047" t="s">
        <v>3765</v>
      </c>
      <c r="B23" s="1041">
        <v>8</v>
      </c>
      <c r="C23" s="1041">
        <v>2</v>
      </c>
      <c r="D23" s="1034" t="s">
        <v>743</v>
      </c>
      <c r="E23" s="1035">
        <v>160006011</v>
      </c>
      <c r="F23" s="1042">
        <v>8</v>
      </c>
      <c r="G23" s="1043">
        <v>1</v>
      </c>
      <c r="H23" s="1044">
        <v>1</v>
      </c>
      <c r="I23" s="1045" t="s">
        <v>3578</v>
      </c>
      <c r="J23" s="207"/>
      <c r="K23" s="1040">
        <f t="shared" si="0"/>
        <v>800</v>
      </c>
    </row>
    <row r="24" spans="1:11" s="217" customFormat="1" ht="16.5" customHeight="1">
      <c r="A24" s="1047" t="s">
        <v>3765</v>
      </c>
      <c r="B24" s="1041">
        <v>8</v>
      </c>
      <c r="C24" s="1041">
        <v>2</v>
      </c>
      <c r="D24" s="1034" t="s">
        <v>743</v>
      </c>
      <c r="E24" s="1035">
        <v>160006012</v>
      </c>
      <c r="F24" s="1042">
        <v>8</v>
      </c>
      <c r="G24" s="1043">
        <v>1</v>
      </c>
      <c r="H24" s="1044">
        <v>1</v>
      </c>
      <c r="I24" s="1045" t="s">
        <v>3579</v>
      </c>
      <c r="J24" s="207"/>
      <c r="K24" s="1040">
        <f t="shared" si="0"/>
        <v>800</v>
      </c>
    </row>
    <row r="25" spans="1:11" s="217" customFormat="1" ht="16.5" customHeight="1">
      <c r="A25" s="1047" t="s">
        <v>3765</v>
      </c>
      <c r="B25" s="1041">
        <v>8</v>
      </c>
      <c r="C25" s="1041">
        <v>2</v>
      </c>
      <c r="D25" s="1034" t="s">
        <v>743</v>
      </c>
      <c r="E25" s="1035">
        <v>160006013</v>
      </c>
      <c r="F25" s="1042">
        <v>8</v>
      </c>
      <c r="G25" s="1043">
        <v>1</v>
      </c>
      <c r="H25" s="1044">
        <v>1</v>
      </c>
      <c r="I25" s="1045" t="s">
        <v>3580</v>
      </c>
      <c r="J25" s="207"/>
      <c r="K25" s="1040">
        <f t="shared" si="0"/>
        <v>800</v>
      </c>
    </row>
    <row r="26" spans="1:11" s="217" customFormat="1" ht="16.5" customHeight="1">
      <c r="A26" s="1047" t="s">
        <v>3765</v>
      </c>
      <c r="B26" s="1041">
        <v>8</v>
      </c>
      <c r="C26" s="1041">
        <v>2</v>
      </c>
      <c r="D26" s="1034" t="s">
        <v>743</v>
      </c>
      <c r="E26" s="1035">
        <v>160006014</v>
      </c>
      <c r="F26" s="1042">
        <v>8</v>
      </c>
      <c r="G26" s="1043">
        <v>1</v>
      </c>
      <c r="H26" s="1044">
        <v>1</v>
      </c>
      <c r="I26" s="1045" t="s">
        <v>3581</v>
      </c>
      <c r="J26" s="207"/>
      <c r="K26" s="1040">
        <f t="shared" si="0"/>
        <v>800</v>
      </c>
    </row>
    <row r="27" spans="1:11" s="217" customFormat="1" ht="16.5" customHeight="1">
      <c r="A27" s="1047" t="s">
        <v>3765</v>
      </c>
      <c r="B27" s="1041">
        <v>8</v>
      </c>
      <c r="C27" s="1041">
        <v>2</v>
      </c>
      <c r="D27" s="1034" t="s">
        <v>743</v>
      </c>
      <c r="E27" s="1035">
        <v>160006015</v>
      </c>
      <c r="F27" s="1042">
        <v>7</v>
      </c>
      <c r="G27" s="1043">
        <v>1</v>
      </c>
      <c r="H27" s="1044">
        <v>1</v>
      </c>
      <c r="I27" s="1045" t="s">
        <v>3582</v>
      </c>
      <c r="J27" s="207"/>
      <c r="K27" s="1040">
        <f t="shared" si="0"/>
        <v>700.00000000000011</v>
      </c>
    </row>
    <row r="28" spans="1:11" s="217" customFormat="1" ht="16.5" customHeight="1">
      <c r="A28" s="1047" t="s">
        <v>3765</v>
      </c>
      <c r="B28" s="1041">
        <v>8</v>
      </c>
      <c r="C28" s="1041">
        <v>2</v>
      </c>
      <c r="D28" s="1034" t="s">
        <v>743</v>
      </c>
      <c r="E28" s="1035">
        <v>160006016</v>
      </c>
      <c r="F28" s="1042">
        <v>7</v>
      </c>
      <c r="G28" s="1043">
        <v>1</v>
      </c>
      <c r="H28" s="1044">
        <v>1</v>
      </c>
      <c r="I28" s="1045" t="s">
        <v>3583</v>
      </c>
      <c r="J28" s="207"/>
      <c r="K28" s="1040">
        <f t="shared" si="0"/>
        <v>700.00000000000011</v>
      </c>
    </row>
    <row r="29" spans="1:11" s="217" customFormat="1" ht="16.5" customHeight="1">
      <c r="A29" s="1046" t="s">
        <v>3766</v>
      </c>
      <c r="B29" s="1032">
        <v>7</v>
      </c>
      <c r="C29" s="1033">
        <v>2</v>
      </c>
      <c r="D29" s="1034" t="s">
        <v>743</v>
      </c>
      <c r="E29" s="1035">
        <v>160006000</v>
      </c>
      <c r="F29" s="1036">
        <v>47</v>
      </c>
      <c r="G29" s="1037">
        <v>1</v>
      </c>
      <c r="H29" s="1038">
        <v>2</v>
      </c>
      <c r="I29" s="1039" t="s">
        <v>3567</v>
      </c>
      <c r="J29" s="207"/>
      <c r="K29" s="1040">
        <f t="shared" si="0"/>
        <v>4700</v>
      </c>
    </row>
    <row r="30" spans="1:11" s="217" customFormat="1" ht="16.5" customHeight="1">
      <c r="A30" s="1046" t="s">
        <v>3766</v>
      </c>
      <c r="B30" s="1041">
        <v>8</v>
      </c>
      <c r="C30" s="1041">
        <v>2</v>
      </c>
      <c r="D30" s="1034" t="s">
        <v>743</v>
      </c>
      <c r="E30" s="1035">
        <v>160006009</v>
      </c>
      <c r="F30" s="1042">
        <v>6</v>
      </c>
      <c r="G30" s="1043">
        <v>1</v>
      </c>
      <c r="H30" s="1044">
        <v>1</v>
      </c>
      <c r="I30" s="1045" t="s">
        <v>3576</v>
      </c>
      <c r="J30" s="207"/>
      <c r="K30" s="1040">
        <f t="shared" si="0"/>
        <v>600</v>
      </c>
    </row>
    <row r="31" spans="1:11" s="217" customFormat="1" ht="16.5" customHeight="1">
      <c r="A31" s="1046" t="s">
        <v>3766</v>
      </c>
      <c r="B31" s="1041">
        <v>8</v>
      </c>
      <c r="C31" s="1041">
        <v>2</v>
      </c>
      <c r="D31" s="1034" t="s">
        <v>743</v>
      </c>
      <c r="E31" s="1035">
        <v>160006010</v>
      </c>
      <c r="F31" s="1042">
        <v>8</v>
      </c>
      <c r="G31" s="1043">
        <v>1</v>
      </c>
      <c r="H31" s="1044">
        <v>1</v>
      </c>
      <c r="I31" s="1045" t="s">
        <v>3577</v>
      </c>
      <c r="J31" s="207"/>
      <c r="K31" s="1040">
        <f t="shared" si="0"/>
        <v>800</v>
      </c>
    </row>
    <row r="32" spans="1:11" s="217" customFormat="1" ht="16.5" customHeight="1">
      <c r="A32" s="1046" t="s">
        <v>3766</v>
      </c>
      <c r="B32" s="1041">
        <v>8</v>
      </c>
      <c r="C32" s="1041">
        <v>2</v>
      </c>
      <c r="D32" s="1034" t="s">
        <v>743</v>
      </c>
      <c r="E32" s="1035">
        <v>160006011</v>
      </c>
      <c r="F32" s="1042">
        <v>8</v>
      </c>
      <c r="G32" s="1043">
        <v>1</v>
      </c>
      <c r="H32" s="1044">
        <v>1</v>
      </c>
      <c r="I32" s="1045" t="s">
        <v>3578</v>
      </c>
      <c r="J32" s="207"/>
      <c r="K32" s="1040">
        <f t="shared" si="0"/>
        <v>800</v>
      </c>
    </row>
    <row r="33" spans="1:11" s="217" customFormat="1" ht="16.5" customHeight="1">
      <c r="A33" s="1046" t="s">
        <v>3766</v>
      </c>
      <c r="B33" s="1041">
        <v>8</v>
      </c>
      <c r="C33" s="1041">
        <v>2</v>
      </c>
      <c r="D33" s="1034" t="s">
        <v>743</v>
      </c>
      <c r="E33" s="1035">
        <v>160006012</v>
      </c>
      <c r="F33" s="1042">
        <v>8</v>
      </c>
      <c r="G33" s="1043">
        <v>1</v>
      </c>
      <c r="H33" s="1044">
        <v>1</v>
      </c>
      <c r="I33" s="1045" t="s">
        <v>3579</v>
      </c>
      <c r="J33" s="207"/>
      <c r="K33" s="1040">
        <f t="shared" si="0"/>
        <v>800</v>
      </c>
    </row>
    <row r="34" spans="1:11" s="217" customFormat="1" ht="16.5" customHeight="1">
      <c r="A34" s="1046" t="s">
        <v>3766</v>
      </c>
      <c r="B34" s="1041">
        <v>8</v>
      </c>
      <c r="C34" s="1041">
        <v>2</v>
      </c>
      <c r="D34" s="1034" t="s">
        <v>743</v>
      </c>
      <c r="E34" s="1035">
        <v>160006013</v>
      </c>
      <c r="F34" s="1042">
        <v>8</v>
      </c>
      <c r="G34" s="1043">
        <v>1</v>
      </c>
      <c r="H34" s="1044">
        <v>1</v>
      </c>
      <c r="I34" s="1045" t="s">
        <v>3580</v>
      </c>
      <c r="J34" s="207"/>
      <c r="K34" s="1040">
        <f t="shared" si="0"/>
        <v>800</v>
      </c>
    </row>
    <row r="35" spans="1:11" s="217" customFormat="1" ht="16.5" customHeight="1">
      <c r="A35" s="1046" t="s">
        <v>3766</v>
      </c>
      <c r="B35" s="1041">
        <v>8</v>
      </c>
      <c r="C35" s="1041">
        <v>2</v>
      </c>
      <c r="D35" s="1034" t="s">
        <v>743</v>
      </c>
      <c r="E35" s="1035">
        <v>160006014</v>
      </c>
      <c r="F35" s="1042">
        <v>8</v>
      </c>
      <c r="G35" s="1043">
        <v>1</v>
      </c>
      <c r="H35" s="1044">
        <v>1</v>
      </c>
      <c r="I35" s="1045" t="s">
        <v>3581</v>
      </c>
      <c r="J35" s="207"/>
      <c r="K35" s="1040">
        <f t="shared" si="0"/>
        <v>800</v>
      </c>
    </row>
    <row r="36" spans="1:11" s="217" customFormat="1" ht="16.5" customHeight="1">
      <c r="A36" s="1046" t="s">
        <v>3766</v>
      </c>
      <c r="B36" s="1041">
        <v>8</v>
      </c>
      <c r="C36" s="1041">
        <v>2</v>
      </c>
      <c r="D36" s="1034" t="s">
        <v>743</v>
      </c>
      <c r="E36" s="1035">
        <v>160006015</v>
      </c>
      <c r="F36" s="1042">
        <v>7</v>
      </c>
      <c r="G36" s="1043">
        <v>1</v>
      </c>
      <c r="H36" s="1044">
        <v>1</v>
      </c>
      <c r="I36" s="1045" t="s">
        <v>3582</v>
      </c>
      <c r="J36" s="207"/>
      <c r="K36" s="1040">
        <f t="shared" si="0"/>
        <v>700.00000000000011</v>
      </c>
    </row>
    <row r="37" spans="1:11" s="217" customFormat="1" ht="16.5" customHeight="1">
      <c r="A37" s="1046" t="s">
        <v>3766</v>
      </c>
      <c r="B37" s="1041">
        <v>8</v>
      </c>
      <c r="C37" s="1041">
        <v>2</v>
      </c>
      <c r="D37" s="1034" t="s">
        <v>743</v>
      </c>
      <c r="E37" s="1035">
        <v>160006016</v>
      </c>
      <c r="F37" s="1042">
        <v>7</v>
      </c>
      <c r="G37" s="1043">
        <v>1</v>
      </c>
      <c r="H37" s="1044">
        <v>1</v>
      </c>
      <c r="I37" s="1045" t="s">
        <v>3583</v>
      </c>
      <c r="J37" s="207"/>
      <c r="K37" s="1040">
        <f t="shared" si="0"/>
        <v>700.00000000000011</v>
      </c>
    </row>
    <row r="38" spans="1:11" s="217" customFormat="1" ht="16.5" customHeight="1">
      <c r="A38" s="1031" t="s">
        <v>3767</v>
      </c>
      <c r="B38" s="1032">
        <v>7</v>
      </c>
      <c r="C38" s="1033">
        <v>2</v>
      </c>
      <c r="D38" s="1034" t="s">
        <v>743</v>
      </c>
      <c r="E38" s="1035">
        <v>160006000</v>
      </c>
      <c r="F38" s="1036">
        <v>49</v>
      </c>
      <c r="G38" s="1037">
        <v>1</v>
      </c>
      <c r="H38" s="1038">
        <v>2</v>
      </c>
      <c r="I38" s="1039" t="s">
        <v>3567</v>
      </c>
      <c r="J38" s="207"/>
      <c r="K38" s="1040">
        <f t="shared" si="0"/>
        <v>4900</v>
      </c>
    </row>
    <row r="39" spans="1:11" s="217" customFormat="1" ht="16.5" customHeight="1">
      <c r="A39" s="1031" t="s">
        <v>3767</v>
      </c>
      <c r="B39" s="1041">
        <v>8</v>
      </c>
      <c r="C39" s="1041">
        <v>2</v>
      </c>
      <c r="D39" s="1034" t="s">
        <v>743</v>
      </c>
      <c r="E39" s="1035">
        <v>160006009</v>
      </c>
      <c r="F39" s="1042">
        <v>7</v>
      </c>
      <c r="G39" s="1043">
        <v>1</v>
      </c>
      <c r="H39" s="1044">
        <v>1</v>
      </c>
      <c r="I39" s="1045" t="s">
        <v>3576</v>
      </c>
      <c r="J39" s="207"/>
      <c r="K39" s="1040">
        <f t="shared" si="0"/>
        <v>700.00000000000011</v>
      </c>
    </row>
    <row r="40" spans="1:11" s="217" customFormat="1" ht="16.5" customHeight="1">
      <c r="A40" s="1031" t="s">
        <v>3767</v>
      </c>
      <c r="B40" s="1041">
        <v>8</v>
      </c>
      <c r="C40" s="1041">
        <v>2</v>
      </c>
      <c r="D40" s="1034" t="s">
        <v>743</v>
      </c>
      <c r="E40" s="1035">
        <v>160006010</v>
      </c>
      <c r="F40" s="1042">
        <v>9</v>
      </c>
      <c r="G40" s="1043">
        <v>1</v>
      </c>
      <c r="H40" s="1044">
        <v>1</v>
      </c>
      <c r="I40" s="1045" t="s">
        <v>3577</v>
      </c>
      <c r="J40" s="207"/>
      <c r="K40" s="1040">
        <f t="shared" si="0"/>
        <v>900</v>
      </c>
    </row>
    <row r="41" spans="1:11" s="217" customFormat="1" ht="16.5" customHeight="1">
      <c r="A41" s="1031" t="s">
        <v>3767</v>
      </c>
      <c r="B41" s="1041">
        <v>8</v>
      </c>
      <c r="C41" s="1041">
        <v>2</v>
      </c>
      <c r="D41" s="1034" t="s">
        <v>743</v>
      </c>
      <c r="E41" s="1035">
        <v>160006011</v>
      </c>
      <c r="F41" s="1042">
        <v>9</v>
      </c>
      <c r="G41" s="1043">
        <v>1</v>
      </c>
      <c r="H41" s="1044">
        <v>1</v>
      </c>
      <c r="I41" s="1045" t="s">
        <v>3578</v>
      </c>
      <c r="J41" s="207"/>
      <c r="K41" s="1040">
        <f t="shared" si="0"/>
        <v>900</v>
      </c>
    </row>
    <row r="42" spans="1:11" s="217" customFormat="1" ht="16.5" customHeight="1">
      <c r="A42" s="1031" t="s">
        <v>3767</v>
      </c>
      <c r="B42" s="1041">
        <v>8</v>
      </c>
      <c r="C42" s="1041">
        <v>2</v>
      </c>
      <c r="D42" s="1034" t="s">
        <v>743</v>
      </c>
      <c r="E42" s="1035">
        <v>160006012</v>
      </c>
      <c r="F42" s="1042">
        <v>9</v>
      </c>
      <c r="G42" s="1043">
        <v>1</v>
      </c>
      <c r="H42" s="1044">
        <v>1</v>
      </c>
      <c r="I42" s="1045" t="s">
        <v>3579</v>
      </c>
      <c r="J42" s="207"/>
      <c r="K42" s="1040">
        <f t="shared" si="0"/>
        <v>900</v>
      </c>
    </row>
    <row r="43" spans="1:11" s="217" customFormat="1" ht="16.5" customHeight="1">
      <c r="A43" s="1031" t="s">
        <v>3767</v>
      </c>
      <c r="B43" s="1041">
        <v>8</v>
      </c>
      <c r="C43" s="1041">
        <v>2</v>
      </c>
      <c r="D43" s="1034" t="s">
        <v>743</v>
      </c>
      <c r="E43" s="1035">
        <v>160006013</v>
      </c>
      <c r="F43" s="1042">
        <v>9</v>
      </c>
      <c r="G43" s="1043">
        <v>1</v>
      </c>
      <c r="H43" s="1044">
        <v>1</v>
      </c>
      <c r="I43" s="1045" t="s">
        <v>3580</v>
      </c>
      <c r="J43" s="207"/>
      <c r="K43" s="1040">
        <f t="shared" si="0"/>
        <v>900</v>
      </c>
    </row>
    <row r="44" spans="1:11" s="217" customFormat="1" ht="16.5" customHeight="1">
      <c r="A44" s="1031" t="s">
        <v>3767</v>
      </c>
      <c r="B44" s="1041">
        <v>8</v>
      </c>
      <c r="C44" s="1041">
        <v>2</v>
      </c>
      <c r="D44" s="1034" t="s">
        <v>743</v>
      </c>
      <c r="E44" s="1035">
        <v>160006014</v>
      </c>
      <c r="F44" s="1042">
        <v>9</v>
      </c>
      <c r="G44" s="1043">
        <v>1</v>
      </c>
      <c r="H44" s="1044">
        <v>1</v>
      </c>
      <c r="I44" s="1045" t="s">
        <v>3581</v>
      </c>
      <c r="J44" s="207"/>
      <c r="K44" s="1040">
        <f t="shared" si="0"/>
        <v>900</v>
      </c>
    </row>
    <row r="45" spans="1:11" s="217" customFormat="1" ht="16.5" customHeight="1">
      <c r="A45" s="1031" t="s">
        <v>3767</v>
      </c>
      <c r="B45" s="1041">
        <v>8</v>
      </c>
      <c r="C45" s="1041">
        <v>2</v>
      </c>
      <c r="D45" s="1034" t="s">
        <v>743</v>
      </c>
      <c r="E45" s="1035">
        <v>160006015</v>
      </c>
      <c r="F45" s="1042">
        <v>8</v>
      </c>
      <c r="G45" s="1043">
        <v>1</v>
      </c>
      <c r="H45" s="1044">
        <v>1</v>
      </c>
      <c r="I45" s="1045" t="s">
        <v>3582</v>
      </c>
      <c r="J45" s="207"/>
      <c r="K45" s="1040">
        <f t="shared" si="0"/>
        <v>800</v>
      </c>
    </row>
    <row r="46" spans="1:11" s="217" customFormat="1" ht="16.5" customHeight="1">
      <c r="A46" s="1031" t="s">
        <v>3767</v>
      </c>
      <c r="B46" s="1041">
        <v>8</v>
      </c>
      <c r="C46" s="1041">
        <v>2</v>
      </c>
      <c r="D46" s="1034" t="s">
        <v>743</v>
      </c>
      <c r="E46" s="1035">
        <v>160006016</v>
      </c>
      <c r="F46" s="1042">
        <v>8</v>
      </c>
      <c r="G46" s="1043">
        <v>1</v>
      </c>
      <c r="H46" s="1044">
        <v>1</v>
      </c>
      <c r="I46" s="1045" t="s">
        <v>3583</v>
      </c>
      <c r="J46" s="207"/>
      <c r="K46" s="1040">
        <f t="shared" si="0"/>
        <v>800</v>
      </c>
    </row>
    <row r="47" spans="1:11" s="217" customFormat="1" ht="16.5" customHeight="1">
      <c r="A47" s="1046" t="s">
        <v>3768</v>
      </c>
      <c r="B47" s="1032">
        <v>7</v>
      </c>
      <c r="C47" s="1033">
        <v>2</v>
      </c>
      <c r="D47" s="1034" t="s">
        <v>743</v>
      </c>
      <c r="E47" s="1035">
        <v>160006000</v>
      </c>
      <c r="F47" s="1036">
        <v>51</v>
      </c>
      <c r="G47" s="1037">
        <v>1</v>
      </c>
      <c r="H47" s="1038">
        <v>2</v>
      </c>
      <c r="I47" s="1039" t="s">
        <v>3567</v>
      </c>
      <c r="J47" s="207"/>
      <c r="K47" s="1040">
        <f t="shared" si="0"/>
        <v>5100</v>
      </c>
    </row>
    <row r="48" spans="1:11" s="217" customFormat="1" ht="16.5" customHeight="1">
      <c r="A48" s="1046" t="s">
        <v>3768</v>
      </c>
      <c r="B48" s="1041">
        <v>8</v>
      </c>
      <c r="C48" s="1041">
        <v>2</v>
      </c>
      <c r="D48" s="1034" t="s">
        <v>743</v>
      </c>
      <c r="E48" s="1035">
        <v>160006009</v>
      </c>
      <c r="F48" s="1042">
        <v>7</v>
      </c>
      <c r="G48" s="1043">
        <v>1</v>
      </c>
      <c r="H48" s="1044">
        <v>1</v>
      </c>
      <c r="I48" s="1045" t="s">
        <v>3576</v>
      </c>
      <c r="J48" s="207"/>
      <c r="K48" s="1040">
        <f t="shared" si="0"/>
        <v>700.00000000000011</v>
      </c>
    </row>
    <row r="49" spans="1:11" s="217" customFormat="1" ht="16.5" customHeight="1">
      <c r="A49" s="1046" t="s">
        <v>3768</v>
      </c>
      <c r="B49" s="1041">
        <v>8</v>
      </c>
      <c r="C49" s="1041">
        <v>2</v>
      </c>
      <c r="D49" s="1034" t="s">
        <v>743</v>
      </c>
      <c r="E49" s="1035">
        <v>160006010</v>
      </c>
      <c r="F49" s="1042">
        <v>9</v>
      </c>
      <c r="G49" s="1043">
        <v>1</v>
      </c>
      <c r="H49" s="1044">
        <v>1</v>
      </c>
      <c r="I49" s="1045" t="s">
        <v>3577</v>
      </c>
      <c r="J49" s="207"/>
      <c r="K49" s="1040">
        <f t="shared" si="0"/>
        <v>900</v>
      </c>
    </row>
    <row r="50" spans="1:11" s="217" customFormat="1" ht="16.5" customHeight="1">
      <c r="A50" s="1046" t="s">
        <v>3768</v>
      </c>
      <c r="B50" s="1041">
        <v>8</v>
      </c>
      <c r="C50" s="1041">
        <v>2</v>
      </c>
      <c r="D50" s="1034" t="s">
        <v>743</v>
      </c>
      <c r="E50" s="1035">
        <v>160006011</v>
      </c>
      <c r="F50" s="1042">
        <v>9</v>
      </c>
      <c r="G50" s="1043">
        <v>1</v>
      </c>
      <c r="H50" s="1044">
        <v>1</v>
      </c>
      <c r="I50" s="1045" t="s">
        <v>3578</v>
      </c>
      <c r="J50" s="207"/>
      <c r="K50" s="1040">
        <f t="shared" si="0"/>
        <v>900</v>
      </c>
    </row>
    <row r="51" spans="1:11" s="217" customFormat="1" ht="16.5" customHeight="1">
      <c r="A51" s="1046" t="s">
        <v>3768</v>
      </c>
      <c r="B51" s="1041">
        <v>8</v>
      </c>
      <c r="C51" s="1041">
        <v>2</v>
      </c>
      <c r="D51" s="1034" t="s">
        <v>743</v>
      </c>
      <c r="E51" s="1035">
        <v>160006012</v>
      </c>
      <c r="F51" s="1042">
        <v>9</v>
      </c>
      <c r="G51" s="1043">
        <v>1</v>
      </c>
      <c r="H51" s="1044">
        <v>1</v>
      </c>
      <c r="I51" s="1045" t="s">
        <v>3579</v>
      </c>
      <c r="J51" s="207"/>
      <c r="K51" s="1040">
        <f t="shared" si="0"/>
        <v>900</v>
      </c>
    </row>
    <row r="52" spans="1:11" s="217" customFormat="1" ht="16.5" customHeight="1">
      <c r="A52" s="1046" t="s">
        <v>3768</v>
      </c>
      <c r="B52" s="1041">
        <v>8</v>
      </c>
      <c r="C52" s="1041">
        <v>2</v>
      </c>
      <c r="D52" s="1034" t="s">
        <v>743</v>
      </c>
      <c r="E52" s="1035">
        <v>160006013</v>
      </c>
      <c r="F52" s="1042">
        <v>9</v>
      </c>
      <c r="G52" s="1043">
        <v>1</v>
      </c>
      <c r="H52" s="1044">
        <v>1</v>
      </c>
      <c r="I52" s="1045" t="s">
        <v>3580</v>
      </c>
      <c r="J52" s="207"/>
      <c r="K52" s="1040">
        <f t="shared" si="0"/>
        <v>900</v>
      </c>
    </row>
    <row r="53" spans="1:11" s="217" customFormat="1" ht="16.5" customHeight="1">
      <c r="A53" s="1046" t="s">
        <v>3768</v>
      </c>
      <c r="B53" s="1041">
        <v>8</v>
      </c>
      <c r="C53" s="1041">
        <v>2</v>
      </c>
      <c r="D53" s="1034" t="s">
        <v>743</v>
      </c>
      <c r="E53" s="1035">
        <v>160006014</v>
      </c>
      <c r="F53" s="1042">
        <v>9</v>
      </c>
      <c r="G53" s="1043">
        <v>1</v>
      </c>
      <c r="H53" s="1044">
        <v>1</v>
      </c>
      <c r="I53" s="1045" t="s">
        <v>3581</v>
      </c>
      <c r="J53" s="207"/>
      <c r="K53" s="1040">
        <f t="shared" si="0"/>
        <v>900</v>
      </c>
    </row>
    <row r="54" spans="1:11" s="217" customFormat="1" ht="16.5" customHeight="1">
      <c r="A54" s="1046" t="s">
        <v>3768</v>
      </c>
      <c r="B54" s="1041">
        <v>8</v>
      </c>
      <c r="C54" s="1041">
        <v>2</v>
      </c>
      <c r="D54" s="1034" t="s">
        <v>743</v>
      </c>
      <c r="E54" s="1035">
        <v>160006015</v>
      </c>
      <c r="F54" s="1042">
        <v>8</v>
      </c>
      <c r="G54" s="1043">
        <v>1</v>
      </c>
      <c r="H54" s="1044">
        <v>1</v>
      </c>
      <c r="I54" s="1045" t="s">
        <v>3582</v>
      </c>
      <c r="J54" s="207"/>
      <c r="K54" s="1040">
        <f t="shared" si="0"/>
        <v>800</v>
      </c>
    </row>
    <row r="55" spans="1:11" s="217" customFormat="1" ht="16.5" customHeight="1">
      <c r="A55" s="1046" t="s">
        <v>3768</v>
      </c>
      <c r="B55" s="1041">
        <v>8</v>
      </c>
      <c r="C55" s="1041">
        <v>2</v>
      </c>
      <c r="D55" s="1034" t="s">
        <v>743</v>
      </c>
      <c r="E55" s="1035">
        <v>160006016</v>
      </c>
      <c r="F55" s="1042">
        <v>8</v>
      </c>
      <c r="G55" s="1043">
        <v>1</v>
      </c>
      <c r="H55" s="1044">
        <v>1</v>
      </c>
      <c r="I55" s="1045" t="s">
        <v>3583</v>
      </c>
      <c r="J55" s="207"/>
      <c r="K55" s="1040">
        <f t="shared" si="0"/>
        <v>800</v>
      </c>
    </row>
    <row r="56" spans="1:11" s="217" customFormat="1" ht="16.5" customHeight="1">
      <c r="A56" s="1047" t="s">
        <v>3769</v>
      </c>
      <c r="B56" s="1032">
        <v>7</v>
      </c>
      <c r="C56" s="1033">
        <v>2</v>
      </c>
      <c r="D56" s="1034" t="s">
        <v>743</v>
      </c>
      <c r="E56" s="1035">
        <v>160006000</v>
      </c>
      <c r="F56" s="1036">
        <v>53</v>
      </c>
      <c r="G56" s="1037">
        <v>1</v>
      </c>
      <c r="H56" s="1038">
        <v>2</v>
      </c>
      <c r="I56" s="1039" t="s">
        <v>3567</v>
      </c>
      <c r="J56" s="207"/>
      <c r="K56" s="1040">
        <f t="shared" si="0"/>
        <v>5300</v>
      </c>
    </row>
    <row r="57" spans="1:11" s="217" customFormat="1" ht="16.5" customHeight="1">
      <c r="A57" s="1047" t="s">
        <v>3769</v>
      </c>
      <c r="B57" s="1041">
        <v>8</v>
      </c>
      <c r="C57" s="1041">
        <v>2</v>
      </c>
      <c r="D57" s="1034" t="s">
        <v>743</v>
      </c>
      <c r="E57" s="1035">
        <v>160006009</v>
      </c>
      <c r="F57" s="1042">
        <v>8</v>
      </c>
      <c r="G57" s="1043">
        <v>1</v>
      </c>
      <c r="H57" s="1044">
        <v>1</v>
      </c>
      <c r="I57" s="1045" t="s">
        <v>3576</v>
      </c>
      <c r="J57" s="207"/>
      <c r="K57" s="1040">
        <f t="shared" si="0"/>
        <v>800</v>
      </c>
    </row>
    <row r="58" spans="1:11" s="217" customFormat="1" ht="16.5" customHeight="1">
      <c r="A58" s="1047" t="s">
        <v>3769</v>
      </c>
      <c r="B58" s="1041">
        <v>8</v>
      </c>
      <c r="C58" s="1041">
        <v>2</v>
      </c>
      <c r="D58" s="1034" t="s">
        <v>743</v>
      </c>
      <c r="E58" s="1035">
        <v>160006010</v>
      </c>
      <c r="F58" s="1042">
        <v>10</v>
      </c>
      <c r="G58" s="1043">
        <v>1</v>
      </c>
      <c r="H58" s="1044">
        <v>1</v>
      </c>
      <c r="I58" s="1045" t="s">
        <v>3577</v>
      </c>
      <c r="J58" s="207"/>
      <c r="K58" s="1040">
        <f t="shared" si="0"/>
        <v>1000</v>
      </c>
    </row>
    <row r="59" spans="1:11" s="217" customFormat="1" ht="16.5" customHeight="1">
      <c r="A59" s="1047" t="s">
        <v>3769</v>
      </c>
      <c r="B59" s="1041">
        <v>8</v>
      </c>
      <c r="C59" s="1041">
        <v>2</v>
      </c>
      <c r="D59" s="1034" t="s">
        <v>743</v>
      </c>
      <c r="E59" s="1035">
        <v>160006011</v>
      </c>
      <c r="F59" s="1042">
        <v>10</v>
      </c>
      <c r="G59" s="1043">
        <v>1</v>
      </c>
      <c r="H59" s="1044">
        <v>1</v>
      </c>
      <c r="I59" s="1045" t="s">
        <v>3578</v>
      </c>
      <c r="J59" s="207"/>
      <c r="K59" s="1040">
        <f t="shared" si="0"/>
        <v>1000</v>
      </c>
    </row>
    <row r="60" spans="1:11" s="217" customFormat="1" ht="16.5" customHeight="1">
      <c r="A60" s="1047" t="s">
        <v>3769</v>
      </c>
      <c r="B60" s="1041">
        <v>8</v>
      </c>
      <c r="C60" s="1041">
        <v>2</v>
      </c>
      <c r="D60" s="1034" t="s">
        <v>743</v>
      </c>
      <c r="E60" s="1035">
        <v>160006012</v>
      </c>
      <c r="F60" s="1042">
        <v>10</v>
      </c>
      <c r="G60" s="1043">
        <v>1</v>
      </c>
      <c r="H60" s="1044">
        <v>1</v>
      </c>
      <c r="I60" s="1045" t="s">
        <v>3579</v>
      </c>
      <c r="J60" s="207"/>
      <c r="K60" s="1040">
        <f t="shared" si="0"/>
        <v>1000</v>
      </c>
    </row>
    <row r="61" spans="1:11" s="217" customFormat="1" ht="16.5" customHeight="1">
      <c r="A61" s="1047" t="s">
        <v>3769</v>
      </c>
      <c r="B61" s="1041">
        <v>8</v>
      </c>
      <c r="C61" s="1041">
        <v>2</v>
      </c>
      <c r="D61" s="1034" t="s">
        <v>743</v>
      </c>
      <c r="E61" s="1035">
        <v>160006013</v>
      </c>
      <c r="F61" s="1042">
        <v>10</v>
      </c>
      <c r="G61" s="1043">
        <v>1</v>
      </c>
      <c r="H61" s="1044">
        <v>1</v>
      </c>
      <c r="I61" s="1045" t="s">
        <v>3580</v>
      </c>
      <c r="J61" s="207"/>
      <c r="K61" s="1040">
        <f t="shared" si="0"/>
        <v>1000</v>
      </c>
    </row>
    <row r="62" spans="1:11" s="217" customFormat="1" ht="16.5" customHeight="1">
      <c r="A62" s="1047" t="s">
        <v>3769</v>
      </c>
      <c r="B62" s="1041">
        <v>8</v>
      </c>
      <c r="C62" s="1041">
        <v>2</v>
      </c>
      <c r="D62" s="1034" t="s">
        <v>743</v>
      </c>
      <c r="E62" s="1035">
        <v>160006014</v>
      </c>
      <c r="F62" s="1042">
        <v>10</v>
      </c>
      <c r="G62" s="1043">
        <v>1</v>
      </c>
      <c r="H62" s="1044">
        <v>1</v>
      </c>
      <c r="I62" s="1045" t="s">
        <v>3581</v>
      </c>
      <c r="J62" s="207"/>
      <c r="K62" s="1040">
        <f t="shared" si="0"/>
        <v>1000</v>
      </c>
    </row>
    <row r="63" spans="1:11" s="217" customFormat="1" ht="16.5" customHeight="1">
      <c r="A63" s="1047" t="s">
        <v>3769</v>
      </c>
      <c r="B63" s="1041">
        <v>8</v>
      </c>
      <c r="C63" s="1041">
        <v>2</v>
      </c>
      <c r="D63" s="1034" t="s">
        <v>743</v>
      </c>
      <c r="E63" s="1035">
        <v>160006015</v>
      </c>
      <c r="F63" s="1042">
        <v>9</v>
      </c>
      <c r="G63" s="1043">
        <v>1</v>
      </c>
      <c r="H63" s="1044">
        <v>1</v>
      </c>
      <c r="I63" s="1045" t="s">
        <v>3582</v>
      </c>
      <c r="J63" s="207"/>
      <c r="K63" s="1040">
        <f t="shared" si="0"/>
        <v>900</v>
      </c>
    </row>
    <row r="64" spans="1:11" s="217" customFormat="1" ht="16.5" customHeight="1">
      <c r="A64" s="1047" t="s">
        <v>3769</v>
      </c>
      <c r="B64" s="1041">
        <v>8</v>
      </c>
      <c r="C64" s="1041">
        <v>2</v>
      </c>
      <c r="D64" s="1034" t="s">
        <v>743</v>
      </c>
      <c r="E64" s="1035">
        <v>160006016</v>
      </c>
      <c r="F64" s="1042">
        <v>9</v>
      </c>
      <c r="G64" s="1043">
        <v>1</v>
      </c>
      <c r="H64" s="1044">
        <v>1</v>
      </c>
      <c r="I64" s="1045" t="s">
        <v>3583</v>
      </c>
      <c r="J64" s="207"/>
      <c r="K64" s="1040">
        <f t="shared" si="0"/>
        <v>900</v>
      </c>
    </row>
    <row r="65" spans="1:11" s="217" customFormat="1" ht="16.5" customHeight="1">
      <c r="A65" s="1046" t="s">
        <v>3770</v>
      </c>
      <c r="B65" s="1032">
        <v>7</v>
      </c>
      <c r="C65" s="1033">
        <v>2</v>
      </c>
      <c r="D65" s="1034" t="s">
        <v>743</v>
      </c>
      <c r="E65" s="1035">
        <v>160006000</v>
      </c>
      <c r="F65" s="1036">
        <v>55</v>
      </c>
      <c r="G65" s="1037">
        <v>1</v>
      </c>
      <c r="H65" s="1038">
        <v>2</v>
      </c>
      <c r="I65" s="1039" t="s">
        <v>3567</v>
      </c>
      <c r="J65" s="207"/>
      <c r="K65" s="1040">
        <f t="shared" si="0"/>
        <v>5500</v>
      </c>
    </row>
    <row r="66" spans="1:11" s="217" customFormat="1" ht="16.5" customHeight="1">
      <c r="A66" s="1046" t="s">
        <v>3770</v>
      </c>
      <c r="B66" s="1041">
        <v>8</v>
      </c>
      <c r="C66" s="1041">
        <v>2</v>
      </c>
      <c r="D66" s="1034" t="s">
        <v>743</v>
      </c>
      <c r="E66" s="1035">
        <v>160006009</v>
      </c>
      <c r="F66" s="1042">
        <v>8</v>
      </c>
      <c r="G66" s="1043">
        <v>1</v>
      </c>
      <c r="H66" s="1044">
        <v>1</v>
      </c>
      <c r="I66" s="1045" t="s">
        <v>3576</v>
      </c>
      <c r="J66" s="207"/>
      <c r="K66" s="1040">
        <f t="shared" si="0"/>
        <v>800</v>
      </c>
    </row>
    <row r="67" spans="1:11" s="217" customFormat="1" ht="16.5" customHeight="1">
      <c r="A67" s="1046" t="s">
        <v>3770</v>
      </c>
      <c r="B67" s="1041">
        <v>8</v>
      </c>
      <c r="C67" s="1041">
        <v>2</v>
      </c>
      <c r="D67" s="1034" t="s">
        <v>743</v>
      </c>
      <c r="E67" s="1035">
        <v>160006010</v>
      </c>
      <c r="F67" s="1042">
        <v>10</v>
      </c>
      <c r="G67" s="1043">
        <v>1</v>
      </c>
      <c r="H67" s="1044">
        <v>1</v>
      </c>
      <c r="I67" s="1045" t="s">
        <v>3577</v>
      </c>
      <c r="J67" s="207"/>
      <c r="K67" s="1040">
        <f t="shared" ref="K67:K127" si="1">$K$1*(F67/100)</f>
        <v>1000</v>
      </c>
    </row>
    <row r="68" spans="1:11" s="217" customFormat="1" ht="16.5" customHeight="1">
      <c r="A68" s="1046" t="s">
        <v>3770</v>
      </c>
      <c r="B68" s="1041">
        <v>8</v>
      </c>
      <c r="C68" s="1041">
        <v>2</v>
      </c>
      <c r="D68" s="1034" t="s">
        <v>743</v>
      </c>
      <c r="E68" s="1035">
        <v>160006011</v>
      </c>
      <c r="F68" s="1042">
        <v>10</v>
      </c>
      <c r="G68" s="1043">
        <v>1</v>
      </c>
      <c r="H68" s="1044">
        <v>1</v>
      </c>
      <c r="I68" s="1045" t="s">
        <v>3578</v>
      </c>
      <c r="J68" s="207"/>
      <c r="K68" s="1040">
        <f t="shared" si="1"/>
        <v>1000</v>
      </c>
    </row>
    <row r="69" spans="1:11" s="217" customFormat="1" ht="16.5" customHeight="1">
      <c r="A69" s="1046" t="s">
        <v>3770</v>
      </c>
      <c r="B69" s="1041">
        <v>8</v>
      </c>
      <c r="C69" s="1041">
        <v>2</v>
      </c>
      <c r="D69" s="1034" t="s">
        <v>743</v>
      </c>
      <c r="E69" s="1035">
        <v>160006012</v>
      </c>
      <c r="F69" s="1042">
        <v>10</v>
      </c>
      <c r="G69" s="1043">
        <v>1</v>
      </c>
      <c r="H69" s="1044">
        <v>1</v>
      </c>
      <c r="I69" s="1045" t="s">
        <v>3579</v>
      </c>
      <c r="J69" s="207"/>
      <c r="K69" s="1040">
        <f t="shared" si="1"/>
        <v>1000</v>
      </c>
    </row>
    <row r="70" spans="1:11" s="217" customFormat="1" ht="16.5" customHeight="1">
      <c r="A70" s="1046" t="s">
        <v>3770</v>
      </c>
      <c r="B70" s="1041">
        <v>8</v>
      </c>
      <c r="C70" s="1041">
        <v>2</v>
      </c>
      <c r="D70" s="1034" t="s">
        <v>743</v>
      </c>
      <c r="E70" s="1035">
        <v>160006013</v>
      </c>
      <c r="F70" s="1042">
        <v>10</v>
      </c>
      <c r="G70" s="1043">
        <v>1</v>
      </c>
      <c r="H70" s="1044">
        <v>1</v>
      </c>
      <c r="I70" s="1045" t="s">
        <v>3580</v>
      </c>
      <c r="J70" s="207"/>
      <c r="K70" s="1040">
        <f t="shared" si="1"/>
        <v>1000</v>
      </c>
    </row>
    <row r="71" spans="1:11" s="217" customFormat="1" ht="16.5" customHeight="1">
      <c r="A71" s="1046" t="s">
        <v>3770</v>
      </c>
      <c r="B71" s="1041">
        <v>8</v>
      </c>
      <c r="C71" s="1041">
        <v>2</v>
      </c>
      <c r="D71" s="1034" t="s">
        <v>743</v>
      </c>
      <c r="E71" s="1035">
        <v>160006014</v>
      </c>
      <c r="F71" s="1042">
        <v>10</v>
      </c>
      <c r="G71" s="1043">
        <v>1</v>
      </c>
      <c r="H71" s="1044">
        <v>1</v>
      </c>
      <c r="I71" s="1045" t="s">
        <v>3581</v>
      </c>
      <c r="J71" s="207"/>
      <c r="K71" s="1040">
        <f t="shared" si="1"/>
        <v>1000</v>
      </c>
    </row>
    <row r="72" spans="1:11" s="217" customFormat="1" ht="16.5" customHeight="1">
      <c r="A72" s="1046" t="s">
        <v>3770</v>
      </c>
      <c r="B72" s="1041">
        <v>8</v>
      </c>
      <c r="C72" s="1041">
        <v>2</v>
      </c>
      <c r="D72" s="1034" t="s">
        <v>743</v>
      </c>
      <c r="E72" s="1035">
        <v>160006015</v>
      </c>
      <c r="F72" s="1042">
        <v>9</v>
      </c>
      <c r="G72" s="1043">
        <v>1</v>
      </c>
      <c r="H72" s="1044">
        <v>1</v>
      </c>
      <c r="I72" s="1045" t="s">
        <v>3582</v>
      </c>
      <c r="J72" s="207"/>
      <c r="K72" s="1040">
        <f t="shared" si="1"/>
        <v>900</v>
      </c>
    </row>
    <row r="73" spans="1:11" s="217" customFormat="1" ht="16.5" customHeight="1">
      <c r="A73" s="1046" t="s">
        <v>3770</v>
      </c>
      <c r="B73" s="1041">
        <v>8</v>
      </c>
      <c r="C73" s="1041">
        <v>2</v>
      </c>
      <c r="D73" s="1034" t="s">
        <v>743</v>
      </c>
      <c r="E73" s="1035">
        <v>160006016</v>
      </c>
      <c r="F73" s="1042">
        <v>9</v>
      </c>
      <c r="G73" s="1043">
        <v>1</v>
      </c>
      <c r="H73" s="1044">
        <v>1</v>
      </c>
      <c r="I73" s="1045" t="s">
        <v>3583</v>
      </c>
      <c r="J73" s="207"/>
      <c r="K73" s="1040">
        <f t="shared" si="1"/>
        <v>900</v>
      </c>
    </row>
    <row r="74" spans="1:11" s="217" customFormat="1" ht="16.5" customHeight="1">
      <c r="A74" s="1031" t="s">
        <v>3771</v>
      </c>
      <c r="B74" s="1032">
        <v>7</v>
      </c>
      <c r="C74" s="1033">
        <v>2</v>
      </c>
      <c r="D74" s="1034" t="s">
        <v>743</v>
      </c>
      <c r="E74" s="1035">
        <v>160006000</v>
      </c>
      <c r="F74" s="1036">
        <v>57</v>
      </c>
      <c r="G74" s="1037">
        <v>1</v>
      </c>
      <c r="H74" s="1038">
        <v>2</v>
      </c>
      <c r="I74" s="1039" t="s">
        <v>3567</v>
      </c>
      <c r="J74" s="207"/>
      <c r="K74" s="1040">
        <f t="shared" si="1"/>
        <v>5699.9999999999991</v>
      </c>
    </row>
    <row r="75" spans="1:11" s="217" customFormat="1" ht="16.5" customHeight="1">
      <c r="A75" s="1031" t="s">
        <v>3771</v>
      </c>
      <c r="B75" s="1041">
        <v>8</v>
      </c>
      <c r="C75" s="1041">
        <v>2</v>
      </c>
      <c r="D75" s="1034" t="s">
        <v>743</v>
      </c>
      <c r="E75" s="1035">
        <v>160006009</v>
      </c>
      <c r="F75" s="1042">
        <v>9</v>
      </c>
      <c r="G75" s="1043">
        <v>1</v>
      </c>
      <c r="H75" s="1044">
        <v>1</v>
      </c>
      <c r="I75" s="1045" t="s">
        <v>3576</v>
      </c>
      <c r="J75" s="207"/>
      <c r="K75" s="1040">
        <f t="shared" si="1"/>
        <v>900</v>
      </c>
    </row>
    <row r="76" spans="1:11" s="217" customFormat="1" ht="16.5" customHeight="1">
      <c r="A76" s="1031" t="s">
        <v>3771</v>
      </c>
      <c r="B76" s="1041">
        <v>8</v>
      </c>
      <c r="C76" s="1041">
        <v>2</v>
      </c>
      <c r="D76" s="1034" t="s">
        <v>743</v>
      </c>
      <c r="E76" s="1035">
        <v>160006010</v>
      </c>
      <c r="F76" s="1042">
        <v>11</v>
      </c>
      <c r="G76" s="1043">
        <v>1</v>
      </c>
      <c r="H76" s="1044">
        <v>1</v>
      </c>
      <c r="I76" s="1045" t="s">
        <v>3577</v>
      </c>
      <c r="J76" s="207"/>
      <c r="K76" s="1040">
        <f t="shared" si="1"/>
        <v>1100</v>
      </c>
    </row>
    <row r="77" spans="1:11" s="217" customFormat="1" ht="16.5" customHeight="1">
      <c r="A77" s="1031" t="s">
        <v>3771</v>
      </c>
      <c r="B77" s="1041">
        <v>8</v>
      </c>
      <c r="C77" s="1041">
        <v>2</v>
      </c>
      <c r="D77" s="1034" t="s">
        <v>743</v>
      </c>
      <c r="E77" s="1035">
        <v>160006011</v>
      </c>
      <c r="F77" s="1042">
        <v>11</v>
      </c>
      <c r="G77" s="1043">
        <v>1</v>
      </c>
      <c r="H77" s="1044">
        <v>1</v>
      </c>
      <c r="I77" s="1045" t="s">
        <v>3578</v>
      </c>
      <c r="J77" s="207"/>
      <c r="K77" s="1040">
        <f t="shared" si="1"/>
        <v>1100</v>
      </c>
    </row>
    <row r="78" spans="1:11" s="217" customFormat="1" ht="16.5" customHeight="1">
      <c r="A78" s="1031" t="s">
        <v>3771</v>
      </c>
      <c r="B78" s="1041">
        <v>8</v>
      </c>
      <c r="C78" s="1041">
        <v>2</v>
      </c>
      <c r="D78" s="1034" t="s">
        <v>743</v>
      </c>
      <c r="E78" s="1035">
        <v>160006012</v>
      </c>
      <c r="F78" s="1042">
        <v>11</v>
      </c>
      <c r="G78" s="1043">
        <v>1</v>
      </c>
      <c r="H78" s="1044">
        <v>1</v>
      </c>
      <c r="I78" s="1045" t="s">
        <v>3579</v>
      </c>
      <c r="J78" s="207"/>
      <c r="K78" s="1040">
        <f t="shared" si="1"/>
        <v>1100</v>
      </c>
    </row>
    <row r="79" spans="1:11" s="217" customFormat="1" ht="16.5" customHeight="1">
      <c r="A79" s="1031" t="s">
        <v>3771</v>
      </c>
      <c r="B79" s="1041">
        <v>8</v>
      </c>
      <c r="C79" s="1041">
        <v>2</v>
      </c>
      <c r="D79" s="1034" t="s">
        <v>743</v>
      </c>
      <c r="E79" s="1035">
        <v>160006013</v>
      </c>
      <c r="F79" s="1042">
        <v>11</v>
      </c>
      <c r="G79" s="1043">
        <v>1</v>
      </c>
      <c r="H79" s="1044">
        <v>1</v>
      </c>
      <c r="I79" s="1045" t="s">
        <v>3580</v>
      </c>
      <c r="J79" s="207"/>
      <c r="K79" s="1040">
        <f t="shared" si="1"/>
        <v>1100</v>
      </c>
    </row>
    <row r="80" spans="1:11" s="217" customFormat="1" ht="16.5" customHeight="1">
      <c r="A80" s="1031" t="s">
        <v>3771</v>
      </c>
      <c r="B80" s="1041">
        <v>8</v>
      </c>
      <c r="C80" s="1041">
        <v>2</v>
      </c>
      <c r="D80" s="1034" t="s">
        <v>743</v>
      </c>
      <c r="E80" s="1035">
        <v>160006014</v>
      </c>
      <c r="F80" s="1042">
        <v>11</v>
      </c>
      <c r="G80" s="1043">
        <v>1</v>
      </c>
      <c r="H80" s="1044">
        <v>1</v>
      </c>
      <c r="I80" s="1045" t="s">
        <v>3581</v>
      </c>
      <c r="J80" s="207"/>
      <c r="K80" s="1040">
        <f t="shared" si="1"/>
        <v>1100</v>
      </c>
    </row>
    <row r="81" spans="1:11" s="217" customFormat="1" ht="16.5" customHeight="1">
      <c r="A81" s="1031" t="s">
        <v>3771</v>
      </c>
      <c r="B81" s="1041">
        <v>8</v>
      </c>
      <c r="C81" s="1041">
        <v>2</v>
      </c>
      <c r="D81" s="1034" t="s">
        <v>743</v>
      </c>
      <c r="E81" s="1035">
        <v>160006015</v>
      </c>
      <c r="F81" s="1042">
        <v>10</v>
      </c>
      <c r="G81" s="1043">
        <v>1</v>
      </c>
      <c r="H81" s="1044">
        <v>1</v>
      </c>
      <c r="I81" s="1045" t="s">
        <v>3582</v>
      </c>
      <c r="J81" s="207"/>
      <c r="K81" s="1040">
        <f t="shared" si="1"/>
        <v>1000</v>
      </c>
    </row>
    <row r="82" spans="1:11" s="217" customFormat="1" ht="16.5" customHeight="1">
      <c r="A82" s="1031" t="s">
        <v>3771</v>
      </c>
      <c r="B82" s="1041">
        <v>8</v>
      </c>
      <c r="C82" s="1041">
        <v>2</v>
      </c>
      <c r="D82" s="1034" t="s">
        <v>743</v>
      </c>
      <c r="E82" s="1035">
        <v>160006016</v>
      </c>
      <c r="F82" s="1042">
        <v>10</v>
      </c>
      <c r="G82" s="1043">
        <v>1</v>
      </c>
      <c r="H82" s="1044">
        <v>1</v>
      </c>
      <c r="I82" s="1045" t="s">
        <v>3583</v>
      </c>
      <c r="J82" s="207"/>
      <c r="K82" s="1040">
        <f t="shared" si="1"/>
        <v>1000</v>
      </c>
    </row>
    <row r="83" spans="1:11" s="217" customFormat="1" ht="16.5" customHeight="1">
      <c r="A83" s="1046" t="s">
        <v>3772</v>
      </c>
      <c r="B83" s="1032">
        <v>7</v>
      </c>
      <c r="C83" s="1033">
        <v>2</v>
      </c>
      <c r="D83" s="1034" t="s">
        <v>743</v>
      </c>
      <c r="E83" s="1035">
        <v>160006000</v>
      </c>
      <c r="F83" s="1036">
        <v>59</v>
      </c>
      <c r="G83" s="1037">
        <v>1</v>
      </c>
      <c r="H83" s="1038">
        <v>2</v>
      </c>
      <c r="I83" s="1039" t="s">
        <v>3567</v>
      </c>
      <c r="J83" s="207"/>
      <c r="K83" s="1040">
        <f t="shared" si="1"/>
        <v>5900</v>
      </c>
    </row>
    <row r="84" spans="1:11" s="217" customFormat="1" ht="16.5" customHeight="1">
      <c r="A84" s="1046" t="s">
        <v>3772</v>
      </c>
      <c r="B84" s="1041">
        <v>8</v>
      </c>
      <c r="C84" s="1041">
        <v>2</v>
      </c>
      <c r="D84" s="1034" t="s">
        <v>743</v>
      </c>
      <c r="E84" s="1035">
        <v>160006009</v>
      </c>
      <c r="F84" s="1042">
        <v>9</v>
      </c>
      <c r="G84" s="1043">
        <v>1</v>
      </c>
      <c r="H84" s="1044">
        <v>1</v>
      </c>
      <c r="I84" s="1045" t="s">
        <v>3576</v>
      </c>
      <c r="J84" s="207"/>
      <c r="K84" s="1040">
        <f t="shared" si="1"/>
        <v>900</v>
      </c>
    </row>
    <row r="85" spans="1:11" s="217" customFormat="1" ht="16.5" customHeight="1">
      <c r="A85" s="1046" t="s">
        <v>3772</v>
      </c>
      <c r="B85" s="1041">
        <v>8</v>
      </c>
      <c r="C85" s="1041">
        <v>2</v>
      </c>
      <c r="D85" s="1034" t="s">
        <v>743</v>
      </c>
      <c r="E85" s="1035">
        <v>160006010</v>
      </c>
      <c r="F85" s="1042">
        <v>11</v>
      </c>
      <c r="G85" s="1043">
        <v>1</v>
      </c>
      <c r="H85" s="1044">
        <v>1</v>
      </c>
      <c r="I85" s="1045" t="s">
        <v>3577</v>
      </c>
      <c r="J85" s="207"/>
      <c r="K85" s="1040">
        <f t="shared" si="1"/>
        <v>1100</v>
      </c>
    </row>
    <row r="86" spans="1:11" s="217" customFormat="1" ht="16.5" customHeight="1">
      <c r="A86" s="1046" t="s">
        <v>3772</v>
      </c>
      <c r="B86" s="1041">
        <v>8</v>
      </c>
      <c r="C86" s="1041">
        <v>2</v>
      </c>
      <c r="D86" s="1034" t="s">
        <v>743</v>
      </c>
      <c r="E86" s="1035">
        <v>160006011</v>
      </c>
      <c r="F86" s="1042">
        <v>11</v>
      </c>
      <c r="G86" s="1043">
        <v>1</v>
      </c>
      <c r="H86" s="1044">
        <v>1</v>
      </c>
      <c r="I86" s="1045" t="s">
        <v>3578</v>
      </c>
      <c r="J86" s="207"/>
      <c r="K86" s="1040">
        <f t="shared" si="1"/>
        <v>1100</v>
      </c>
    </row>
    <row r="87" spans="1:11" s="217" customFormat="1" ht="16.5" customHeight="1">
      <c r="A87" s="1046" t="s">
        <v>3772</v>
      </c>
      <c r="B87" s="1041">
        <v>8</v>
      </c>
      <c r="C87" s="1041">
        <v>2</v>
      </c>
      <c r="D87" s="1034" t="s">
        <v>743</v>
      </c>
      <c r="E87" s="1035">
        <v>160006012</v>
      </c>
      <c r="F87" s="1042">
        <v>11</v>
      </c>
      <c r="G87" s="1043">
        <v>1</v>
      </c>
      <c r="H87" s="1044">
        <v>1</v>
      </c>
      <c r="I87" s="1045" t="s">
        <v>3579</v>
      </c>
      <c r="J87" s="207"/>
      <c r="K87" s="1040">
        <f t="shared" si="1"/>
        <v>1100</v>
      </c>
    </row>
    <row r="88" spans="1:11" s="217" customFormat="1" ht="16.5" customHeight="1">
      <c r="A88" s="1046" t="s">
        <v>3772</v>
      </c>
      <c r="B88" s="1041">
        <v>8</v>
      </c>
      <c r="C88" s="1041">
        <v>2</v>
      </c>
      <c r="D88" s="1034" t="s">
        <v>743</v>
      </c>
      <c r="E88" s="1035">
        <v>160006013</v>
      </c>
      <c r="F88" s="1042">
        <v>11</v>
      </c>
      <c r="G88" s="1043">
        <v>1</v>
      </c>
      <c r="H88" s="1044">
        <v>1</v>
      </c>
      <c r="I88" s="1045" t="s">
        <v>3580</v>
      </c>
      <c r="J88" s="207"/>
      <c r="K88" s="1040">
        <f t="shared" si="1"/>
        <v>1100</v>
      </c>
    </row>
    <row r="89" spans="1:11" s="217" customFormat="1" ht="16.5" customHeight="1">
      <c r="A89" s="1046" t="s">
        <v>3772</v>
      </c>
      <c r="B89" s="1041">
        <v>8</v>
      </c>
      <c r="C89" s="1041">
        <v>2</v>
      </c>
      <c r="D89" s="1034" t="s">
        <v>743</v>
      </c>
      <c r="E89" s="1035">
        <v>160006014</v>
      </c>
      <c r="F89" s="1042">
        <v>11</v>
      </c>
      <c r="G89" s="1043">
        <v>1</v>
      </c>
      <c r="H89" s="1044">
        <v>1</v>
      </c>
      <c r="I89" s="1045" t="s">
        <v>3581</v>
      </c>
      <c r="J89" s="207"/>
      <c r="K89" s="1040">
        <f t="shared" si="1"/>
        <v>1100</v>
      </c>
    </row>
    <row r="90" spans="1:11" s="217" customFormat="1" ht="16.5" customHeight="1">
      <c r="A90" s="1046" t="s">
        <v>3772</v>
      </c>
      <c r="B90" s="1041">
        <v>8</v>
      </c>
      <c r="C90" s="1041">
        <v>2</v>
      </c>
      <c r="D90" s="1034" t="s">
        <v>743</v>
      </c>
      <c r="E90" s="1035">
        <v>160006015</v>
      </c>
      <c r="F90" s="1042">
        <v>10</v>
      </c>
      <c r="G90" s="1043">
        <v>1</v>
      </c>
      <c r="H90" s="1044">
        <v>1</v>
      </c>
      <c r="I90" s="1045" t="s">
        <v>3582</v>
      </c>
      <c r="J90" s="207"/>
      <c r="K90" s="1040">
        <f t="shared" si="1"/>
        <v>1000</v>
      </c>
    </row>
    <row r="91" spans="1:11" s="217" customFormat="1" ht="16.5" customHeight="1">
      <c r="A91" s="1046" t="s">
        <v>3772</v>
      </c>
      <c r="B91" s="1041">
        <v>8</v>
      </c>
      <c r="C91" s="1041">
        <v>2</v>
      </c>
      <c r="D91" s="1034" t="s">
        <v>743</v>
      </c>
      <c r="E91" s="1035">
        <v>160006016</v>
      </c>
      <c r="F91" s="1042">
        <v>10</v>
      </c>
      <c r="G91" s="1043">
        <v>1</v>
      </c>
      <c r="H91" s="1044">
        <v>1</v>
      </c>
      <c r="I91" s="1045" t="s">
        <v>3583</v>
      </c>
      <c r="J91" s="207"/>
      <c r="K91" s="1040">
        <f t="shared" si="1"/>
        <v>1000</v>
      </c>
    </row>
    <row r="92" spans="1:11" s="217" customFormat="1" ht="16.5" customHeight="1">
      <c r="A92" s="1047" t="s">
        <v>3773</v>
      </c>
      <c r="B92" s="1032">
        <v>7</v>
      </c>
      <c r="C92" s="1033">
        <v>2</v>
      </c>
      <c r="D92" s="1034" t="s">
        <v>743</v>
      </c>
      <c r="E92" s="1035">
        <v>160006000</v>
      </c>
      <c r="F92" s="1036">
        <v>61</v>
      </c>
      <c r="G92" s="1037">
        <v>1</v>
      </c>
      <c r="H92" s="1038">
        <v>2</v>
      </c>
      <c r="I92" s="1039" t="s">
        <v>3567</v>
      </c>
      <c r="J92" s="207"/>
      <c r="K92" s="1040">
        <f t="shared" si="1"/>
        <v>6100</v>
      </c>
    </row>
    <row r="93" spans="1:11" s="217" customFormat="1" ht="16.5" customHeight="1">
      <c r="A93" s="1047" t="s">
        <v>3773</v>
      </c>
      <c r="B93" s="1041">
        <v>8</v>
      </c>
      <c r="C93" s="1041">
        <v>2</v>
      </c>
      <c r="D93" s="1034" t="s">
        <v>743</v>
      </c>
      <c r="E93" s="1035">
        <v>160006009</v>
      </c>
      <c r="F93" s="1042">
        <v>10</v>
      </c>
      <c r="G93" s="1043">
        <v>1</v>
      </c>
      <c r="H93" s="1044">
        <v>1</v>
      </c>
      <c r="I93" s="1045" t="s">
        <v>3576</v>
      </c>
      <c r="J93" s="207"/>
      <c r="K93" s="1040">
        <f t="shared" si="1"/>
        <v>1000</v>
      </c>
    </row>
    <row r="94" spans="1:11" s="217" customFormat="1" ht="16.5" customHeight="1">
      <c r="A94" s="1047" t="s">
        <v>3773</v>
      </c>
      <c r="B94" s="1041">
        <v>8</v>
      </c>
      <c r="C94" s="1041">
        <v>2</v>
      </c>
      <c r="D94" s="1034" t="s">
        <v>743</v>
      </c>
      <c r="E94" s="1035">
        <v>160006010</v>
      </c>
      <c r="F94" s="1042">
        <v>12</v>
      </c>
      <c r="G94" s="1043">
        <v>1</v>
      </c>
      <c r="H94" s="1044">
        <v>1</v>
      </c>
      <c r="I94" s="1045" t="s">
        <v>3577</v>
      </c>
      <c r="J94" s="207"/>
      <c r="K94" s="1040">
        <f t="shared" si="1"/>
        <v>1200</v>
      </c>
    </row>
    <row r="95" spans="1:11" s="217" customFormat="1" ht="16.5" customHeight="1">
      <c r="A95" s="1047" t="s">
        <v>3773</v>
      </c>
      <c r="B95" s="1041">
        <v>8</v>
      </c>
      <c r="C95" s="1041">
        <v>2</v>
      </c>
      <c r="D95" s="1034" t="s">
        <v>743</v>
      </c>
      <c r="E95" s="1035">
        <v>160006011</v>
      </c>
      <c r="F95" s="1042">
        <v>12</v>
      </c>
      <c r="G95" s="1043">
        <v>1</v>
      </c>
      <c r="H95" s="1044">
        <v>1</v>
      </c>
      <c r="I95" s="1045" t="s">
        <v>3578</v>
      </c>
      <c r="J95" s="207"/>
      <c r="K95" s="1040">
        <f t="shared" si="1"/>
        <v>1200</v>
      </c>
    </row>
    <row r="96" spans="1:11" s="217" customFormat="1" ht="16.5" customHeight="1">
      <c r="A96" s="1047" t="s">
        <v>3773</v>
      </c>
      <c r="B96" s="1041">
        <v>8</v>
      </c>
      <c r="C96" s="1041">
        <v>2</v>
      </c>
      <c r="D96" s="1034" t="s">
        <v>743</v>
      </c>
      <c r="E96" s="1035">
        <v>160006012</v>
      </c>
      <c r="F96" s="1042">
        <v>12</v>
      </c>
      <c r="G96" s="1043">
        <v>1</v>
      </c>
      <c r="H96" s="1044">
        <v>1</v>
      </c>
      <c r="I96" s="1045" t="s">
        <v>3579</v>
      </c>
      <c r="J96" s="207"/>
      <c r="K96" s="1040">
        <f t="shared" si="1"/>
        <v>1200</v>
      </c>
    </row>
    <row r="97" spans="1:11" s="217" customFormat="1" ht="16.5" customHeight="1">
      <c r="A97" s="1047" t="s">
        <v>3773</v>
      </c>
      <c r="B97" s="1041">
        <v>8</v>
      </c>
      <c r="C97" s="1041">
        <v>2</v>
      </c>
      <c r="D97" s="1034" t="s">
        <v>743</v>
      </c>
      <c r="E97" s="1035">
        <v>160006013</v>
      </c>
      <c r="F97" s="1042">
        <v>12</v>
      </c>
      <c r="G97" s="1043">
        <v>1</v>
      </c>
      <c r="H97" s="1044">
        <v>1</v>
      </c>
      <c r="I97" s="1045" t="s">
        <v>3580</v>
      </c>
      <c r="J97" s="207"/>
      <c r="K97" s="1040">
        <f t="shared" si="1"/>
        <v>1200</v>
      </c>
    </row>
    <row r="98" spans="1:11" s="217" customFormat="1" ht="16.5" customHeight="1">
      <c r="A98" s="1047" t="s">
        <v>3773</v>
      </c>
      <c r="B98" s="1041">
        <v>8</v>
      </c>
      <c r="C98" s="1041">
        <v>2</v>
      </c>
      <c r="D98" s="1034" t="s">
        <v>743</v>
      </c>
      <c r="E98" s="1035">
        <v>160006014</v>
      </c>
      <c r="F98" s="1042">
        <v>12</v>
      </c>
      <c r="G98" s="1043">
        <v>1</v>
      </c>
      <c r="H98" s="1044">
        <v>1</v>
      </c>
      <c r="I98" s="1045" t="s">
        <v>3581</v>
      </c>
      <c r="J98" s="207"/>
      <c r="K98" s="1040">
        <f t="shared" si="1"/>
        <v>1200</v>
      </c>
    </row>
    <row r="99" spans="1:11" s="217" customFormat="1" ht="16.5" customHeight="1">
      <c r="A99" s="1047" t="s">
        <v>3773</v>
      </c>
      <c r="B99" s="1041">
        <v>8</v>
      </c>
      <c r="C99" s="1041">
        <v>2</v>
      </c>
      <c r="D99" s="1034" t="s">
        <v>743</v>
      </c>
      <c r="E99" s="1035">
        <v>160006015</v>
      </c>
      <c r="F99" s="1042">
        <v>11</v>
      </c>
      <c r="G99" s="1043">
        <v>1</v>
      </c>
      <c r="H99" s="1044">
        <v>1</v>
      </c>
      <c r="I99" s="1045" t="s">
        <v>3582</v>
      </c>
      <c r="J99" s="207"/>
      <c r="K99" s="1040">
        <f t="shared" si="1"/>
        <v>1100</v>
      </c>
    </row>
    <row r="100" spans="1:11" s="217" customFormat="1" ht="16.5" customHeight="1">
      <c r="A100" s="1047" t="s">
        <v>3773</v>
      </c>
      <c r="B100" s="1041">
        <v>8</v>
      </c>
      <c r="C100" s="1041">
        <v>2</v>
      </c>
      <c r="D100" s="1034" t="s">
        <v>743</v>
      </c>
      <c r="E100" s="1035">
        <v>160006016</v>
      </c>
      <c r="F100" s="1042">
        <v>11</v>
      </c>
      <c r="G100" s="1043">
        <v>1</v>
      </c>
      <c r="H100" s="1044">
        <v>1</v>
      </c>
      <c r="I100" s="1045" t="s">
        <v>3583</v>
      </c>
      <c r="J100" s="207"/>
      <c r="K100" s="1040">
        <f t="shared" si="1"/>
        <v>1100</v>
      </c>
    </row>
    <row r="101" spans="1:11" s="217" customFormat="1" ht="16.5" customHeight="1">
      <c r="A101" s="1046" t="s">
        <v>3774</v>
      </c>
      <c r="B101" s="1032">
        <v>7</v>
      </c>
      <c r="C101" s="1033">
        <v>2</v>
      </c>
      <c r="D101" s="1034" t="s">
        <v>743</v>
      </c>
      <c r="E101" s="1035">
        <v>160006000</v>
      </c>
      <c r="F101" s="1036">
        <v>63</v>
      </c>
      <c r="G101" s="1037">
        <v>1</v>
      </c>
      <c r="H101" s="1038">
        <v>2</v>
      </c>
      <c r="I101" s="1039" t="s">
        <v>3567</v>
      </c>
      <c r="J101" s="207"/>
      <c r="K101" s="1040">
        <f t="shared" si="1"/>
        <v>6300</v>
      </c>
    </row>
    <row r="102" spans="1:11" s="217" customFormat="1" ht="16.5" customHeight="1">
      <c r="A102" s="1046" t="s">
        <v>3774</v>
      </c>
      <c r="B102" s="1041">
        <v>8</v>
      </c>
      <c r="C102" s="1041">
        <v>2</v>
      </c>
      <c r="D102" s="1034" t="s">
        <v>743</v>
      </c>
      <c r="E102" s="1035">
        <v>160006009</v>
      </c>
      <c r="F102" s="1042">
        <v>10</v>
      </c>
      <c r="G102" s="1043">
        <v>1</v>
      </c>
      <c r="H102" s="1044">
        <v>1</v>
      </c>
      <c r="I102" s="1045" t="s">
        <v>3576</v>
      </c>
      <c r="J102" s="207"/>
      <c r="K102" s="1040">
        <f t="shared" si="1"/>
        <v>1000</v>
      </c>
    </row>
    <row r="103" spans="1:11" s="217" customFormat="1" ht="16.5" customHeight="1">
      <c r="A103" s="1046" t="s">
        <v>3774</v>
      </c>
      <c r="B103" s="1041">
        <v>8</v>
      </c>
      <c r="C103" s="1041">
        <v>2</v>
      </c>
      <c r="D103" s="1034" t="s">
        <v>743</v>
      </c>
      <c r="E103" s="1035">
        <v>160006010</v>
      </c>
      <c r="F103" s="1042">
        <v>12</v>
      </c>
      <c r="G103" s="1043">
        <v>1</v>
      </c>
      <c r="H103" s="1044">
        <v>1</v>
      </c>
      <c r="I103" s="1045" t="s">
        <v>3577</v>
      </c>
      <c r="J103" s="207"/>
      <c r="K103" s="1040">
        <f t="shared" si="1"/>
        <v>1200</v>
      </c>
    </row>
    <row r="104" spans="1:11" s="217" customFormat="1" ht="16.5" customHeight="1">
      <c r="A104" s="1046" t="s">
        <v>3774</v>
      </c>
      <c r="B104" s="1041">
        <v>8</v>
      </c>
      <c r="C104" s="1041">
        <v>2</v>
      </c>
      <c r="D104" s="1034" t="s">
        <v>743</v>
      </c>
      <c r="E104" s="1035">
        <v>160006011</v>
      </c>
      <c r="F104" s="1042">
        <v>12</v>
      </c>
      <c r="G104" s="1043">
        <v>1</v>
      </c>
      <c r="H104" s="1044">
        <v>1</v>
      </c>
      <c r="I104" s="1045" t="s">
        <v>3578</v>
      </c>
      <c r="J104" s="207"/>
      <c r="K104" s="1040">
        <f t="shared" si="1"/>
        <v>1200</v>
      </c>
    </row>
    <row r="105" spans="1:11" s="217" customFormat="1" ht="16.5" customHeight="1">
      <c r="A105" s="1046" t="s">
        <v>3774</v>
      </c>
      <c r="B105" s="1041">
        <v>8</v>
      </c>
      <c r="C105" s="1041">
        <v>2</v>
      </c>
      <c r="D105" s="1034" t="s">
        <v>743</v>
      </c>
      <c r="E105" s="1035">
        <v>160006012</v>
      </c>
      <c r="F105" s="1042">
        <v>12</v>
      </c>
      <c r="G105" s="1043">
        <v>1</v>
      </c>
      <c r="H105" s="1044">
        <v>1</v>
      </c>
      <c r="I105" s="1045" t="s">
        <v>3579</v>
      </c>
      <c r="J105" s="207"/>
      <c r="K105" s="1040">
        <f t="shared" si="1"/>
        <v>1200</v>
      </c>
    </row>
    <row r="106" spans="1:11" s="217" customFormat="1" ht="16.5" customHeight="1">
      <c r="A106" s="1046" t="s">
        <v>3774</v>
      </c>
      <c r="B106" s="1041">
        <v>8</v>
      </c>
      <c r="C106" s="1041">
        <v>2</v>
      </c>
      <c r="D106" s="1034" t="s">
        <v>743</v>
      </c>
      <c r="E106" s="1035">
        <v>160006013</v>
      </c>
      <c r="F106" s="1042">
        <v>12</v>
      </c>
      <c r="G106" s="1043">
        <v>1</v>
      </c>
      <c r="H106" s="1044">
        <v>1</v>
      </c>
      <c r="I106" s="1045" t="s">
        <v>3580</v>
      </c>
      <c r="J106" s="207"/>
      <c r="K106" s="1040">
        <f t="shared" si="1"/>
        <v>1200</v>
      </c>
    </row>
    <row r="107" spans="1:11" s="217" customFormat="1" ht="16.5" customHeight="1">
      <c r="A107" s="1046" t="s">
        <v>3774</v>
      </c>
      <c r="B107" s="1041">
        <v>8</v>
      </c>
      <c r="C107" s="1041">
        <v>2</v>
      </c>
      <c r="D107" s="1034" t="s">
        <v>743</v>
      </c>
      <c r="E107" s="1035">
        <v>160006014</v>
      </c>
      <c r="F107" s="1042">
        <v>12</v>
      </c>
      <c r="G107" s="1043">
        <v>1</v>
      </c>
      <c r="H107" s="1044">
        <v>1</v>
      </c>
      <c r="I107" s="1045" t="s">
        <v>3581</v>
      </c>
      <c r="J107" s="207"/>
      <c r="K107" s="1040">
        <f t="shared" si="1"/>
        <v>1200</v>
      </c>
    </row>
    <row r="108" spans="1:11" s="217" customFormat="1" ht="16.5" customHeight="1">
      <c r="A108" s="1046" t="s">
        <v>3774</v>
      </c>
      <c r="B108" s="1041">
        <v>8</v>
      </c>
      <c r="C108" s="1041">
        <v>2</v>
      </c>
      <c r="D108" s="1034" t="s">
        <v>743</v>
      </c>
      <c r="E108" s="1035">
        <v>160006015</v>
      </c>
      <c r="F108" s="1042">
        <v>11</v>
      </c>
      <c r="G108" s="1043">
        <v>1</v>
      </c>
      <c r="H108" s="1044">
        <v>1</v>
      </c>
      <c r="I108" s="1045" t="s">
        <v>3582</v>
      </c>
      <c r="J108" s="207"/>
      <c r="K108" s="1040">
        <f t="shared" si="1"/>
        <v>1100</v>
      </c>
    </row>
    <row r="109" spans="1:11" s="217" customFormat="1" ht="16.5" customHeight="1">
      <c r="A109" s="1046" t="s">
        <v>3774</v>
      </c>
      <c r="B109" s="1041">
        <v>8</v>
      </c>
      <c r="C109" s="1041">
        <v>2</v>
      </c>
      <c r="D109" s="1034" t="s">
        <v>743</v>
      </c>
      <c r="E109" s="1035">
        <v>160006016</v>
      </c>
      <c r="F109" s="1042">
        <v>11</v>
      </c>
      <c r="G109" s="1043">
        <v>1</v>
      </c>
      <c r="H109" s="1044">
        <v>1</v>
      </c>
      <c r="I109" s="1045" t="s">
        <v>3583</v>
      </c>
      <c r="J109" s="207"/>
      <c r="K109" s="1040">
        <f t="shared" si="1"/>
        <v>1100</v>
      </c>
    </row>
    <row r="110" spans="1:11" s="217" customFormat="1" ht="16.5" customHeight="1">
      <c r="A110" s="1047" t="s">
        <v>3775</v>
      </c>
      <c r="B110" s="1032">
        <v>7</v>
      </c>
      <c r="C110" s="1033">
        <v>2</v>
      </c>
      <c r="D110" s="1034" t="s">
        <v>743</v>
      </c>
      <c r="E110" s="1035">
        <v>160006000</v>
      </c>
      <c r="F110" s="1036">
        <v>65</v>
      </c>
      <c r="G110" s="1037">
        <v>1</v>
      </c>
      <c r="H110" s="1038">
        <v>2</v>
      </c>
      <c r="I110" s="1039" t="s">
        <v>3567</v>
      </c>
      <c r="J110" s="207"/>
      <c r="K110" s="1040">
        <f t="shared" si="1"/>
        <v>6500</v>
      </c>
    </row>
    <row r="111" spans="1:11" s="217" customFormat="1" ht="16.5" customHeight="1">
      <c r="A111" s="1047" t="s">
        <v>3775</v>
      </c>
      <c r="B111" s="1041">
        <v>8</v>
      </c>
      <c r="C111" s="1041">
        <v>2</v>
      </c>
      <c r="D111" s="1034" t="s">
        <v>743</v>
      </c>
      <c r="E111" s="1035">
        <v>160006009</v>
      </c>
      <c r="F111" s="1042">
        <v>11</v>
      </c>
      <c r="G111" s="1043">
        <v>1</v>
      </c>
      <c r="H111" s="1044">
        <v>1</v>
      </c>
      <c r="I111" s="1045" t="s">
        <v>3576</v>
      </c>
      <c r="J111" s="207"/>
      <c r="K111" s="1040">
        <f t="shared" si="1"/>
        <v>1100</v>
      </c>
    </row>
    <row r="112" spans="1:11" s="217" customFormat="1" ht="16.5" customHeight="1">
      <c r="A112" s="1047" t="s">
        <v>3775</v>
      </c>
      <c r="B112" s="1041">
        <v>8</v>
      </c>
      <c r="C112" s="1041">
        <v>2</v>
      </c>
      <c r="D112" s="1034" t="s">
        <v>743</v>
      </c>
      <c r="E112" s="1035">
        <v>160006010</v>
      </c>
      <c r="F112" s="1042">
        <v>13</v>
      </c>
      <c r="G112" s="1043">
        <v>1</v>
      </c>
      <c r="H112" s="1044">
        <v>1</v>
      </c>
      <c r="I112" s="1045" t="s">
        <v>3577</v>
      </c>
      <c r="J112" s="207"/>
      <c r="K112" s="1040">
        <f t="shared" si="1"/>
        <v>1300</v>
      </c>
    </row>
    <row r="113" spans="1:11" s="217" customFormat="1" ht="16.5" customHeight="1">
      <c r="A113" s="1047" t="s">
        <v>3775</v>
      </c>
      <c r="B113" s="1041">
        <v>8</v>
      </c>
      <c r="C113" s="1041">
        <v>2</v>
      </c>
      <c r="D113" s="1034" t="s">
        <v>743</v>
      </c>
      <c r="E113" s="1035">
        <v>160006011</v>
      </c>
      <c r="F113" s="1042">
        <v>13</v>
      </c>
      <c r="G113" s="1043">
        <v>1</v>
      </c>
      <c r="H113" s="1044">
        <v>1</v>
      </c>
      <c r="I113" s="1045" t="s">
        <v>3578</v>
      </c>
      <c r="J113" s="207"/>
      <c r="K113" s="1040">
        <f t="shared" si="1"/>
        <v>1300</v>
      </c>
    </row>
    <row r="114" spans="1:11" s="217" customFormat="1" ht="16.5" customHeight="1">
      <c r="A114" s="1047" t="s">
        <v>3775</v>
      </c>
      <c r="B114" s="1041">
        <v>8</v>
      </c>
      <c r="C114" s="1041">
        <v>2</v>
      </c>
      <c r="D114" s="1034" t="s">
        <v>743</v>
      </c>
      <c r="E114" s="1035">
        <v>160006012</v>
      </c>
      <c r="F114" s="1042">
        <v>13</v>
      </c>
      <c r="G114" s="1043">
        <v>1</v>
      </c>
      <c r="H114" s="1044">
        <v>1</v>
      </c>
      <c r="I114" s="1045" t="s">
        <v>3579</v>
      </c>
      <c r="J114" s="207"/>
      <c r="K114" s="1040">
        <f t="shared" si="1"/>
        <v>1300</v>
      </c>
    </row>
    <row r="115" spans="1:11" s="217" customFormat="1" ht="16.5" customHeight="1">
      <c r="A115" s="1047" t="s">
        <v>3775</v>
      </c>
      <c r="B115" s="1041">
        <v>8</v>
      </c>
      <c r="C115" s="1041">
        <v>2</v>
      </c>
      <c r="D115" s="1034" t="s">
        <v>743</v>
      </c>
      <c r="E115" s="1035">
        <v>160006013</v>
      </c>
      <c r="F115" s="1042">
        <v>13</v>
      </c>
      <c r="G115" s="1043">
        <v>1</v>
      </c>
      <c r="H115" s="1044">
        <v>1</v>
      </c>
      <c r="I115" s="1045" t="s">
        <v>3580</v>
      </c>
      <c r="J115" s="207"/>
      <c r="K115" s="1040">
        <f t="shared" si="1"/>
        <v>1300</v>
      </c>
    </row>
    <row r="116" spans="1:11" s="217" customFormat="1" ht="16.5" customHeight="1">
      <c r="A116" s="1047" t="s">
        <v>3775</v>
      </c>
      <c r="B116" s="1041">
        <v>8</v>
      </c>
      <c r="C116" s="1041">
        <v>2</v>
      </c>
      <c r="D116" s="1034" t="s">
        <v>743</v>
      </c>
      <c r="E116" s="1035">
        <v>160006014</v>
      </c>
      <c r="F116" s="1042">
        <v>13</v>
      </c>
      <c r="G116" s="1043">
        <v>1</v>
      </c>
      <c r="H116" s="1044">
        <v>1</v>
      </c>
      <c r="I116" s="1045" t="s">
        <v>3581</v>
      </c>
      <c r="J116" s="207"/>
      <c r="K116" s="1040">
        <f t="shared" si="1"/>
        <v>1300</v>
      </c>
    </row>
    <row r="117" spans="1:11" s="217" customFormat="1" ht="16.5" customHeight="1">
      <c r="A117" s="1047" t="s">
        <v>3775</v>
      </c>
      <c r="B117" s="1041">
        <v>8</v>
      </c>
      <c r="C117" s="1041">
        <v>2</v>
      </c>
      <c r="D117" s="1034" t="s">
        <v>743</v>
      </c>
      <c r="E117" s="1035">
        <v>160006015</v>
      </c>
      <c r="F117" s="1042">
        <v>12</v>
      </c>
      <c r="G117" s="1043">
        <v>1</v>
      </c>
      <c r="H117" s="1044">
        <v>1</v>
      </c>
      <c r="I117" s="1045" t="s">
        <v>3582</v>
      </c>
      <c r="J117" s="207"/>
      <c r="K117" s="1040">
        <f t="shared" si="1"/>
        <v>1200</v>
      </c>
    </row>
    <row r="118" spans="1:11" s="217" customFormat="1" ht="16.5" customHeight="1">
      <c r="A118" s="1047" t="s">
        <v>3775</v>
      </c>
      <c r="B118" s="1041">
        <v>8</v>
      </c>
      <c r="C118" s="1041">
        <v>2</v>
      </c>
      <c r="D118" s="1034" t="s">
        <v>743</v>
      </c>
      <c r="E118" s="1035">
        <v>160006016</v>
      </c>
      <c r="F118" s="1042">
        <v>12</v>
      </c>
      <c r="G118" s="1043">
        <v>1</v>
      </c>
      <c r="H118" s="1044">
        <v>1</v>
      </c>
      <c r="I118" s="1045" t="s">
        <v>3583</v>
      </c>
      <c r="J118" s="207"/>
      <c r="K118" s="1040">
        <f t="shared" si="1"/>
        <v>1200</v>
      </c>
    </row>
    <row r="119" spans="1:11" s="217" customFormat="1" ht="16.5" customHeight="1">
      <c r="A119" s="1046" t="s">
        <v>3776</v>
      </c>
      <c r="B119" s="1032">
        <v>7</v>
      </c>
      <c r="C119" s="1033">
        <v>2</v>
      </c>
      <c r="D119" s="1034" t="s">
        <v>743</v>
      </c>
      <c r="E119" s="1035">
        <v>160006000</v>
      </c>
      <c r="F119" s="1036">
        <v>67</v>
      </c>
      <c r="G119" s="1037">
        <v>1</v>
      </c>
      <c r="H119" s="1038">
        <v>2</v>
      </c>
      <c r="I119" s="1039" t="s">
        <v>3567</v>
      </c>
      <c r="J119" s="207"/>
      <c r="K119" s="1040">
        <f t="shared" si="1"/>
        <v>6700</v>
      </c>
    </row>
    <row r="120" spans="1:11" s="217" customFormat="1" ht="16.5" customHeight="1">
      <c r="A120" s="1046" t="s">
        <v>3776</v>
      </c>
      <c r="B120" s="1041">
        <v>8</v>
      </c>
      <c r="C120" s="1041">
        <v>2</v>
      </c>
      <c r="D120" s="1034" t="s">
        <v>743</v>
      </c>
      <c r="E120" s="1035">
        <v>160006009</v>
      </c>
      <c r="F120" s="1042">
        <v>11</v>
      </c>
      <c r="G120" s="1043">
        <v>1</v>
      </c>
      <c r="H120" s="1044">
        <v>1</v>
      </c>
      <c r="I120" s="1045" t="s">
        <v>3576</v>
      </c>
      <c r="J120" s="207"/>
      <c r="K120" s="1040">
        <f t="shared" si="1"/>
        <v>1100</v>
      </c>
    </row>
    <row r="121" spans="1:11" s="217" customFormat="1" ht="16.5" customHeight="1">
      <c r="A121" s="1046" t="s">
        <v>3776</v>
      </c>
      <c r="B121" s="1041">
        <v>8</v>
      </c>
      <c r="C121" s="1041">
        <v>2</v>
      </c>
      <c r="D121" s="1034" t="s">
        <v>743</v>
      </c>
      <c r="E121" s="1035">
        <v>160006010</v>
      </c>
      <c r="F121" s="1042">
        <v>13</v>
      </c>
      <c r="G121" s="1043">
        <v>1</v>
      </c>
      <c r="H121" s="1044">
        <v>1</v>
      </c>
      <c r="I121" s="1045" t="s">
        <v>3577</v>
      </c>
      <c r="J121" s="207"/>
      <c r="K121" s="1040">
        <f t="shared" si="1"/>
        <v>1300</v>
      </c>
    </row>
    <row r="122" spans="1:11" s="217" customFormat="1" ht="16.5" customHeight="1">
      <c r="A122" s="1046" t="s">
        <v>3776</v>
      </c>
      <c r="B122" s="1041">
        <v>8</v>
      </c>
      <c r="C122" s="1041">
        <v>2</v>
      </c>
      <c r="D122" s="1034" t="s">
        <v>743</v>
      </c>
      <c r="E122" s="1035">
        <v>160006011</v>
      </c>
      <c r="F122" s="1042">
        <v>13</v>
      </c>
      <c r="G122" s="1043">
        <v>1</v>
      </c>
      <c r="H122" s="1044">
        <v>1</v>
      </c>
      <c r="I122" s="1045" t="s">
        <v>3578</v>
      </c>
      <c r="J122" s="207"/>
      <c r="K122" s="1040">
        <f t="shared" si="1"/>
        <v>1300</v>
      </c>
    </row>
    <row r="123" spans="1:11" s="217" customFormat="1" ht="16.5" customHeight="1">
      <c r="A123" s="1046" t="s">
        <v>3776</v>
      </c>
      <c r="B123" s="1041">
        <v>8</v>
      </c>
      <c r="C123" s="1041">
        <v>2</v>
      </c>
      <c r="D123" s="1034" t="s">
        <v>743</v>
      </c>
      <c r="E123" s="1035">
        <v>160006012</v>
      </c>
      <c r="F123" s="1042">
        <v>13</v>
      </c>
      <c r="G123" s="1043">
        <v>1</v>
      </c>
      <c r="H123" s="1044">
        <v>1</v>
      </c>
      <c r="I123" s="1045" t="s">
        <v>3579</v>
      </c>
      <c r="J123" s="207"/>
      <c r="K123" s="1040">
        <f t="shared" si="1"/>
        <v>1300</v>
      </c>
    </row>
    <row r="124" spans="1:11" s="217" customFormat="1" ht="16.5" customHeight="1">
      <c r="A124" s="1046" t="s">
        <v>3776</v>
      </c>
      <c r="B124" s="1041">
        <v>8</v>
      </c>
      <c r="C124" s="1041">
        <v>2</v>
      </c>
      <c r="D124" s="1034" t="s">
        <v>743</v>
      </c>
      <c r="E124" s="1035">
        <v>160006013</v>
      </c>
      <c r="F124" s="1042">
        <v>13</v>
      </c>
      <c r="G124" s="1043">
        <v>1</v>
      </c>
      <c r="H124" s="1044">
        <v>1</v>
      </c>
      <c r="I124" s="1045" t="s">
        <v>3580</v>
      </c>
      <c r="J124" s="207"/>
      <c r="K124" s="1040">
        <f t="shared" si="1"/>
        <v>1300</v>
      </c>
    </row>
    <row r="125" spans="1:11" s="217" customFormat="1" ht="16.5" customHeight="1">
      <c r="A125" s="1046" t="s">
        <v>3776</v>
      </c>
      <c r="B125" s="1041">
        <v>8</v>
      </c>
      <c r="C125" s="1041">
        <v>2</v>
      </c>
      <c r="D125" s="1034" t="s">
        <v>743</v>
      </c>
      <c r="E125" s="1035">
        <v>160006014</v>
      </c>
      <c r="F125" s="1042">
        <v>13</v>
      </c>
      <c r="G125" s="1043">
        <v>1</v>
      </c>
      <c r="H125" s="1044">
        <v>1</v>
      </c>
      <c r="I125" s="1045" t="s">
        <v>3581</v>
      </c>
      <c r="J125" s="207"/>
      <c r="K125" s="1040">
        <f t="shared" si="1"/>
        <v>1300</v>
      </c>
    </row>
    <row r="126" spans="1:11" s="217" customFormat="1" ht="16.5" customHeight="1">
      <c r="A126" s="1046" t="s">
        <v>3776</v>
      </c>
      <c r="B126" s="1041">
        <v>8</v>
      </c>
      <c r="C126" s="1041">
        <v>2</v>
      </c>
      <c r="D126" s="1034" t="s">
        <v>743</v>
      </c>
      <c r="E126" s="1035">
        <v>160006015</v>
      </c>
      <c r="F126" s="1042">
        <v>12</v>
      </c>
      <c r="G126" s="1043">
        <v>1</v>
      </c>
      <c r="H126" s="1044">
        <v>1</v>
      </c>
      <c r="I126" s="1045" t="s">
        <v>3582</v>
      </c>
      <c r="J126" s="207"/>
      <c r="K126" s="1040">
        <f t="shared" si="1"/>
        <v>1200</v>
      </c>
    </row>
    <row r="127" spans="1:11" s="217" customFormat="1" ht="16.5" customHeight="1">
      <c r="A127" s="1046" t="s">
        <v>3776</v>
      </c>
      <c r="B127" s="1041">
        <v>8</v>
      </c>
      <c r="C127" s="1041">
        <v>2</v>
      </c>
      <c r="D127" s="1034" t="s">
        <v>743</v>
      </c>
      <c r="E127" s="1035">
        <v>160006016</v>
      </c>
      <c r="F127" s="1042">
        <v>12</v>
      </c>
      <c r="G127" s="1043">
        <v>1</v>
      </c>
      <c r="H127" s="1044">
        <v>1</v>
      </c>
      <c r="I127" s="1045" t="s">
        <v>3583</v>
      </c>
      <c r="J127" s="207"/>
      <c r="K127" s="1040">
        <f t="shared" si="1"/>
        <v>1200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F20" sqref="F20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4035</v>
      </c>
      <c r="B1" s="329" t="s">
        <v>3694</v>
      </c>
      <c r="C1" s="329" t="s">
        <v>3695</v>
      </c>
      <c r="D1" s="30" t="s">
        <v>4036</v>
      </c>
      <c r="E1" s="38" t="s">
        <v>4037</v>
      </c>
      <c r="F1" s="329" t="s">
        <v>4038</v>
      </c>
      <c r="G1" s="30" t="s">
        <v>4039</v>
      </c>
      <c r="H1" s="30" t="s">
        <v>4040</v>
      </c>
      <c r="J1" s="786" t="s">
        <v>4041</v>
      </c>
    </row>
    <row r="2" spans="1:11" ht="16.5" customHeight="1">
      <c r="A2" s="1048" t="s">
        <v>3696</v>
      </c>
      <c r="B2" s="1045">
        <v>908231001</v>
      </c>
      <c r="C2" s="1049" t="s">
        <v>4042</v>
      </c>
      <c r="D2" s="1050">
        <v>5</v>
      </c>
      <c r="E2" s="1051">
        <v>3</v>
      </c>
      <c r="F2" s="896">
        <v>160002005</v>
      </c>
      <c r="G2" s="1052">
        <v>20</v>
      </c>
      <c r="H2" s="1053" t="s">
        <v>4043</v>
      </c>
    </row>
    <row r="3" spans="1:11" ht="16.5" customHeight="1">
      <c r="A3" s="1048" t="s">
        <v>3697</v>
      </c>
      <c r="B3" s="1045">
        <v>908231002</v>
      </c>
      <c r="C3" s="1049" t="s">
        <v>4042</v>
      </c>
      <c r="D3" s="1050">
        <v>10</v>
      </c>
      <c r="E3" s="1051">
        <v>3</v>
      </c>
      <c r="F3" s="897">
        <v>160001002</v>
      </c>
      <c r="G3" s="1052">
        <v>100</v>
      </c>
      <c r="H3" s="1053" t="s">
        <v>3690</v>
      </c>
      <c r="J3" s="1054" t="s">
        <v>3326</v>
      </c>
      <c r="K3" s="856">
        <v>10</v>
      </c>
    </row>
    <row r="4" spans="1:11" ht="16.5" customHeight="1">
      <c r="A4" s="1048" t="s">
        <v>3698</v>
      </c>
      <c r="B4" s="1045">
        <v>908231003</v>
      </c>
      <c r="C4" s="1049" t="s">
        <v>4042</v>
      </c>
      <c r="D4" s="1050">
        <v>15</v>
      </c>
      <c r="E4" s="1055">
        <v>5</v>
      </c>
      <c r="F4" s="909">
        <v>160000601</v>
      </c>
      <c r="G4" s="1056">
        <v>3</v>
      </c>
      <c r="H4" s="1057" t="s">
        <v>1777</v>
      </c>
    </row>
    <row r="5" spans="1:11" ht="16.5" customHeight="1">
      <c r="A5" s="1048" t="s">
        <v>3699</v>
      </c>
      <c r="B5" s="1045">
        <v>908231004</v>
      </c>
      <c r="C5" s="1049" t="s">
        <v>4042</v>
      </c>
      <c r="D5" s="1050">
        <v>20</v>
      </c>
      <c r="E5" s="1055">
        <v>5</v>
      </c>
      <c r="F5" s="897">
        <v>160000602</v>
      </c>
      <c r="G5" s="1052">
        <v>3</v>
      </c>
      <c r="H5" s="1053" t="s">
        <v>1778</v>
      </c>
      <c r="J5" s="1058" t="s">
        <v>3690</v>
      </c>
      <c r="K5" s="858">
        <v>100</v>
      </c>
    </row>
    <row r="6" spans="1:11" ht="16.5" customHeight="1">
      <c r="A6" s="1048" t="s">
        <v>3700</v>
      </c>
      <c r="B6" s="1045">
        <v>908231005</v>
      </c>
      <c r="C6" s="1049" t="s">
        <v>4042</v>
      </c>
      <c r="D6" s="1050">
        <v>25</v>
      </c>
      <c r="E6" s="1051">
        <v>7</v>
      </c>
      <c r="F6" s="894">
        <v>156103012</v>
      </c>
      <c r="G6" s="1059">
        <v>1</v>
      </c>
      <c r="H6" s="1060" t="s">
        <v>3408</v>
      </c>
    </row>
    <row r="7" spans="1:11" ht="16.5" customHeight="1">
      <c r="A7" s="1048" t="s">
        <v>3701</v>
      </c>
      <c r="B7" s="1045">
        <v>908231006</v>
      </c>
      <c r="C7" s="1049" t="s">
        <v>4042</v>
      </c>
      <c r="D7" s="1061">
        <v>30</v>
      </c>
      <c r="E7" s="1061">
        <v>5</v>
      </c>
      <c r="F7" s="896">
        <v>160002005</v>
      </c>
      <c r="G7" s="1052">
        <v>30</v>
      </c>
      <c r="H7" s="1053" t="s">
        <v>4043</v>
      </c>
      <c r="J7" s="1058" t="s">
        <v>3326</v>
      </c>
      <c r="K7" s="858">
        <v>20</v>
      </c>
    </row>
    <row r="8" spans="1:11" ht="16.5" customHeight="1">
      <c r="A8" s="1048" t="s">
        <v>3702</v>
      </c>
      <c r="B8" s="1045">
        <v>908231007</v>
      </c>
      <c r="C8" s="1049" t="s">
        <v>4042</v>
      </c>
      <c r="D8" s="1061">
        <v>35</v>
      </c>
      <c r="E8" s="1061">
        <v>5</v>
      </c>
      <c r="F8" s="897">
        <v>160000603</v>
      </c>
      <c r="G8" s="1052">
        <v>3</v>
      </c>
      <c r="H8" s="1053" t="s">
        <v>1779</v>
      </c>
    </row>
    <row r="9" spans="1:11" ht="16.5" customHeight="1">
      <c r="A9" s="1048" t="s">
        <v>3703</v>
      </c>
      <c r="B9" s="1045">
        <v>908231008</v>
      </c>
      <c r="C9" s="1049" t="s">
        <v>4042</v>
      </c>
      <c r="D9" s="1061">
        <v>40</v>
      </c>
      <c r="E9" s="1062">
        <v>7</v>
      </c>
      <c r="F9" s="907">
        <v>160006007</v>
      </c>
      <c r="G9" s="1063">
        <v>3</v>
      </c>
      <c r="H9" s="1064" t="s">
        <v>3574</v>
      </c>
      <c r="J9" s="1058" t="s">
        <v>3690</v>
      </c>
      <c r="K9" s="856">
        <v>300</v>
      </c>
    </row>
    <row r="10" spans="1:11" ht="16.5" customHeight="1">
      <c r="A10" s="1048" t="s">
        <v>3704</v>
      </c>
      <c r="B10" s="1045">
        <v>908231009</v>
      </c>
      <c r="C10" s="1049" t="s">
        <v>4042</v>
      </c>
      <c r="D10" s="1061">
        <v>45</v>
      </c>
      <c r="E10" s="1062">
        <v>7</v>
      </c>
      <c r="F10" s="907">
        <v>160006008</v>
      </c>
      <c r="G10" s="1063">
        <v>3</v>
      </c>
      <c r="H10" s="1064" t="s">
        <v>3575</v>
      </c>
    </row>
    <row r="11" spans="1:11" ht="16.5" customHeight="1">
      <c r="A11" s="1048" t="s">
        <v>3705</v>
      </c>
      <c r="B11" s="1045">
        <v>908231010</v>
      </c>
      <c r="C11" s="1049" t="s">
        <v>4042</v>
      </c>
      <c r="D11" s="1061">
        <v>50</v>
      </c>
      <c r="E11" s="1061">
        <v>11</v>
      </c>
      <c r="F11" s="894">
        <v>156102012</v>
      </c>
      <c r="G11" s="1059">
        <v>1</v>
      </c>
      <c r="H11" s="1060" t="s">
        <v>3392</v>
      </c>
      <c r="J11" s="1058" t="s">
        <v>3326</v>
      </c>
      <c r="K11" s="858">
        <v>30</v>
      </c>
    </row>
    <row r="12" spans="1:11" ht="16.5" customHeight="1">
      <c r="A12" s="1048" t="s">
        <v>3706</v>
      </c>
      <c r="B12" s="1045">
        <v>908231011</v>
      </c>
      <c r="C12" s="1049" t="s">
        <v>4042</v>
      </c>
      <c r="D12" s="1050">
        <v>55</v>
      </c>
      <c r="E12" s="1050">
        <v>7</v>
      </c>
      <c r="F12" s="896">
        <v>160002005</v>
      </c>
      <c r="G12" s="1052">
        <v>40</v>
      </c>
      <c r="H12" s="1053" t="s">
        <v>4043</v>
      </c>
    </row>
    <row r="13" spans="1:11" ht="16.5" customHeight="1">
      <c r="A13" s="1048" t="s">
        <v>3707</v>
      </c>
      <c r="B13" s="1045">
        <v>908231012</v>
      </c>
      <c r="C13" s="1049" t="s">
        <v>4042</v>
      </c>
      <c r="D13" s="1050">
        <v>60</v>
      </c>
      <c r="E13" s="1050">
        <v>7</v>
      </c>
      <c r="F13" s="897">
        <v>160000602</v>
      </c>
      <c r="G13" s="1052">
        <v>5</v>
      </c>
      <c r="H13" s="1053" t="s">
        <v>1778</v>
      </c>
      <c r="J13" s="1058" t="s">
        <v>3690</v>
      </c>
      <c r="K13" s="858">
        <v>500</v>
      </c>
    </row>
    <row r="14" spans="1:11" ht="16.5" customHeight="1">
      <c r="A14" s="1048" t="s">
        <v>3708</v>
      </c>
      <c r="B14" s="1045">
        <v>908231013</v>
      </c>
      <c r="C14" s="1049" t="s">
        <v>4042</v>
      </c>
      <c r="D14" s="1050">
        <v>65</v>
      </c>
      <c r="E14" s="1055">
        <v>11</v>
      </c>
      <c r="F14" s="898">
        <v>160006002</v>
      </c>
      <c r="G14" s="1065">
        <v>5</v>
      </c>
      <c r="H14" s="908" t="s">
        <v>3569</v>
      </c>
    </row>
    <row r="15" spans="1:11" ht="16.5" customHeight="1">
      <c r="A15" s="1048" t="s">
        <v>3709</v>
      </c>
      <c r="B15" s="1045">
        <v>908231014</v>
      </c>
      <c r="C15" s="1049" t="s">
        <v>4042</v>
      </c>
      <c r="D15" s="1050">
        <v>70</v>
      </c>
      <c r="E15" s="1055">
        <v>11</v>
      </c>
      <c r="F15" s="898">
        <v>160006003</v>
      </c>
      <c r="G15" s="1065">
        <v>5</v>
      </c>
      <c r="H15" s="908" t="s">
        <v>3570</v>
      </c>
      <c r="J15" s="1058" t="s">
        <v>3777</v>
      </c>
      <c r="K15" s="858">
        <v>1</v>
      </c>
    </row>
    <row r="16" spans="1:11" ht="16.5" customHeight="1">
      <c r="A16" s="1048" t="s">
        <v>3710</v>
      </c>
      <c r="B16" s="1045">
        <v>908231015</v>
      </c>
      <c r="C16" s="1049" t="s">
        <v>4042</v>
      </c>
      <c r="D16" s="1050">
        <v>75</v>
      </c>
      <c r="E16" s="1050">
        <v>13</v>
      </c>
      <c r="F16" s="894">
        <v>156102012</v>
      </c>
      <c r="G16" s="1059">
        <v>2</v>
      </c>
      <c r="H16" s="1060" t="s">
        <v>3392</v>
      </c>
    </row>
    <row r="17" spans="1:11" ht="16.5" customHeight="1">
      <c r="A17" s="1048" t="s">
        <v>3711</v>
      </c>
      <c r="B17" s="1045">
        <v>908231016</v>
      </c>
      <c r="C17" s="1049" t="s">
        <v>4042</v>
      </c>
      <c r="D17" s="1061">
        <v>80</v>
      </c>
      <c r="E17" s="1061">
        <v>11</v>
      </c>
      <c r="F17" s="896">
        <v>160002005</v>
      </c>
      <c r="G17" s="1052">
        <v>50</v>
      </c>
      <c r="H17" s="1053" t="s">
        <v>4043</v>
      </c>
      <c r="J17" s="1058" t="s">
        <v>3778</v>
      </c>
      <c r="K17" s="858">
        <v>1</v>
      </c>
    </row>
    <row r="18" spans="1:11" ht="16.5" customHeight="1">
      <c r="A18" s="1048" t="s">
        <v>3712</v>
      </c>
      <c r="B18" s="1045">
        <v>908231017</v>
      </c>
      <c r="C18" s="1049" t="s">
        <v>4042</v>
      </c>
      <c r="D18" s="1061">
        <v>85</v>
      </c>
      <c r="E18" s="1061">
        <v>11</v>
      </c>
      <c r="F18" s="895">
        <v>160006004</v>
      </c>
      <c r="G18" s="1065">
        <v>5</v>
      </c>
      <c r="H18" s="1066" t="s">
        <v>3571</v>
      </c>
    </row>
    <row r="19" spans="1:11" ht="16.5" customHeight="1">
      <c r="A19" s="1048" t="s">
        <v>3713</v>
      </c>
      <c r="B19" s="1045">
        <v>908231018</v>
      </c>
      <c r="C19" s="1049" t="s">
        <v>4042</v>
      </c>
      <c r="D19" s="1061">
        <v>90</v>
      </c>
      <c r="E19" s="1062">
        <v>13</v>
      </c>
      <c r="F19" s="895">
        <v>160006005</v>
      </c>
      <c r="G19" s="1065">
        <v>5</v>
      </c>
      <c r="H19" s="1066" t="s">
        <v>3572</v>
      </c>
      <c r="J19" s="1058" t="s">
        <v>3779</v>
      </c>
      <c r="K19" s="858">
        <v>1</v>
      </c>
    </row>
    <row r="20" spans="1:11" ht="16.5" customHeight="1">
      <c r="A20" s="1048" t="s">
        <v>3714</v>
      </c>
      <c r="B20" s="1045">
        <v>908231019</v>
      </c>
      <c r="C20" s="1049" t="s">
        <v>4042</v>
      </c>
      <c r="D20" s="1061">
        <v>95</v>
      </c>
      <c r="E20" s="1062">
        <v>13</v>
      </c>
      <c r="F20" s="898">
        <v>160006006</v>
      </c>
      <c r="G20" s="1065">
        <v>5</v>
      </c>
      <c r="H20" s="908" t="s">
        <v>3573</v>
      </c>
      <c r="J20" s="1067" t="s">
        <v>3568</v>
      </c>
      <c r="K20" s="856">
        <v>3</v>
      </c>
    </row>
    <row r="21" spans="1:11" ht="16.5" customHeight="1">
      <c r="A21" s="1048" t="s">
        <v>3715</v>
      </c>
      <c r="B21" s="1045">
        <v>908231020</v>
      </c>
      <c r="C21" s="1049" t="s">
        <v>4042</v>
      </c>
      <c r="D21" s="1061">
        <v>100</v>
      </c>
      <c r="E21" s="1061">
        <v>17</v>
      </c>
      <c r="F21" s="796">
        <v>156101012</v>
      </c>
      <c r="G21" s="1059">
        <v>1</v>
      </c>
      <c r="H21" s="1060" t="s">
        <v>3375</v>
      </c>
      <c r="J21" s="1058" t="s">
        <v>3780</v>
      </c>
      <c r="K21" s="856">
        <v>1</v>
      </c>
    </row>
    <row r="22" spans="1:11" ht="16.5" customHeight="1">
      <c r="A22" s="1048" t="s">
        <v>3716</v>
      </c>
      <c r="B22" s="1045">
        <v>908231021</v>
      </c>
      <c r="C22" s="1049" t="s">
        <v>4042</v>
      </c>
      <c r="D22" s="1050">
        <v>105</v>
      </c>
      <c r="E22" s="1050">
        <v>13</v>
      </c>
      <c r="F22" s="896">
        <v>160002005</v>
      </c>
      <c r="G22" s="1052">
        <v>70</v>
      </c>
      <c r="H22" s="1053" t="s">
        <v>4043</v>
      </c>
      <c r="J22" s="1067" t="s">
        <v>3781</v>
      </c>
      <c r="K22" s="856">
        <v>5</v>
      </c>
    </row>
    <row r="23" spans="1:11" ht="16.5" customHeight="1">
      <c r="A23" s="1048" t="s">
        <v>3717</v>
      </c>
      <c r="B23" s="1045">
        <v>908231022</v>
      </c>
      <c r="C23" s="1049" t="s">
        <v>4042</v>
      </c>
      <c r="D23" s="1050">
        <v>110</v>
      </c>
      <c r="E23" s="1050">
        <v>13</v>
      </c>
      <c r="F23" s="912">
        <v>160006001</v>
      </c>
      <c r="G23" s="1068">
        <v>5</v>
      </c>
      <c r="H23" s="1069" t="s">
        <v>3568</v>
      </c>
      <c r="J23" s="1058" t="s">
        <v>3782</v>
      </c>
      <c r="K23" s="858">
        <v>1</v>
      </c>
    </row>
    <row r="24" spans="1:11" ht="16.5" customHeight="1">
      <c r="A24" s="1048" t="s">
        <v>3718</v>
      </c>
      <c r="B24" s="1045">
        <v>908231023</v>
      </c>
      <c r="C24" s="1049" t="s">
        <v>4042</v>
      </c>
      <c r="D24" s="1050">
        <v>115</v>
      </c>
      <c r="E24" s="1055">
        <v>17</v>
      </c>
      <c r="F24" s="909">
        <v>160000601</v>
      </c>
      <c r="G24" s="1056">
        <v>7</v>
      </c>
      <c r="H24" s="1057" t="s">
        <v>1777</v>
      </c>
      <c r="J24" s="1067" t="s">
        <v>3783</v>
      </c>
      <c r="K24" s="858">
        <v>10</v>
      </c>
    </row>
    <row r="25" spans="1:11" ht="16.5" customHeight="1">
      <c r="A25" s="1048" t="s">
        <v>3719</v>
      </c>
      <c r="B25" s="1045">
        <v>908231024</v>
      </c>
      <c r="C25" s="1049" t="s">
        <v>4042</v>
      </c>
      <c r="D25" s="1050">
        <v>120</v>
      </c>
      <c r="E25" s="1055">
        <v>17</v>
      </c>
      <c r="F25" s="897">
        <v>160000602</v>
      </c>
      <c r="G25" s="1052">
        <v>7</v>
      </c>
      <c r="H25" s="1053" t="s">
        <v>1778</v>
      </c>
      <c r="J25" s="1070" t="s">
        <v>3784</v>
      </c>
      <c r="K25" s="858">
        <v>1</v>
      </c>
    </row>
    <row r="26" spans="1:11" ht="16.5" customHeight="1">
      <c r="A26" s="1048" t="s">
        <v>3720</v>
      </c>
      <c r="B26" s="1045">
        <v>908231025</v>
      </c>
      <c r="C26" s="1049" t="s">
        <v>4042</v>
      </c>
      <c r="D26" s="1050">
        <v>125</v>
      </c>
      <c r="E26" s="1050">
        <v>23</v>
      </c>
      <c r="F26" s="796">
        <v>156103013</v>
      </c>
      <c r="G26" s="1059">
        <v>1</v>
      </c>
      <c r="H26" s="1060" t="s">
        <v>3409</v>
      </c>
      <c r="J26" s="861" t="s">
        <v>3785</v>
      </c>
      <c r="K26" s="862">
        <v>100</v>
      </c>
    </row>
    <row r="27" spans="1:11" ht="16.5" customHeight="1" thickBot="1">
      <c r="A27" s="1048" t="s">
        <v>3721</v>
      </c>
      <c r="B27" s="1045">
        <v>908231026</v>
      </c>
      <c r="C27" s="1049" t="s">
        <v>4042</v>
      </c>
      <c r="D27" s="1071">
        <v>130</v>
      </c>
      <c r="E27" s="1071">
        <v>17</v>
      </c>
      <c r="F27" s="896">
        <v>160002005</v>
      </c>
      <c r="G27" s="1052">
        <v>100</v>
      </c>
      <c r="H27" s="1053" t="s">
        <v>4043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</row>
    <row r="30" spans="1:11" ht="16.5" customHeight="1">
      <c r="F30" s="789"/>
    </row>
    <row r="31" spans="1:11" ht="16.5" customHeight="1">
      <c r="F31" s="789"/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21"/>
  <sheetViews>
    <sheetView zoomScale="85" workbookViewId="0">
      <pane xSplit="4" ySplit="1" topLeftCell="E18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I26" sqref="I2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806" customWidth="1"/>
    <col min="11" max="11" width="9" style="806"/>
    <col min="12" max="12" width="16.625" style="806" customWidth="1"/>
    <col min="13" max="13" width="9.625" style="806" customWidth="1"/>
    <col min="14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38" t="s">
        <v>3745</v>
      </c>
    </row>
    <row r="2" spans="1:14" ht="16.5" customHeight="1">
      <c r="A2" s="1072" t="s">
        <v>3746</v>
      </c>
      <c r="B2" s="808" t="b">
        <v>1</v>
      </c>
      <c r="C2" s="1073" t="s">
        <v>229</v>
      </c>
      <c r="D2" s="1074" t="s">
        <v>228</v>
      </c>
      <c r="E2" s="1075">
        <v>1</v>
      </c>
      <c r="F2" s="1075">
        <v>1.5</v>
      </c>
      <c r="G2" s="1075">
        <v>151</v>
      </c>
      <c r="H2" s="1075">
        <v>100</v>
      </c>
      <c r="I2" s="1075">
        <v>160006001</v>
      </c>
      <c r="J2" s="1075">
        <v>3</v>
      </c>
      <c r="L2" s="854">
        <f t="shared" ref="L2:L65" si="0">J2*M2</f>
        <v>3</v>
      </c>
      <c r="M2" s="854">
        <f t="shared" ref="M2:M65" si="1">100/H2</f>
        <v>1</v>
      </c>
    </row>
    <row r="3" spans="1:14" ht="16.5" customHeight="1">
      <c r="A3" s="1072" t="s">
        <v>3746</v>
      </c>
      <c r="B3" s="808" t="b">
        <v>1</v>
      </c>
      <c r="C3" s="1073" t="s">
        <v>229</v>
      </c>
      <c r="D3" s="1074" t="s">
        <v>228</v>
      </c>
      <c r="E3" s="1075">
        <v>2</v>
      </c>
      <c r="F3" s="1075">
        <v>1.5</v>
      </c>
      <c r="G3" s="1075">
        <v>152</v>
      </c>
      <c r="H3" s="1075">
        <v>100</v>
      </c>
      <c r="I3" s="1075">
        <v>160006001</v>
      </c>
      <c r="J3" s="1075">
        <v>3</v>
      </c>
      <c r="L3" s="854">
        <f t="shared" si="0"/>
        <v>3</v>
      </c>
      <c r="M3" s="854">
        <f t="shared" si="1"/>
        <v>1</v>
      </c>
    </row>
    <row r="4" spans="1:14" ht="16.5" customHeight="1">
      <c r="A4" s="1072" t="s">
        <v>3746</v>
      </c>
      <c r="B4" s="808" t="b">
        <v>1</v>
      </c>
      <c r="C4" s="1073" t="s">
        <v>229</v>
      </c>
      <c r="D4" s="1074" t="s">
        <v>228</v>
      </c>
      <c r="E4" s="1075">
        <v>3</v>
      </c>
      <c r="F4" s="1075">
        <v>1.5</v>
      </c>
      <c r="G4" s="1075">
        <v>153</v>
      </c>
      <c r="H4" s="1075">
        <v>100</v>
      </c>
      <c r="I4" s="1075">
        <v>160006001</v>
      </c>
      <c r="J4" s="1075">
        <v>3</v>
      </c>
      <c r="L4" s="854">
        <f t="shared" si="0"/>
        <v>3</v>
      </c>
      <c r="M4" s="854">
        <f t="shared" si="1"/>
        <v>1</v>
      </c>
    </row>
    <row r="5" spans="1:14" ht="16.5" customHeight="1">
      <c r="A5" s="1072" t="s">
        <v>3746</v>
      </c>
      <c r="B5" s="808" t="b">
        <v>1</v>
      </c>
      <c r="C5" s="1073" t="s">
        <v>229</v>
      </c>
      <c r="D5" s="1074" t="s">
        <v>228</v>
      </c>
      <c r="E5" s="1075">
        <v>4</v>
      </c>
      <c r="F5" s="1075">
        <v>1.5</v>
      </c>
      <c r="G5" s="1075">
        <v>154</v>
      </c>
      <c r="H5" s="1076">
        <v>85</v>
      </c>
      <c r="I5" s="1075">
        <v>160006001</v>
      </c>
      <c r="J5" s="1075">
        <v>3</v>
      </c>
      <c r="L5" s="854">
        <f t="shared" si="0"/>
        <v>3.5294117647058822</v>
      </c>
      <c r="M5" s="854">
        <f t="shared" si="1"/>
        <v>1.1764705882352942</v>
      </c>
    </row>
    <row r="6" spans="1:14" ht="16.5" customHeight="1">
      <c r="A6" s="1072" t="s">
        <v>3746</v>
      </c>
      <c r="B6" s="808" t="b">
        <v>1</v>
      </c>
      <c r="C6" s="1073" t="s">
        <v>229</v>
      </c>
      <c r="D6" s="1074" t="s">
        <v>228</v>
      </c>
      <c r="E6" s="1075">
        <v>5</v>
      </c>
      <c r="F6" s="1075">
        <v>1.5</v>
      </c>
      <c r="G6" s="1075">
        <v>155</v>
      </c>
      <c r="H6" s="1076">
        <v>70</v>
      </c>
      <c r="I6" s="1075">
        <v>160006001</v>
      </c>
      <c r="J6" s="1075">
        <v>3</v>
      </c>
      <c r="L6" s="854">
        <f t="shared" si="0"/>
        <v>4.2857142857142856</v>
      </c>
      <c r="M6" s="854">
        <f t="shared" si="1"/>
        <v>1.4285714285714286</v>
      </c>
    </row>
    <row r="7" spans="1:14" ht="16.5" customHeight="1">
      <c r="A7" s="1072" t="s">
        <v>3746</v>
      </c>
      <c r="B7" s="808" t="b">
        <v>1</v>
      </c>
      <c r="C7" s="1073" t="s">
        <v>229</v>
      </c>
      <c r="D7" s="1074" t="s">
        <v>228</v>
      </c>
      <c r="E7" s="1075">
        <v>6</v>
      </c>
      <c r="F7" s="1075">
        <v>1.5</v>
      </c>
      <c r="G7" s="1075">
        <v>156</v>
      </c>
      <c r="H7" s="1076">
        <v>55</v>
      </c>
      <c r="I7" s="1076">
        <v>160006001</v>
      </c>
      <c r="J7" s="1076">
        <v>3</v>
      </c>
      <c r="L7" s="854">
        <f t="shared" si="0"/>
        <v>5.4545454545454541</v>
      </c>
      <c r="M7" s="854">
        <f t="shared" si="1"/>
        <v>1.8181818181818181</v>
      </c>
    </row>
    <row r="8" spans="1:14" ht="16.5" customHeight="1">
      <c r="A8" s="1072" t="s">
        <v>3746</v>
      </c>
      <c r="B8" s="808" t="b">
        <v>1</v>
      </c>
      <c r="C8" s="1073" t="s">
        <v>229</v>
      </c>
      <c r="D8" s="1074" t="s">
        <v>228</v>
      </c>
      <c r="E8" s="1075">
        <v>7</v>
      </c>
      <c r="F8" s="1075">
        <v>1.5</v>
      </c>
      <c r="G8" s="1075">
        <v>157</v>
      </c>
      <c r="H8" s="1076">
        <v>40</v>
      </c>
      <c r="I8" s="1076">
        <v>160006001</v>
      </c>
      <c r="J8" s="1076">
        <v>3</v>
      </c>
      <c r="L8" s="854">
        <f t="shared" si="0"/>
        <v>7.5</v>
      </c>
      <c r="M8" s="854">
        <f t="shared" si="1"/>
        <v>2.5</v>
      </c>
    </row>
    <row r="9" spans="1:14" ht="16.5" customHeight="1">
      <c r="A9" s="1072" t="s">
        <v>3746</v>
      </c>
      <c r="B9" s="808" t="b">
        <v>1</v>
      </c>
      <c r="C9" s="1073" t="s">
        <v>229</v>
      </c>
      <c r="D9" s="1074" t="s">
        <v>228</v>
      </c>
      <c r="E9" s="1075">
        <v>8</v>
      </c>
      <c r="F9" s="1075">
        <v>1.5</v>
      </c>
      <c r="G9" s="1075">
        <v>158</v>
      </c>
      <c r="H9" s="1076">
        <v>25</v>
      </c>
      <c r="I9" s="1076">
        <v>160006001</v>
      </c>
      <c r="J9" s="1076">
        <v>3</v>
      </c>
      <c r="L9" s="854">
        <f t="shared" si="0"/>
        <v>12</v>
      </c>
      <c r="M9" s="854">
        <f t="shared" si="1"/>
        <v>4</v>
      </c>
    </row>
    <row r="10" spans="1:14" ht="16.5" customHeight="1">
      <c r="A10" s="1072" t="s">
        <v>3746</v>
      </c>
      <c r="B10" s="808" t="b">
        <v>1</v>
      </c>
      <c r="C10" s="1073" t="s">
        <v>229</v>
      </c>
      <c r="D10" s="1074" t="s">
        <v>228</v>
      </c>
      <c r="E10" s="1075">
        <v>9</v>
      </c>
      <c r="F10" s="1075">
        <v>1.5</v>
      </c>
      <c r="G10" s="1075">
        <v>159</v>
      </c>
      <c r="H10" s="1076">
        <v>10</v>
      </c>
      <c r="I10" s="1076">
        <v>160006001</v>
      </c>
      <c r="J10" s="1076">
        <v>3</v>
      </c>
      <c r="L10" s="854">
        <f t="shared" si="0"/>
        <v>30</v>
      </c>
      <c r="M10" s="854">
        <f t="shared" si="1"/>
        <v>10</v>
      </c>
    </row>
    <row r="11" spans="1:14" ht="16.5" customHeight="1">
      <c r="A11" s="1072" t="s">
        <v>3746</v>
      </c>
      <c r="B11" s="808" t="b">
        <v>1</v>
      </c>
      <c r="C11" s="1073" t="s">
        <v>229</v>
      </c>
      <c r="D11" s="1074" t="s">
        <v>228</v>
      </c>
      <c r="E11" s="1075">
        <v>10</v>
      </c>
      <c r="F11" s="1075">
        <v>1.5</v>
      </c>
      <c r="G11" s="1075">
        <v>160</v>
      </c>
      <c r="H11" s="1076">
        <v>5</v>
      </c>
      <c r="I11" s="1076">
        <v>160006001</v>
      </c>
      <c r="J11" s="1076">
        <v>3</v>
      </c>
      <c r="L11" s="854">
        <f t="shared" si="0"/>
        <v>60</v>
      </c>
      <c r="M11" s="854">
        <f t="shared" si="1"/>
        <v>20</v>
      </c>
      <c r="N11" s="854">
        <f>SUM(L2:L11)</f>
        <v>131.76967150496563</v>
      </c>
    </row>
    <row r="12" spans="1:14" ht="16.5" customHeight="1">
      <c r="A12" s="1072" t="s">
        <v>3747</v>
      </c>
      <c r="B12" s="808" t="b">
        <v>1</v>
      </c>
      <c r="C12" s="1077" t="s">
        <v>229</v>
      </c>
      <c r="D12" s="1078" t="s">
        <v>3748</v>
      </c>
      <c r="E12" s="1079">
        <v>1</v>
      </c>
      <c r="F12" s="1079">
        <v>1.5</v>
      </c>
      <c r="G12" s="1079">
        <v>152</v>
      </c>
      <c r="H12" s="1079">
        <v>100</v>
      </c>
      <c r="I12" s="1079">
        <v>160006001</v>
      </c>
      <c r="J12" s="1079">
        <v>5</v>
      </c>
      <c r="L12" s="854">
        <f t="shared" si="0"/>
        <v>5</v>
      </c>
      <c r="M12" s="854">
        <f t="shared" si="1"/>
        <v>1</v>
      </c>
    </row>
    <row r="13" spans="1:14" ht="16.5" customHeight="1">
      <c r="A13" s="1072" t="s">
        <v>3747</v>
      </c>
      <c r="B13" s="808" t="b">
        <v>1</v>
      </c>
      <c r="C13" s="1077" t="s">
        <v>229</v>
      </c>
      <c r="D13" s="1078" t="s">
        <v>3748</v>
      </c>
      <c r="E13" s="1079">
        <v>2</v>
      </c>
      <c r="F13" s="1079">
        <v>1.5</v>
      </c>
      <c r="G13" s="1079">
        <v>154</v>
      </c>
      <c r="H13" s="1079">
        <v>100</v>
      </c>
      <c r="I13" s="1079">
        <v>160006001</v>
      </c>
      <c r="J13" s="1079">
        <v>5</v>
      </c>
      <c r="L13" s="854">
        <f t="shared" si="0"/>
        <v>5</v>
      </c>
      <c r="M13" s="854">
        <f t="shared" si="1"/>
        <v>1</v>
      </c>
    </row>
    <row r="14" spans="1:14" ht="16.5" customHeight="1">
      <c r="A14" s="1072" t="s">
        <v>3747</v>
      </c>
      <c r="B14" s="808" t="b">
        <v>1</v>
      </c>
      <c r="C14" s="1077" t="s">
        <v>229</v>
      </c>
      <c r="D14" s="1078" t="s">
        <v>3748</v>
      </c>
      <c r="E14" s="1079">
        <v>3</v>
      </c>
      <c r="F14" s="1079">
        <v>1.5</v>
      </c>
      <c r="G14" s="1079">
        <v>156</v>
      </c>
      <c r="H14" s="1079">
        <v>100</v>
      </c>
      <c r="I14" s="1079">
        <v>160006001</v>
      </c>
      <c r="J14" s="1079">
        <v>5</v>
      </c>
      <c r="L14" s="854">
        <f t="shared" si="0"/>
        <v>5</v>
      </c>
      <c r="M14" s="854">
        <f t="shared" si="1"/>
        <v>1</v>
      </c>
    </row>
    <row r="15" spans="1:14" ht="16.5" customHeight="1">
      <c r="A15" s="1072" t="s">
        <v>3747</v>
      </c>
      <c r="B15" s="808" t="b">
        <v>1</v>
      </c>
      <c r="C15" s="1077" t="s">
        <v>229</v>
      </c>
      <c r="D15" s="1078" t="s">
        <v>3748</v>
      </c>
      <c r="E15" s="1079">
        <v>4</v>
      </c>
      <c r="F15" s="1079">
        <v>1.5</v>
      </c>
      <c r="G15" s="1079">
        <v>158</v>
      </c>
      <c r="H15" s="1080">
        <v>85</v>
      </c>
      <c r="I15" s="1079">
        <v>160006001</v>
      </c>
      <c r="J15" s="1079">
        <v>5</v>
      </c>
      <c r="L15" s="854">
        <f t="shared" si="0"/>
        <v>5.882352941176471</v>
      </c>
      <c r="M15" s="854">
        <f t="shared" si="1"/>
        <v>1.1764705882352942</v>
      </c>
    </row>
    <row r="16" spans="1:14" ht="16.5" customHeight="1">
      <c r="A16" s="1072" t="s">
        <v>3747</v>
      </c>
      <c r="B16" s="808" t="b">
        <v>1</v>
      </c>
      <c r="C16" s="1077" t="s">
        <v>229</v>
      </c>
      <c r="D16" s="1078" t="s">
        <v>3748</v>
      </c>
      <c r="E16" s="1079">
        <v>5</v>
      </c>
      <c r="F16" s="1079">
        <v>1.5</v>
      </c>
      <c r="G16" s="1079">
        <v>160</v>
      </c>
      <c r="H16" s="1080">
        <v>70</v>
      </c>
      <c r="I16" s="1079">
        <v>160006001</v>
      </c>
      <c r="J16" s="1079">
        <v>5</v>
      </c>
      <c r="L16" s="854">
        <f t="shared" si="0"/>
        <v>7.1428571428571432</v>
      </c>
      <c r="M16" s="854">
        <f t="shared" si="1"/>
        <v>1.4285714285714286</v>
      </c>
    </row>
    <row r="17" spans="1:14" ht="16.5" customHeight="1">
      <c r="A17" s="1072" t="s">
        <v>3747</v>
      </c>
      <c r="B17" s="808" t="b">
        <v>1</v>
      </c>
      <c r="C17" s="1077" t="s">
        <v>229</v>
      </c>
      <c r="D17" s="1078" t="s">
        <v>3748</v>
      </c>
      <c r="E17" s="1079">
        <v>6</v>
      </c>
      <c r="F17" s="1079">
        <v>1.5</v>
      </c>
      <c r="G17" s="1079">
        <v>162</v>
      </c>
      <c r="H17" s="1080">
        <v>55</v>
      </c>
      <c r="I17" s="1080">
        <v>160006001</v>
      </c>
      <c r="J17" s="1080">
        <v>5</v>
      </c>
      <c r="L17" s="854">
        <f t="shared" si="0"/>
        <v>9.0909090909090899</v>
      </c>
      <c r="M17" s="854">
        <f t="shared" si="1"/>
        <v>1.8181818181818181</v>
      </c>
    </row>
    <row r="18" spans="1:14" ht="16.5" customHeight="1">
      <c r="A18" s="1072" t="s">
        <v>3747</v>
      </c>
      <c r="B18" s="808" t="b">
        <v>1</v>
      </c>
      <c r="C18" s="1077" t="s">
        <v>229</v>
      </c>
      <c r="D18" s="1078" t="s">
        <v>3748</v>
      </c>
      <c r="E18" s="1079">
        <v>7</v>
      </c>
      <c r="F18" s="1079">
        <v>1.5</v>
      </c>
      <c r="G18" s="1079">
        <v>164</v>
      </c>
      <c r="H18" s="1080">
        <v>40</v>
      </c>
      <c r="I18" s="1080">
        <v>160006001</v>
      </c>
      <c r="J18" s="1080">
        <v>5</v>
      </c>
      <c r="L18" s="854">
        <f t="shared" si="0"/>
        <v>12.5</v>
      </c>
      <c r="M18" s="854">
        <f t="shared" si="1"/>
        <v>2.5</v>
      </c>
    </row>
    <row r="19" spans="1:14" ht="16.5" customHeight="1">
      <c r="A19" s="1072" t="s">
        <v>3747</v>
      </c>
      <c r="B19" s="808" t="b">
        <v>1</v>
      </c>
      <c r="C19" s="1077" t="s">
        <v>229</v>
      </c>
      <c r="D19" s="1078" t="s">
        <v>3748</v>
      </c>
      <c r="E19" s="1079">
        <v>8</v>
      </c>
      <c r="F19" s="1079">
        <v>1.5</v>
      </c>
      <c r="G19" s="1079">
        <v>166</v>
      </c>
      <c r="H19" s="1080">
        <v>25</v>
      </c>
      <c r="I19" s="1080">
        <v>160006001</v>
      </c>
      <c r="J19" s="1080">
        <v>5</v>
      </c>
      <c r="L19" s="854">
        <f t="shared" si="0"/>
        <v>20</v>
      </c>
      <c r="M19" s="854">
        <f t="shared" si="1"/>
        <v>4</v>
      </c>
    </row>
    <row r="20" spans="1:14" ht="16.5" customHeight="1">
      <c r="A20" s="1072" t="s">
        <v>3747</v>
      </c>
      <c r="B20" s="808" t="b">
        <v>1</v>
      </c>
      <c r="C20" s="1077" t="s">
        <v>229</v>
      </c>
      <c r="D20" s="1078" t="s">
        <v>3748</v>
      </c>
      <c r="E20" s="1079">
        <v>9</v>
      </c>
      <c r="F20" s="1079">
        <v>1.5</v>
      </c>
      <c r="G20" s="1079">
        <v>168</v>
      </c>
      <c r="H20" s="1080">
        <v>10</v>
      </c>
      <c r="I20" s="1080">
        <v>160006001</v>
      </c>
      <c r="J20" s="1080">
        <v>5</v>
      </c>
      <c r="L20" s="854">
        <f t="shared" si="0"/>
        <v>50</v>
      </c>
      <c r="M20" s="854">
        <f t="shared" si="1"/>
        <v>10</v>
      </c>
    </row>
    <row r="21" spans="1:14" ht="16.5" customHeight="1">
      <c r="A21" s="1072" t="s">
        <v>3747</v>
      </c>
      <c r="B21" s="808" t="b">
        <v>1</v>
      </c>
      <c r="C21" s="1077" t="s">
        <v>229</v>
      </c>
      <c r="D21" s="1078" t="s">
        <v>3748</v>
      </c>
      <c r="E21" s="1079">
        <v>10</v>
      </c>
      <c r="F21" s="1079">
        <v>1.5</v>
      </c>
      <c r="G21" s="1079">
        <v>170</v>
      </c>
      <c r="H21" s="1080">
        <v>5</v>
      </c>
      <c r="I21" s="1080">
        <v>160006001</v>
      </c>
      <c r="J21" s="1080">
        <v>5</v>
      </c>
      <c r="L21" s="854">
        <f t="shared" si="0"/>
        <v>100</v>
      </c>
      <c r="M21" s="854">
        <f t="shared" si="1"/>
        <v>20</v>
      </c>
      <c r="N21" s="854">
        <f>SUM(L12:L21)</f>
        <v>219.6161191749427</v>
      </c>
    </row>
    <row r="22" spans="1:14" ht="16.5" customHeight="1">
      <c r="A22" s="1072" t="s">
        <v>3749</v>
      </c>
      <c r="B22" s="808" t="b">
        <v>1</v>
      </c>
      <c r="C22" s="1073" t="s">
        <v>229</v>
      </c>
      <c r="D22" s="1074" t="s">
        <v>3750</v>
      </c>
      <c r="E22" s="1075">
        <v>1</v>
      </c>
      <c r="F22" s="1075">
        <v>1.5</v>
      </c>
      <c r="G22" s="1075">
        <v>153</v>
      </c>
      <c r="H22" s="1075">
        <v>100</v>
      </c>
      <c r="I22" s="1075">
        <v>160006001</v>
      </c>
      <c r="J22" s="1075">
        <v>20</v>
      </c>
      <c r="L22" s="854">
        <f t="shared" si="0"/>
        <v>20</v>
      </c>
      <c r="M22" s="854">
        <f t="shared" si="1"/>
        <v>1</v>
      </c>
    </row>
    <row r="23" spans="1:14" ht="16.5" customHeight="1">
      <c r="A23" s="1072" t="s">
        <v>3749</v>
      </c>
      <c r="B23" s="808" t="b">
        <v>1</v>
      </c>
      <c r="C23" s="1073" t="s">
        <v>229</v>
      </c>
      <c r="D23" s="1074" t="s">
        <v>3750</v>
      </c>
      <c r="E23" s="1075">
        <v>2</v>
      </c>
      <c r="F23" s="1075">
        <v>1.5</v>
      </c>
      <c r="G23" s="1075">
        <v>156</v>
      </c>
      <c r="H23" s="1075">
        <v>100</v>
      </c>
      <c r="I23" s="1075">
        <v>160006001</v>
      </c>
      <c r="J23" s="1075">
        <v>20</v>
      </c>
      <c r="L23" s="854">
        <f t="shared" si="0"/>
        <v>20</v>
      </c>
      <c r="M23" s="854">
        <f t="shared" si="1"/>
        <v>1</v>
      </c>
    </row>
    <row r="24" spans="1:14" ht="16.5" customHeight="1">
      <c r="A24" s="1072" t="s">
        <v>3749</v>
      </c>
      <c r="B24" s="808" t="b">
        <v>1</v>
      </c>
      <c r="C24" s="1073" t="s">
        <v>229</v>
      </c>
      <c r="D24" s="1074" t="s">
        <v>3750</v>
      </c>
      <c r="E24" s="1075">
        <v>3</v>
      </c>
      <c r="F24" s="1075">
        <v>1.5</v>
      </c>
      <c r="G24" s="1075">
        <v>159</v>
      </c>
      <c r="H24" s="1075">
        <v>100</v>
      </c>
      <c r="I24" s="1075">
        <v>160006001</v>
      </c>
      <c r="J24" s="1075">
        <v>20</v>
      </c>
      <c r="L24" s="854">
        <f t="shared" si="0"/>
        <v>20</v>
      </c>
      <c r="M24" s="854">
        <f t="shared" si="1"/>
        <v>1</v>
      </c>
    </row>
    <row r="25" spans="1:14" ht="16.5" customHeight="1">
      <c r="A25" s="1072" t="s">
        <v>3749</v>
      </c>
      <c r="B25" s="808" t="b">
        <v>1</v>
      </c>
      <c r="C25" s="1073" t="s">
        <v>229</v>
      </c>
      <c r="D25" s="1074" t="s">
        <v>3750</v>
      </c>
      <c r="E25" s="1075">
        <v>4</v>
      </c>
      <c r="F25" s="1075">
        <v>1.5</v>
      </c>
      <c r="G25" s="1075">
        <v>162</v>
      </c>
      <c r="H25" s="1076">
        <v>85</v>
      </c>
      <c r="I25" s="1075">
        <v>160006001</v>
      </c>
      <c r="J25" s="1075">
        <v>20</v>
      </c>
      <c r="L25" s="854">
        <f t="shared" si="0"/>
        <v>23.529411764705884</v>
      </c>
      <c r="M25" s="854">
        <f t="shared" si="1"/>
        <v>1.1764705882352942</v>
      </c>
    </row>
    <row r="26" spans="1:14" ht="16.5" customHeight="1">
      <c r="A26" s="1072" t="s">
        <v>3749</v>
      </c>
      <c r="B26" s="808" t="b">
        <v>1</v>
      </c>
      <c r="C26" s="1073" t="s">
        <v>229</v>
      </c>
      <c r="D26" s="1074" t="s">
        <v>3750</v>
      </c>
      <c r="E26" s="1075">
        <v>5</v>
      </c>
      <c r="F26" s="1075">
        <v>1.5</v>
      </c>
      <c r="G26" s="1075">
        <v>165</v>
      </c>
      <c r="H26" s="1076">
        <v>70</v>
      </c>
      <c r="I26" s="1075">
        <v>160006001</v>
      </c>
      <c r="J26" s="1075">
        <v>20</v>
      </c>
      <c r="L26" s="854">
        <f t="shared" si="0"/>
        <v>28.571428571428573</v>
      </c>
      <c r="M26" s="854">
        <f t="shared" si="1"/>
        <v>1.4285714285714286</v>
      </c>
    </row>
    <row r="27" spans="1:14" ht="16.5" customHeight="1">
      <c r="A27" s="1072" t="s">
        <v>3749</v>
      </c>
      <c r="B27" s="808" t="b">
        <v>1</v>
      </c>
      <c r="C27" s="1073" t="s">
        <v>229</v>
      </c>
      <c r="D27" s="1074" t="s">
        <v>3750</v>
      </c>
      <c r="E27" s="1075">
        <v>6</v>
      </c>
      <c r="F27" s="1075">
        <v>1.5</v>
      </c>
      <c r="G27" s="1075">
        <v>168</v>
      </c>
      <c r="H27" s="1076">
        <v>55</v>
      </c>
      <c r="I27" s="1076">
        <v>160006001</v>
      </c>
      <c r="J27" s="1076">
        <v>20</v>
      </c>
      <c r="L27" s="854">
        <f t="shared" si="0"/>
        <v>36.36363636363636</v>
      </c>
      <c r="M27" s="854">
        <f t="shared" si="1"/>
        <v>1.8181818181818181</v>
      </c>
    </row>
    <row r="28" spans="1:14" ht="16.5" customHeight="1">
      <c r="A28" s="1072" t="s">
        <v>3749</v>
      </c>
      <c r="B28" s="808" t="b">
        <v>1</v>
      </c>
      <c r="C28" s="1073" t="s">
        <v>229</v>
      </c>
      <c r="D28" s="1074" t="s">
        <v>3750</v>
      </c>
      <c r="E28" s="1075">
        <v>7</v>
      </c>
      <c r="F28" s="1075">
        <v>1.5</v>
      </c>
      <c r="G28" s="1075">
        <v>171</v>
      </c>
      <c r="H28" s="1076">
        <v>40</v>
      </c>
      <c r="I28" s="1076">
        <v>160006001</v>
      </c>
      <c r="J28" s="1076">
        <v>20</v>
      </c>
      <c r="L28" s="854">
        <f t="shared" si="0"/>
        <v>50</v>
      </c>
      <c r="M28" s="854">
        <f t="shared" si="1"/>
        <v>2.5</v>
      </c>
    </row>
    <row r="29" spans="1:14" ht="16.5" customHeight="1">
      <c r="A29" s="1072" t="s">
        <v>3749</v>
      </c>
      <c r="B29" s="808" t="b">
        <v>1</v>
      </c>
      <c r="C29" s="1073" t="s">
        <v>229</v>
      </c>
      <c r="D29" s="1074" t="s">
        <v>3750</v>
      </c>
      <c r="E29" s="1075">
        <v>8</v>
      </c>
      <c r="F29" s="1075">
        <v>1.5</v>
      </c>
      <c r="G29" s="1075">
        <v>174</v>
      </c>
      <c r="H29" s="1076">
        <v>25</v>
      </c>
      <c r="I29" s="1076">
        <v>160006001</v>
      </c>
      <c r="J29" s="1076">
        <v>20</v>
      </c>
      <c r="L29" s="854">
        <f t="shared" si="0"/>
        <v>80</v>
      </c>
      <c r="M29" s="854">
        <f t="shared" si="1"/>
        <v>4</v>
      </c>
    </row>
    <row r="30" spans="1:14" ht="16.5" customHeight="1">
      <c r="A30" s="1072" t="s">
        <v>3749</v>
      </c>
      <c r="B30" s="808" t="b">
        <v>1</v>
      </c>
      <c r="C30" s="1073" t="s">
        <v>229</v>
      </c>
      <c r="D30" s="1074" t="s">
        <v>3750</v>
      </c>
      <c r="E30" s="1075">
        <v>9</v>
      </c>
      <c r="F30" s="1075">
        <v>1.5</v>
      </c>
      <c r="G30" s="1075">
        <v>177</v>
      </c>
      <c r="H30" s="1076">
        <v>10</v>
      </c>
      <c r="I30" s="1076">
        <v>160006001</v>
      </c>
      <c r="J30" s="1076">
        <v>20</v>
      </c>
      <c r="L30" s="854">
        <f t="shared" si="0"/>
        <v>200</v>
      </c>
      <c r="M30" s="854">
        <f t="shared" si="1"/>
        <v>10</v>
      </c>
    </row>
    <row r="31" spans="1:14" ht="16.5" customHeight="1">
      <c r="A31" s="1072" t="s">
        <v>3749</v>
      </c>
      <c r="B31" s="808" t="b">
        <v>1</v>
      </c>
      <c r="C31" s="1073" t="s">
        <v>229</v>
      </c>
      <c r="D31" s="1074" t="s">
        <v>3750</v>
      </c>
      <c r="E31" s="1075">
        <v>10</v>
      </c>
      <c r="F31" s="1075">
        <v>1.5</v>
      </c>
      <c r="G31" s="1075">
        <v>180</v>
      </c>
      <c r="H31" s="1076">
        <v>5</v>
      </c>
      <c r="I31" s="1076">
        <v>160006001</v>
      </c>
      <c r="J31" s="1076">
        <v>20</v>
      </c>
      <c r="L31" s="854">
        <f t="shared" si="0"/>
        <v>400</v>
      </c>
      <c r="M31" s="854">
        <f t="shared" si="1"/>
        <v>20</v>
      </c>
      <c r="N31" s="854">
        <f>SUM(L22:L31)</f>
        <v>878.46447669977078</v>
      </c>
    </row>
    <row r="32" spans="1:14" ht="16.5" customHeight="1">
      <c r="A32" s="1072" t="s">
        <v>3751</v>
      </c>
      <c r="B32" s="808" t="b">
        <v>1</v>
      </c>
      <c r="C32" s="1077" t="s">
        <v>229</v>
      </c>
      <c r="D32" s="1078" t="s">
        <v>3752</v>
      </c>
      <c r="E32" s="1079">
        <v>1</v>
      </c>
      <c r="F32" s="1079">
        <v>1.5</v>
      </c>
      <c r="G32" s="1079">
        <v>155</v>
      </c>
      <c r="H32" s="1079">
        <v>100</v>
      </c>
      <c r="I32" s="1079">
        <v>160006001</v>
      </c>
      <c r="J32" s="1079">
        <v>40</v>
      </c>
      <c r="L32" s="854">
        <f t="shared" si="0"/>
        <v>40</v>
      </c>
      <c r="M32" s="854">
        <f t="shared" si="1"/>
        <v>1</v>
      </c>
    </row>
    <row r="33" spans="1:14" ht="16.5" customHeight="1">
      <c r="A33" s="1072" t="s">
        <v>3751</v>
      </c>
      <c r="B33" s="808" t="b">
        <v>1</v>
      </c>
      <c r="C33" s="1077" t="s">
        <v>229</v>
      </c>
      <c r="D33" s="1078" t="s">
        <v>3752</v>
      </c>
      <c r="E33" s="1079">
        <v>2</v>
      </c>
      <c r="F33" s="1079">
        <v>1.5</v>
      </c>
      <c r="G33" s="1079">
        <v>160</v>
      </c>
      <c r="H33" s="1079">
        <v>100</v>
      </c>
      <c r="I33" s="1079">
        <v>160006001</v>
      </c>
      <c r="J33" s="1079">
        <v>40</v>
      </c>
      <c r="L33" s="854">
        <f t="shared" si="0"/>
        <v>40</v>
      </c>
      <c r="M33" s="854">
        <f t="shared" si="1"/>
        <v>1</v>
      </c>
    </row>
    <row r="34" spans="1:14" ht="16.5" customHeight="1">
      <c r="A34" s="1072" t="s">
        <v>3751</v>
      </c>
      <c r="B34" s="808" t="b">
        <v>1</v>
      </c>
      <c r="C34" s="1077" t="s">
        <v>229</v>
      </c>
      <c r="D34" s="1078" t="s">
        <v>3752</v>
      </c>
      <c r="E34" s="1079">
        <v>3</v>
      </c>
      <c r="F34" s="1079">
        <v>1.5</v>
      </c>
      <c r="G34" s="1079">
        <v>165</v>
      </c>
      <c r="H34" s="1079">
        <v>100</v>
      </c>
      <c r="I34" s="1079">
        <v>160006001</v>
      </c>
      <c r="J34" s="1079">
        <v>40</v>
      </c>
      <c r="L34" s="854">
        <f t="shared" si="0"/>
        <v>40</v>
      </c>
      <c r="M34" s="854">
        <f t="shared" si="1"/>
        <v>1</v>
      </c>
    </row>
    <row r="35" spans="1:14" ht="16.5" customHeight="1">
      <c r="A35" s="1072" t="s">
        <v>3751</v>
      </c>
      <c r="B35" s="808" t="b">
        <v>1</v>
      </c>
      <c r="C35" s="1077" t="s">
        <v>229</v>
      </c>
      <c r="D35" s="1078" t="s">
        <v>3752</v>
      </c>
      <c r="E35" s="1079">
        <v>4</v>
      </c>
      <c r="F35" s="1079">
        <v>1.5</v>
      </c>
      <c r="G35" s="1079">
        <v>170</v>
      </c>
      <c r="H35" s="1080">
        <v>70</v>
      </c>
      <c r="I35" s="1079">
        <v>160006001</v>
      </c>
      <c r="J35" s="1079">
        <v>40</v>
      </c>
      <c r="L35" s="854">
        <f t="shared" si="0"/>
        <v>57.142857142857146</v>
      </c>
      <c r="M35" s="854">
        <f t="shared" si="1"/>
        <v>1.4285714285714286</v>
      </c>
    </row>
    <row r="36" spans="1:14" ht="16.5" customHeight="1">
      <c r="A36" s="1072" t="s">
        <v>3751</v>
      </c>
      <c r="B36" s="808" t="b">
        <v>1</v>
      </c>
      <c r="C36" s="1077" t="s">
        <v>229</v>
      </c>
      <c r="D36" s="1078" t="s">
        <v>3752</v>
      </c>
      <c r="E36" s="1079">
        <v>5</v>
      </c>
      <c r="F36" s="1079">
        <v>1.5</v>
      </c>
      <c r="G36" s="1079">
        <v>175</v>
      </c>
      <c r="H36" s="1080">
        <v>50</v>
      </c>
      <c r="I36" s="1079">
        <v>160006001</v>
      </c>
      <c r="J36" s="1079">
        <v>40</v>
      </c>
      <c r="L36" s="854">
        <f t="shared" si="0"/>
        <v>80</v>
      </c>
      <c r="M36" s="854">
        <f t="shared" si="1"/>
        <v>2</v>
      </c>
    </row>
    <row r="37" spans="1:14" ht="16.5" customHeight="1">
      <c r="A37" s="1072" t="s">
        <v>3751</v>
      </c>
      <c r="B37" s="808" t="b">
        <v>1</v>
      </c>
      <c r="C37" s="1077" t="s">
        <v>229</v>
      </c>
      <c r="D37" s="1078" t="s">
        <v>3752</v>
      </c>
      <c r="E37" s="1079">
        <v>6</v>
      </c>
      <c r="F37" s="1079">
        <v>1.5</v>
      </c>
      <c r="G37" s="1079">
        <v>180</v>
      </c>
      <c r="H37" s="1080">
        <v>23</v>
      </c>
      <c r="I37" s="1081">
        <v>160006001</v>
      </c>
      <c r="J37" s="1081">
        <v>40</v>
      </c>
      <c r="L37" s="854">
        <f t="shared" si="0"/>
        <v>173.91304347826087</v>
      </c>
      <c r="M37" s="854">
        <f t="shared" si="1"/>
        <v>4.3478260869565215</v>
      </c>
    </row>
    <row r="38" spans="1:14" ht="16.5" customHeight="1">
      <c r="A38" s="1072" t="s">
        <v>3751</v>
      </c>
      <c r="B38" s="808" t="b">
        <v>1</v>
      </c>
      <c r="C38" s="1077" t="s">
        <v>229</v>
      </c>
      <c r="D38" s="1078" t="s">
        <v>3752</v>
      </c>
      <c r="E38" s="1079">
        <v>7</v>
      </c>
      <c r="F38" s="1079">
        <v>1.5</v>
      </c>
      <c r="G38" s="1079">
        <v>185</v>
      </c>
      <c r="H38" s="1080">
        <v>10</v>
      </c>
      <c r="I38" s="1081">
        <v>160006001</v>
      </c>
      <c r="J38" s="1081">
        <v>40</v>
      </c>
      <c r="L38" s="854">
        <f t="shared" si="0"/>
        <v>400</v>
      </c>
      <c r="M38" s="854">
        <f t="shared" si="1"/>
        <v>10</v>
      </c>
    </row>
    <row r="39" spans="1:14" ht="16.5" customHeight="1">
      <c r="A39" s="1072" t="s">
        <v>3751</v>
      </c>
      <c r="B39" s="808" t="b">
        <v>1</v>
      </c>
      <c r="C39" s="1077" t="s">
        <v>229</v>
      </c>
      <c r="D39" s="1078" t="s">
        <v>3752</v>
      </c>
      <c r="E39" s="1079">
        <v>8</v>
      </c>
      <c r="F39" s="1079">
        <v>1.5</v>
      </c>
      <c r="G39" s="1079">
        <v>190</v>
      </c>
      <c r="H39" s="1080">
        <v>7</v>
      </c>
      <c r="I39" s="1081">
        <v>160006001</v>
      </c>
      <c r="J39" s="1081">
        <v>40</v>
      </c>
      <c r="L39" s="854">
        <f t="shared" si="0"/>
        <v>571.42857142857144</v>
      </c>
      <c r="M39" s="854">
        <f t="shared" si="1"/>
        <v>14.285714285714286</v>
      </c>
    </row>
    <row r="40" spans="1:14" ht="16.5" customHeight="1">
      <c r="A40" s="1072" t="s">
        <v>3751</v>
      </c>
      <c r="B40" s="808" t="b">
        <v>1</v>
      </c>
      <c r="C40" s="1077" t="s">
        <v>229</v>
      </c>
      <c r="D40" s="1078" t="s">
        <v>3752</v>
      </c>
      <c r="E40" s="1079">
        <v>9</v>
      </c>
      <c r="F40" s="1079">
        <v>1.5</v>
      </c>
      <c r="G40" s="1079">
        <v>195</v>
      </c>
      <c r="H40" s="1080">
        <v>5</v>
      </c>
      <c r="I40" s="1081">
        <v>160006001</v>
      </c>
      <c r="J40" s="1081">
        <v>40</v>
      </c>
      <c r="L40" s="854">
        <f t="shared" si="0"/>
        <v>800</v>
      </c>
      <c r="M40" s="854">
        <f t="shared" si="1"/>
        <v>20</v>
      </c>
    </row>
    <row r="41" spans="1:14" ht="16.5" customHeight="1">
      <c r="A41" s="1072" t="s">
        <v>3751</v>
      </c>
      <c r="B41" s="808" t="b">
        <v>1</v>
      </c>
      <c r="C41" s="1077" t="s">
        <v>229</v>
      </c>
      <c r="D41" s="1078" t="s">
        <v>3752</v>
      </c>
      <c r="E41" s="1079">
        <v>10</v>
      </c>
      <c r="F41" s="1079">
        <v>1.5</v>
      </c>
      <c r="G41" s="1079">
        <v>200</v>
      </c>
      <c r="H41" s="1080">
        <v>1</v>
      </c>
      <c r="I41" s="1081">
        <v>160006001</v>
      </c>
      <c r="J41" s="1081">
        <v>40</v>
      </c>
      <c r="L41" s="854">
        <f t="shared" si="0"/>
        <v>4000</v>
      </c>
      <c r="M41" s="854">
        <f t="shared" si="1"/>
        <v>100</v>
      </c>
      <c r="N41" s="854">
        <f>SUM(L32:L41)</f>
        <v>6202.4844720496894</v>
      </c>
    </row>
    <row r="42" spans="1:14" ht="16.5" customHeight="1">
      <c r="A42" s="1082" t="s">
        <v>3753</v>
      </c>
      <c r="B42" s="808" t="b">
        <v>1</v>
      </c>
      <c r="C42" s="1073" t="s">
        <v>231</v>
      </c>
      <c r="D42" s="1074" t="s">
        <v>228</v>
      </c>
      <c r="E42" s="1083">
        <v>1</v>
      </c>
      <c r="F42" s="1083">
        <v>1.3</v>
      </c>
      <c r="G42" s="1083">
        <v>131</v>
      </c>
      <c r="H42" s="1083">
        <v>100</v>
      </c>
      <c r="I42" s="1083">
        <v>160006002</v>
      </c>
      <c r="J42" s="1083">
        <v>3</v>
      </c>
      <c r="L42" s="854">
        <f t="shared" si="0"/>
        <v>3</v>
      </c>
      <c r="M42" s="854">
        <f t="shared" si="1"/>
        <v>1</v>
      </c>
    </row>
    <row r="43" spans="1:14" ht="16.5" customHeight="1">
      <c r="A43" s="1082" t="s">
        <v>3753</v>
      </c>
      <c r="B43" s="808" t="b">
        <v>1</v>
      </c>
      <c r="C43" s="1073" t="s">
        <v>231</v>
      </c>
      <c r="D43" s="1074" t="s">
        <v>228</v>
      </c>
      <c r="E43" s="1083">
        <v>2</v>
      </c>
      <c r="F43" s="1083">
        <v>1.3</v>
      </c>
      <c r="G43" s="1083">
        <v>132</v>
      </c>
      <c r="H43" s="1083">
        <v>100</v>
      </c>
      <c r="I43" s="1083">
        <v>160006002</v>
      </c>
      <c r="J43" s="1083">
        <v>3</v>
      </c>
      <c r="L43" s="854">
        <f t="shared" si="0"/>
        <v>3</v>
      </c>
      <c r="M43" s="854">
        <f t="shared" si="1"/>
        <v>1</v>
      </c>
    </row>
    <row r="44" spans="1:14" ht="16.5" customHeight="1">
      <c r="A44" s="1082" t="s">
        <v>3753</v>
      </c>
      <c r="B44" s="808" t="b">
        <v>1</v>
      </c>
      <c r="C44" s="1073" t="s">
        <v>231</v>
      </c>
      <c r="D44" s="1074" t="s">
        <v>228</v>
      </c>
      <c r="E44" s="1083">
        <v>3</v>
      </c>
      <c r="F44" s="1083">
        <v>1.3</v>
      </c>
      <c r="G44" s="1083">
        <v>133</v>
      </c>
      <c r="H44" s="1083">
        <v>100</v>
      </c>
      <c r="I44" s="1083">
        <v>160006002</v>
      </c>
      <c r="J44" s="1083">
        <v>3</v>
      </c>
      <c r="L44" s="854">
        <f t="shared" si="0"/>
        <v>3</v>
      </c>
      <c r="M44" s="854">
        <f t="shared" si="1"/>
        <v>1</v>
      </c>
    </row>
    <row r="45" spans="1:14" ht="16.5" customHeight="1">
      <c r="A45" s="1082" t="s">
        <v>3753</v>
      </c>
      <c r="B45" s="808" t="b">
        <v>1</v>
      </c>
      <c r="C45" s="1073" t="s">
        <v>231</v>
      </c>
      <c r="D45" s="1074" t="s">
        <v>228</v>
      </c>
      <c r="E45" s="1083">
        <v>4</v>
      </c>
      <c r="F45" s="1083">
        <v>1.3</v>
      </c>
      <c r="G45" s="1083">
        <v>134</v>
      </c>
      <c r="H45" s="1076">
        <v>95</v>
      </c>
      <c r="I45" s="1083">
        <v>160006002</v>
      </c>
      <c r="J45" s="1083">
        <v>3</v>
      </c>
      <c r="L45" s="854">
        <f t="shared" si="0"/>
        <v>3.1578947368421053</v>
      </c>
      <c r="M45" s="854">
        <f t="shared" si="1"/>
        <v>1.0526315789473684</v>
      </c>
    </row>
    <row r="46" spans="1:14" ht="16.5" customHeight="1">
      <c r="A46" s="1082" t="s">
        <v>3753</v>
      </c>
      <c r="B46" s="808" t="b">
        <v>1</v>
      </c>
      <c r="C46" s="1073" t="s">
        <v>231</v>
      </c>
      <c r="D46" s="1074" t="s">
        <v>228</v>
      </c>
      <c r="E46" s="1083">
        <v>5</v>
      </c>
      <c r="F46" s="1083">
        <v>1.3</v>
      </c>
      <c r="G46" s="1083">
        <v>135</v>
      </c>
      <c r="H46" s="1076">
        <v>85</v>
      </c>
      <c r="I46" s="1083">
        <v>160006002</v>
      </c>
      <c r="J46" s="1083">
        <v>3</v>
      </c>
      <c r="L46" s="854">
        <f t="shared" si="0"/>
        <v>3.5294117647058822</v>
      </c>
      <c r="M46" s="854">
        <f t="shared" si="1"/>
        <v>1.1764705882352942</v>
      </c>
    </row>
    <row r="47" spans="1:14" ht="16.5" customHeight="1">
      <c r="A47" s="1082" t="s">
        <v>3753</v>
      </c>
      <c r="B47" s="808" t="b">
        <v>1</v>
      </c>
      <c r="C47" s="1073" t="s">
        <v>231</v>
      </c>
      <c r="D47" s="1074" t="s">
        <v>228</v>
      </c>
      <c r="E47" s="1083">
        <v>6</v>
      </c>
      <c r="F47" s="1083">
        <v>1.3</v>
      </c>
      <c r="G47" s="1083">
        <v>136</v>
      </c>
      <c r="H47" s="1076">
        <v>70</v>
      </c>
      <c r="I47" s="1076">
        <v>160006002</v>
      </c>
      <c r="J47" s="1076">
        <v>3</v>
      </c>
      <c r="L47" s="854">
        <f t="shared" si="0"/>
        <v>4.2857142857142856</v>
      </c>
      <c r="M47" s="854">
        <f t="shared" si="1"/>
        <v>1.4285714285714286</v>
      </c>
    </row>
    <row r="48" spans="1:14" ht="16.5" customHeight="1">
      <c r="A48" s="1082" t="s">
        <v>3753</v>
      </c>
      <c r="B48" s="808" t="b">
        <v>1</v>
      </c>
      <c r="C48" s="1073" t="s">
        <v>231</v>
      </c>
      <c r="D48" s="1074" t="s">
        <v>228</v>
      </c>
      <c r="E48" s="1083">
        <v>7</v>
      </c>
      <c r="F48" s="1083">
        <v>1.3</v>
      </c>
      <c r="G48" s="1083">
        <v>137</v>
      </c>
      <c r="H48" s="1076">
        <v>55</v>
      </c>
      <c r="I48" s="1076">
        <v>160006002</v>
      </c>
      <c r="J48" s="1076">
        <v>3</v>
      </c>
      <c r="L48" s="854">
        <f t="shared" si="0"/>
        <v>5.4545454545454541</v>
      </c>
      <c r="M48" s="854">
        <f t="shared" si="1"/>
        <v>1.8181818181818181</v>
      </c>
    </row>
    <row r="49" spans="1:14" ht="16.5" customHeight="1">
      <c r="A49" s="1082" t="s">
        <v>3753</v>
      </c>
      <c r="B49" s="808" t="b">
        <v>1</v>
      </c>
      <c r="C49" s="1073" t="s">
        <v>231</v>
      </c>
      <c r="D49" s="1074" t="s">
        <v>228</v>
      </c>
      <c r="E49" s="1083">
        <v>8</v>
      </c>
      <c r="F49" s="1083">
        <v>1.3</v>
      </c>
      <c r="G49" s="1083">
        <v>138</v>
      </c>
      <c r="H49" s="1076">
        <v>40</v>
      </c>
      <c r="I49" s="1076">
        <v>160006002</v>
      </c>
      <c r="J49" s="1076">
        <v>3</v>
      </c>
      <c r="L49" s="854">
        <f t="shared" si="0"/>
        <v>7.5</v>
      </c>
      <c r="M49" s="854">
        <f t="shared" si="1"/>
        <v>2.5</v>
      </c>
    </row>
    <row r="50" spans="1:14" ht="16.5" customHeight="1">
      <c r="A50" s="1082" t="s">
        <v>3753</v>
      </c>
      <c r="B50" s="808" t="b">
        <v>1</v>
      </c>
      <c r="C50" s="1073" t="s">
        <v>231</v>
      </c>
      <c r="D50" s="1074" t="s">
        <v>228</v>
      </c>
      <c r="E50" s="1083">
        <v>9</v>
      </c>
      <c r="F50" s="1083">
        <v>1.3</v>
      </c>
      <c r="G50" s="1083">
        <v>139</v>
      </c>
      <c r="H50" s="1076">
        <v>25</v>
      </c>
      <c r="I50" s="1076">
        <v>160006002</v>
      </c>
      <c r="J50" s="1076">
        <v>3</v>
      </c>
      <c r="L50" s="854">
        <f t="shared" si="0"/>
        <v>12</v>
      </c>
      <c r="M50" s="854">
        <f t="shared" si="1"/>
        <v>4</v>
      </c>
    </row>
    <row r="51" spans="1:14" ht="16.5" customHeight="1">
      <c r="A51" s="1082" t="s">
        <v>3753</v>
      </c>
      <c r="B51" s="808" t="b">
        <v>1</v>
      </c>
      <c r="C51" s="1073" t="s">
        <v>231</v>
      </c>
      <c r="D51" s="1074" t="s">
        <v>228</v>
      </c>
      <c r="E51" s="1083">
        <v>10</v>
      </c>
      <c r="F51" s="1083">
        <v>1.3</v>
      </c>
      <c r="G51" s="1083">
        <v>140</v>
      </c>
      <c r="H51" s="1076">
        <v>10</v>
      </c>
      <c r="I51" s="1076">
        <v>160006002</v>
      </c>
      <c r="J51" s="1076">
        <v>3</v>
      </c>
      <c r="L51" s="854">
        <f t="shared" si="0"/>
        <v>30</v>
      </c>
      <c r="M51" s="854">
        <f t="shared" si="1"/>
        <v>10</v>
      </c>
      <c r="N51" s="854">
        <f>SUM(L42:L51)</f>
        <v>74.927566241807725</v>
      </c>
    </row>
    <row r="52" spans="1:14" ht="16.5" customHeight="1">
      <c r="A52" s="1082" t="s">
        <v>3754</v>
      </c>
      <c r="B52" s="808" t="b">
        <v>1</v>
      </c>
      <c r="C52" s="1077" t="s">
        <v>231</v>
      </c>
      <c r="D52" s="1078" t="s">
        <v>3748</v>
      </c>
      <c r="E52" s="1084">
        <v>1</v>
      </c>
      <c r="F52" s="1084">
        <v>1.3</v>
      </c>
      <c r="G52" s="1084">
        <v>132</v>
      </c>
      <c r="H52" s="1084">
        <v>100</v>
      </c>
      <c r="I52" s="1084">
        <v>160006002</v>
      </c>
      <c r="J52" s="1084">
        <v>5</v>
      </c>
      <c r="L52" s="854">
        <f t="shared" si="0"/>
        <v>5</v>
      </c>
      <c r="M52" s="854">
        <f t="shared" si="1"/>
        <v>1</v>
      </c>
    </row>
    <row r="53" spans="1:14" ht="16.5" customHeight="1">
      <c r="A53" s="1082" t="s">
        <v>3754</v>
      </c>
      <c r="B53" s="808" t="b">
        <v>1</v>
      </c>
      <c r="C53" s="1077" t="s">
        <v>231</v>
      </c>
      <c r="D53" s="1078" t="s">
        <v>3748</v>
      </c>
      <c r="E53" s="1084">
        <v>2</v>
      </c>
      <c r="F53" s="1084">
        <v>1.3</v>
      </c>
      <c r="G53" s="1084">
        <v>134</v>
      </c>
      <c r="H53" s="1084">
        <v>100</v>
      </c>
      <c r="I53" s="1084">
        <v>160006002</v>
      </c>
      <c r="J53" s="1084">
        <v>5</v>
      </c>
      <c r="L53" s="854">
        <f t="shared" si="0"/>
        <v>5</v>
      </c>
      <c r="M53" s="854">
        <f t="shared" si="1"/>
        <v>1</v>
      </c>
    </row>
    <row r="54" spans="1:14" ht="16.5" customHeight="1">
      <c r="A54" s="1082" t="s">
        <v>3754</v>
      </c>
      <c r="B54" s="808" t="b">
        <v>1</v>
      </c>
      <c r="C54" s="1077" t="s">
        <v>231</v>
      </c>
      <c r="D54" s="1078" t="s">
        <v>3748</v>
      </c>
      <c r="E54" s="1084">
        <v>3</v>
      </c>
      <c r="F54" s="1084">
        <v>1.3</v>
      </c>
      <c r="G54" s="1084">
        <v>136</v>
      </c>
      <c r="H54" s="1084">
        <v>100</v>
      </c>
      <c r="I54" s="1084">
        <v>160006002</v>
      </c>
      <c r="J54" s="1084">
        <v>5</v>
      </c>
      <c r="L54" s="854">
        <f t="shared" si="0"/>
        <v>5</v>
      </c>
      <c r="M54" s="854">
        <f t="shared" si="1"/>
        <v>1</v>
      </c>
    </row>
    <row r="55" spans="1:14" ht="16.5" customHeight="1">
      <c r="A55" s="1082" t="s">
        <v>3754</v>
      </c>
      <c r="B55" s="808" t="b">
        <v>1</v>
      </c>
      <c r="C55" s="1077" t="s">
        <v>231</v>
      </c>
      <c r="D55" s="1078" t="s">
        <v>3748</v>
      </c>
      <c r="E55" s="1084">
        <v>4</v>
      </c>
      <c r="F55" s="1084">
        <v>1.3</v>
      </c>
      <c r="G55" s="1084">
        <v>138</v>
      </c>
      <c r="H55" s="1080">
        <v>95</v>
      </c>
      <c r="I55" s="1084">
        <v>160006002</v>
      </c>
      <c r="J55" s="1084">
        <v>5</v>
      </c>
      <c r="L55" s="854">
        <f t="shared" si="0"/>
        <v>5.2631578947368416</v>
      </c>
      <c r="M55" s="854">
        <f t="shared" si="1"/>
        <v>1.0526315789473684</v>
      </c>
    </row>
    <row r="56" spans="1:14" ht="16.5" customHeight="1">
      <c r="A56" s="1082" t="s">
        <v>3754</v>
      </c>
      <c r="B56" s="808" t="b">
        <v>1</v>
      </c>
      <c r="C56" s="1077" t="s">
        <v>231</v>
      </c>
      <c r="D56" s="1078" t="s">
        <v>3748</v>
      </c>
      <c r="E56" s="1084">
        <v>5</v>
      </c>
      <c r="F56" s="1084">
        <v>1.3</v>
      </c>
      <c r="G56" s="1084">
        <v>140</v>
      </c>
      <c r="H56" s="1080">
        <v>85</v>
      </c>
      <c r="I56" s="1084">
        <v>160006002</v>
      </c>
      <c r="J56" s="1084">
        <v>5</v>
      </c>
      <c r="L56" s="854">
        <f t="shared" si="0"/>
        <v>5.882352941176471</v>
      </c>
      <c r="M56" s="854">
        <f t="shared" si="1"/>
        <v>1.1764705882352942</v>
      </c>
    </row>
    <row r="57" spans="1:14" ht="16.5" customHeight="1">
      <c r="A57" s="1082" t="s">
        <v>3754</v>
      </c>
      <c r="B57" s="808" t="b">
        <v>1</v>
      </c>
      <c r="C57" s="1077" t="s">
        <v>231</v>
      </c>
      <c r="D57" s="1078" t="s">
        <v>3748</v>
      </c>
      <c r="E57" s="1084">
        <v>6</v>
      </c>
      <c r="F57" s="1084">
        <v>1.3</v>
      </c>
      <c r="G57" s="1084">
        <v>142</v>
      </c>
      <c r="H57" s="1080">
        <v>70</v>
      </c>
      <c r="I57" s="1080">
        <v>160006002</v>
      </c>
      <c r="J57" s="1080">
        <v>5</v>
      </c>
      <c r="L57" s="854">
        <f t="shared" si="0"/>
        <v>7.1428571428571432</v>
      </c>
      <c r="M57" s="854">
        <f t="shared" si="1"/>
        <v>1.4285714285714286</v>
      </c>
    </row>
    <row r="58" spans="1:14" ht="16.5" customHeight="1">
      <c r="A58" s="1082" t="s">
        <v>3754</v>
      </c>
      <c r="B58" s="808" t="b">
        <v>1</v>
      </c>
      <c r="C58" s="1077" t="s">
        <v>231</v>
      </c>
      <c r="D58" s="1078" t="s">
        <v>3748</v>
      </c>
      <c r="E58" s="1084">
        <v>7</v>
      </c>
      <c r="F58" s="1084">
        <v>1.3</v>
      </c>
      <c r="G58" s="1084">
        <v>144</v>
      </c>
      <c r="H58" s="1080">
        <v>55</v>
      </c>
      <c r="I58" s="1080">
        <v>160006002</v>
      </c>
      <c r="J58" s="1080">
        <v>5</v>
      </c>
      <c r="L58" s="854">
        <f t="shared" si="0"/>
        <v>9.0909090909090899</v>
      </c>
      <c r="M58" s="854">
        <f t="shared" si="1"/>
        <v>1.8181818181818181</v>
      </c>
    </row>
    <row r="59" spans="1:14" ht="16.5" customHeight="1">
      <c r="A59" s="1082" t="s">
        <v>3754</v>
      </c>
      <c r="B59" s="808" t="b">
        <v>1</v>
      </c>
      <c r="C59" s="1077" t="s">
        <v>231</v>
      </c>
      <c r="D59" s="1078" t="s">
        <v>3748</v>
      </c>
      <c r="E59" s="1084">
        <v>8</v>
      </c>
      <c r="F59" s="1084">
        <v>1.3</v>
      </c>
      <c r="G59" s="1084">
        <v>146</v>
      </c>
      <c r="H59" s="1080">
        <v>40</v>
      </c>
      <c r="I59" s="1080">
        <v>160006002</v>
      </c>
      <c r="J59" s="1080">
        <v>5</v>
      </c>
      <c r="L59" s="854">
        <f t="shared" si="0"/>
        <v>12.5</v>
      </c>
      <c r="M59" s="854">
        <f t="shared" si="1"/>
        <v>2.5</v>
      </c>
    </row>
    <row r="60" spans="1:14" ht="16.5" customHeight="1">
      <c r="A60" s="1082" t="s">
        <v>3754</v>
      </c>
      <c r="B60" s="808" t="b">
        <v>1</v>
      </c>
      <c r="C60" s="1077" t="s">
        <v>231</v>
      </c>
      <c r="D60" s="1078" t="s">
        <v>3748</v>
      </c>
      <c r="E60" s="1084">
        <v>9</v>
      </c>
      <c r="F60" s="1084">
        <v>1.3</v>
      </c>
      <c r="G60" s="1084">
        <v>148</v>
      </c>
      <c r="H60" s="1080">
        <v>25</v>
      </c>
      <c r="I60" s="1080">
        <v>160006002</v>
      </c>
      <c r="J60" s="1080">
        <v>5</v>
      </c>
      <c r="L60" s="854">
        <f t="shared" si="0"/>
        <v>20</v>
      </c>
      <c r="M60" s="854">
        <f t="shared" si="1"/>
        <v>4</v>
      </c>
    </row>
    <row r="61" spans="1:14" ht="16.5" customHeight="1">
      <c r="A61" s="1082" t="s">
        <v>3754</v>
      </c>
      <c r="B61" s="808" t="b">
        <v>1</v>
      </c>
      <c r="C61" s="1077" t="s">
        <v>231</v>
      </c>
      <c r="D61" s="1078" t="s">
        <v>3748</v>
      </c>
      <c r="E61" s="1084">
        <v>10</v>
      </c>
      <c r="F61" s="1084">
        <v>1.3</v>
      </c>
      <c r="G61" s="1084">
        <v>150</v>
      </c>
      <c r="H61" s="1080">
        <v>10</v>
      </c>
      <c r="I61" s="1080">
        <v>160006002</v>
      </c>
      <c r="J61" s="1080">
        <v>5</v>
      </c>
      <c r="L61" s="854">
        <f t="shared" si="0"/>
        <v>50</v>
      </c>
      <c r="M61" s="854">
        <f t="shared" si="1"/>
        <v>10</v>
      </c>
      <c r="N61" s="854">
        <f>SUM(L52:L61)</f>
        <v>124.87927706967955</v>
      </c>
    </row>
    <row r="62" spans="1:14" ht="16.5" customHeight="1">
      <c r="A62" s="1082" t="s">
        <v>3755</v>
      </c>
      <c r="B62" s="808" t="b">
        <v>1</v>
      </c>
      <c r="C62" s="1073" t="s">
        <v>231</v>
      </c>
      <c r="D62" s="1074" t="s">
        <v>3750</v>
      </c>
      <c r="E62" s="1083">
        <v>1</v>
      </c>
      <c r="F62" s="1083">
        <v>1.3</v>
      </c>
      <c r="G62" s="1083">
        <v>133</v>
      </c>
      <c r="H62" s="1083">
        <v>100</v>
      </c>
      <c r="I62" s="1083">
        <v>160006002</v>
      </c>
      <c r="J62" s="1083">
        <v>15</v>
      </c>
      <c r="L62" s="854">
        <f t="shared" si="0"/>
        <v>15</v>
      </c>
      <c r="M62" s="854">
        <f t="shared" si="1"/>
        <v>1</v>
      </c>
    </row>
    <row r="63" spans="1:14" ht="16.5" customHeight="1">
      <c r="A63" s="1082" t="s">
        <v>3755</v>
      </c>
      <c r="B63" s="808" t="b">
        <v>1</v>
      </c>
      <c r="C63" s="1073" t="s">
        <v>231</v>
      </c>
      <c r="D63" s="1074" t="s">
        <v>3750</v>
      </c>
      <c r="E63" s="1083">
        <v>2</v>
      </c>
      <c r="F63" s="1083">
        <v>1.3</v>
      </c>
      <c r="G63" s="1083">
        <v>136</v>
      </c>
      <c r="H63" s="1083">
        <v>100</v>
      </c>
      <c r="I63" s="1083">
        <v>160006002</v>
      </c>
      <c r="J63" s="1083">
        <v>15</v>
      </c>
      <c r="L63" s="854">
        <f t="shared" si="0"/>
        <v>15</v>
      </c>
      <c r="M63" s="854">
        <f t="shared" si="1"/>
        <v>1</v>
      </c>
    </row>
    <row r="64" spans="1:14" ht="16.5" customHeight="1">
      <c r="A64" s="1082" t="s">
        <v>3755</v>
      </c>
      <c r="B64" s="808" t="b">
        <v>1</v>
      </c>
      <c r="C64" s="1073" t="s">
        <v>231</v>
      </c>
      <c r="D64" s="1074" t="s">
        <v>3750</v>
      </c>
      <c r="E64" s="1083">
        <v>3</v>
      </c>
      <c r="F64" s="1083">
        <v>1.3</v>
      </c>
      <c r="G64" s="1083">
        <v>139</v>
      </c>
      <c r="H64" s="1083">
        <v>100</v>
      </c>
      <c r="I64" s="1083">
        <v>160006002</v>
      </c>
      <c r="J64" s="1083">
        <v>15</v>
      </c>
      <c r="L64" s="854">
        <f t="shared" si="0"/>
        <v>15</v>
      </c>
      <c r="M64" s="854">
        <f t="shared" si="1"/>
        <v>1</v>
      </c>
    </row>
    <row r="65" spans="1:14" ht="16.5" customHeight="1">
      <c r="A65" s="1082" t="s">
        <v>3755</v>
      </c>
      <c r="B65" s="808" t="b">
        <v>1</v>
      </c>
      <c r="C65" s="1073" t="s">
        <v>231</v>
      </c>
      <c r="D65" s="1074" t="s">
        <v>3750</v>
      </c>
      <c r="E65" s="1083">
        <v>4</v>
      </c>
      <c r="F65" s="1083">
        <v>1.3</v>
      </c>
      <c r="G65" s="1083">
        <v>142</v>
      </c>
      <c r="H65" s="1076">
        <v>95</v>
      </c>
      <c r="I65" s="1083">
        <v>160006002</v>
      </c>
      <c r="J65" s="1083">
        <v>15</v>
      </c>
      <c r="L65" s="854">
        <f t="shared" si="0"/>
        <v>15.789473684210526</v>
      </c>
      <c r="M65" s="854">
        <f t="shared" si="1"/>
        <v>1.0526315789473684</v>
      </c>
    </row>
    <row r="66" spans="1:14" ht="16.5" customHeight="1">
      <c r="A66" s="1082" t="s">
        <v>3755</v>
      </c>
      <c r="B66" s="808" t="b">
        <v>1</v>
      </c>
      <c r="C66" s="1073" t="s">
        <v>231</v>
      </c>
      <c r="D66" s="1074" t="s">
        <v>3750</v>
      </c>
      <c r="E66" s="1083">
        <v>5</v>
      </c>
      <c r="F66" s="1083">
        <v>1.3</v>
      </c>
      <c r="G66" s="1083">
        <v>145</v>
      </c>
      <c r="H66" s="1076">
        <v>85</v>
      </c>
      <c r="I66" s="1083">
        <v>160006002</v>
      </c>
      <c r="J66" s="1083">
        <v>15</v>
      </c>
      <c r="L66" s="854">
        <f t="shared" ref="L66:L129" si="2">J66*M66</f>
        <v>17.647058823529413</v>
      </c>
      <c r="M66" s="854">
        <f t="shared" ref="M66:M129" si="3">100/H66</f>
        <v>1.1764705882352942</v>
      </c>
    </row>
    <row r="67" spans="1:14" ht="16.5" customHeight="1">
      <c r="A67" s="1082" t="s">
        <v>3755</v>
      </c>
      <c r="B67" s="808" t="b">
        <v>1</v>
      </c>
      <c r="C67" s="1073" t="s">
        <v>231</v>
      </c>
      <c r="D67" s="1074" t="s">
        <v>3750</v>
      </c>
      <c r="E67" s="1083">
        <v>6</v>
      </c>
      <c r="F67" s="1083">
        <v>1.3</v>
      </c>
      <c r="G67" s="1083">
        <v>148</v>
      </c>
      <c r="H67" s="1076">
        <v>70</v>
      </c>
      <c r="I67" s="1076">
        <v>160006002</v>
      </c>
      <c r="J67" s="1076">
        <v>15</v>
      </c>
      <c r="L67" s="854">
        <f t="shared" si="2"/>
        <v>21.428571428571431</v>
      </c>
      <c r="M67" s="854">
        <f t="shared" si="3"/>
        <v>1.4285714285714286</v>
      </c>
    </row>
    <row r="68" spans="1:14" ht="16.5" customHeight="1">
      <c r="A68" s="1082" t="s">
        <v>3755</v>
      </c>
      <c r="B68" s="808" t="b">
        <v>1</v>
      </c>
      <c r="C68" s="1073" t="s">
        <v>231</v>
      </c>
      <c r="D68" s="1074" t="s">
        <v>3750</v>
      </c>
      <c r="E68" s="1083">
        <v>7</v>
      </c>
      <c r="F68" s="1083">
        <v>1.3</v>
      </c>
      <c r="G68" s="1083">
        <v>151</v>
      </c>
      <c r="H68" s="1076">
        <v>55</v>
      </c>
      <c r="I68" s="1076">
        <v>160006002</v>
      </c>
      <c r="J68" s="1076">
        <v>15</v>
      </c>
      <c r="L68" s="854">
        <f t="shared" si="2"/>
        <v>27.272727272727273</v>
      </c>
      <c r="M68" s="854">
        <f t="shared" si="3"/>
        <v>1.8181818181818181</v>
      </c>
    </row>
    <row r="69" spans="1:14" ht="16.5" customHeight="1">
      <c r="A69" s="1082" t="s">
        <v>3755</v>
      </c>
      <c r="B69" s="808" t="b">
        <v>1</v>
      </c>
      <c r="C69" s="1073" t="s">
        <v>231</v>
      </c>
      <c r="D69" s="1074" t="s">
        <v>3750</v>
      </c>
      <c r="E69" s="1083">
        <v>8</v>
      </c>
      <c r="F69" s="1083">
        <v>1.3</v>
      </c>
      <c r="G69" s="1083">
        <v>154</v>
      </c>
      <c r="H69" s="1076">
        <v>40</v>
      </c>
      <c r="I69" s="1076">
        <v>160006002</v>
      </c>
      <c r="J69" s="1076">
        <v>15</v>
      </c>
      <c r="L69" s="854">
        <f t="shared" si="2"/>
        <v>37.5</v>
      </c>
      <c r="M69" s="854">
        <f t="shared" si="3"/>
        <v>2.5</v>
      </c>
    </row>
    <row r="70" spans="1:14" ht="16.5" customHeight="1">
      <c r="A70" s="1082" t="s">
        <v>3755</v>
      </c>
      <c r="B70" s="808" t="b">
        <v>1</v>
      </c>
      <c r="C70" s="1073" t="s">
        <v>231</v>
      </c>
      <c r="D70" s="1074" t="s">
        <v>3750</v>
      </c>
      <c r="E70" s="1083">
        <v>9</v>
      </c>
      <c r="F70" s="1083">
        <v>1.3</v>
      </c>
      <c r="G70" s="1083">
        <v>157</v>
      </c>
      <c r="H70" s="1076">
        <v>25</v>
      </c>
      <c r="I70" s="1076">
        <v>160006002</v>
      </c>
      <c r="J70" s="1076">
        <v>15</v>
      </c>
      <c r="L70" s="854">
        <f t="shared" si="2"/>
        <v>60</v>
      </c>
      <c r="M70" s="854">
        <f t="shared" si="3"/>
        <v>4</v>
      </c>
    </row>
    <row r="71" spans="1:14" ht="16.5" customHeight="1">
      <c r="A71" s="1082" t="s">
        <v>3755</v>
      </c>
      <c r="B71" s="808" t="b">
        <v>1</v>
      </c>
      <c r="C71" s="1073" t="s">
        <v>231</v>
      </c>
      <c r="D71" s="1074" t="s">
        <v>3750</v>
      </c>
      <c r="E71" s="1083">
        <v>10</v>
      </c>
      <c r="F71" s="1083">
        <v>1.3</v>
      </c>
      <c r="G71" s="1083">
        <v>160</v>
      </c>
      <c r="H71" s="1076">
        <v>10</v>
      </c>
      <c r="I71" s="1076">
        <v>160006002</v>
      </c>
      <c r="J71" s="1076">
        <v>15</v>
      </c>
      <c r="L71" s="854">
        <f t="shared" si="2"/>
        <v>150</v>
      </c>
      <c r="M71" s="854">
        <f t="shared" si="3"/>
        <v>10</v>
      </c>
      <c r="N71" s="854">
        <f>SUM(L62:L71)</f>
        <v>374.63783120903861</v>
      </c>
    </row>
    <row r="72" spans="1:14" ht="16.5" customHeight="1">
      <c r="A72" s="1082" t="s">
        <v>3756</v>
      </c>
      <c r="B72" s="808" t="b">
        <v>1</v>
      </c>
      <c r="C72" s="1077" t="s">
        <v>231</v>
      </c>
      <c r="D72" s="1078" t="s">
        <v>3752</v>
      </c>
      <c r="E72" s="1084">
        <v>1</v>
      </c>
      <c r="F72" s="1084">
        <v>1.3</v>
      </c>
      <c r="G72" s="1084">
        <v>135</v>
      </c>
      <c r="H72" s="1084">
        <v>100</v>
      </c>
      <c r="I72" s="1084">
        <v>160006002</v>
      </c>
      <c r="J72" s="1084">
        <v>25</v>
      </c>
      <c r="L72" s="854">
        <f t="shared" si="2"/>
        <v>25</v>
      </c>
      <c r="M72" s="854">
        <f t="shared" si="3"/>
        <v>1</v>
      </c>
    </row>
    <row r="73" spans="1:14" ht="16.5" customHeight="1">
      <c r="A73" s="1082" t="s">
        <v>3756</v>
      </c>
      <c r="B73" s="808" t="b">
        <v>1</v>
      </c>
      <c r="C73" s="1077" t="s">
        <v>231</v>
      </c>
      <c r="D73" s="1078" t="s">
        <v>3752</v>
      </c>
      <c r="E73" s="1084">
        <v>2</v>
      </c>
      <c r="F73" s="1084">
        <v>1.3</v>
      </c>
      <c r="G73" s="1084">
        <v>140</v>
      </c>
      <c r="H73" s="1084">
        <v>100</v>
      </c>
      <c r="I73" s="1084">
        <v>160006002</v>
      </c>
      <c r="J73" s="1084">
        <v>25</v>
      </c>
      <c r="L73" s="854">
        <f t="shared" si="2"/>
        <v>25</v>
      </c>
      <c r="M73" s="854">
        <f t="shared" si="3"/>
        <v>1</v>
      </c>
    </row>
    <row r="74" spans="1:14" ht="16.5" customHeight="1">
      <c r="A74" s="1082" t="s">
        <v>3756</v>
      </c>
      <c r="B74" s="808" t="b">
        <v>1</v>
      </c>
      <c r="C74" s="1077" t="s">
        <v>231</v>
      </c>
      <c r="D74" s="1078" t="s">
        <v>3752</v>
      </c>
      <c r="E74" s="1084">
        <v>3</v>
      </c>
      <c r="F74" s="1084">
        <v>1.3</v>
      </c>
      <c r="G74" s="1084">
        <v>145</v>
      </c>
      <c r="H74" s="1084">
        <v>100</v>
      </c>
      <c r="I74" s="1084">
        <v>160006002</v>
      </c>
      <c r="J74" s="1084">
        <v>25</v>
      </c>
      <c r="L74" s="854">
        <f t="shared" si="2"/>
        <v>25</v>
      </c>
      <c r="M74" s="854">
        <f t="shared" si="3"/>
        <v>1</v>
      </c>
    </row>
    <row r="75" spans="1:14" ht="16.5" customHeight="1">
      <c r="A75" s="1082" t="s">
        <v>3756</v>
      </c>
      <c r="B75" s="808" t="b">
        <v>1</v>
      </c>
      <c r="C75" s="1077" t="s">
        <v>231</v>
      </c>
      <c r="D75" s="1078" t="s">
        <v>3752</v>
      </c>
      <c r="E75" s="1084">
        <v>4</v>
      </c>
      <c r="F75" s="1084">
        <v>1.3</v>
      </c>
      <c r="G75" s="1084">
        <v>150</v>
      </c>
      <c r="H75" s="1084">
        <v>70</v>
      </c>
      <c r="I75" s="1084">
        <v>160006002</v>
      </c>
      <c r="J75" s="1084">
        <v>25</v>
      </c>
      <c r="L75" s="854">
        <f t="shared" si="2"/>
        <v>35.714285714285715</v>
      </c>
      <c r="M75" s="854">
        <f t="shared" si="3"/>
        <v>1.4285714285714286</v>
      </c>
    </row>
    <row r="76" spans="1:14" ht="16.5" customHeight="1">
      <c r="A76" s="1082" t="s">
        <v>3756</v>
      </c>
      <c r="B76" s="808" t="b">
        <v>1</v>
      </c>
      <c r="C76" s="1077" t="s">
        <v>231</v>
      </c>
      <c r="D76" s="1078" t="s">
        <v>3752</v>
      </c>
      <c r="E76" s="1084">
        <v>5</v>
      </c>
      <c r="F76" s="1084">
        <v>1.3</v>
      </c>
      <c r="G76" s="1084">
        <v>155</v>
      </c>
      <c r="H76" s="1084">
        <v>50</v>
      </c>
      <c r="I76" s="1084">
        <v>160006002</v>
      </c>
      <c r="J76" s="1084">
        <v>25</v>
      </c>
      <c r="L76" s="854">
        <f t="shared" si="2"/>
        <v>50</v>
      </c>
      <c r="M76" s="854">
        <f t="shared" si="3"/>
        <v>2</v>
      </c>
    </row>
    <row r="77" spans="1:14" ht="16.5" customHeight="1">
      <c r="A77" s="1082" t="s">
        <v>3756</v>
      </c>
      <c r="B77" s="808" t="b">
        <v>1</v>
      </c>
      <c r="C77" s="1077" t="s">
        <v>231</v>
      </c>
      <c r="D77" s="1078" t="s">
        <v>3752</v>
      </c>
      <c r="E77" s="1084">
        <v>6</v>
      </c>
      <c r="F77" s="1084">
        <v>1.3</v>
      </c>
      <c r="G77" s="1084">
        <v>160</v>
      </c>
      <c r="H77" s="1081">
        <v>23</v>
      </c>
      <c r="I77" s="1081">
        <v>160006002</v>
      </c>
      <c r="J77" s="1081">
        <v>25</v>
      </c>
      <c r="L77" s="854">
        <f t="shared" si="2"/>
        <v>108.69565217391303</v>
      </c>
      <c r="M77" s="854">
        <f t="shared" si="3"/>
        <v>4.3478260869565215</v>
      </c>
    </row>
    <row r="78" spans="1:14" ht="16.5" customHeight="1">
      <c r="A78" s="1082" t="s">
        <v>3756</v>
      </c>
      <c r="B78" s="808" t="b">
        <v>1</v>
      </c>
      <c r="C78" s="1077" t="s">
        <v>231</v>
      </c>
      <c r="D78" s="1078" t="s">
        <v>3752</v>
      </c>
      <c r="E78" s="1084">
        <v>7</v>
      </c>
      <c r="F78" s="1084">
        <v>1.3</v>
      </c>
      <c r="G78" s="1084">
        <v>165</v>
      </c>
      <c r="H78" s="1081">
        <v>11</v>
      </c>
      <c r="I78" s="1081">
        <v>160006002</v>
      </c>
      <c r="J78" s="1081">
        <v>25</v>
      </c>
      <c r="L78" s="854">
        <f t="shared" si="2"/>
        <v>227.27272727272728</v>
      </c>
      <c r="M78" s="854">
        <f t="shared" si="3"/>
        <v>9.0909090909090917</v>
      </c>
    </row>
    <row r="79" spans="1:14" ht="16.5" customHeight="1">
      <c r="A79" s="1082" t="s">
        <v>3756</v>
      </c>
      <c r="B79" s="808" t="b">
        <v>1</v>
      </c>
      <c r="C79" s="1077" t="s">
        <v>231</v>
      </c>
      <c r="D79" s="1078" t="s">
        <v>3752</v>
      </c>
      <c r="E79" s="1084">
        <v>8</v>
      </c>
      <c r="F79" s="1084">
        <v>1.3</v>
      </c>
      <c r="G79" s="1084">
        <v>170</v>
      </c>
      <c r="H79" s="1081">
        <v>9</v>
      </c>
      <c r="I79" s="1081">
        <v>160006002</v>
      </c>
      <c r="J79" s="1081">
        <v>25</v>
      </c>
      <c r="L79" s="854">
        <f t="shared" si="2"/>
        <v>277.77777777777777</v>
      </c>
      <c r="M79" s="854">
        <f t="shared" si="3"/>
        <v>11.111111111111111</v>
      </c>
    </row>
    <row r="80" spans="1:14" ht="16.5" customHeight="1">
      <c r="A80" s="1082" t="s">
        <v>3756</v>
      </c>
      <c r="B80" s="808" t="b">
        <v>1</v>
      </c>
      <c r="C80" s="1077" t="s">
        <v>231</v>
      </c>
      <c r="D80" s="1078" t="s">
        <v>3752</v>
      </c>
      <c r="E80" s="1084">
        <v>9</v>
      </c>
      <c r="F80" s="1084">
        <v>1.3</v>
      </c>
      <c r="G80" s="1084">
        <v>175</v>
      </c>
      <c r="H80" s="1081">
        <v>7</v>
      </c>
      <c r="I80" s="1081">
        <v>160006002</v>
      </c>
      <c r="J80" s="1081">
        <v>25</v>
      </c>
      <c r="L80" s="854">
        <f t="shared" si="2"/>
        <v>357.14285714285717</v>
      </c>
      <c r="M80" s="854">
        <f t="shared" si="3"/>
        <v>14.285714285714286</v>
      </c>
    </row>
    <row r="81" spans="1:14" ht="16.5" customHeight="1">
      <c r="A81" s="1082" t="s">
        <v>3756</v>
      </c>
      <c r="B81" s="808" t="b">
        <v>1</v>
      </c>
      <c r="C81" s="1077" t="s">
        <v>231</v>
      </c>
      <c r="D81" s="1078" t="s">
        <v>3752</v>
      </c>
      <c r="E81" s="1084">
        <v>10</v>
      </c>
      <c r="F81" s="1084">
        <v>1.3</v>
      </c>
      <c r="G81" s="1084">
        <v>180</v>
      </c>
      <c r="H81" s="1081">
        <v>2</v>
      </c>
      <c r="I81" s="1081">
        <v>160006002</v>
      </c>
      <c r="J81" s="1081">
        <v>25</v>
      </c>
      <c r="L81" s="854">
        <f t="shared" si="2"/>
        <v>1250</v>
      </c>
      <c r="M81" s="854">
        <f t="shared" si="3"/>
        <v>50</v>
      </c>
      <c r="N81" s="854">
        <f>SUM(L72:L81)</f>
        <v>2381.603300081561</v>
      </c>
    </row>
    <row r="82" spans="1:14" ht="16.5" customHeight="1">
      <c r="A82" s="1085" t="s">
        <v>3753</v>
      </c>
      <c r="B82" s="808" t="b">
        <v>1</v>
      </c>
      <c r="C82" s="1073" t="s">
        <v>230</v>
      </c>
      <c r="D82" s="1074" t="s">
        <v>228</v>
      </c>
      <c r="E82" s="1083">
        <v>1</v>
      </c>
      <c r="F82" s="1083">
        <v>1.3</v>
      </c>
      <c r="G82" s="1083">
        <v>131</v>
      </c>
      <c r="H82" s="1083">
        <v>100</v>
      </c>
      <c r="I82" s="1083">
        <v>160006003</v>
      </c>
      <c r="J82" s="1083">
        <v>3</v>
      </c>
      <c r="L82" s="854">
        <f t="shared" si="2"/>
        <v>3</v>
      </c>
      <c r="M82" s="854">
        <f t="shared" si="3"/>
        <v>1</v>
      </c>
    </row>
    <row r="83" spans="1:14" ht="16.5" customHeight="1">
      <c r="A83" s="1085" t="s">
        <v>3753</v>
      </c>
      <c r="B83" s="808" t="b">
        <v>1</v>
      </c>
      <c r="C83" s="1073" t="s">
        <v>230</v>
      </c>
      <c r="D83" s="1074" t="s">
        <v>228</v>
      </c>
      <c r="E83" s="1083">
        <v>2</v>
      </c>
      <c r="F83" s="1083">
        <v>1.3</v>
      </c>
      <c r="G83" s="1083">
        <v>132</v>
      </c>
      <c r="H83" s="1083">
        <v>100</v>
      </c>
      <c r="I83" s="1083">
        <v>160006003</v>
      </c>
      <c r="J83" s="1083">
        <v>3</v>
      </c>
      <c r="L83" s="854">
        <f t="shared" si="2"/>
        <v>3</v>
      </c>
      <c r="M83" s="854">
        <f t="shared" si="3"/>
        <v>1</v>
      </c>
    </row>
    <row r="84" spans="1:14" ht="16.5" customHeight="1">
      <c r="A84" s="1085" t="s">
        <v>3753</v>
      </c>
      <c r="B84" s="808" t="b">
        <v>1</v>
      </c>
      <c r="C84" s="1073" t="s">
        <v>230</v>
      </c>
      <c r="D84" s="1074" t="s">
        <v>228</v>
      </c>
      <c r="E84" s="1083">
        <v>3</v>
      </c>
      <c r="F84" s="1083">
        <v>1.3</v>
      </c>
      <c r="G84" s="1083">
        <v>133</v>
      </c>
      <c r="H84" s="1083">
        <v>100</v>
      </c>
      <c r="I84" s="1083">
        <v>160006003</v>
      </c>
      <c r="J84" s="1083">
        <v>3</v>
      </c>
      <c r="L84" s="854">
        <f t="shared" si="2"/>
        <v>3</v>
      </c>
      <c r="M84" s="854">
        <f t="shared" si="3"/>
        <v>1</v>
      </c>
    </row>
    <row r="85" spans="1:14" ht="16.5" customHeight="1">
      <c r="A85" s="1085" t="s">
        <v>3753</v>
      </c>
      <c r="B85" s="808" t="b">
        <v>1</v>
      </c>
      <c r="C85" s="1073" t="s">
        <v>230</v>
      </c>
      <c r="D85" s="1074" t="s">
        <v>228</v>
      </c>
      <c r="E85" s="1083">
        <v>4</v>
      </c>
      <c r="F85" s="1083">
        <v>1.3</v>
      </c>
      <c r="G85" s="1083">
        <v>134</v>
      </c>
      <c r="H85" s="1076">
        <v>95</v>
      </c>
      <c r="I85" s="1083">
        <v>160006003</v>
      </c>
      <c r="J85" s="1083">
        <v>3</v>
      </c>
      <c r="L85" s="854">
        <f t="shared" si="2"/>
        <v>3.1578947368421053</v>
      </c>
      <c r="M85" s="854">
        <f t="shared" si="3"/>
        <v>1.0526315789473684</v>
      </c>
    </row>
    <row r="86" spans="1:14" ht="16.5" customHeight="1">
      <c r="A86" s="1085" t="s">
        <v>3753</v>
      </c>
      <c r="B86" s="808" t="b">
        <v>1</v>
      </c>
      <c r="C86" s="1073" t="s">
        <v>230</v>
      </c>
      <c r="D86" s="1074" t="s">
        <v>228</v>
      </c>
      <c r="E86" s="1083">
        <v>5</v>
      </c>
      <c r="F86" s="1083">
        <v>1.3</v>
      </c>
      <c r="G86" s="1083">
        <v>135</v>
      </c>
      <c r="H86" s="1076">
        <v>85</v>
      </c>
      <c r="I86" s="1083">
        <v>160006003</v>
      </c>
      <c r="J86" s="1083">
        <v>3</v>
      </c>
      <c r="L86" s="854">
        <f t="shared" si="2"/>
        <v>3.5294117647058822</v>
      </c>
      <c r="M86" s="854">
        <f t="shared" si="3"/>
        <v>1.1764705882352942</v>
      </c>
    </row>
    <row r="87" spans="1:14" ht="16.5" customHeight="1">
      <c r="A87" s="1085" t="s">
        <v>3753</v>
      </c>
      <c r="B87" s="808" t="b">
        <v>1</v>
      </c>
      <c r="C87" s="1073" t="s">
        <v>230</v>
      </c>
      <c r="D87" s="1074" t="s">
        <v>228</v>
      </c>
      <c r="E87" s="1083">
        <v>6</v>
      </c>
      <c r="F87" s="1083">
        <v>1.3</v>
      </c>
      <c r="G87" s="1083">
        <v>136</v>
      </c>
      <c r="H87" s="1076">
        <v>70</v>
      </c>
      <c r="I87" s="1076">
        <v>160006003</v>
      </c>
      <c r="J87" s="1076">
        <v>3</v>
      </c>
      <c r="L87" s="854">
        <f t="shared" si="2"/>
        <v>4.2857142857142856</v>
      </c>
      <c r="M87" s="854">
        <f t="shared" si="3"/>
        <v>1.4285714285714286</v>
      </c>
    </row>
    <row r="88" spans="1:14" ht="16.5" customHeight="1">
      <c r="A88" s="1085" t="s">
        <v>3753</v>
      </c>
      <c r="B88" s="808" t="b">
        <v>1</v>
      </c>
      <c r="C88" s="1073" t="s">
        <v>230</v>
      </c>
      <c r="D88" s="1074" t="s">
        <v>228</v>
      </c>
      <c r="E88" s="1083">
        <v>7</v>
      </c>
      <c r="F88" s="1083">
        <v>1.3</v>
      </c>
      <c r="G88" s="1083">
        <v>137</v>
      </c>
      <c r="H88" s="1076">
        <v>55</v>
      </c>
      <c r="I88" s="1076">
        <v>160006003</v>
      </c>
      <c r="J88" s="1076">
        <v>3</v>
      </c>
      <c r="L88" s="854">
        <f t="shared" si="2"/>
        <v>5.4545454545454541</v>
      </c>
      <c r="M88" s="854">
        <f t="shared" si="3"/>
        <v>1.8181818181818181</v>
      </c>
    </row>
    <row r="89" spans="1:14" ht="16.5" customHeight="1">
      <c r="A89" s="1085" t="s">
        <v>3753</v>
      </c>
      <c r="B89" s="808" t="b">
        <v>1</v>
      </c>
      <c r="C89" s="1073" t="s">
        <v>230</v>
      </c>
      <c r="D89" s="1074" t="s">
        <v>228</v>
      </c>
      <c r="E89" s="1083">
        <v>8</v>
      </c>
      <c r="F89" s="1083">
        <v>1.3</v>
      </c>
      <c r="G89" s="1083">
        <v>138</v>
      </c>
      <c r="H89" s="1076">
        <v>40</v>
      </c>
      <c r="I89" s="1076">
        <v>160006003</v>
      </c>
      <c r="J89" s="1076">
        <v>3</v>
      </c>
      <c r="L89" s="854">
        <f t="shared" si="2"/>
        <v>7.5</v>
      </c>
      <c r="M89" s="854">
        <f t="shared" si="3"/>
        <v>2.5</v>
      </c>
    </row>
    <row r="90" spans="1:14" ht="16.5" customHeight="1">
      <c r="A90" s="1085" t="s">
        <v>3753</v>
      </c>
      <c r="B90" s="808" t="b">
        <v>1</v>
      </c>
      <c r="C90" s="1073" t="s">
        <v>230</v>
      </c>
      <c r="D90" s="1074" t="s">
        <v>228</v>
      </c>
      <c r="E90" s="1083">
        <v>9</v>
      </c>
      <c r="F90" s="1083">
        <v>1.3</v>
      </c>
      <c r="G90" s="1083">
        <v>139</v>
      </c>
      <c r="H90" s="1076">
        <v>25</v>
      </c>
      <c r="I90" s="1076">
        <v>160006003</v>
      </c>
      <c r="J90" s="1076">
        <v>3</v>
      </c>
      <c r="L90" s="854">
        <f t="shared" si="2"/>
        <v>12</v>
      </c>
      <c r="M90" s="854">
        <f t="shared" si="3"/>
        <v>4</v>
      </c>
    </row>
    <row r="91" spans="1:14" ht="16.5" customHeight="1">
      <c r="A91" s="1085" t="s">
        <v>3753</v>
      </c>
      <c r="B91" s="808" t="b">
        <v>1</v>
      </c>
      <c r="C91" s="1073" t="s">
        <v>230</v>
      </c>
      <c r="D91" s="1074" t="s">
        <v>228</v>
      </c>
      <c r="E91" s="1083">
        <v>10</v>
      </c>
      <c r="F91" s="1083">
        <v>1.3</v>
      </c>
      <c r="G91" s="1083">
        <v>140</v>
      </c>
      <c r="H91" s="1076">
        <v>10</v>
      </c>
      <c r="I91" s="1076">
        <v>160006003</v>
      </c>
      <c r="J91" s="1076">
        <v>3</v>
      </c>
      <c r="L91" s="854">
        <f t="shared" si="2"/>
        <v>30</v>
      </c>
      <c r="M91" s="854">
        <f t="shared" si="3"/>
        <v>10</v>
      </c>
      <c r="N91" s="854">
        <f>SUM(L82:L91)</f>
        <v>74.927566241807725</v>
      </c>
    </row>
    <row r="92" spans="1:14" ht="16.5" customHeight="1">
      <c r="A92" s="1085" t="s">
        <v>3754</v>
      </c>
      <c r="B92" s="808" t="b">
        <v>1</v>
      </c>
      <c r="C92" s="1077" t="s">
        <v>230</v>
      </c>
      <c r="D92" s="1078" t="s">
        <v>3748</v>
      </c>
      <c r="E92" s="1084">
        <v>1</v>
      </c>
      <c r="F92" s="1084">
        <v>1.3</v>
      </c>
      <c r="G92" s="1084">
        <v>132</v>
      </c>
      <c r="H92" s="1084">
        <v>100</v>
      </c>
      <c r="I92" s="1084">
        <v>160006003</v>
      </c>
      <c r="J92" s="1084">
        <v>5</v>
      </c>
      <c r="L92" s="854">
        <f t="shared" si="2"/>
        <v>5</v>
      </c>
      <c r="M92" s="854">
        <f t="shared" si="3"/>
        <v>1</v>
      </c>
    </row>
    <row r="93" spans="1:14" ht="16.5" customHeight="1">
      <c r="A93" s="1085" t="s">
        <v>3754</v>
      </c>
      <c r="B93" s="808" t="b">
        <v>1</v>
      </c>
      <c r="C93" s="1077" t="s">
        <v>230</v>
      </c>
      <c r="D93" s="1078" t="s">
        <v>3748</v>
      </c>
      <c r="E93" s="1084">
        <v>2</v>
      </c>
      <c r="F93" s="1084">
        <v>1.3</v>
      </c>
      <c r="G93" s="1084">
        <v>134</v>
      </c>
      <c r="H93" s="1084">
        <v>100</v>
      </c>
      <c r="I93" s="1084">
        <v>160006003</v>
      </c>
      <c r="J93" s="1084">
        <v>5</v>
      </c>
      <c r="L93" s="854">
        <f t="shared" si="2"/>
        <v>5</v>
      </c>
      <c r="M93" s="854">
        <f t="shared" si="3"/>
        <v>1</v>
      </c>
    </row>
    <row r="94" spans="1:14" ht="16.5" customHeight="1">
      <c r="A94" s="1085" t="s">
        <v>3754</v>
      </c>
      <c r="B94" s="808" t="b">
        <v>1</v>
      </c>
      <c r="C94" s="1077" t="s">
        <v>230</v>
      </c>
      <c r="D94" s="1078" t="s">
        <v>3748</v>
      </c>
      <c r="E94" s="1084">
        <v>3</v>
      </c>
      <c r="F94" s="1084">
        <v>1.3</v>
      </c>
      <c r="G94" s="1084">
        <v>136</v>
      </c>
      <c r="H94" s="1084">
        <v>100</v>
      </c>
      <c r="I94" s="1084">
        <v>160006003</v>
      </c>
      <c r="J94" s="1084">
        <v>5</v>
      </c>
      <c r="L94" s="854">
        <f t="shared" si="2"/>
        <v>5</v>
      </c>
      <c r="M94" s="854">
        <f t="shared" si="3"/>
        <v>1</v>
      </c>
    </row>
    <row r="95" spans="1:14" ht="16.5" customHeight="1">
      <c r="A95" s="1085" t="s">
        <v>3754</v>
      </c>
      <c r="B95" s="808" t="b">
        <v>1</v>
      </c>
      <c r="C95" s="1077" t="s">
        <v>230</v>
      </c>
      <c r="D95" s="1078" t="s">
        <v>3748</v>
      </c>
      <c r="E95" s="1084">
        <v>4</v>
      </c>
      <c r="F95" s="1084">
        <v>1.3</v>
      </c>
      <c r="G95" s="1084">
        <v>138</v>
      </c>
      <c r="H95" s="1080">
        <v>95</v>
      </c>
      <c r="I95" s="1084">
        <v>160006003</v>
      </c>
      <c r="J95" s="1084">
        <v>5</v>
      </c>
      <c r="L95" s="854">
        <f t="shared" si="2"/>
        <v>5.2631578947368416</v>
      </c>
      <c r="M95" s="854">
        <f t="shared" si="3"/>
        <v>1.0526315789473684</v>
      </c>
    </row>
    <row r="96" spans="1:14" ht="16.5" customHeight="1">
      <c r="A96" s="1085" t="s">
        <v>3754</v>
      </c>
      <c r="B96" s="808" t="b">
        <v>1</v>
      </c>
      <c r="C96" s="1077" t="s">
        <v>230</v>
      </c>
      <c r="D96" s="1078" t="s">
        <v>3748</v>
      </c>
      <c r="E96" s="1084">
        <v>5</v>
      </c>
      <c r="F96" s="1084">
        <v>1.3</v>
      </c>
      <c r="G96" s="1084">
        <v>140</v>
      </c>
      <c r="H96" s="1080">
        <v>85</v>
      </c>
      <c r="I96" s="1084">
        <v>160006003</v>
      </c>
      <c r="J96" s="1084">
        <v>5</v>
      </c>
      <c r="L96" s="854">
        <f t="shared" si="2"/>
        <v>5.882352941176471</v>
      </c>
      <c r="M96" s="854">
        <f t="shared" si="3"/>
        <v>1.1764705882352942</v>
      </c>
    </row>
    <row r="97" spans="1:14" ht="16.5" customHeight="1">
      <c r="A97" s="1085" t="s">
        <v>3754</v>
      </c>
      <c r="B97" s="808" t="b">
        <v>1</v>
      </c>
      <c r="C97" s="1077" t="s">
        <v>230</v>
      </c>
      <c r="D97" s="1078" t="s">
        <v>3748</v>
      </c>
      <c r="E97" s="1084">
        <v>6</v>
      </c>
      <c r="F97" s="1084">
        <v>1.3</v>
      </c>
      <c r="G97" s="1084">
        <v>142</v>
      </c>
      <c r="H97" s="1080">
        <v>70</v>
      </c>
      <c r="I97" s="1080">
        <v>160006003</v>
      </c>
      <c r="J97" s="1080">
        <v>5</v>
      </c>
      <c r="L97" s="854">
        <f t="shared" si="2"/>
        <v>7.1428571428571432</v>
      </c>
      <c r="M97" s="854">
        <f t="shared" si="3"/>
        <v>1.4285714285714286</v>
      </c>
    </row>
    <row r="98" spans="1:14" ht="16.5" customHeight="1">
      <c r="A98" s="1085" t="s">
        <v>3754</v>
      </c>
      <c r="B98" s="808" t="b">
        <v>1</v>
      </c>
      <c r="C98" s="1077" t="s">
        <v>230</v>
      </c>
      <c r="D98" s="1078" t="s">
        <v>3748</v>
      </c>
      <c r="E98" s="1084">
        <v>7</v>
      </c>
      <c r="F98" s="1084">
        <v>1.3</v>
      </c>
      <c r="G98" s="1084">
        <v>144</v>
      </c>
      <c r="H98" s="1080">
        <v>55</v>
      </c>
      <c r="I98" s="1080">
        <v>160006003</v>
      </c>
      <c r="J98" s="1080">
        <v>5</v>
      </c>
      <c r="L98" s="854">
        <f t="shared" si="2"/>
        <v>9.0909090909090899</v>
      </c>
      <c r="M98" s="854">
        <f t="shared" si="3"/>
        <v>1.8181818181818181</v>
      </c>
    </row>
    <row r="99" spans="1:14" ht="16.5" customHeight="1">
      <c r="A99" s="1085" t="s">
        <v>3754</v>
      </c>
      <c r="B99" s="808" t="b">
        <v>1</v>
      </c>
      <c r="C99" s="1077" t="s">
        <v>230</v>
      </c>
      <c r="D99" s="1078" t="s">
        <v>3748</v>
      </c>
      <c r="E99" s="1084">
        <v>8</v>
      </c>
      <c r="F99" s="1084">
        <v>1.3</v>
      </c>
      <c r="G99" s="1084">
        <v>146</v>
      </c>
      <c r="H99" s="1080">
        <v>40</v>
      </c>
      <c r="I99" s="1080">
        <v>160006003</v>
      </c>
      <c r="J99" s="1080">
        <v>5</v>
      </c>
      <c r="L99" s="854">
        <f t="shared" si="2"/>
        <v>12.5</v>
      </c>
      <c r="M99" s="854">
        <f t="shared" si="3"/>
        <v>2.5</v>
      </c>
    </row>
    <row r="100" spans="1:14" ht="16.5" customHeight="1">
      <c r="A100" s="1085" t="s">
        <v>3754</v>
      </c>
      <c r="B100" s="808" t="b">
        <v>1</v>
      </c>
      <c r="C100" s="1077" t="s">
        <v>230</v>
      </c>
      <c r="D100" s="1078" t="s">
        <v>3748</v>
      </c>
      <c r="E100" s="1084">
        <v>9</v>
      </c>
      <c r="F100" s="1084">
        <v>1.3</v>
      </c>
      <c r="G100" s="1084">
        <v>148</v>
      </c>
      <c r="H100" s="1080">
        <v>25</v>
      </c>
      <c r="I100" s="1080">
        <v>160006003</v>
      </c>
      <c r="J100" s="1080">
        <v>5</v>
      </c>
      <c r="L100" s="854">
        <f t="shared" si="2"/>
        <v>20</v>
      </c>
      <c r="M100" s="854">
        <f t="shared" si="3"/>
        <v>4</v>
      </c>
    </row>
    <row r="101" spans="1:14" ht="16.5" customHeight="1">
      <c r="A101" s="1085" t="s">
        <v>3754</v>
      </c>
      <c r="B101" s="808" t="b">
        <v>1</v>
      </c>
      <c r="C101" s="1077" t="s">
        <v>230</v>
      </c>
      <c r="D101" s="1078" t="s">
        <v>3748</v>
      </c>
      <c r="E101" s="1084">
        <v>10</v>
      </c>
      <c r="F101" s="1084">
        <v>1.3</v>
      </c>
      <c r="G101" s="1084">
        <v>150</v>
      </c>
      <c r="H101" s="1080">
        <v>10</v>
      </c>
      <c r="I101" s="1080">
        <v>160006003</v>
      </c>
      <c r="J101" s="1080">
        <v>5</v>
      </c>
      <c r="L101" s="854">
        <f t="shared" si="2"/>
        <v>50</v>
      </c>
      <c r="M101" s="854">
        <f t="shared" si="3"/>
        <v>10</v>
      </c>
      <c r="N101" s="854">
        <f>SUM(L92:L101)</f>
        <v>124.87927706967955</v>
      </c>
    </row>
    <row r="102" spans="1:14" ht="16.5" customHeight="1">
      <c r="A102" s="1085" t="s">
        <v>3755</v>
      </c>
      <c r="B102" s="808" t="b">
        <v>1</v>
      </c>
      <c r="C102" s="1073" t="s">
        <v>230</v>
      </c>
      <c r="D102" s="1074" t="s">
        <v>3750</v>
      </c>
      <c r="E102" s="1083">
        <v>1</v>
      </c>
      <c r="F102" s="1083">
        <v>1.3</v>
      </c>
      <c r="G102" s="1083">
        <v>133</v>
      </c>
      <c r="H102" s="1083">
        <v>100</v>
      </c>
      <c r="I102" s="1083">
        <v>160006003</v>
      </c>
      <c r="J102" s="1083">
        <v>15</v>
      </c>
      <c r="L102" s="854">
        <f t="shared" si="2"/>
        <v>15</v>
      </c>
      <c r="M102" s="854">
        <f t="shared" si="3"/>
        <v>1</v>
      </c>
    </row>
    <row r="103" spans="1:14" ht="16.5" customHeight="1">
      <c r="A103" s="1085" t="s">
        <v>3755</v>
      </c>
      <c r="B103" s="808" t="b">
        <v>1</v>
      </c>
      <c r="C103" s="1073" t="s">
        <v>230</v>
      </c>
      <c r="D103" s="1074" t="s">
        <v>3750</v>
      </c>
      <c r="E103" s="1083">
        <v>2</v>
      </c>
      <c r="F103" s="1083">
        <v>1.3</v>
      </c>
      <c r="G103" s="1083">
        <v>136</v>
      </c>
      <c r="H103" s="1083">
        <v>100</v>
      </c>
      <c r="I103" s="1083">
        <v>160006003</v>
      </c>
      <c r="J103" s="1083">
        <v>15</v>
      </c>
      <c r="L103" s="854">
        <f t="shared" si="2"/>
        <v>15</v>
      </c>
      <c r="M103" s="854">
        <f t="shared" si="3"/>
        <v>1</v>
      </c>
    </row>
    <row r="104" spans="1:14" ht="16.5" customHeight="1">
      <c r="A104" s="1085" t="s">
        <v>3755</v>
      </c>
      <c r="B104" s="808" t="b">
        <v>1</v>
      </c>
      <c r="C104" s="1073" t="s">
        <v>230</v>
      </c>
      <c r="D104" s="1074" t="s">
        <v>3750</v>
      </c>
      <c r="E104" s="1083">
        <v>3</v>
      </c>
      <c r="F104" s="1083">
        <v>1.3</v>
      </c>
      <c r="G104" s="1083">
        <v>139</v>
      </c>
      <c r="H104" s="1083">
        <v>100</v>
      </c>
      <c r="I104" s="1083">
        <v>160006003</v>
      </c>
      <c r="J104" s="1083">
        <v>15</v>
      </c>
      <c r="L104" s="854">
        <f t="shared" si="2"/>
        <v>15</v>
      </c>
      <c r="M104" s="854">
        <f t="shared" si="3"/>
        <v>1</v>
      </c>
    </row>
    <row r="105" spans="1:14" ht="16.5" customHeight="1">
      <c r="A105" s="1085" t="s">
        <v>3755</v>
      </c>
      <c r="B105" s="808" t="b">
        <v>1</v>
      </c>
      <c r="C105" s="1073" t="s">
        <v>230</v>
      </c>
      <c r="D105" s="1074" t="s">
        <v>3750</v>
      </c>
      <c r="E105" s="1083">
        <v>4</v>
      </c>
      <c r="F105" s="1083">
        <v>1.3</v>
      </c>
      <c r="G105" s="1083">
        <v>142</v>
      </c>
      <c r="H105" s="1076">
        <v>95</v>
      </c>
      <c r="I105" s="1083">
        <v>160006003</v>
      </c>
      <c r="J105" s="1083">
        <v>15</v>
      </c>
      <c r="L105" s="854">
        <f t="shared" si="2"/>
        <v>15.789473684210526</v>
      </c>
      <c r="M105" s="854">
        <f t="shared" si="3"/>
        <v>1.0526315789473684</v>
      </c>
    </row>
    <row r="106" spans="1:14" ht="16.5" customHeight="1">
      <c r="A106" s="1085" t="s">
        <v>3755</v>
      </c>
      <c r="B106" s="808" t="b">
        <v>1</v>
      </c>
      <c r="C106" s="1073" t="s">
        <v>230</v>
      </c>
      <c r="D106" s="1074" t="s">
        <v>3750</v>
      </c>
      <c r="E106" s="1083">
        <v>5</v>
      </c>
      <c r="F106" s="1083">
        <v>1.3</v>
      </c>
      <c r="G106" s="1083">
        <v>145</v>
      </c>
      <c r="H106" s="1076">
        <v>85</v>
      </c>
      <c r="I106" s="1083">
        <v>160006003</v>
      </c>
      <c r="J106" s="1083">
        <v>15</v>
      </c>
      <c r="L106" s="854">
        <f t="shared" si="2"/>
        <v>17.647058823529413</v>
      </c>
      <c r="M106" s="854">
        <f t="shared" si="3"/>
        <v>1.1764705882352942</v>
      </c>
    </row>
    <row r="107" spans="1:14" ht="16.5" customHeight="1">
      <c r="A107" s="1085" t="s">
        <v>3755</v>
      </c>
      <c r="B107" s="808" t="b">
        <v>1</v>
      </c>
      <c r="C107" s="1073" t="s">
        <v>230</v>
      </c>
      <c r="D107" s="1074" t="s">
        <v>3750</v>
      </c>
      <c r="E107" s="1083">
        <v>6</v>
      </c>
      <c r="F107" s="1083">
        <v>1.3</v>
      </c>
      <c r="G107" s="1083">
        <v>148</v>
      </c>
      <c r="H107" s="1076">
        <v>70</v>
      </c>
      <c r="I107" s="1076">
        <v>160006003</v>
      </c>
      <c r="J107" s="1076">
        <v>15</v>
      </c>
      <c r="L107" s="854">
        <f t="shared" si="2"/>
        <v>21.428571428571431</v>
      </c>
      <c r="M107" s="854">
        <f t="shared" si="3"/>
        <v>1.4285714285714286</v>
      </c>
    </row>
    <row r="108" spans="1:14" ht="16.5" customHeight="1">
      <c r="A108" s="1085" t="s">
        <v>3755</v>
      </c>
      <c r="B108" s="808" t="b">
        <v>1</v>
      </c>
      <c r="C108" s="1073" t="s">
        <v>230</v>
      </c>
      <c r="D108" s="1074" t="s">
        <v>3750</v>
      </c>
      <c r="E108" s="1083">
        <v>7</v>
      </c>
      <c r="F108" s="1083">
        <v>1.3</v>
      </c>
      <c r="G108" s="1083">
        <v>151</v>
      </c>
      <c r="H108" s="1076">
        <v>55</v>
      </c>
      <c r="I108" s="1076">
        <v>160006003</v>
      </c>
      <c r="J108" s="1076">
        <v>15</v>
      </c>
      <c r="L108" s="854">
        <f t="shared" si="2"/>
        <v>27.272727272727273</v>
      </c>
      <c r="M108" s="854">
        <f t="shared" si="3"/>
        <v>1.8181818181818181</v>
      </c>
    </row>
    <row r="109" spans="1:14" ht="16.5" customHeight="1">
      <c r="A109" s="1085" t="s">
        <v>3755</v>
      </c>
      <c r="B109" s="808" t="b">
        <v>1</v>
      </c>
      <c r="C109" s="1073" t="s">
        <v>230</v>
      </c>
      <c r="D109" s="1074" t="s">
        <v>3750</v>
      </c>
      <c r="E109" s="1083">
        <v>8</v>
      </c>
      <c r="F109" s="1083">
        <v>1.3</v>
      </c>
      <c r="G109" s="1083">
        <v>154</v>
      </c>
      <c r="H109" s="1076">
        <v>40</v>
      </c>
      <c r="I109" s="1076">
        <v>160006003</v>
      </c>
      <c r="J109" s="1076">
        <v>15</v>
      </c>
      <c r="L109" s="854">
        <f t="shared" si="2"/>
        <v>37.5</v>
      </c>
      <c r="M109" s="854">
        <f t="shared" si="3"/>
        <v>2.5</v>
      </c>
    </row>
    <row r="110" spans="1:14" ht="16.5" customHeight="1">
      <c r="A110" s="1085" t="s">
        <v>3755</v>
      </c>
      <c r="B110" s="808" t="b">
        <v>1</v>
      </c>
      <c r="C110" s="1073" t="s">
        <v>230</v>
      </c>
      <c r="D110" s="1074" t="s">
        <v>3750</v>
      </c>
      <c r="E110" s="1083">
        <v>9</v>
      </c>
      <c r="F110" s="1083">
        <v>1.3</v>
      </c>
      <c r="G110" s="1083">
        <v>157</v>
      </c>
      <c r="H110" s="1076">
        <v>25</v>
      </c>
      <c r="I110" s="1076">
        <v>160006003</v>
      </c>
      <c r="J110" s="1076">
        <v>15</v>
      </c>
      <c r="L110" s="854">
        <f t="shared" si="2"/>
        <v>60</v>
      </c>
      <c r="M110" s="854">
        <f t="shared" si="3"/>
        <v>4</v>
      </c>
    </row>
    <row r="111" spans="1:14" ht="16.5" customHeight="1">
      <c r="A111" s="1085" t="s">
        <v>3755</v>
      </c>
      <c r="B111" s="808" t="b">
        <v>1</v>
      </c>
      <c r="C111" s="1073" t="s">
        <v>230</v>
      </c>
      <c r="D111" s="1074" t="s">
        <v>3750</v>
      </c>
      <c r="E111" s="1083">
        <v>10</v>
      </c>
      <c r="F111" s="1083">
        <v>1.3</v>
      </c>
      <c r="G111" s="1083">
        <v>160</v>
      </c>
      <c r="H111" s="1076">
        <v>10</v>
      </c>
      <c r="I111" s="1076">
        <v>160006003</v>
      </c>
      <c r="J111" s="1076">
        <v>15</v>
      </c>
      <c r="L111" s="854">
        <f t="shared" si="2"/>
        <v>150</v>
      </c>
      <c r="M111" s="854">
        <f t="shared" si="3"/>
        <v>10</v>
      </c>
      <c r="N111" s="854">
        <f>SUM(L102:L111)</f>
        <v>374.63783120903861</v>
      </c>
    </row>
    <row r="112" spans="1:14" ht="16.5" customHeight="1">
      <c r="A112" s="1085" t="s">
        <v>3756</v>
      </c>
      <c r="B112" s="808" t="b">
        <v>1</v>
      </c>
      <c r="C112" s="1077" t="s">
        <v>230</v>
      </c>
      <c r="D112" s="1078" t="s">
        <v>3752</v>
      </c>
      <c r="E112" s="1084">
        <v>1</v>
      </c>
      <c r="F112" s="1084">
        <v>1.3</v>
      </c>
      <c r="G112" s="1084">
        <v>135</v>
      </c>
      <c r="H112" s="1084">
        <v>100</v>
      </c>
      <c r="I112" s="1084">
        <v>160006003</v>
      </c>
      <c r="J112" s="1084">
        <v>25</v>
      </c>
      <c r="L112" s="854">
        <f t="shared" si="2"/>
        <v>25</v>
      </c>
      <c r="M112" s="854">
        <f t="shared" si="3"/>
        <v>1</v>
      </c>
    </row>
    <row r="113" spans="1:14" ht="16.5" customHeight="1">
      <c r="A113" s="1085" t="s">
        <v>3756</v>
      </c>
      <c r="B113" s="808" t="b">
        <v>1</v>
      </c>
      <c r="C113" s="1077" t="s">
        <v>230</v>
      </c>
      <c r="D113" s="1078" t="s">
        <v>3752</v>
      </c>
      <c r="E113" s="1084">
        <v>2</v>
      </c>
      <c r="F113" s="1084">
        <v>1.3</v>
      </c>
      <c r="G113" s="1084">
        <v>140</v>
      </c>
      <c r="H113" s="1084">
        <v>100</v>
      </c>
      <c r="I113" s="1084">
        <v>160006003</v>
      </c>
      <c r="J113" s="1084">
        <v>25</v>
      </c>
      <c r="L113" s="854">
        <f t="shared" si="2"/>
        <v>25</v>
      </c>
      <c r="M113" s="854">
        <f t="shared" si="3"/>
        <v>1</v>
      </c>
    </row>
    <row r="114" spans="1:14" ht="16.5" customHeight="1">
      <c r="A114" s="1085" t="s">
        <v>3756</v>
      </c>
      <c r="B114" s="808" t="b">
        <v>1</v>
      </c>
      <c r="C114" s="1077" t="s">
        <v>230</v>
      </c>
      <c r="D114" s="1078" t="s">
        <v>3752</v>
      </c>
      <c r="E114" s="1084">
        <v>3</v>
      </c>
      <c r="F114" s="1084">
        <v>1.3</v>
      </c>
      <c r="G114" s="1084">
        <v>145</v>
      </c>
      <c r="H114" s="1084">
        <v>100</v>
      </c>
      <c r="I114" s="1084">
        <v>160006003</v>
      </c>
      <c r="J114" s="1084">
        <v>25</v>
      </c>
      <c r="L114" s="854">
        <f t="shared" si="2"/>
        <v>25</v>
      </c>
      <c r="M114" s="854">
        <f t="shared" si="3"/>
        <v>1</v>
      </c>
    </row>
    <row r="115" spans="1:14" ht="16.5" customHeight="1">
      <c r="A115" s="1085" t="s">
        <v>3756</v>
      </c>
      <c r="B115" s="808" t="b">
        <v>1</v>
      </c>
      <c r="C115" s="1077" t="s">
        <v>230</v>
      </c>
      <c r="D115" s="1078" t="s">
        <v>3752</v>
      </c>
      <c r="E115" s="1084">
        <v>4</v>
      </c>
      <c r="F115" s="1084">
        <v>1.3</v>
      </c>
      <c r="G115" s="1084">
        <v>150</v>
      </c>
      <c r="H115" s="1084">
        <v>70</v>
      </c>
      <c r="I115" s="1084">
        <v>160006003</v>
      </c>
      <c r="J115" s="1084">
        <v>25</v>
      </c>
      <c r="L115" s="854">
        <f t="shared" si="2"/>
        <v>35.714285714285715</v>
      </c>
      <c r="M115" s="854">
        <f t="shared" si="3"/>
        <v>1.4285714285714286</v>
      </c>
    </row>
    <row r="116" spans="1:14" ht="16.5" customHeight="1">
      <c r="A116" s="1085" t="s">
        <v>3756</v>
      </c>
      <c r="B116" s="808" t="b">
        <v>1</v>
      </c>
      <c r="C116" s="1077" t="s">
        <v>230</v>
      </c>
      <c r="D116" s="1078" t="s">
        <v>3752</v>
      </c>
      <c r="E116" s="1084">
        <v>5</v>
      </c>
      <c r="F116" s="1084">
        <v>1.3</v>
      </c>
      <c r="G116" s="1084">
        <v>155</v>
      </c>
      <c r="H116" s="1084">
        <v>50</v>
      </c>
      <c r="I116" s="1084">
        <v>160006003</v>
      </c>
      <c r="J116" s="1084">
        <v>25</v>
      </c>
      <c r="L116" s="854">
        <f t="shared" si="2"/>
        <v>50</v>
      </c>
      <c r="M116" s="854">
        <f t="shared" si="3"/>
        <v>2</v>
      </c>
    </row>
    <row r="117" spans="1:14" ht="16.5" customHeight="1">
      <c r="A117" s="1085" t="s">
        <v>3756</v>
      </c>
      <c r="B117" s="808" t="b">
        <v>1</v>
      </c>
      <c r="C117" s="1077" t="s">
        <v>230</v>
      </c>
      <c r="D117" s="1078" t="s">
        <v>3752</v>
      </c>
      <c r="E117" s="1084">
        <v>6</v>
      </c>
      <c r="F117" s="1084">
        <v>1.3</v>
      </c>
      <c r="G117" s="1084">
        <v>160</v>
      </c>
      <c r="H117" s="1081">
        <v>23</v>
      </c>
      <c r="I117" s="1081">
        <v>160006003</v>
      </c>
      <c r="J117" s="1081">
        <v>25</v>
      </c>
      <c r="L117" s="854">
        <f t="shared" si="2"/>
        <v>108.69565217391303</v>
      </c>
      <c r="M117" s="854">
        <f t="shared" si="3"/>
        <v>4.3478260869565215</v>
      </c>
    </row>
    <row r="118" spans="1:14" ht="16.5" customHeight="1">
      <c r="A118" s="1085" t="s">
        <v>3756</v>
      </c>
      <c r="B118" s="808" t="b">
        <v>1</v>
      </c>
      <c r="C118" s="1077" t="s">
        <v>230</v>
      </c>
      <c r="D118" s="1078" t="s">
        <v>3752</v>
      </c>
      <c r="E118" s="1084">
        <v>7</v>
      </c>
      <c r="F118" s="1084">
        <v>1.3</v>
      </c>
      <c r="G118" s="1084">
        <v>165</v>
      </c>
      <c r="H118" s="1081">
        <v>11</v>
      </c>
      <c r="I118" s="1081">
        <v>160006003</v>
      </c>
      <c r="J118" s="1081">
        <v>25</v>
      </c>
      <c r="L118" s="854">
        <f t="shared" si="2"/>
        <v>227.27272727272728</v>
      </c>
      <c r="M118" s="854">
        <f t="shared" si="3"/>
        <v>9.0909090909090917</v>
      </c>
    </row>
    <row r="119" spans="1:14" ht="16.5" customHeight="1">
      <c r="A119" s="1085" t="s">
        <v>3756</v>
      </c>
      <c r="B119" s="808" t="b">
        <v>1</v>
      </c>
      <c r="C119" s="1077" t="s">
        <v>230</v>
      </c>
      <c r="D119" s="1078" t="s">
        <v>3752</v>
      </c>
      <c r="E119" s="1084">
        <v>8</v>
      </c>
      <c r="F119" s="1084">
        <v>1.3</v>
      </c>
      <c r="G119" s="1084">
        <v>170</v>
      </c>
      <c r="H119" s="1081">
        <v>9</v>
      </c>
      <c r="I119" s="1081">
        <v>160006003</v>
      </c>
      <c r="J119" s="1081">
        <v>25</v>
      </c>
      <c r="L119" s="854">
        <f t="shared" si="2"/>
        <v>277.77777777777777</v>
      </c>
      <c r="M119" s="854">
        <f t="shared" si="3"/>
        <v>11.111111111111111</v>
      </c>
    </row>
    <row r="120" spans="1:14" ht="16.5" customHeight="1">
      <c r="A120" s="1085" t="s">
        <v>3756</v>
      </c>
      <c r="B120" s="808" t="b">
        <v>1</v>
      </c>
      <c r="C120" s="1077" t="s">
        <v>230</v>
      </c>
      <c r="D120" s="1078" t="s">
        <v>3752</v>
      </c>
      <c r="E120" s="1084">
        <v>9</v>
      </c>
      <c r="F120" s="1084">
        <v>1.3</v>
      </c>
      <c r="G120" s="1084">
        <v>175</v>
      </c>
      <c r="H120" s="1081">
        <v>7</v>
      </c>
      <c r="I120" s="1081">
        <v>160006003</v>
      </c>
      <c r="J120" s="1081">
        <v>25</v>
      </c>
      <c r="L120" s="854">
        <f t="shared" si="2"/>
        <v>357.14285714285717</v>
      </c>
      <c r="M120" s="854">
        <f t="shared" si="3"/>
        <v>14.285714285714286</v>
      </c>
    </row>
    <row r="121" spans="1:14" ht="16.5" customHeight="1">
      <c r="A121" s="1085" t="s">
        <v>3756</v>
      </c>
      <c r="B121" s="808" t="b">
        <v>1</v>
      </c>
      <c r="C121" s="1077" t="s">
        <v>230</v>
      </c>
      <c r="D121" s="1078" t="s">
        <v>3752</v>
      </c>
      <c r="E121" s="1084">
        <v>10</v>
      </c>
      <c r="F121" s="1084">
        <v>1.3</v>
      </c>
      <c r="G121" s="1084">
        <v>180</v>
      </c>
      <c r="H121" s="1081">
        <v>2</v>
      </c>
      <c r="I121" s="1081">
        <v>160006003</v>
      </c>
      <c r="J121" s="1081">
        <v>25</v>
      </c>
      <c r="L121" s="854">
        <f t="shared" si="2"/>
        <v>1250</v>
      </c>
      <c r="M121" s="854">
        <f t="shared" si="3"/>
        <v>50</v>
      </c>
      <c r="N121" s="854">
        <f>SUM(L112:L121)</f>
        <v>2381.603300081561</v>
      </c>
    </row>
    <row r="122" spans="1:14" ht="16.5" customHeight="1">
      <c r="A122" s="1086" t="s">
        <v>3753</v>
      </c>
      <c r="B122" s="808" t="b">
        <v>1</v>
      </c>
      <c r="C122" s="1073" t="s">
        <v>233</v>
      </c>
      <c r="D122" s="1074" t="s">
        <v>228</v>
      </c>
      <c r="E122" s="1083">
        <v>1</v>
      </c>
      <c r="F122" s="1083">
        <v>1.3</v>
      </c>
      <c r="G122" s="1083">
        <v>131</v>
      </c>
      <c r="H122" s="1083">
        <v>100</v>
      </c>
      <c r="I122" s="1083">
        <v>160006004</v>
      </c>
      <c r="J122" s="1083">
        <v>3</v>
      </c>
      <c r="L122" s="854">
        <f t="shared" si="2"/>
        <v>3</v>
      </c>
      <c r="M122" s="854">
        <f t="shared" si="3"/>
        <v>1</v>
      </c>
    </row>
    <row r="123" spans="1:14" ht="16.5" customHeight="1">
      <c r="A123" s="1086" t="s">
        <v>3753</v>
      </c>
      <c r="B123" s="808" t="b">
        <v>1</v>
      </c>
      <c r="C123" s="1073" t="s">
        <v>233</v>
      </c>
      <c r="D123" s="1074" t="s">
        <v>228</v>
      </c>
      <c r="E123" s="1083">
        <v>2</v>
      </c>
      <c r="F123" s="1083">
        <v>1.3</v>
      </c>
      <c r="G123" s="1083">
        <v>132</v>
      </c>
      <c r="H123" s="1083">
        <v>100</v>
      </c>
      <c r="I123" s="1083">
        <v>160006004</v>
      </c>
      <c r="J123" s="1083">
        <v>3</v>
      </c>
      <c r="L123" s="854">
        <f t="shared" si="2"/>
        <v>3</v>
      </c>
      <c r="M123" s="854">
        <f t="shared" si="3"/>
        <v>1</v>
      </c>
    </row>
    <row r="124" spans="1:14" ht="16.5" customHeight="1">
      <c r="A124" s="1086" t="s">
        <v>3753</v>
      </c>
      <c r="B124" s="808" t="b">
        <v>1</v>
      </c>
      <c r="C124" s="1073" t="s">
        <v>233</v>
      </c>
      <c r="D124" s="1074" t="s">
        <v>228</v>
      </c>
      <c r="E124" s="1083">
        <v>3</v>
      </c>
      <c r="F124" s="1083">
        <v>1.3</v>
      </c>
      <c r="G124" s="1083">
        <v>133</v>
      </c>
      <c r="H124" s="1083">
        <v>100</v>
      </c>
      <c r="I124" s="1083">
        <v>160006004</v>
      </c>
      <c r="J124" s="1083">
        <v>3</v>
      </c>
      <c r="L124" s="854">
        <f t="shared" si="2"/>
        <v>3</v>
      </c>
      <c r="M124" s="854">
        <f t="shared" si="3"/>
        <v>1</v>
      </c>
    </row>
    <row r="125" spans="1:14" ht="16.5" customHeight="1">
      <c r="A125" s="1086" t="s">
        <v>3753</v>
      </c>
      <c r="B125" s="808" t="b">
        <v>1</v>
      </c>
      <c r="C125" s="1073" t="s">
        <v>233</v>
      </c>
      <c r="D125" s="1074" t="s">
        <v>228</v>
      </c>
      <c r="E125" s="1083">
        <v>4</v>
      </c>
      <c r="F125" s="1083">
        <v>1.3</v>
      </c>
      <c r="G125" s="1083">
        <v>134</v>
      </c>
      <c r="H125" s="1083">
        <v>95</v>
      </c>
      <c r="I125" s="1083">
        <v>160006004</v>
      </c>
      <c r="J125" s="1083">
        <v>3</v>
      </c>
      <c r="L125" s="854">
        <f t="shared" si="2"/>
        <v>3.1578947368421053</v>
      </c>
      <c r="M125" s="854">
        <f t="shared" si="3"/>
        <v>1.0526315789473684</v>
      </c>
    </row>
    <row r="126" spans="1:14" ht="16.5" customHeight="1">
      <c r="A126" s="1086" t="s">
        <v>3753</v>
      </c>
      <c r="B126" s="808" t="b">
        <v>1</v>
      </c>
      <c r="C126" s="1073" t="s">
        <v>233</v>
      </c>
      <c r="D126" s="1074" t="s">
        <v>228</v>
      </c>
      <c r="E126" s="1083">
        <v>5</v>
      </c>
      <c r="F126" s="1083">
        <v>1.3</v>
      </c>
      <c r="G126" s="1083">
        <v>135</v>
      </c>
      <c r="H126" s="1083">
        <v>85</v>
      </c>
      <c r="I126" s="1083">
        <v>160006004</v>
      </c>
      <c r="J126" s="1083">
        <v>3</v>
      </c>
      <c r="L126" s="854">
        <f t="shared" si="2"/>
        <v>3.5294117647058822</v>
      </c>
      <c r="M126" s="854">
        <f t="shared" si="3"/>
        <v>1.1764705882352942</v>
      </c>
    </row>
    <row r="127" spans="1:14" ht="16.5" customHeight="1">
      <c r="A127" s="1086" t="s">
        <v>3753</v>
      </c>
      <c r="B127" s="808" t="b">
        <v>1</v>
      </c>
      <c r="C127" s="1073" t="s">
        <v>233</v>
      </c>
      <c r="D127" s="1074" t="s">
        <v>228</v>
      </c>
      <c r="E127" s="1083">
        <v>6</v>
      </c>
      <c r="F127" s="1083">
        <v>1.3</v>
      </c>
      <c r="G127" s="1083">
        <v>136</v>
      </c>
      <c r="H127" s="1076">
        <v>70</v>
      </c>
      <c r="I127" s="1076">
        <v>160006004</v>
      </c>
      <c r="J127" s="1076">
        <v>3</v>
      </c>
      <c r="L127" s="854">
        <f t="shared" si="2"/>
        <v>4.2857142857142856</v>
      </c>
      <c r="M127" s="854">
        <f t="shared" si="3"/>
        <v>1.4285714285714286</v>
      </c>
    </row>
    <row r="128" spans="1:14" ht="16.5" customHeight="1">
      <c r="A128" s="1086" t="s">
        <v>3753</v>
      </c>
      <c r="B128" s="808" t="b">
        <v>1</v>
      </c>
      <c r="C128" s="1073" t="s">
        <v>233</v>
      </c>
      <c r="D128" s="1074" t="s">
        <v>228</v>
      </c>
      <c r="E128" s="1083">
        <v>7</v>
      </c>
      <c r="F128" s="1083">
        <v>1.3</v>
      </c>
      <c r="G128" s="1083">
        <v>137</v>
      </c>
      <c r="H128" s="1076">
        <v>55</v>
      </c>
      <c r="I128" s="1076">
        <v>160006004</v>
      </c>
      <c r="J128" s="1076">
        <v>3</v>
      </c>
      <c r="L128" s="854">
        <f t="shared" si="2"/>
        <v>5.4545454545454541</v>
      </c>
      <c r="M128" s="854">
        <f t="shared" si="3"/>
        <v>1.8181818181818181</v>
      </c>
    </row>
    <row r="129" spans="1:14" ht="16.5" customHeight="1">
      <c r="A129" s="1086" t="s">
        <v>3753</v>
      </c>
      <c r="B129" s="808" t="b">
        <v>1</v>
      </c>
      <c r="C129" s="1073" t="s">
        <v>233</v>
      </c>
      <c r="D129" s="1074" t="s">
        <v>228</v>
      </c>
      <c r="E129" s="1083">
        <v>8</v>
      </c>
      <c r="F129" s="1083">
        <v>1.3</v>
      </c>
      <c r="G129" s="1083">
        <v>138</v>
      </c>
      <c r="H129" s="1076">
        <v>40</v>
      </c>
      <c r="I129" s="1076">
        <v>160006004</v>
      </c>
      <c r="J129" s="1076">
        <v>3</v>
      </c>
      <c r="L129" s="854">
        <f t="shared" si="2"/>
        <v>7.5</v>
      </c>
      <c r="M129" s="854">
        <f t="shared" si="3"/>
        <v>2.5</v>
      </c>
    </row>
    <row r="130" spans="1:14" ht="16.5" customHeight="1">
      <c r="A130" s="1086" t="s">
        <v>3753</v>
      </c>
      <c r="B130" s="808" t="b">
        <v>1</v>
      </c>
      <c r="C130" s="1073" t="s">
        <v>233</v>
      </c>
      <c r="D130" s="1074" t="s">
        <v>228</v>
      </c>
      <c r="E130" s="1083">
        <v>9</v>
      </c>
      <c r="F130" s="1083">
        <v>1.3</v>
      </c>
      <c r="G130" s="1083">
        <v>139</v>
      </c>
      <c r="H130" s="1076">
        <v>25</v>
      </c>
      <c r="I130" s="1076">
        <v>160006004</v>
      </c>
      <c r="J130" s="1076">
        <v>3</v>
      </c>
      <c r="L130" s="854">
        <f t="shared" ref="L130:L193" si="4">J130*M130</f>
        <v>12</v>
      </c>
      <c r="M130" s="854">
        <f t="shared" ref="M130:M193" si="5">100/H130</f>
        <v>4</v>
      </c>
    </row>
    <row r="131" spans="1:14" ht="16.5" customHeight="1">
      <c r="A131" s="1086" t="s">
        <v>3753</v>
      </c>
      <c r="B131" s="808" t="b">
        <v>1</v>
      </c>
      <c r="C131" s="1073" t="s">
        <v>233</v>
      </c>
      <c r="D131" s="1074" t="s">
        <v>228</v>
      </c>
      <c r="E131" s="1083">
        <v>10</v>
      </c>
      <c r="F131" s="1083">
        <v>1.3</v>
      </c>
      <c r="G131" s="1083">
        <v>140</v>
      </c>
      <c r="H131" s="1076">
        <v>10</v>
      </c>
      <c r="I131" s="1076">
        <v>160006004</v>
      </c>
      <c r="J131" s="1076">
        <v>3</v>
      </c>
      <c r="L131" s="854">
        <f t="shared" si="4"/>
        <v>30</v>
      </c>
      <c r="M131" s="854">
        <f t="shared" si="5"/>
        <v>10</v>
      </c>
      <c r="N131" s="854">
        <f>SUM(L122:L131)</f>
        <v>74.927566241807725</v>
      </c>
    </row>
    <row r="132" spans="1:14" ht="16.5" customHeight="1">
      <c r="A132" s="1086" t="s">
        <v>3754</v>
      </c>
      <c r="B132" s="808" t="b">
        <v>1</v>
      </c>
      <c r="C132" s="1077" t="s">
        <v>233</v>
      </c>
      <c r="D132" s="1078" t="s">
        <v>3748</v>
      </c>
      <c r="E132" s="1084">
        <v>1</v>
      </c>
      <c r="F132" s="1084">
        <v>1.3</v>
      </c>
      <c r="G132" s="1084">
        <v>132</v>
      </c>
      <c r="H132" s="1084">
        <v>100</v>
      </c>
      <c r="I132" s="1084">
        <v>160006004</v>
      </c>
      <c r="J132" s="1084">
        <v>5</v>
      </c>
      <c r="L132" s="854">
        <f t="shared" si="4"/>
        <v>5</v>
      </c>
      <c r="M132" s="854">
        <f t="shared" si="5"/>
        <v>1</v>
      </c>
    </row>
    <row r="133" spans="1:14" ht="16.5" customHeight="1">
      <c r="A133" s="1086" t="s">
        <v>3754</v>
      </c>
      <c r="B133" s="808" t="b">
        <v>1</v>
      </c>
      <c r="C133" s="1077" t="s">
        <v>233</v>
      </c>
      <c r="D133" s="1078" t="s">
        <v>3748</v>
      </c>
      <c r="E133" s="1084">
        <v>2</v>
      </c>
      <c r="F133" s="1084">
        <v>1.3</v>
      </c>
      <c r="G133" s="1084">
        <v>134</v>
      </c>
      <c r="H133" s="1084">
        <v>100</v>
      </c>
      <c r="I133" s="1084">
        <v>160006004</v>
      </c>
      <c r="J133" s="1084">
        <v>5</v>
      </c>
      <c r="L133" s="854">
        <f t="shared" si="4"/>
        <v>5</v>
      </c>
      <c r="M133" s="854">
        <f t="shared" si="5"/>
        <v>1</v>
      </c>
    </row>
    <row r="134" spans="1:14" ht="16.5" customHeight="1">
      <c r="A134" s="1086" t="s">
        <v>3754</v>
      </c>
      <c r="B134" s="808" t="b">
        <v>1</v>
      </c>
      <c r="C134" s="1077" t="s">
        <v>233</v>
      </c>
      <c r="D134" s="1078" t="s">
        <v>3748</v>
      </c>
      <c r="E134" s="1084">
        <v>3</v>
      </c>
      <c r="F134" s="1084">
        <v>1.3</v>
      </c>
      <c r="G134" s="1084">
        <v>136</v>
      </c>
      <c r="H134" s="1084">
        <v>100</v>
      </c>
      <c r="I134" s="1084">
        <v>160006004</v>
      </c>
      <c r="J134" s="1084">
        <v>5</v>
      </c>
      <c r="L134" s="854">
        <f t="shared" si="4"/>
        <v>5</v>
      </c>
      <c r="M134" s="854">
        <f t="shared" si="5"/>
        <v>1</v>
      </c>
    </row>
    <row r="135" spans="1:14" ht="16.5" customHeight="1">
      <c r="A135" s="1086" t="s">
        <v>3754</v>
      </c>
      <c r="B135" s="808" t="b">
        <v>1</v>
      </c>
      <c r="C135" s="1077" t="s">
        <v>233</v>
      </c>
      <c r="D135" s="1078" t="s">
        <v>3748</v>
      </c>
      <c r="E135" s="1084">
        <v>4</v>
      </c>
      <c r="F135" s="1084">
        <v>1.3</v>
      </c>
      <c r="G135" s="1084">
        <v>138</v>
      </c>
      <c r="H135" s="1084">
        <v>95</v>
      </c>
      <c r="I135" s="1084">
        <v>160006004</v>
      </c>
      <c r="J135" s="1084">
        <v>5</v>
      </c>
      <c r="L135" s="854">
        <f t="shared" si="4"/>
        <v>5.2631578947368416</v>
      </c>
      <c r="M135" s="854">
        <f t="shared" si="5"/>
        <v>1.0526315789473684</v>
      </c>
    </row>
    <row r="136" spans="1:14" ht="16.5" customHeight="1">
      <c r="A136" s="1086" t="s">
        <v>3754</v>
      </c>
      <c r="B136" s="808" t="b">
        <v>1</v>
      </c>
      <c r="C136" s="1077" t="s">
        <v>233</v>
      </c>
      <c r="D136" s="1078" t="s">
        <v>3748</v>
      </c>
      <c r="E136" s="1084">
        <v>5</v>
      </c>
      <c r="F136" s="1084">
        <v>1.3</v>
      </c>
      <c r="G136" s="1084">
        <v>140</v>
      </c>
      <c r="H136" s="1084">
        <v>85</v>
      </c>
      <c r="I136" s="1084">
        <v>160006004</v>
      </c>
      <c r="J136" s="1084">
        <v>5</v>
      </c>
      <c r="L136" s="854">
        <f t="shared" si="4"/>
        <v>5.882352941176471</v>
      </c>
      <c r="M136" s="854">
        <f t="shared" si="5"/>
        <v>1.1764705882352942</v>
      </c>
    </row>
    <row r="137" spans="1:14" ht="16.5" customHeight="1">
      <c r="A137" s="1086" t="s">
        <v>3754</v>
      </c>
      <c r="B137" s="808" t="b">
        <v>1</v>
      </c>
      <c r="C137" s="1077" t="s">
        <v>233</v>
      </c>
      <c r="D137" s="1078" t="s">
        <v>3748</v>
      </c>
      <c r="E137" s="1084">
        <v>6</v>
      </c>
      <c r="F137" s="1084">
        <v>1.3</v>
      </c>
      <c r="G137" s="1084">
        <v>142</v>
      </c>
      <c r="H137" s="1080">
        <v>70</v>
      </c>
      <c r="I137" s="1080">
        <v>160006004</v>
      </c>
      <c r="J137" s="1080">
        <v>5</v>
      </c>
      <c r="L137" s="854">
        <f t="shared" si="4"/>
        <v>7.1428571428571432</v>
      </c>
      <c r="M137" s="854">
        <f t="shared" si="5"/>
        <v>1.4285714285714286</v>
      </c>
    </row>
    <row r="138" spans="1:14" ht="16.5" customHeight="1">
      <c r="A138" s="1086" t="s">
        <v>3754</v>
      </c>
      <c r="B138" s="808" t="b">
        <v>1</v>
      </c>
      <c r="C138" s="1077" t="s">
        <v>233</v>
      </c>
      <c r="D138" s="1078" t="s">
        <v>3748</v>
      </c>
      <c r="E138" s="1084">
        <v>7</v>
      </c>
      <c r="F138" s="1084">
        <v>1.3</v>
      </c>
      <c r="G138" s="1084">
        <v>144</v>
      </c>
      <c r="H138" s="1080">
        <v>55</v>
      </c>
      <c r="I138" s="1080">
        <v>160006004</v>
      </c>
      <c r="J138" s="1080">
        <v>5</v>
      </c>
      <c r="L138" s="854">
        <f t="shared" si="4"/>
        <v>9.0909090909090899</v>
      </c>
      <c r="M138" s="854">
        <f t="shared" si="5"/>
        <v>1.8181818181818181</v>
      </c>
    </row>
    <row r="139" spans="1:14" ht="16.5" customHeight="1">
      <c r="A139" s="1086" t="s">
        <v>3754</v>
      </c>
      <c r="B139" s="808" t="b">
        <v>1</v>
      </c>
      <c r="C139" s="1077" t="s">
        <v>233</v>
      </c>
      <c r="D139" s="1078" t="s">
        <v>3748</v>
      </c>
      <c r="E139" s="1084">
        <v>8</v>
      </c>
      <c r="F139" s="1084">
        <v>1.3</v>
      </c>
      <c r="G139" s="1084">
        <v>146</v>
      </c>
      <c r="H139" s="1080">
        <v>40</v>
      </c>
      <c r="I139" s="1080">
        <v>160006004</v>
      </c>
      <c r="J139" s="1080">
        <v>5</v>
      </c>
      <c r="L139" s="854">
        <f t="shared" si="4"/>
        <v>12.5</v>
      </c>
      <c r="M139" s="854">
        <f t="shared" si="5"/>
        <v>2.5</v>
      </c>
    </row>
    <row r="140" spans="1:14" ht="16.5" customHeight="1">
      <c r="A140" s="1086" t="s">
        <v>3754</v>
      </c>
      <c r="B140" s="808" t="b">
        <v>1</v>
      </c>
      <c r="C140" s="1077" t="s">
        <v>233</v>
      </c>
      <c r="D140" s="1078" t="s">
        <v>3748</v>
      </c>
      <c r="E140" s="1084">
        <v>9</v>
      </c>
      <c r="F140" s="1084">
        <v>1.3</v>
      </c>
      <c r="G140" s="1084">
        <v>148</v>
      </c>
      <c r="H140" s="1080">
        <v>25</v>
      </c>
      <c r="I140" s="1080">
        <v>160006004</v>
      </c>
      <c r="J140" s="1080">
        <v>5</v>
      </c>
      <c r="L140" s="854">
        <f t="shared" si="4"/>
        <v>20</v>
      </c>
      <c r="M140" s="854">
        <f t="shared" si="5"/>
        <v>4</v>
      </c>
    </row>
    <row r="141" spans="1:14" ht="16.5" customHeight="1">
      <c r="A141" s="1086" t="s">
        <v>3754</v>
      </c>
      <c r="B141" s="808" t="b">
        <v>1</v>
      </c>
      <c r="C141" s="1077" t="s">
        <v>233</v>
      </c>
      <c r="D141" s="1078" t="s">
        <v>3748</v>
      </c>
      <c r="E141" s="1084">
        <v>10</v>
      </c>
      <c r="F141" s="1084">
        <v>1.3</v>
      </c>
      <c r="G141" s="1084">
        <v>150</v>
      </c>
      <c r="H141" s="1080">
        <v>10</v>
      </c>
      <c r="I141" s="1080">
        <v>160006004</v>
      </c>
      <c r="J141" s="1080">
        <v>5</v>
      </c>
      <c r="L141" s="854">
        <f t="shared" si="4"/>
        <v>50</v>
      </c>
      <c r="M141" s="854">
        <f t="shared" si="5"/>
        <v>10</v>
      </c>
      <c r="N141" s="854">
        <f>SUM(L132:L141)</f>
        <v>124.87927706967955</v>
      </c>
    </row>
    <row r="142" spans="1:14" ht="16.5" customHeight="1">
      <c r="A142" s="1086" t="s">
        <v>3755</v>
      </c>
      <c r="B142" s="808" t="b">
        <v>1</v>
      </c>
      <c r="C142" s="1073" t="s">
        <v>233</v>
      </c>
      <c r="D142" s="1074" t="s">
        <v>3750</v>
      </c>
      <c r="E142" s="1083">
        <v>1</v>
      </c>
      <c r="F142" s="1083">
        <v>1.3</v>
      </c>
      <c r="G142" s="1083">
        <v>133</v>
      </c>
      <c r="H142" s="1083">
        <v>100</v>
      </c>
      <c r="I142" s="1083">
        <v>160006004</v>
      </c>
      <c r="J142" s="1083">
        <v>15</v>
      </c>
      <c r="L142" s="854">
        <f t="shared" si="4"/>
        <v>15</v>
      </c>
      <c r="M142" s="854">
        <f t="shared" si="5"/>
        <v>1</v>
      </c>
    </row>
    <row r="143" spans="1:14" ht="16.5" customHeight="1">
      <c r="A143" s="1086" t="s">
        <v>3755</v>
      </c>
      <c r="B143" s="808" t="b">
        <v>1</v>
      </c>
      <c r="C143" s="1073" t="s">
        <v>233</v>
      </c>
      <c r="D143" s="1074" t="s">
        <v>3750</v>
      </c>
      <c r="E143" s="1083">
        <v>2</v>
      </c>
      <c r="F143" s="1083">
        <v>1.3</v>
      </c>
      <c r="G143" s="1083">
        <v>136</v>
      </c>
      <c r="H143" s="1083">
        <v>100</v>
      </c>
      <c r="I143" s="1083">
        <v>160006004</v>
      </c>
      <c r="J143" s="1083">
        <v>15</v>
      </c>
      <c r="L143" s="854">
        <f t="shared" si="4"/>
        <v>15</v>
      </c>
      <c r="M143" s="854">
        <f t="shared" si="5"/>
        <v>1</v>
      </c>
    </row>
    <row r="144" spans="1:14" ht="16.5" customHeight="1">
      <c r="A144" s="1086" t="s">
        <v>3755</v>
      </c>
      <c r="B144" s="808" t="b">
        <v>1</v>
      </c>
      <c r="C144" s="1073" t="s">
        <v>233</v>
      </c>
      <c r="D144" s="1074" t="s">
        <v>3750</v>
      </c>
      <c r="E144" s="1083">
        <v>3</v>
      </c>
      <c r="F144" s="1083">
        <v>1.3</v>
      </c>
      <c r="G144" s="1083">
        <v>139</v>
      </c>
      <c r="H144" s="1083">
        <v>100</v>
      </c>
      <c r="I144" s="1083">
        <v>160006004</v>
      </c>
      <c r="J144" s="1083">
        <v>15</v>
      </c>
      <c r="L144" s="854">
        <f t="shared" si="4"/>
        <v>15</v>
      </c>
      <c r="M144" s="854">
        <f t="shared" si="5"/>
        <v>1</v>
      </c>
    </row>
    <row r="145" spans="1:14" ht="16.5" customHeight="1">
      <c r="A145" s="1086" t="s">
        <v>3755</v>
      </c>
      <c r="B145" s="808" t="b">
        <v>1</v>
      </c>
      <c r="C145" s="1073" t="s">
        <v>233</v>
      </c>
      <c r="D145" s="1074" t="s">
        <v>3750</v>
      </c>
      <c r="E145" s="1083">
        <v>4</v>
      </c>
      <c r="F145" s="1083">
        <v>1.3</v>
      </c>
      <c r="G145" s="1083">
        <v>142</v>
      </c>
      <c r="H145" s="1083">
        <v>95</v>
      </c>
      <c r="I145" s="1083">
        <v>160006004</v>
      </c>
      <c r="J145" s="1083">
        <v>15</v>
      </c>
      <c r="L145" s="854">
        <f t="shared" si="4"/>
        <v>15.789473684210526</v>
      </c>
      <c r="M145" s="854">
        <f t="shared" si="5"/>
        <v>1.0526315789473684</v>
      </c>
    </row>
    <row r="146" spans="1:14" ht="16.5" customHeight="1">
      <c r="A146" s="1086" t="s">
        <v>3755</v>
      </c>
      <c r="B146" s="808" t="b">
        <v>1</v>
      </c>
      <c r="C146" s="1073" t="s">
        <v>233</v>
      </c>
      <c r="D146" s="1074" t="s">
        <v>3750</v>
      </c>
      <c r="E146" s="1083">
        <v>5</v>
      </c>
      <c r="F146" s="1083">
        <v>1.3</v>
      </c>
      <c r="G146" s="1083">
        <v>145</v>
      </c>
      <c r="H146" s="1083">
        <v>85</v>
      </c>
      <c r="I146" s="1083">
        <v>160006004</v>
      </c>
      <c r="J146" s="1083">
        <v>15</v>
      </c>
      <c r="L146" s="854">
        <f t="shared" si="4"/>
        <v>17.647058823529413</v>
      </c>
      <c r="M146" s="854">
        <f t="shared" si="5"/>
        <v>1.1764705882352942</v>
      </c>
    </row>
    <row r="147" spans="1:14" ht="16.5" customHeight="1">
      <c r="A147" s="1086" t="s">
        <v>3755</v>
      </c>
      <c r="B147" s="808" t="b">
        <v>1</v>
      </c>
      <c r="C147" s="1073" t="s">
        <v>233</v>
      </c>
      <c r="D147" s="1074" t="s">
        <v>3750</v>
      </c>
      <c r="E147" s="1083">
        <v>6</v>
      </c>
      <c r="F147" s="1083">
        <v>1.3</v>
      </c>
      <c r="G147" s="1083">
        <v>148</v>
      </c>
      <c r="H147" s="1076">
        <v>70</v>
      </c>
      <c r="I147" s="1076">
        <v>160006004</v>
      </c>
      <c r="J147" s="1076">
        <v>15</v>
      </c>
      <c r="L147" s="854">
        <f t="shared" si="4"/>
        <v>21.428571428571431</v>
      </c>
      <c r="M147" s="854">
        <f t="shared" si="5"/>
        <v>1.4285714285714286</v>
      </c>
    </row>
    <row r="148" spans="1:14" ht="16.5" customHeight="1">
      <c r="A148" s="1086" t="s">
        <v>3755</v>
      </c>
      <c r="B148" s="808" t="b">
        <v>1</v>
      </c>
      <c r="C148" s="1073" t="s">
        <v>233</v>
      </c>
      <c r="D148" s="1074" t="s">
        <v>3750</v>
      </c>
      <c r="E148" s="1083">
        <v>7</v>
      </c>
      <c r="F148" s="1083">
        <v>1.3</v>
      </c>
      <c r="G148" s="1083">
        <v>151</v>
      </c>
      <c r="H148" s="1076">
        <v>55</v>
      </c>
      <c r="I148" s="1076">
        <v>160006004</v>
      </c>
      <c r="J148" s="1076">
        <v>15</v>
      </c>
      <c r="L148" s="854">
        <f t="shared" si="4"/>
        <v>27.272727272727273</v>
      </c>
      <c r="M148" s="854">
        <f t="shared" si="5"/>
        <v>1.8181818181818181</v>
      </c>
    </row>
    <row r="149" spans="1:14" ht="16.5" customHeight="1">
      <c r="A149" s="1086" t="s">
        <v>3755</v>
      </c>
      <c r="B149" s="808" t="b">
        <v>1</v>
      </c>
      <c r="C149" s="1073" t="s">
        <v>233</v>
      </c>
      <c r="D149" s="1074" t="s">
        <v>3750</v>
      </c>
      <c r="E149" s="1083">
        <v>8</v>
      </c>
      <c r="F149" s="1083">
        <v>1.3</v>
      </c>
      <c r="G149" s="1083">
        <v>154</v>
      </c>
      <c r="H149" s="1076">
        <v>40</v>
      </c>
      <c r="I149" s="1076">
        <v>160006004</v>
      </c>
      <c r="J149" s="1076">
        <v>15</v>
      </c>
      <c r="L149" s="854">
        <f t="shared" si="4"/>
        <v>37.5</v>
      </c>
      <c r="M149" s="854">
        <f t="shared" si="5"/>
        <v>2.5</v>
      </c>
    </row>
    <row r="150" spans="1:14" ht="16.5" customHeight="1">
      <c r="A150" s="1086" t="s">
        <v>3755</v>
      </c>
      <c r="B150" s="808" t="b">
        <v>1</v>
      </c>
      <c r="C150" s="1073" t="s">
        <v>233</v>
      </c>
      <c r="D150" s="1074" t="s">
        <v>3750</v>
      </c>
      <c r="E150" s="1083">
        <v>9</v>
      </c>
      <c r="F150" s="1083">
        <v>1.3</v>
      </c>
      <c r="G150" s="1083">
        <v>157</v>
      </c>
      <c r="H150" s="1076">
        <v>25</v>
      </c>
      <c r="I150" s="1076">
        <v>160006004</v>
      </c>
      <c r="J150" s="1076">
        <v>15</v>
      </c>
      <c r="L150" s="854">
        <f t="shared" si="4"/>
        <v>60</v>
      </c>
      <c r="M150" s="854">
        <f t="shared" si="5"/>
        <v>4</v>
      </c>
    </row>
    <row r="151" spans="1:14" ht="16.5" customHeight="1">
      <c r="A151" s="1086" t="s">
        <v>3755</v>
      </c>
      <c r="B151" s="808" t="b">
        <v>1</v>
      </c>
      <c r="C151" s="1073" t="s">
        <v>233</v>
      </c>
      <c r="D151" s="1074" t="s">
        <v>3750</v>
      </c>
      <c r="E151" s="1083">
        <v>10</v>
      </c>
      <c r="F151" s="1083">
        <v>1.3</v>
      </c>
      <c r="G151" s="1083">
        <v>160</v>
      </c>
      <c r="H151" s="1076">
        <v>10</v>
      </c>
      <c r="I151" s="1076">
        <v>160006004</v>
      </c>
      <c r="J151" s="1076">
        <v>15</v>
      </c>
      <c r="L151" s="854">
        <f t="shared" si="4"/>
        <v>150</v>
      </c>
      <c r="M151" s="854">
        <f t="shared" si="5"/>
        <v>10</v>
      </c>
      <c r="N151" s="854">
        <f>SUM(L142:L151)</f>
        <v>374.63783120903861</v>
      </c>
    </row>
    <row r="152" spans="1:14" ht="16.5" customHeight="1">
      <c r="A152" s="1086" t="s">
        <v>3756</v>
      </c>
      <c r="B152" s="808" t="b">
        <v>1</v>
      </c>
      <c r="C152" s="1077" t="s">
        <v>233</v>
      </c>
      <c r="D152" s="1078" t="s">
        <v>3752</v>
      </c>
      <c r="E152" s="1084">
        <v>1</v>
      </c>
      <c r="F152" s="1084">
        <v>1.3</v>
      </c>
      <c r="G152" s="1084">
        <v>135</v>
      </c>
      <c r="H152" s="1084">
        <v>100</v>
      </c>
      <c r="I152" s="1084">
        <v>160006004</v>
      </c>
      <c r="J152" s="1084">
        <v>25</v>
      </c>
      <c r="L152" s="854">
        <f t="shared" si="4"/>
        <v>25</v>
      </c>
      <c r="M152" s="854">
        <f t="shared" si="5"/>
        <v>1</v>
      </c>
    </row>
    <row r="153" spans="1:14" ht="16.5" customHeight="1">
      <c r="A153" s="1086" t="s">
        <v>3756</v>
      </c>
      <c r="B153" s="808" t="b">
        <v>1</v>
      </c>
      <c r="C153" s="1077" t="s">
        <v>233</v>
      </c>
      <c r="D153" s="1078" t="s">
        <v>3752</v>
      </c>
      <c r="E153" s="1084">
        <v>2</v>
      </c>
      <c r="F153" s="1084">
        <v>1.3</v>
      </c>
      <c r="G153" s="1084">
        <v>140</v>
      </c>
      <c r="H153" s="1084">
        <v>100</v>
      </c>
      <c r="I153" s="1084">
        <v>160006004</v>
      </c>
      <c r="J153" s="1084">
        <v>25</v>
      </c>
      <c r="L153" s="854">
        <f t="shared" si="4"/>
        <v>25</v>
      </c>
      <c r="M153" s="854">
        <f t="shared" si="5"/>
        <v>1</v>
      </c>
    </row>
    <row r="154" spans="1:14" ht="16.5" customHeight="1">
      <c r="A154" s="1086" t="s">
        <v>3756</v>
      </c>
      <c r="B154" s="808" t="b">
        <v>1</v>
      </c>
      <c r="C154" s="1077" t="s">
        <v>233</v>
      </c>
      <c r="D154" s="1078" t="s">
        <v>3752</v>
      </c>
      <c r="E154" s="1084">
        <v>3</v>
      </c>
      <c r="F154" s="1084">
        <v>1.3</v>
      </c>
      <c r="G154" s="1084">
        <v>145</v>
      </c>
      <c r="H154" s="1084">
        <v>100</v>
      </c>
      <c r="I154" s="1084">
        <v>160006004</v>
      </c>
      <c r="J154" s="1084">
        <v>25</v>
      </c>
      <c r="L154" s="854">
        <f t="shared" si="4"/>
        <v>25</v>
      </c>
      <c r="M154" s="854">
        <f t="shared" si="5"/>
        <v>1</v>
      </c>
    </row>
    <row r="155" spans="1:14" ht="16.5" customHeight="1">
      <c r="A155" s="1086" t="s">
        <v>3756</v>
      </c>
      <c r="B155" s="808" t="b">
        <v>1</v>
      </c>
      <c r="C155" s="1077" t="s">
        <v>233</v>
      </c>
      <c r="D155" s="1078" t="s">
        <v>3752</v>
      </c>
      <c r="E155" s="1084">
        <v>4</v>
      </c>
      <c r="F155" s="1084">
        <v>1.3</v>
      </c>
      <c r="G155" s="1084">
        <v>150</v>
      </c>
      <c r="H155" s="1084">
        <v>70</v>
      </c>
      <c r="I155" s="1084">
        <v>160006004</v>
      </c>
      <c r="J155" s="1084">
        <v>25</v>
      </c>
      <c r="L155" s="854">
        <f t="shared" si="4"/>
        <v>35.714285714285715</v>
      </c>
      <c r="M155" s="854">
        <f t="shared" si="5"/>
        <v>1.4285714285714286</v>
      </c>
    </row>
    <row r="156" spans="1:14" ht="16.5" customHeight="1">
      <c r="A156" s="1086" t="s">
        <v>3756</v>
      </c>
      <c r="B156" s="808" t="b">
        <v>1</v>
      </c>
      <c r="C156" s="1077" t="s">
        <v>233</v>
      </c>
      <c r="D156" s="1078" t="s">
        <v>3752</v>
      </c>
      <c r="E156" s="1084">
        <v>5</v>
      </c>
      <c r="F156" s="1084">
        <v>1.3</v>
      </c>
      <c r="G156" s="1084">
        <v>155</v>
      </c>
      <c r="H156" s="1084">
        <v>50</v>
      </c>
      <c r="I156" s="1084">
        <v>160006004</v>
      </c>
      <c r="J156" s="1084">
        <v>25</v>
      </c>
      <c r="L156" s="854">
        <f t="shared" si="4"/>
        <v>50</v>
      </c>
      <c r="M156" s="854">
        <f t="shared" si="5"/>
        <v>2</v>
      </c>
    </row>
    <row r="157" spans="1:14" ht="16.5" customHeight="1">
      <c r="A157" s="1086" t="s">
        <v>3756</v>
      </c>
      <c r="B157" s="808" t="b">
        <v>1</v>
      </c>
      <c r="C157" s="1077" t="s">
        <v>233</v>
      </c>
      <c r="D157" s="1078" t="s">
        <v>3752</v>
      </c>
      <c r="E157" s="1084">
        <v>6</v>
      </c>
      <c r="F157" s="1084">
        <v>1.3</v>
      </c>
      <c r="G157" s="1084">
        <v>160</v>
      </c>
      <c r="H157" s="1081">
        <v>23</v>
      </c>
      <c r="I157" s="1081">
        <v>160006004</v>
      </c>
      <c r="J157" s="1081">
        <v>25</v>
      </c>
      <c r="L157" s="854">
        <f t="shared" si="4"/>
        <v>108.69565217391303</v>
      </c>
      <c r="M157" s="854">
        <f t="shared" si="5"/>
        <v>4.3478260869565215</v>
      </c>
    </row>
    <row r="158" spans="1:14" ht="16.5" customHeight="1">
      <c r="A158" s="1086" t="s">
        <v>3756</v>
      </c>
      <c r="B158" s="808" t="b">
        <v>1</v>
      </c>
      <c r="C158" s="1077" t="s">
        <v>233</v>
      </c>
      <c r="D158" s="1078" t="s">
        <v>3752</v>
      </c>
      <c r="E158" s="1084">
        <v>7</v>
      </c>
      <c r="F158" s="1084">
        <v>1.3</v>
      </c>
      <c r="G158" s="1084">
        <v>165</v>
      </c>
      <c r="H158" s="1081">
        <v>11</v>
      </c>
      <c r="I158" s="1081">
        <v>160006004</v>
      </c>
      <c r="J158" s="1081">
        <v>25</v>
      </c>
      <c r="L158" s="854">
        <f t="shared" si="4"/>
        <v>227.27272727272728</v>
      </c>
      <c r="M158" s="854">
        <f t="shared" si="5"/>
        <v>9.0909090909090917</v>
      </c>
    </row>
    <row r="159" spans="1:14" ht="16.5" customHeight="1">
      <c r="A159" s="1086" t="s">
        <v>3756</v>
      </c>
      <c r="B159" s="808" t="b">
        <v>1</v>
      </c>
      <c r="C159" s="1077" t="s">
        <v>233</v>
      </c>
      <c r="D159" s="1078" t="s">
        <v>3752</v>
      </c>
      <c r="E159" s="1084">
        <v>8</v>
      </c>
      <c r="F159" s="1084">
        <v>1.3</v>
      </c>
      <c r="G159" s="1084">
        <v>170</v>
      </c>
      <c r="H159" s="1081">
        <v>9</v>
      </c>
      <c r="I159" s="1081">
        <v>160006004</v>
      </c>
      <c r="J159" s="1081">
        <v>25</v>
      </c>
      <c r="L159" s="854">
        <f t="shared" si="4"/>
        <v>277.77777777777777</v>
      </c>
      <c r="M159" s="854">
        <f t="shared" si="5"/>
        <v>11.111111111111111</v>
      </c>
    </row>
    <row r="160" spans="1:14" ht="16.5" customHeight="1">
      <c r="A160" s="1086" t="s">
        <v>3756</v>
      </c>
      <c r="B160" s="808" t="b">
        <v>1</v>
      </c>
      <c r="C160" s="1077" t="s">
        <v>233</v>
      </c>
      <c r="D160" s="1078" t="s">
        <v>3752</v>
      </c>
      <c r="E160" s="1084">
        <v>9</v>
      </c>
      <c r="F160" s="1084">
        <v>1.3</v>
      </c>
      <c r="G160" s="1084">
        <v>175</v>
      </c>
      <c r="H160" s="1081">
        <v>7</v>
      </c>
      <c r="I160" s="1081">
        <v>160006004</v>
      </c>
      <c r="J160" s="1081">
        <v>25</v>
      </c>
      <c r="L160" s="854">
        <f t="shared" si="4"/>
        <v>357.14285714285717</v>
      </c>
      <c r="M160" s="854">
        <f t="shared" si="5"/>
        <v>14.285714285714286</v>
      </c>
    </row>
    <row r="161" spans="1:14" ht="16.5" customHeight="1">
      <c r="A161" s="1086" t="s">
        <v>3756</v>
      </c>
      <c r="B161" s="808" t="b">
        <v>1</v>
      </c>
      <c r="C161" s="1077" t="s">
        <v>233</v>
      </c>
      <c r="D161" s="1078" t="s">
        <v>3752</v>
      </c>
      <c r="E161" s="1084">
        <v>10</v>
      </c>
      <c r="F161" s="1084">
        <v>1.3</v>
      </c>
      <c r="G161" s="1084">
        <v>180</v>
      </c>
      <c r="H161" s="1081">
        <v>2</v>
      </c>
      <c r="I161" s="1081">
        <v>160006004</v>
      </c>
      <c r="J161" s="1081">
        <v>25</v>
      </c>
      <c r="L161" s="854">
        <f t="shared" si="4"/>
        <v>1250</v>
      </c>
      <c r="M161" s="854">
        <f t="shared" si="5"/>
        <v>50</v>
      </c>
      <c r="N161" s="854">
        <f>SUM(L152:L161)</f>
        <v>2381.603300081561</v>
      </c>
    </row>
    <row r="162" spans="1:14" ht="16.5" customHeight="1">
      <c r="A162" s="1087" t="s">
        <v>3753</v>
      </c>
      <c r="B162" s="808" t="b">
        <v>1</v>
      </c>
      <c r="C162" s="1073" t="s">
        <v>234</v>
      </c>
      <c r="D162" s="1074" t="s">
        <v>228</v>
      </c>
      <c r="E162" s="1083">
        <v>1</v>
      </c>
      <c r="F162" s="1083">
        <v>1.3</v>
      </c>
      <c r="G162" s="1083">
        <v>131</v>
      </c>
      <c r="H162" s="1083">
        <v>100</v>
      </c>
      <c r="I162" s="1083">
        <v>160006005</v>
      </c>
      <c r="J162" s="1083">
        <v>3</v>
      </c>
      <c r="L162" s="854">
        <f t="shared" si="4"/>
        <v>3</v>
      </c>
      <c r="M162" s="854">
        <f t="shared" si="5"/>
        <v>1</v>
      </c>
    </row>
    <row r="163" spans="1:14" ht="16.5" customHeight="1">
      <c r="A163" s="1087" t="s">
        <v>3753</v>
      </c>
      <c r="B163" s="808" t="b">
        <v>1</v>
      </c>
      <c r="C163" s="1073" t="s">
        <v>234</v>
      </c>
      <c r="D163" s="1074" t="s">
        <v>228</v>
      </c>
      <c r="E163" s="1083">
        <v>2</v>
      </c>
      <c r="F163" s="1083">
        <v>1.3</v>
      </c>
      <c r="G163" s="1083">
        <v>132</v>
      </c>
      <c r="H163" s="1083">
        <v>100</v>
      </c>
      <c r="I163" s="1083">
        <v>160006005</v>
      </c>
      <c r="J163" s="1083">
        <v>3</v>
      </c>
      <c r="L163" s="854">
        <f t="shared" si="4"/>
        <v>3</v>
      </c>
      <c r="M163" s="854">
        <f t="shared" si="5"/>
        <v>1</v>
      </c>
    </row>
    <row r="164" spans="1:14" ht="16.5" customHeight="1">
      <c r="A164" s="1087" t="s">
        <v>3753</v>
      </c>
      <c r="B164" s="808" t="b">
        <v>1</v>
      </c>
      <c r="C164" s="1073" t="s">
        <v>234</v>
      </c>
      <c r="D164" s="1074" t="s">
        <v>228</v>
      </c>
      <c r="E164" s="1083">
        <v>3</v>
      </c>
      <c r="F164" s="1083">
        <v>1.3</v>
      </c>
      <c r="G164" s="1083">
        <v>133</v>
      </c>
      <c r="H164" s="1083">
        <v>100</v>
      </c>
      <c r="I164" s="1083">
        <v>160006005</v>
      </c>
      <c r="J164" s="1083">
        <v>3</v>
      </c>
      <c r="L164" s="854">
        <f t="shared" si="4"/>
        <v>3</v>
      </c>
      <c r="M164" s="854">
        <f t="shared" si="5"/>
        <v>1</v>
      </c>
    </row>
    <row r="165" spans="1:14" ht="16.5" customHeight="1">
      <c r="A165" s="1087" t="s">
        <v>3753</v>
      </c>
      <c r="B165" s="808" t="b">
        <v>1</v>
      </c>
      <c r="C165" s="1073" t="s">
        <v>234</v>
      </c>
      <c r="D165" s="1074" t="s">
        <v>228</v>
      </c>
      <c r="E165" s="1083">
        <v>4</v>
      </c>
      <c r="F165" s="1083">
        <v>1.3</v>
      </c>
      <c r="G165" s="1083">
        <v>134</v>
      </c>
      <c r="H165" s="1083">
        <v>95</v>
      </c>
      <c r="I165" s="1083">
        <v>160006005</v>
      </c>
      <c r="J165" s="1083">
        <v>3</v>
      </c>
      <c r="L165" s="854">
        <f t="shared" si="4"/>
        <v>3.1578947368421053</v>
      </c>
      <c r="M165" s="854">
        <f t="shared" si="5"/>
        <v>1.0526315789473684</v>
      </c>
    </row>
    <row r="166" spans="1:14" ht="16.5" customHeight="1">
      <c r="A166" s="1087" t="s">
        <v>3753</v>
      </c>
      <c r="B166" s="808" t="b">
        <v>1</v>
      </c>
      <c r="C166" s="1073" t="s">
        <v>234</v>
      </c>
      <c r="D166" s="1074" t="s">
        <v>228</v>
      </c>
      <c r="E166" s="1083">
        <v>5</v>
      </c>
      <c r="F166" s="1083">
        <v>1.3</v>
      </c>
      <c r="G166" s="1083">
        <v>135</v>
      </c>
      <c r="H166" s="1083">
        <v>85</v>
      </c>
      <c r="I166" s="1083">
        <v>160006005</v>
      </c>
      <c r="J166" s="1083">
        <v>3</v>
      </c>
      <c r="L166" s="854">
        <f t="shared" si="4"/>
        <v>3.5294117647058822</v>
      </c>
      <c r="M166" s="854">
        <f t="shared" si="5"/>
        <v>1.1764705882352942</v>
      </c>
    </row>
    <row r="167" spans="1:14" ht="16.5" customHeight="1">
      <c r="A167" s="1087" t="s">
        <v>3753</v>
      </c>
      <c r="B167" s="808" t="b">
        <v>1</v>
      </c>
      <c r="C167" s="1073" t="s">
        <v>234</v>
      </c>
      <c r="D167" s="1074" t="s">
        <v>228</v>
      </c>
      <c r="E167" s="1083">
        <v>6</v>
      </c>
      <c r="F167" s="1083">
        <v>1.3</v>
      </c>
      <c r="G167" s="1083">
        <v>136</v>
      </c>
      <c r="H167" s="1076">
        <v>70</v>
      </c>
      <c r="I167" s="1076">
        <v>160006005</v>
      </c>
      <c r="J167" s="1076">
        <v>3</v>
      </c>
      <c r="L167" s="854">
        <f t="shared" si="4"/>
        <v>4.2857142857142856</v>
      </c>
      <c r="M167" s="854">
        <f t="shared" si="5"/>
        <v>1.4285714285714286</v>
      </c>
    </row>
    <row r="168" spans="1:14" ht="16.5" customHeight="1">
      <c r="A168" s="1087" t="s">
        <v>3753</v>
      </c>
      <c r="B168" s="808" t="b">
        <v>1</v>
      </c>
      <c r="C168" s="1073" t="s">
        <v>234</v>
      </c>
      <c r="D168" s="1074" t="s">
        <v>228</v>
      </c>
      <c r="E168" s="1083">
        <v>7</v>
      </c>
      <c r="F168" s="1083">
        <v>1.3</v>
      </c>
      <c r="G168" s="1083">
        <v>137</v>
      </c>
      <c r="H168" s="1076">
        <v>55</v>
      </c>
      <c r="I168" s="1076">
        <v>160006005</v>
      </c>
      <c r="J168" s="1076">
        <v>3</v>
      </c>
      <c r="L168" s="854">
        <f t="shared" si="4"/>
        <v>5.4545454545454541</v>
      </c>
      <c r="M168" s="854">
        <f t="shared" si="5"/>
        <v>1.8181818181818181</v>
      </c>
    </row>
    <row r="169" spans="1:14" ht="16.5" customHeight="1">
      <c r="A169" s="1087" t="s">
        <v>3753</v>
      </c>
      <c r="B169" s="808" t="b">
        <v>1</v>
      </c>
      <c r="C169" s="1073" t="s">
        <v>234</v>
      </c>
      <c r="D169" s="1074" t="s">
        <v>228</v>
      </c>
      <c r="E169" s="1083">
        <v>8</v>
      </c>
      <c r="F169" s="1083">
        <v>1.3</v>
      </c>
      <c r="G169" s="1083">
        <v>138</v>
      </c>
      <c r="H169" s="1076">
        <v>40</v>
      </c>
      <c r="I169" s="1076">
        <v>160006005</v>
      </c>
      <c r="J169" s="1076">
        <v>3</v>
      </c>
      <c r="L169" s="854">
        <f t="shared" si="4"/>
        <v>7.5</v>
      </c>
      <c r="M169" s="854">
        <f t="shared" si="5"/>
        <v>2.5</v>
      </c>
    </row>
    <row r="170" spans="1:14" ht="16.5" customHeight="1">
      <c r="A170" s="1087" t="s">
        <v>3753</v>
      </c>
      <c r="B170" s="808" t="b">
        <v>1</v>
      </c>
      <c r="C170" s="1073" t="s">
        <v>234</v>
      </c>
      <c r="D170" s="1074" t="s">
        <v>228</v>
      </c>
      <c r="E170" s="1083">
        <v>9</v>
      </c>
      <c r="F170" s="1083">
        <v>1.3</v>
      </c>
      <c r="G170" s="1083">
        <v>139</v>
      </c>
      <c r="H170" s="1076">
        <v>25</v>
      </c>
      <c r="I170" s="1076">
        <v>160006005</v>
      </c>
      <c r="J170" s="1076">
        <v>3</v>
      </c>
      <c r="L170" s="854">
        <f t="shared" si="4"/>
        <v>12</v>
      </c>
      <c r="M170" s="854">
        <f t="shared" si="5"/>
        <v>4</v>
      </c>
    </row>
    <row r="171" spans="1:14" ht="16.5" customHeight="1">
      <c r="A171" s="1087" t="s">
        <v>3753</v>
      </c>
      <c r="B171" s="808" t="b">
        <v>1</v>
      </c>
      <c r="C171" s="1073" t="s">
        <v>234</v>
      </c>
      <c r="D171" s="1074" t="s">
        <v>228</v>
      </c>
      <c r="E171" s="1083">
        <v>10</v>
      </c>
      <c r="F171" s="1083">
        <v>1.3</v>
      </c>
      <c r="G171" s="1083">
        <v>140</v>
      </c>
      <c r="H171" s="1076">
        <v>10</v>
      </c>
      <c r="I171" s="1076">
        <v>160006005</v>
      </c>
      <c r="J171" s="1076">
        <v>3</v>
      </c>
      <c r="L171" s="854">
        <f t="shared" si="4"/>
        <v>30</v>
      </c>
      <c r="M171" s="854">
        <f t="shared" si="5"/>
        <v>10</v>
      </c>
      <c r="N171" s="854">
        <f>SUM(L162:L171)</f>
        <v>74.927566241807725</v>
      </c>
    </row>
    <row r="172" spans="1:14" ht="16.5" customHeight="1">
      <c r="A172" s="1087" t="s">
        <v>3754</v>
      </c>
      <c r="B172" s="808" t="b">
        <v>1</v>
      </c>
      <c r="C172" s="1077" t="s">
        <v>234</v>
      </c>
      <c r="D172" s="1078" t="s">
        <v>3748</v>
      </c>
      <c r="E172" s="1084">
        <v>1</v>
      </c>
      <c r="F172" s="1084">
        <v>1.3</v>
      </c>
      <c r="G172" s="1084">
        <v>132</v>
      </c>
      <c r="H172" s="1084">
        <v>100</v>
      </c>
      <c r="I172" s="1084">
        <v>160006005</v>
      </c>
      <c r="J172" s="1084">
        <v>5</v>
      </c>
      <c r="L172" s="854">
        <f t="shared" si="4"/>
        <v>5</v>
      </c>
      <c r="M172" s="854">
        <f t="shared" si="5"/>
        <v>1</v>
      </c>
    </row>
    <row r="173" spans="1:14" ht="16.5" customHeight="1">
      <c r="A173" s="1087" t="s">
        <v>3754</v>
      </c>
      <c r="B173" s="808" t="b">
        <v>1</v>
      </c>
      <c r="C173" s="1077" t="s">
        <v>234</v>
      </c>
      <c r="D173" s="1078" t="s">
        <v>3748</v>
      </c>
      <c r="E173" s="1084">
        <v>2</v>
      </c>
      <c r="F173" s="1084">
        <v>1.3</v>
      </c>
      <c r="G173" s="1084">
        <v>134</v>
      </c>
      <c r="H173" s="1084">
        <v>100</v>
      </c>
      <c r="I173" s="1084">
        <v>160006005</v>
      </c>
      <c r="J173" s="1084">
        <v>5</v>
      </c>
      <c r="L173" s="854">
        <f t="shared" si="4"/>
        <v>5</v>
      </c>
      <c r="M173" s="854">
        <f t="shared" si="5"/>
        <v>1</v>
      </c>
    </row>
    <row r="174" spans="1:14" ht="16.5" customHeight="1">
      <c r="A174" s="1087" t="s">
        <v>3754</v>
      </c>
      <c r="B174" s="808" t="b">
        <v>1</v>
      </c>
      <c r="C174" s="1077" t="s">
        <v>234</v>
      </c>
      <c r="D174" s="1078" t="s">
        <v>3748</v>
      </c>
      <c r="E174" s="1084">
        <v>3</v>
      </c>
      <c r="F174" s="1084">
        <v>1.3</v>
      </c>
      <c r="G174" s="1084">
        <v>136</v>
      </c>
      <c r="H174" s="1084">
        <v>100</v>
      </c>
      <c r="I174" s="1084">
        <v>160006005</v>
      </c>
      <c r="J174" s="1084">
        <v>5</v>
      </c>
      <c r="L174" s="854">
        <f t="shared" si="4"/>
        <v>5</v>
      </c>
      <c r="M174" s="854">
        <f t="shared" si="5"/>
        <v>1</v>
      </c>
    </row>
    <row r="175" spans="1:14" ht="16.5" customHeight="1">
      <c r="A175" s="1087" t="s">
        <v>3754</v>
      </c>
      <c r="B175" s="808" t="b">
        <v>1</v>
      </c>
      <c r="C175" s="1077" t="s">
        <v>234</v>
      </c>
      <c r="D175" s="1078" t="s">
        <v>3748</v>
      </c>
      <c r="E175" s="1084">
        <v>4</v>
      </c>
      <c r="F175" s="1084">
        <v>1.3</v>
      </c>
      <c r="G175" s="1084">
        <v>138</v>
      </c>
      <c r="H175" s="1084">
        <v>95</v>
      </c>
      <c r="I175" s="1084">
        <v>160006005</v>
      </c>
      <c r="J175" s="1084">
        <v>5</v>
      </c>
      <c r="L175" s="854">
        <f t="shared" si="4"/>
        <v>5.2631578947368416</v>
      </c>
      <c r="M175" s="854">
        <f t="shared" si="5"/>
        <v>1.0526315789473684</v>
      </c>
    </row>
    <row r="176" spans="1:14" ht="16.5" customHeight="1">
      <c r="A176" s="1087" t="s">
        <v>3754</v>
      </c>
      <c r="B176" s="808" t="b">
        <v>1</v>
      </c>
      <c r="C176" s="1077" t="s">
        <v>234</v>
      </c>
      <c r="D176" s="1078" t="s">
        <v>3748</v>
      </c>
      <c r="E176" s="1084">
        <v>5</v>
      </c>
      <c r="F176" s="1084">
        <v>1.3</v>
      </c>
      <c r="G176" s="1084">
        <v>140</v>
      </c>
      <c r="H176" s="1084">
        <v>85</v>
      </c>
      <c r="I176" s="1084">
        <v>160006005</v>
      </c>
      <c r="J176" s="1084">
        <v>5</v>
      </c>
      <c r="L176" s="854">
        <f t="shared" si="4"/>
        <v>5.882352941176471</v>
      </c>
      <c r="M176" s="854">
        <f t="shared" si="5"/>
        <v>1.1764705882352942</v>
      </c>
    </row>
    <row r="177" spans="1:14" ht="16.5" customHeight="1">
      <c r="A177" s="1087" t="s">
        <v>3754</v>
      </c>
      <c r="B177" s="808" t="b">
        <v>1</v>
      </c>
      <c r="C177" s="1077" t="s">
        <v>234</v>
      </c>
      <c r="D177" s="1078" t="s">
        <v>3748</v>
      </c>
      <c r="E177" s="1084">
        <v>6</v>
      </c>
      <c r="F177" s="1084">
        <v>1.3</v>
      </c>
      <c r="G177" s="1084">
        <v>142</v>
      </c>
      <c r="H177" s="1080">
        <v>70</v>
      </c>
      <c r="I177" s="1080">
        <v>160006005</v>
      </c>
      <c r="J177" s="1080">
        <v>5</v>
      </c>
      <c r="L177" s="854">
        <f t="shared" si="4"/>
        <v>7.1428571428571432</v>
      </c>
      <c r="M177" s="854">
        <f t="shared" si="5"/>
        <v>1.4285714285714286</v>
      </c>
    </row>
    <row r="178" spans="1:14" ht="16.5" customHeight="1">
      <c r="A178" s="1087" t="s">
        <v>3754</v>
      </c>
      <c r="B178" s="808" t="b">
        <v>1</v>
      </c>
      <c r="C178" s="1077" t="s">
        <v>234</v>
      </c>
      <c r="D178" s="1078" t="s">
        <v>3748</v>
      </c>
      <c r="E178" s="1084">
        <v>7</v>
      </c>
      <c r="F178" s="1084">
        <v>1.3</v>
      </c>
      <c r="G178" s="1084">
        <v>144</v>
      </c>
      <c r="H178" s="1080">
        <v>55</v>
      </c>
      <c r="I178" s="1080">
        <v>160006005</v>
      </c>
      <c r="J178" s="1080">
        <v>5</v>
      </c>
      <c r="L178" s="854">
        <f t="shared" si="4"/>
        <v>9.0909090909090899</v>
      </c>
      <c r="M178" s="854">
        <f t="shared" si="5"/>
        <v>1.8181818181818181</v>
      </c>
    </row>
    <row r="179" spans="1:14" ht="16.5" customHeight="1">
      <c r="A179" s="1087" t="s">
        <v>3754</v>
      </c>
      <c r="B179" s="808" t="b">
        <v>1</v>
      </c>
      <c r="C179" s="1077" t="s">
        <v>234</v>
      </c>
      <c r="D179" s="1078" t="s">
        <v>3748</v>
      </c>
      <c r="E179" s="1084">
        <v>8</v>
      </c>
      <c r="F179" s="1084">
        <v>1.3</v>
      </c>
      <c r="G179" s="1084">
        <v>146</v>
      </c>
      <c r="H179" s="1080">
        <v>40</v>
      </c>
      <c r="I179" s="1080">
        <v>160006005</v>
      </c>
      <c r="J179" s="1080">
        <v>5</v>
      </c>
      <c r="L179" s="854">
        <f t="shared" si="4"/>
        <v>12.5</v>
      </c>
      <c r="M179" s="854">
        <f t="shared" si="5"/>
        <v>2.5</v>
      </c>
    </row>
    <row r="180" spans="1:14" ht="16.5" customHeight="1">
      <c r="A180" s="1087" t="s">
        <v>3754</v>
      </c>
      <c r="B180" s="808" t="b">
        <v>1</v>
      </c>
      <c r="C180" s="1077" t="s">
        <v>234</v>
      </c>
      <c r="D180" s="1078" t="s">
        <v>3748</v>
      </c>
      <c r="E180" s="1084">
        <v>9</v>
      </c>
      <c r="F180" s="1084">
        <v>1.3</v>
      </c>
      <c r="G180" s="1084">
        <v>148</v>
      </c>
      <c r="H180" s="1080">
        <v>25</v>
      </c>
      <c r="I180" s="1080">
        <v>160006005</v>
      </c>
      <c r="J180" s="1080">
        <v>5</v>
      </c>
      <c r="L180" s="854">
        <f t="shared" si="4"/>
        <v>20</v>
      </c>
      <c r="M180" s="854">
        <f t="shared" si="5"/>
        <v>4</v>
      </c>
    </row>
    <row r="181" spans="1:14" ht="16.5" customHeight="1">
      <c r="A181" s="1087" t="s">
        <v>3754</v>
      </c>
      <c r="B181" s="808" t="b">
        <v>1</v>
      </c>
      <c r="C181" s="1077" t="s">
        <v>234</v>
      </c>
      <c r="D181" s="1078" t="s">
        <v>3748</v>
      </c>
      <c r="E181" s="1084">
        <v>10</v>
      </c>
      <c r="F181" s="1084">
        <v>1.3</v>
      </c>
      <c r="G181" s="1084">
        <v>150</v>
      </c>
      <c r="H181" s="1080">
        <v>10</v>
      </c>
      <c r="I181" s="1080">
        <v>160006005</v>
      </c>
      <c r="J181" s="1080">
        <v>5</v>
      </c>
      <c r="L181" s="854">
        <f t="shared" si="4"/>
        <v>50</v>
      </c>
      <c r="M181" s="854">
        <f t="shared" si="5"/>
        <v>10</v>
      </c>
      <c r="N181" s="854">
        <f>SUM(L172:L181)</f>
        <v>124.87927706967955</v>
      </c>
    </row>
    <row r="182" spans="1:14" ht="16.5" customHeight="1">
      <c r="A182" s="1087" t="s">
        <v>3755</v>
      </c>
      <c r="B182" s="808" t="b">
        <v>1</v>
      </c>
      <c r="C182" s="1073" t="s">
        <v>234</v>
      </c>
      <c r="D182" s="1074" t="s">
        <v>3750</v>
      </c>
      <c r="E182" s="1083">
        <v>1</v>
      </c>
      <c r="F182" s="1083">
        <v>1.3</v>
      </c>
      <c r="G182" s="1083">
        <v>133</v>
      </c>
      <c r="H182" s="1083">
        <v>100</v>
      </c>
      <c r="I182" s="1083">
        <v>160006005</v>
      </c>
      <c r="J182" s="1083">
        <v>15</v>
      </c>
      <c r="L182" s="854">
        <f t="shared" si="4"/>
        <v>15</v>
      </c>
      <c r="M182" s="854">
        <f t="shared" si="5"/>
        <v>1</v>
      </c>
    </row>
    <row r="183" spans="1:14" ht="16.5" customHeight="1">
      <c r="A183" s="1087" t="s">
        <v>3755</v>
      </c>
      <c r="B183" s="808" t="b">
        <v>1</v>
      </c>
      <c r="C183" s="1073" t="s">
        <v>234</v>
      </c>
      <c r="D183" s="1074" t="s">
        <v>3750</v>
      </c>
      <c r="E183" s="1083">
        <v>2</v>
      </c>
      <c r="F183" s="1083">
        <v>1.3</v>
      </c>
      <c r="G183" s="1083">
        <v>136</v>
      </c>
      <c r="H183" s="1083">
        <v>100</v>
      </c>
      <c r="I183" s="1083">
        <v>160006005</v>
      </c>
      <c r="J183" s="1083">
        <v>15</v>
      </c>
      <c r="L183" s="854">
        <f t="shared" si="4"/>
        <v>15</v>
      </c>
      <c r="M183" s="854">
        <f t="shared" si="5"/>
        <v>1</v>
      </c>
    </row>
    <row r="184" spans="1:14" ht="16.5" customHeight="1">
      <c r="A184" s="1087" t="s">
        <v>3755</v>
      </c>
      <c r="B184" s="808" t="b">
        <v>1</v>
      </c>
      <c r="C184" s="1073" t="s">
        <v>234</v>
      </c>
      <c r="D184" s="1074" t="s">
        <v>3750</v>
      </c>
      <c r="E184" s="1083">
        <v>3</v>
      </c>
      <c r="F184" s="1083">
        <v>1.3</v>
      </c>
      <c r="G184" s="1083">
        <v>139</v>
      </c>
      <c r="H184" s="1083">
        <v>100</v>
      </c>
      <c r="I184" s="1083">
        <v>160006005</v>
      </c>
      <c r="J184" s="1083">
        <v>15</v>
      </c>
      <c r="L184" s="854">
        <f t="shared" si="4"/>
        <v>15</v>
      </c>
      <c r="M184" s="854">
        <f t="shared" si="5"/>
        <v>1</v>
      </c>
    </row>
    <row r="185" spans="1:14" ht="16.5" customHeight="1">
      <c r="A185" s="1087" t="s">
        <v>3755</v>
      </c>
      <c r="B185" s="808" t="b">
        <v>1</v>
      </c>
      <c r="C185" s="1073" t="s">
        <v>234</v>
      </c>
      <c r="D185" s="1074" t="s">
        <v>3750</v>
      </c>
      <c r="E185" s="1083">
        <v>4</v>
      </c>
      <c r="F185" s="1083">
        <v>1.3</v>
      </c>
      <c r="G185" s="1083">
        <v>142</v>
      </c>
      <c r="H185" s="1083">
        <v>95</v>
      </c>
      <c r="I185" s="1083">
        <v>160006005</v>
      </c>
      <c r="J185" s="1083">
        <v>15</v>
      </c>
      <c r="L185" s="854">
        <f t="shared" si="4"/>
        <v>15.789473684210526</v>
      </c>
      <c r="M185" s="854">
        <f t="shared" si="5"/>
        <v>1.0526315789473684</v>
      </c>
    </row>
    <row r="186" spans="1:14" ht="16.5" customHeight="1">
      <c r="A186" s="1087" t="s">
        <v>3755</v>
      </c>
      <c r="B186" s="808" t="b">
        <v>1</v>
      </c>
      <c r="C186" s="1073" t="s">
        <v>234</v>
      </c>
      <c r="D186" s="1074" t="s">
        <v>3750</v>
      </c>
      <c r="E186" s="1083">
        <v>5</v>
      </c>
      <c r="F186" s="1083">
        <v>1.3</v>
      </c>
      <c r="G186" s="1083">
        <v>145</v>
      </c>
      <c r="H186" s="1083">
        <v>85</v>
      </c>
      <c r="I186" s="1083">
        <v>160006005</v>
      </c>
      <c r="J186" s="1083">
        <v>15</v>
      </c>
      <c r="L186" s="854">
        <f t="shared" si="4"/>
        <v>17.647058823529413</v>
      </c>
      <c r="M186" s="854">
        <f t="shared" si="5"/>
        <v>1.1764705882352942</v>
      </c>
    </row>
    <row r="187" spans="1:14" ht="16.5" customHeight="1">
      <c r="A187" s="1087" t="s">
        <v>3755</v>
      </c>
      <c r="B187" s="808" t="b">
        <v>1</v>
      </c>
      <c r="C187" s="1073" t="s">
        <v>234</v>
      </c>
      <c r="D187" s="1074" t="s">
        <v>3750</v>
      </c>
      <c r="E187" s="1083">
        <v>6</v>
      </c>
      <c r="F187" s="1083">
        <v>1.3</v>
      </c>
      <c r="G187" s="1083">
        <v>148</v>
      </c>
      <c r="H187" s="1076">
        <v>70</v>
      </c>
      <c r="I187" s="1076">
        <v>160006005</v>
      </c>
      <c r="J187" s="1076">
        <v>15</v>
      </c>
      <c r="L187" s="854">
        <f t="shared" si="4"/>
        <v>21.428571428571431</v>
      </c>
      <c r="M187" s="854">
        <f t="shared" si="5"/>
        <v>1.4285714285714286</v>
      </c>
    </row>
    <row r="188" spans="1:14" ht="16.5" customHeight="1">
      <c r="A188" s="1087" t="s">
        <v>3755</v>
      </c>
      <c r="B188" s="808" t="b">
        <v>1</v>
      </c>
      <c r="C188" s="1073" t="s">
        <v>234</v>
      </c>
      <c r="D188" s="1074" t="s">
        <v>3750</v>
      </c>
      <c r="E188" s="1083">
        <v>7</v>
      </c>
      <c r="F188" s="1083">
        <v>1.3</v>
      </c>
      <c r="G188" s="1083">
        <v>151</v>
      </c>
      <c r="H188" s="1076">
        <v>55</v>
      </c>
      <c r="I188" s="1076">
        <v>160006005</v>
      </c>
      <c r="J188" s="1076">
        <v>15</v>
      </c>
      <c r="L188" s="854">
        <f t="shared" si="4"/>
        <v>27.272727272727273</v>
      </c>
      <c r="M188" s="854">
        <f t="shared" si="5"/>
        <v>1.8181818181818181</v>
      </c>
    </row>
    <row r="189" spans="1:14" ht="16.5" customHeight="1">
      <c r="A189" s="1087" t="s">
        <v>3755</v>
      </c>
      <c r="B189" s="808" t="b">
        <v>1</v>
      </c>
      <c r="C189" s="1073" t="s">
        <v>234</v>
      </c>
      <c r="D189" s="1074" t="s">
        <v>3750</v>
      </c>
      <c r="E189" s="1083">
        <v>8</v>
      </c>
      <c r="F189" s="1083">
        <v>1.3</v>
      </c>
      <c r="G189" s="1083">
        <v>154</v>
      </c>
      <c r="H189" s="1076">
        <v>40</v>
      </c>
      <c r="I189" s="1076">
        <v>160006005</v>
      </c>
      <c r="J189" s="1076">
        <v>15</v>
      </c>
      <c r="L189" s="854">
        <f t="shared" si="4"/>
        <v>37.5</v>
      </c>
      <c r="M189" s="854">
        <f t="shared" si="5"/>
        <v>2.5</v>
      </c>
    </row>
    <row r="190" spans="1:14" ht="16.5" customHeight="1">
      <c r="A190" s="1087" t="s">
        <v>3755</v>
      </c>
      <c r="B190" s="808" t="b">
        <v>1</v>
      </c>
      <c r="C190" s="1073" t="s">
        <v>234</v>
      </c>
      <c r="D190" s="1074" t="s">
        <v>3750</v>
      </c>
      <c r="E190" s="1083">
        <v>9</v>
      </c>
      <c r="F190" s="1083">
        <v>1.3</v>
      </c>
      <c r="G190" s="1083">
        <v>157</v>
      </c>
      <c r="H190" s="1076">
        <v>25</v>
      </c>
      <c r="I190" s="1076">
        <v>160006005</v>
      </c>
      <c r="J190" s="1076">
        <v>15</v>
      </c>
      <c r="L190" s="854">
        <f t="shared" si="4"/>
        <v>60</v>
      </c>
      <c r="M190" s="854">
        <f t="shared" si="5"/>
        <v>4</v>
      </c>
    </row>
    <row r="191" spans="1:14" ht="16.5" customHeight="1">
      <c r="A191" s="1087" t="s">
        <v>3755</v>
      </c>
      <c r="B191" s="808" t="b">
        <v>1</v>
      </c>
      <c r="C191" s="1073" t="s">
        <v>234</v>
      </c>
      <c r="D191" s="1074" t="s">
        <v>3750</v>
      </c>
      <c r="E191" s="1083">
        <v>10</v>
      </c>
      <c r="F191" s="1083">
        <v>1.3</v>
      </c>
      <c r="G191" s="1083">
        <v>160</v>
      </c>
      <c r="H191" s="1076">
        <v>10</v>
      </c>
      <c r="I191" s="1076">
        <v>160006005</v>
      </c>
      <c r="J191" s="1076">
        <v>15</v>
      </c>
      <c r="L191" s="854">
        <f t="shared" si="4"/>
        <v>150</v>
      </c>
      <c r="M191" s="854">
        <f t="shared" si="5"/>
        <v>10</v>
      </c>
      <c r="N191" s="854">
        <f>SUM(L182:L191)</f>
        <v>374.63783120903861</v>
      </c>
    </row>
    <row r="192" spans="1:14" ht="16.5" customHeight="1">
      <c r="A192" s="1087" t="s">
        <v>3756</v>
      </c>
      <c r="B192" s="808" t="b">
        <v>1</v>
      </c>
      <c r="C192" s="1077" t="s">
        <v>234</v>
      </c>
      <c r="D192" s="1078" t="s">
        <v>3752</v>
      </c>
      <c r="E192" s="1084">
        <v>1</v>
      </c>
      <c r="F192" s="1084">
        <v>1.3</v>
      </c>
      <c r="G192" s="1084">
        <v>135</v>
      </c>
      <c r="H192" s="1084">
        <v>100</v>
      </c>
      <c r="I192" s="1084">
        <v>160006005</v>
      </c>
      <c r="J192" s="1084">
        <v>25</v>
      </c>
      <c r="L192" s="854">
        <f t="shared" si="4"/>
        <v>25</v>
      </c>
      <c r="M192" s="854">
        <f t="shared" si="5"/>
        <v>1</v>
      </c>
    </row>
    <row r="193" spans="1:14" ht="16.5" customHeight="1">
      <c r="A193" s="1087" t="s">
        <v>3756</v>
      </c>
      <c r="B193" s="808" t="b">
        <v>1</v>
      </c>
      <c r="C193" s="1077" t="s">
        <v>234</v>
      </c>
      <c r="D193" s="1078" t="s">
        <v>3752</v>
      </c>
      <c r="E193" s="1084">
        <v>2</v>
      </c>
      <c r="F193" s="1084">
        <v>1.3</v>
      </c>
      <c r="G193" s="1084">
        <v>140</v>
      </c>
      <c r="H193" s="1084">
        <v>100</v>
      </c>
      <c r="I193" s="1084">
        <v>160006005</v>
      </c>
      <c r="J193" s="1084">
        <v>25</v>
      </c>
      <c r="L193" s="854">
        <f t="shared" si="4"/>
        <v>25</v>
      </c>
      <c r="M193" s="854">
        <f t="shared" si="5"/>
        <v>1</v>
      </c>
    </row>
    <row r="194" spans="1:14" ht="16.5" customHeight="1">
      <c r="A194" s="1087" t="s">
        <v>3756</v>
      </c>
      <c r="B194" s="808" t="b">
        <v>1</v>
      </c>
      <c r="C194" s="1077" t="s">
        <v>234</v>
      </c>
      <c r="D194" s="1078" t="s">
        <v>3752</v>
      </c>
      <c r="E194" s="1084">
        <v>3</v>
      </c>
      <c r="F194" s="1084">
        <v>1.3</v>
      </c>
      <c r="G194" s="1084">
        <v>145</v>
      </c>
      <c r="H194" s="1084">
        <v>100</v>
      </c>
      <c r="I194" s="1084">
        <v>160006005</v>
      </c>
      <c r="J194" s="1084">
        <v>25</v>
      </c>
      <c r="L194" s="854">
        <f t="shared" ref="L194:L257" si="6">J194*M194</f>
        <v>25</v>
      </c>
      <c r="M194" s="854">
        <f t="shared" ref="M194:M257" si="7">100/H194</f>
        <v>1</v>
      </c>
    </row>
    <row r="195" spans="1:14" ht="16.5" customHeight="1">
      <c r="A195" s="1087" t="s">
        <v>3756</v>
      </c>
      <c r="B195" s="808" t="b">
        <v>1</v>
      </c>
      <c r="C195" s="1077" t="s">
        <v>234</v>
      </c>
      <c r="D195" s="1078" t="s">
        <v>3752</v>
      </c>
      <c r="E195" s="1084">
        <v>4</v>
      </c>
      <c r="F195" s="1084">
        <v>1.3</v>
      </c>
      <c r="G195" s="1084">
        <v>150</v>
      </c>
      <c r="H195" s="1084">
        <v>70</v>
      </c>
      <c r="I195" s="1084">
        <v>160006005</v>
      </c>
      <c r="J195" s="1084">
        <v>25</v>
      </c>
      <c r="L195" s="854">
        <f t="shared" si="6"/>
        <v>35.714285714285715</v>
      </c>
      <c r="M195" s="854">
        <f t="shared" si="7"/>
        <v>1.4285714285714286</v>
      </c>
    </row>
    <row r="196" spans="1:14" ht="16.5" customHeight="1">
      <c r="A196" s="1087" t="s">
        <v>3756</v>
      </c>
      <c r="B196" s="808" t="b">
        <v>1</v>
      </c>
      <c r="C196" s="1077" t="s">
        <v>234</v>
      </c>
      <c r="D196" s="1078" t="s">
        <v>3752</v>
      </c>
      <c r="E196" s="1084">
        <v>5</v>
      </c>
      <c r="F196" s="1084">
        <v>1.3</v>
      </c>
      <c r="G196" s="1084">
        <v>155</v>
      </c>
      <c r="H196" s="1084">
        <v>50</v>
      </c>
      <c r="I196" s="1084">
        <v>160006005</v>
      </c>
      <c r="J196" s="1084">
        <v>25</v>
      </c>
      <c r="L196" s="854">
        <f t="shared" si="6"/>
        <v>50</v>
      </c>
      <c r="M196" s="854">
        <f t="shared" si="7"/>
        <v>2</v>
      </c>
    </row>
    <row r="197" spans="1:14" ht="16.5" customHeight="1">
      <c r="A197" s="1087" t="s">
        <v>3756</v>
      </c>
      <c r="B197" s="808" t="b">
        <v>1</v>
      </c>
      <c r="C197" s="1077" t="s">
        <v>234</v>
      </c>
      <c r="D197" s="1078" t="s">
        <v>3752</v>
      </c>
      <c r="E197" s="1084">
        <v>6</v>
      </c>
      <c r="F197" s="1084">
        <v>1.3</v>
      </c>
      <c r="G197" s="1084">
        <v>160</v>
      </c>
      <c r="H197" s="1081">
        <v>23</v>
      </c>
      <c r="I197" s="1081">
        <v>160006005</v>
      </c>
      <c r="J197" s="1081">
        <v>25</v>
      </c>
      <c r="L197" s="854">
        <f t="shared" si="6"/>
        <v>108.69565217391303</v>
      </c>
      <c r="M197" s="854">
        <f t="shared" si="7"/>
        <v>4.3478260869565215</v>
      </c>
    </row>
    <row r="198" spans="1:14" ht="16.5" customHeight="1">
      <c r="A198" s="1087" t="s">
        <v>3756</v>
      </c>
      <c r="B198" s="808" t="b">
        <v>1</v>
      </c>
      <c r="C198" s="1077" t="s">
        <v>234</v>
      </c>
      <c r="D198" s="1078" t="s">
        <v>3752</v>
      </c>
      <c r="E198" s="1084">
        <v>7</v>
      </c>
      <c r="F198" s="1084">
        <v>1.3</v>
      </c>
      <c r="G198" s="1084">
        <v>165</v>
      </c>
      <c r="H198" s="1081">
        <v>11</v>
      </c>
      <c r="I198" s="1081">
        <v>160006005</v>
      </c>
      <c r="J198" s="1081">
        <v>25</v>
      </c>
      <c r="L198" s="854">
        <f t="shared" si="6"/>
        <v>227.27272727272728</v>
      </c>
      <c r="M198" s="854">
        <f t="shared" si="7"/>
        <v>9.0909090909090917</v>
      </c>
    </row>
    <row r="199" spans="1:14" ht="16.5" customHeight="1">
      <c r="A199" s="1087" t="s">
        <v>3756</v>
      </c>
      <c r="B199" s="808" t="b">
        <v>1</v>
      </c>
      <c r="C199" s="1077" t="s">
        <v>234</v>
      </c>
      <c r="D199" s="1078" t="s">
        <v>3752</v>
      </c>
      <c r="E199" s="1084">
        <v>8</v>
      </c>
      <c r="F199" s="1084">
        <v>1.3</v>
      </c>
      <c r="G199" s="1084">
        <v>170</v>
      </c>
      <c r="H199" s="1081">
        <v>9</v>
      </c>
      <c r="I199" s="1081">
        <v>160006005</v>
      </c>
      <c r="J199" s="1081">
        <v>25</v>
      </c>
      <c r="L199" s="854">
        <f t="shared" si="6"/>
        <v>277.77777777777777</v>
      </c>
      <c r="M199" s="854">
        <f t="shared" si="7"/>
        <v>11.111111111111111</v>
      </c>
    </row>
    <row r="200" spans="1:14" ht="16.5" customHeight="1">
      <c r="A200" s="1087" t="s">
        <v>3756</v>
      </c>
      <c r="B200" s="808" t="b">
        <v>1</v>
      </c>
      <c r="C200" s="1077" t="s">
        <v>234</v>
      </c>
      <c r="D200" s="1078" t="s">
        <v>3752</v>
      </c>
      <c r="E200" s="1084">
        <v>9</v>
      </c>
      <c r="F200" s="1084">
        <v>1.3</v>
      </c>
      <c r="G200" s="1084">
        <v>175</v>
      </c>
      <c r="H200" s="1081">
        <v>7</v>
      </c>
      <c r="I200" s="1081">
        <v>160006005</v>
      </c>
      <c r="J200" s="1081">
        <v>25</v>
      </c>
      <c r="L200" s="854">
        <f t="shared" si="6"/>
        <v>357.14285714285717</v>
      </c>
      <c r="M200" s="854">
        <f t="shared" si="7"/>
        <v>14.285714285714286</v>
      </c>
    </row>
    <row r="201" spans="1:14" ht="16.5" customHeight="1">
      <c r="A201" s="1087" t="s">
        <v>3756</v>
      </c>
      <c r="B201" s="808" t="b">
        <v>1</v>
      </c>
      <c r="C201" s="1077" t="s">
        <v>234</v>
      </c>
      <c r="D201" s="1078" t="s">
        <v>3752</v>
      </c>
      <c r="E201" s="1084">
        <v>10</v>
      </c>
      <c r="F201" s="1084">
        <v>1.3</v>
      </c>
      <c r="G201" s="1084">
        <v>180</v>
      </c>
      <c r="H201" s="1081">
        <v>2</v>
      </c>
      <c r="I201" s="1081">
        <v>160006005</v>
      </c>
      <c r="J201" s="1081">
        <v>25</v>
      </c>
      <c r="L201" s="854">
        <f t="shared" si="6"/>
        <v>1250</v>
      </c>
      <c r="M201" s="854">
        <f t="shared" si="7"/>
        <v>50</v>
      </c>
      <c r="N201" s="854">
        <f>SUM(L192:L201)</f>
        <v>2381.603300081561</v>
      </c>
    </row>
    <row r="202" spans="1:14" ht="16.5" customHeight="1">
      <c r="A202" s="1088" t="s">
        <v>3753</v>
      </c>
      <c r="B202" s="808" t="b">
        <v>1</v>
      </c>
      <c r="C202" s="1073" t="s">
        <v>232</v>
      </c>
      <c r="D202" s="1074" t="s">
        <v>228</v>
      </c>
      <c r="E202" s="1083">
        <v>1</v>
      </c>
      <c r="F202" s="1083">
        <v>1.3</v>
      </c>
      <c r="G202" s="1083">
        <v>131</v>
      </c>
      <c r="H202" s="1083">
        <v>100</v>
      </c>
      <c r="I202" s="1083">
        <v>160006006</v>
      </c>
      <c r="J202" s="1083">
        <v>3</v>
      </c>
      <c r="L202" s="854">
        <f t="shared" si="6"/>
        <v>3</v>
      </c>
      <c r="M202" s="854">
        <f t="shared" si="7"/>
        <v>1</v>
      </c>
    </row>
    <row r="203" spans="1:14" ht="16.5" customHeight="1">
      <c r="A203" s="1088" t="s">
        <v>3753</v>
      </c>
      <c r="B203" s="808" t="b">
        <v>1</v>
      </c>
      <c r="C203" s="1073" t="s">
        <v>232</v>
      </c>
      <c r="D203" s="1074" t="s">
        <v>228</v>
      </c>
      <c r="E203" s="1083">
        <v>2</v>
      </c>
      <c r="F203" s="1083">
        <v>1.3</v>
      </c>
      <c r="G203" s="1083">
        <v>132</v>
      </c>
      <c r="H203" s="1083">
        <v>100</v>
      </c>
      <c r="I203" s="1083">
        <v>160006006</v>
      </c>
      <c r="J203" s="1083">
        <v>3</v>
      </c>
      <c r="L203" s="854">
        <f t="shared" si="6"/>
        <v>3</v>
      </c>
      <c r="M203" s="854">
        <f t="shared" si="7"/>
        <v>1</v>
      </c>
    </row>
    <row r="204" spans="1:14" ht="16.5" customHeight="1">
      <c r="A204" s="1088" t="s">
        <v>3753</v>
      </c>
      <c r="B204" s="808" t="b">
        <v>1</v>
      </c>
      <c r="C204" s="1073" t="s">
        <v>232</v>
      </c>
      <c r="D204" s="1074" t="s">
        <v>228</v>
      </c>
      <c r="E204" s="1083">
        <v>3</v>
      </c>
      <c r="F204" s="1083">
        <v>1.3</v>
      </c>
      <c r="G204" s="1083">
        <v>133</v>
      </c>
      <c r="H204" s="1083">
        <v>100</v>
      </c>
      <c r="I204" s="1083">
        <v>160006006</v>
      </c>
      <c r="J204" s="1083">
        <v>3</v>
      </c>
      <c r="L204" s="854">
        <f t="shared" si="6"/>
        <v>3</v>
      </c>
      <c r="M204" s="854">
        <f t="shared" si="7"/>
        <v>1</v>
      </c>
    </row>
    <row r="205" spans="1:14" ht="16.5" customHeight="1">
      <c r="A205" s="1088" t="s">
        <v>3753</v>
      </c>
      <c r="B205" s="808" t="b">
        <v>1</v>
      </c>
      <c r="C205" s="1073" t="s">
        <v>232</v>
      </c>
      <c r="D205" s="1074" t="s">
        <v>228</v>
      </c>
      <c r="E205" s="1083">
        <v>4</v>
      </c>
      <c r="F205" s="1083">
        <v>1.3</v>
      </c>
      <c r="G205" s="1083">
        <v>134</v>
      </c>
      <c r="H205" s="1083">
        <v>95</v>
      </c>
      <c r="I205" s="1083">
        <v>160006006</v>
      </c>
      <c r="J205" s="1083">
        <v>3</v>
      </c>
      <c r="L205" s="854">
        <f t="shared" si="6"/>
        <v>3.1578947368421053</v>
      </c>
      <c r="M205" s="854">
        <f t="shared" si="7"/>
        <v>1.0526315789473684</v>
      </c>
    </row>
    <row r="206" spans="1:14" ht="16.5" customHeight="1">
      <c r="A206" s="1088" t="s">
        <v>3753</v>
      </c>
      <c r="B206" s="808" t="b">
        <v>1</v>
      </c>
      <c r="C206" s="1073" t="s">
        <v>232</v>
      </c>
      <c r="D206" s="1074" t="s">
        <v>228</v>
      </c>
      <c r="E206" s="1083">
        <v>5</v>
      </c>
      <c r="F206" s="1083">
        <v>1.3</v>
      </c>
      <c r="G206" s="1083">
        <v>135</v>
      </c>
      <c r="H206" s="1083">
        <v>85</v>
      </c>
      <c r="I206" s="1083">
        <v>160006006</v>
      </c>
      <c r="J206" s="1083">
        <v>3</v>
      </c>
      <c r="L206" s="854">
        <f t="shared" si="6"/>
        <v>3.5294117647058822</v>
      </c>
      <c r="M206" s="854">
        <f t="shared" si="7"/>
        <v>1.1764705882352942</v>
      </c>
    </row>
    <row r="207" spans="1:14" ht="16.5" customHeight="1">
      <c r="A207" s="1088" t="s">
        <v>3753</v>
      </c>
      <c r="B207" s="808" t="b">
        <v>1</v>
      </c>
      <c r="C207" s="1073" t="s">
        <v>232</v>
      </c>
      <c r="D207" s="1074" t="s">
        <v>228</v>
      </c>
      <c r="E207" s="1083">
        <v>6</v>
      </c>
      <c r="F207" s="1083">
        <v>1.3</v>
      </c>
      <c r="G207" s="1083">
        <v>136</v>
      </c>
      <c r="H207" s="1076">
        <v>70</v>
      </c>
      <c r="I207" s="1076">
        <v>160006006</v>
      </c>
      <c r="J207" s="1076">
        <v>3</v>
      </c>
      <c r="L207" s="854">
        <f t="shared" si="6"/>
        <v>4.2857142857142856</v>
      </c>
      <c r="M207" s="854">
        <f t="shared" si="7"/>
        <v>1.4285714285714286</v>
      </c>
    </row>
    <row r="208" spans="1:14" ht="16.5" customHeight="1">
      <c r="A208" s="1088" t="s">
        <v>3753</v>
      </c>
      <c r="B208" s="808" t="b">
        <v>1</v>
      </c>
      <c r="C208" s="1073" t="s">
        <v>232</v>
      </c>
      <c r="D208" s="1074" t="s">
        <v>228</v>
      </c>
      <c r="E208" s="1083">
        <v>7</v>
      </c>
      <c r="F208" s="1083">
        <v>1.3</v>
      </c>
      <c r="G208" s="1083">
        <v>137</v>
      </c>
      <c r="H208" s="1076">
        <v>55</v>
      </c>
      <c r="I208" s="1076">
        <v>160006006</v>
      </c>
      <c r="J208" s="1076">
        <v>3</v>
      </c>
      <c r="L208" s="854">
        <f t="shared" si="6"/>
        <v>5.4545454545454541</v>
      </c>
      <c r="M208" s="854">
        <f t="shared" si="7"/>
        <v>1.8181818181818181</v>
      </c>
    </row>
    <row r="209" spans="1:14" ht="16.5" customHeight="1">
      <c r="A209" s="1088" t="s">
        <v>3753</v>
      </c>
      <c r="B209" s="808" t="b">
        <v>1</v>
      </c>
      <c r="C209" s="1073" t="s">
        <v>232</v>
      </c>
      <c r="D209" s="1074" t="s">
        <v>228</v>
      </c>
      <c r="E209" s="1083">
        <v>8</v>
      </c>
      <c r="F209" s="1083">
        <v>1.3</v>
      </c>
      <c r="G209" s="1083">
        <v>138</v>
      </c>
      <c r="H209" s="1076">
        <v>40</v>
      </c>
      <c r="I209" s="1076">
        <v>160006006</v>
      </c>
      <c r="J209" s="1076">
        <v>3</v>
      </c>
      <c r="L209" s="854">
        <f t="shared" si="6"/>
        <v>7.5</v>
      </c>
      <c r="M209" s="854">
        <f t="shared" si="7"/>
        <v>2.5</v>
      </c>
    </row>
    <row r="210" spans="1:14" ht="16.5" customHeight="1">
      <c r="A210" s="1088" t="s">
        <v>3753</v>
      </c>
      <c r="B210" s="808" t="b">
        <v>1</v>
      </c>
      <c r="C210" s="1073" t="s">
        <v>232</v>
      </c>
      <c r="D210" s="1074" t="s">
        <v>228</v>
      </c>
      <c r="E210" s="1083">
        <v>9</v>
      </c>
      <c r="F210" s="1083">
        <v>1.3</v>
      </c>
      <c r="G210" s="1083">
        <v>139</v>
      </c>
      <c r="H210" s="1076">
        <v>25</v>
      </c>
      <c r="I210" s="1076">
        <v>160006006</v>
      </c>
      <c r="J210" s="1076">
        <v>3</v>
      </c>
      <c r="L210" s="854">
        <f t="shared" si="6"/>
        <v>12</v>
      </c>
      <c r="M210" s="854">
        <f t="shared" si="7"/>
        <v>4</v>
      </c>
    </row>
    <row r="211" spans="1:14" ht="16.5" customHeight="1">
      <c r="A211" s="1088" t="s">
        <v>3753</v>
      </c>
      <c r="B211" s="808" t="b">
        <v>1</v>
      </c>
      <c r="C211" s="1073" t="s">
        <v>232</v>
      </c>
      <c r="D211" s="1074" t="s">
        <v>228</v>
      </c>
      <c r="E211" s="1083">
        <v>10</v>
      </c>
      <c r="F211" s="1083">
        <v>1.3</v>
      </c>
      <c r="G211" s="1083">
        <v>140</v>
      </c>
      <c r="H211" s="1076">
        <v>10</v>
      </c>
      <c r="I211" s="1076">
        <v>160006006</v>
      </c>
      <c r="J211" s="1076">
        <v>3</v>
      </c>
      <c r="L211" s="854">
        <f t="shared" si="6"/>
        <v>30</v>
      </c>
      <c r="M211" s="854">
        <f t="shared" si="7"/>
        <v>10</v>
      </c>
      <c r="N211" s="854">
        <f>SUM(L202:L211)</f>
        <v>74.927566241807725</v>
      </c>
    </row>
    <row r="212" spans="1:14" ht="16.5" customHeight="1">
      <c r="A212" s="1088" t="s">
        <v>3754</v>
      </c>
      <c r="B212" s="808" t="b">
        <v>1</v>
      </c>
      <c r="C212" s="1077" t="s">
        <v>232</v>
      </c>
      <c r="D212" s="1078" t="s">
        <v>3748</v>
      </c>
      <c r="E212" s="1084">
        <v>1</v>
      </c>
      <c r="F212" s="1084">
        <v>1.3</v>
      </c>
      <c r="G212" s="1084">
        <v>132</v>
      </c>
      <c r="H212" s="1084">
        <v>100</v>
      </c>
      <c r="I212" s="1084">
        <v>160006006</v>
      </c>
      <c r="J212" s="1084">
        <v>5</v>
      </c>
      <c r="L212" s="854">
        <f t="shared" si="6"/>
        <v>5</v>
      </c>
      <c r="M212" s="854">
        <f t="shared" si="7"/>
        <v>1</v>
      </c>
    </row>
    <row r="213" spans="1:14" ht="16.5" customHeight="1">
      <c r="A213" s="1088" t="s">
        <v>3754</v>
      </c>
      <c r="B213" s="808" t="b">
        <v>1</v>
      </c>
      <c r="C213" s="1077" t="s">
        <v>232</v>
      </c>
      <c r="D213" s="1078" t="s">
        <v>3748</v>
      </c>
      <c r="E213" s="1084">
        <v>2</v>
      </c>
      <c r="F213" s="1084">
        <v>1.3</v>
      </c>
      <c r="G213" s="1084">
        <v>134</v>
      </c>
      <c r="H213" s="1084">
        <v>100</v>
      </c>
      <c r="I213" s="1084">
        <v>160006006</v>
      </c>
      <c r="J213" s="1084">
        <v>5</v>
      </c>
      <c r="L213" s="854">
        <f t="shared" si="6"/>
        <v>5</v>
      </c>
      <c r="M213" s="854">
        <f t="shared" si="7"/>
        <v>1</v>
      </c>
    </row>
    <row r="214" spans="1:14" ht="16.5" customHeight="1">
      <c r="A214" s="1088" t="s">
        <v>3754</v>
      </c>
      <c r="B214" s="808" t="b">
        <v>1</v>
      </c>
      <c r="C214" s="1077" t="s">
        <v>232</v>
      </c>
      <c r="D214" s="1078" t="s">
        <v>3748</v>
      </c>
      <c r="E214" s="1084">
        <v>3</v>
      </c>
      <c r="F214" s="1084">
        <v>1.3</v>
      </c>
      <c r="G214" s="1084">
        <v>136</v>
      </c>
      <c r="H214" s="1084">
        <v>100</v>
      </c>
      <c r="I214" s="1084">
        <v>160006006</v>
      </c>
      <c r="J214" s="1084">
        <v>5</v>
      </c>
      <c r="L214" s="854">
        <f t="shared" si="6"/>
        <v>5</v>
      </c>
      <c r="M214" s="854">
        <f t="shared" si="7"/>
        <v>1</v>
      </c>
    </row>
    <row r="215" spans="1:14" ht="16.5" customHeight="1">
      <c r="A215" s="1088" t="s">
        <v>3754</v>
      </c>
      <c r="B215" s="808" t="b">
        <v>1</v>
      </c>
      <c r="C215" s="1077" t="s">
        <v>232</v>
      </c>
      <c r="D215" s="1078" t="s">
        <v>3748</v>
      </c>
      <c r="E215" s="1084">
        <v>4</v>
      </c>
      <c r="F215" s="1084">
        <v>1.3</v>
      </c>
      <c r="G215" s="1084">
        <v>138</v>
      </c>
      <c r="H215" s="1084">
        <v>95</v>
      </c>
      <c r="I215" s="1084">
        <v>160006006</v>
      </c>
      <c r="J215" s="1084">
        <v>5</v>
      </c>
      <c r="L215" s="854">
        <f t="shared" si="6"/>
        <v>5.2631578947368416</v>
      </c>
      <c r="M215" s="854">
        <f t="shared" si="7"/>
        <v>1.0526315789473684</v>
      </c>
    </row>
    <row r="216" spans="1:14" ht="16.5" customHeight="1">
      <c r="A216" s="1088" t="s">
        <v>3754</v>
      </c>
      <c r="B216" s="808" t="b">
        <v>1</v>
      </c>
      <c r="C216" s="1077" t="s">
        <v>232</v>
      </c>
      <c r="D216" s="1078" t="s">
        <v>3748</v>
      </c>
      <c r="E216" s="1084">
        <v>5</v>
      </c>
      <c r="F216" s="1084">
        <v>1.3</v>
      </c>
      <c r="G216" s="1084">
        <v>140</v>
      </c>
      <c r="H216" s="1084">
        <v>85</v>
      </c>
      <c r="I216" s="1084">
        <v>160006006</v>
      </c>
      <c r="J216" s="1084">
        <v>5</v>
      </c>
      <c r="L216" s="854">
        <f t="shared" si="6"/>
        <v>5.882352941176471</v>
      </c>
      <c r="M216" s="854">
        <f t="shared" si="7"/>
        <v>1.1764705882352942</v>
      </c>
    </row>
    <row r="217" spans="1:14" ht="16.5" customHeight="1">
      <c r="A217" s="1088" t="s">
        <v>3754</v>
      </c>
      <c r="B217" s="808" t="b">
        <v>1</v>
      </c>
      <c r="C217" s="1077" t="s">
        <v>232</v>
      </c>
      <c r="D217" s="1078" t="s">
        <v>3748</v>
      </c>
      <c r="E217" s="1084">
        <v>6</v>
      </c>
      <c r="F217" s="1084">
        <v>1.3</v>
      </c>
      <c r="G217" s="1084">
        <v>142</v>
      </c>
      <c r="H217" s="1080">
        <v>70</v>
      </c>
      <c r="I217" s="1080">
        <v>160006006</v>
      </c>
      <c r="J217" s="1080">
        <v>5</v>
      </c>
      <c r="L217" s="854">
        <f t="shared" si="6"/>
        <v>7.1428571428571432</v>
      </c>
      <c r="M217" s="854">
        <f t="shared" si="7"/>
        <v>1.4285714285714286</v>
      </c>
    </row>
    <row r="218" spans="1:14" ht="16.5" customHeight="1">
      <c r="A218" s="1088" t="s">
        <v>3754</v>
      </c>
      <c r="B218" s="808" t="b">
        <v>1</v>
      </c>
      <c r="C218" s="1077" t="s">
        <v>232</v>
      </c>
      <c r="D218" s="1078" t="s">
        <v>3748</v>
      </c>
      <c r="E218" s="1084">
        <v>7</v>
      </c>
      <c r="F218" s="1084">
        <v>1.3</v>
      </c>
      <c r="G218" s="1084">
        <v>144</v>
      </c>
      <c r="H218" s="1080">
        <v>55</v>
      </c>
      <c r="I218" s="1080">
        <v>160006006</v>
      </c>
      <c r="J218" s="1080">
        <v>5</v>
      </c>
      <c r="L218" s="854">
        <f t="shared" si="6"/>
        <v>9.0909090909090899</v>
      </c>
      <c r="M218" s="854">
        <f t="shared" si="7"/>
        <v>1.8181818181818181</v>
      </c>
    </row>
    <row r="219" spans="1:14" ht="16.5" customHeight="1">
      <c r="A219" s="1088" t="s">
        <v>3754</v>
      </c>
      <c r="B219" s="808" t="b">
        <v>1</v>
      </c>
      <c r="C219" s="1077" t="s">
        <v>232</v>
      </c>
      <c r="D219" s="1078" t="s">
        <v>3748</v>
      </c>
      <c r="E219" s="1084">
        <v>8</v>
      </c>
      <c r="F219" s="1084">
        <v>1.3</v>
      </c>
      <c r="G219" s="1084">
        <v>146</v>
      </c>
      <c r="H219" s="1080">
        <v>40</v>
      </c>
      <c r="I219" s="1080">
        <v>160006006</v>
      </c>
      <c r="J219" s="1080">
        <v>5</v>
      </c>
      <c r="L219" s="854">
        <f t="shared" si="6"/>
        <v>12.5</v>
      </c>
      <c r="M219" s="854">
        <f t="shared" si="7"/>
        <v>2.5</v>
      </c>
    </row>
    <row r="220" spans="1:14" ht="16.5" customHeight="1">
      <c r="A220" s="1088" t="s">
        <v>3754</v>
      </c>
      <c r="B220" s="808" t="b">
        <v>1</v>
      </c>
      <c r="C220" s="1077" t="s">
        <v>232</v>
      </c>
      <c r="D220" s="1078" t="s">
        <v>3748</v>
      </c>
      <c r="E220" s="1084">
        <v>9</v>
      </c>
      <c r="F220" s="1084">
        <v>1.3</v>
      </c>
      <c r="G220" s="1084">
        <v>148</v>
      </c>
      <c r="H220" s="1080">
        <v>25</v>
      </c>
      <c r="I220" s="1080">
        <v>160006006</v>
      </c>
      <c r="J220" s="1080">
        <v>5</v>
      </c>
      <c r="L220" s="854">
        <f t="shared" si="6"/>
        <v>20</v>
      </c>
      <c r="M220" s="854">
        <f t="shared" si="7"/>
        <v>4</v>
      </c>
    </row>
    <row r="221" spans="1:14" ht="16.5" customHeight="1">
      <c r="A221" s="1088" t="s">
        <v>3754</v>
      </c>
      <c r="B221" s="808" t="b">
        <v>1</v>
      </c>
      <c r="C221" s="1077" t="s">
        <v>232</v>
      </c>
      <c r="D221" s="1078" t="s">
        <v>3748</v>
      </c>
      <c r="E221" s="1084">
        <v>10</v>
      </c>
      <c r="F221" s="1084">
        <v>1.3</v>
      </c>
      <c r="G221" s="1084">
        <v>150</v>
      </c>
      <c r="H221" s="1080">
        <v>10</v>
      </c>
      <c r="I221" s="1080">
        <v>160006006</v>
      </c>
      <c r="J221" s="1080">
        <v>5</v>
      </c>
      <c r="L221" s="854">
        <f t="shared" si="6"/>
        <v>50</v>
      </c>
      <c r="M221" s="854">
        <f t="shared" si="7"/>
        <v>10</v>
      </c>
      <c r="N221" s="854">
        <f>SUM(L212:L221)</f>
        <v>124.87927706967955</v>
      </c>
    </row>
    <row r="222" spans="1:14" ht="16.5" customHeight="1">
      <c r="A222" s="1088" t="s">
        <v>3755</v>
      </c>
      <c r="B222" s="808" t="b">
        <v>1</v>
      </c>
      <c r="C222" s="1073" t="s">
        <v>232</v>
      </c>
      <c r="D222" s="1074" t="s">
        <v>3750</v>
      </c>
      <c r="E222" s="1083">
        <v>1</v>
      </c>
      <c r="F222" s="1083">
        <v>1.3</v>
      </c>
      <c r="G222" s="1083">
        <v>133</v>
      </c>
      <c r="H222" s="1083">
        <v>100</v>
      </c>
      <c r="I222" s="1083">
        <v>160006006</v>
      </c>
      <c r="J222" s="1083">
        <v>15</v>
      </c>
      <c r="L222" s="854">
        <f t="shared" si="6"/>
        <v>15</v>
      </c>
      <c r="M222" s="854">
        <f t="shared" si="7"/>
        <v>1</v>
      </c>
    </row>
    <row r="223" spans="1:14" ht="16.5" customHeight="1">
      <c r="A223" s="1088" t="s">
        <v>3755</v>
      </c>
      <c r="B223" s="808" t="b">
        <v>1</v>
      </c>
      <c r="C223" s="1073" t="s">
        <v>232</v>
      </c>
      <c r="D223" s="1074" t="s">
        <v>3750</v>
      </c>
      <c r="E223" s="1083">
        <v>2</v>
      </c>
      <c r="F223" s="1083">
        <v>1.3</v>
      </c>
      <c r="G223" s="1083">
        <v>136</v>
      </c>
      <c r="H223" s="1083">
        <v>100</v>
      </c>
      <c r="I223" s="1083">
        <v>160006006</v>
      </c>
      <c r="J223" s="1083">
        <v>15</v>
      </c>
      <c r="L223" s="854">
        <f t="shared" si="6"/>
        <v>15</v>
      </c>
      <c r="M223" s="854">
        <f t="shared" si="7"/>
        <v>1</v>
      </c>
    </row>
    <row r="224" spans="1:14" ht="16.5" customHeight="1">
      <c r="A224" s="1088" t="s">
        <v>3755</v>
      </c>
      <c r="B224" s="808" t="b">
        <v>1</v>
      </c>
      <c r="C224" s="1073" t="s">
        <v>232</v>
      </c>
      <c r="D224" s="1074" t="s">
        <v>3750</v>
      </c>
      <c r="E224" s="1083">
        <v>3</v>
      </c>
      <c r="F224" s="1083">
        <v>1.3</v>
      </c>
      <c r="G224" s="1083">
        <v>139</v>
      </c>
      <c r="H224" s="1083">
        <v>100</v>
      </c>
      <c r="I224" s="1083">
        <v>160006006</v>
      </c>
      <c r="J224" s="1083">
        <v>15</v>
      </c>
      <c r="L224" s="854">
        <f t="shared" si="6"/>
        <v>15</v>
      </c>
      <c r="M224" s="854">
        <f t="shared" si="7"/>
        <v>1</v>
      </c>
    </row>
    <row r="225" spans="1:14" ht="16.5" customHeight="1">
      <c r="A225" s="1088" t="s">
        <v>3755</v>
      </c>
      <c r="B225" s="808" t="b">
        <v>1</v>
      </c>
      <c r="C225" s="1073" t="s">
        <v>232</v>
      </c>
      <c r="D225" s="1074" t="s">
        <v>3750</v>
      </c>
      <c r="E225" s="1083">
        <v>4</v>
      </c>
      <c r="F225" s="1083">
        <v>1.3</v>
      </c>
      <c r="G225" s="1083">
        <v>142</v>
      </c>
      <c r="H225" s="1083">
        <v>95</v>
      </c>
      <c r="I225" s="1083">
        <v>160006006</v>
      </c>
      <c r="J225" s="1083">
        <v>15</v>
      </c>
      <c r="L225" s="854">
        <f t="shared" si="6"/>
        <v>15.789473684210526</v>
      </c>
      <c r="M225" s="854">
        <f t="shared" si="7"/>
        <v>1.0526315789473684</v>
      </c>
    </row>
    <row r="226" spans="1:14" ht="16.5" customHeight="1">
      <c r="A226" s="1088" t="s">
        <v>3755</v>
      </c>
      <c r="B226" s="808" t="b">
        <v>1</v>
      </c>
      <c r="C226" s="1073" t="s">
        <v>232</v>
      </c>
      <c r="D226" s="1074" t="s">
        <v>3750</v>
      </c>
      <c r="E226" s="1083">
        <v>5</v>
      </c>
      <c r="F226" s="1083">
        <v>1.3</v>
      </c>
      <c r="G226" s="1083">
        <v>145</v>
      </c>
      <c r="H226" s="1083">
        <v>85</v>
      </c>
      <c r="I226" s="1083">
        <v>160006006</v>
      </c>
      <c r="J226" s="1083">
        <v>15</v>
      </c>
      <c r="L226" s="854">
        <f t="shared" si="6"/>
        <v>17.647058823529413</v>
      </c>
      <c r="M226" s="854">
        <f t="shared" si="7"/>
        <v>1.1764705882352942</v>
      </c>
    </row>
    <row r="227" spans="1:14" ht="16.5" customHeight="1">
      <c r="A227" s="1088" t="s">
        <v>3755</v>
      </c>
      <c r="B227" s="808" t="b">
        <v>1</v>
      </c>
      <c r="C227" s="1073" t="s">
        <v>232</v>
      </c>
      <c r="D227" s="1074" t="s">
        <v>3750</v>
      </c>
      <c r="E227" s="1083">
        <v>6</v>
      </c>
      <c r="F227" s="1083">
        <v>1.3</v>
      </c>
      <c r="G227" s="1083">
        <v>148</v>
      </c>
      <c r="H227" s="1076">
        <v>70</v>
      </c>
      <c r="I227" s="1076">
        <v>160006006</v>
      </c>
      <c r="J227" s="1076">
        <v>15</v>
      </c>
      <c r="L227" s="854">
        <f t="shared" si="6"/>
        <v>21.428571428571431</v>
      </c>
      <c r="M227" s="854">
        <f t="shared" si="7"/>
        <v>1.4285714285714286</v>
      </c>
    </row>
    <row r="228" spans="1:14" ht="16.5" customHeight="1">
      <c r="A228" s="1088" t="s">
        <v>3755</v>
      </c>
      <c r="B228" s="808" t="b">
        <v>1</v>
      </c>
      <c r="C228" s="1073" t="s">
        <v>232</v>
      </c>
      <c r="D228" s="1074" t="s">
        <v>3750</v>
      </c>
      <c r="E228" s="1083">
        <v>7</v>
      </c>
      <c r="F228" s="1083">
        <v>1.3</v>
      </c>
      <c r="G228" s="1083">
        <v>151</v>
      </c>
      <c r="H228" s="1076">
        <v>55</v>
      </c>
      <c r="I228" s="1076">
        <v>160006006</v>
      </c>
      <c r="J228" s="1076">
        <v>15</v>
      </c>
      <c r="L228" s="854">
        <f t="shared" si="6"/>
        <v>27.272727272727273</v>
      </c>
      <c r="M228" s="854">
        <f t="shared" si="7"/>
        <v>1.8181818181818181</v>
      </c>
    </row>
    <row r="229" spans="1:14" ht="16.5" customHeight="1">
      <c r="A229" s="1088" t="s">
        <v>3755</v>
      </c>
      <c r="B229" s="808" t="b">
        <v>1</v>
      </c>
      <c r="C229" s="1073" t="s">
        <v>232</v>
      </c>
      <c r="D229" s="1074" t="s">
        <v>3750</v>
      </c>
      <c r="E229" s="1083">
        <v>8</v>
      </c>
      <c r="F229" s="1083">
        <v>1.3</v>
      </c>
      <c r="G229" s="1083">
        <v>154</v>
      </c>
      <c r="H229" s="1076">
        <v>40</v>
      </c>
      <c r="I229" s="1076">
        <v>160006006</v>
      </c>
      <c r="J229" s="1076">
        <v>15</v>
      </c>
      <c r="L229" s="854">
        <f t="shared" si="6"/>
        <v>37.5</v>
      </c>
      <c r="M229" s="854">
        <f t="shared" si="7"/>
        <v>2.5</v>
      </c>
    </row>
    <row r="230" spans="1:14" ht="16.5" customHeight="1">
      <c r="A230" s="1088" t="s">
        <v>3755</v>
      </c>
      <c r="B230" s="808" t="b">
        <v>1</v>
      </c>
      <c r="C230" s="1073" t="s">
        <v>232</v>
      </c>
      <c r="D230" s="1074" t="s">
        <v>3750</v>
      </c>
      <c r="E230" s="1083">
        <v>9</v>
      </c>
      <c r="F230" s="1083">
        <v>1.3</v>
      </c>
      <c r="G230" s="1083">
        <v>157</v>
      </c>
      <c r="H230" s="1076">
        <v>25</v>
      </c>
      <c r="I230" s="1076">
        <v>160006006</v>
      </c>
      <c r="J230" s="1076">
        <v>15</v>
      </c>
      <c r="L230" s="854">
        <f t="shared" si="6"/>
        <v>60</v>
      </c>
      <c r="M230" s="854">
        <f t="shared" si="7"/>
        <v>4</v>
      </c>
    </row>
    <row r="231" spans="1:14" ht="16.5" customHeight="1">
      <c r="A231" s="1088" t="s">
        <v>3755</v>
      </c>
      <c r="B231" s="808" t="b">
        <v>1</v>
      </c>
      <c r="C231" s="1073" t="s">
        <v>232</v>
      </c>
      <c r="D231" s="1074" t="s">
        <v>3750</v>
      </c>
      <c r="E231" s="1083">
        <v>10</v>
      </c>
      <c r="F231" s="1083">
        <v>1.3</v>
      </c>
      <c r="G231" s="1083">
        <v>160</v>
      </c>
      <c r="H231" s="1076">
        <v>10</v>
      </c>
      <c r="I231" s="1076">
        <v>160006006</v>
      </c>
      <c r="J231" s="1076">
        <v>15</v>
      </c>
      <c r="L231" s="854">
        <f t="shared" si="6"/>
        <v>150</v>
      </c>
      <c r="M231" s="854">
        <f t="shared" si="7"/>
        <v>10</v>
      </c>
      <c r="N231" s="854">
        <f>SUM(L222:L231)</f>
        <v>374.63783120903861</v>
      </c>
    </row>
    <row r="232" spans="1:14" ht="16.5" customHeight="1">
      <c r="A232" s="1088" t="s">
        <v>3756</v>
      </c>
      <c r="B232" s="808" t="b">
        <v>1</v>
      </c>
      <c r="C232" s="1077" t="s">
        <v>232</v>
      </c>
      <c r="D232" s="1078" t="s">
        <v>3752</v>
      </c>
      <c r="E232" s="1084">
        <v>1</v>
      </c>
      <c r="F232" s="1084">
        <v>1.3</v>
      </c>
      <c r="G232" s="1084">
        <v>135</v>
      </c>
      <c r="H232" s="1084">
        <v>100</v>
      </c>
      <c r="I232" s="1084">
        <v>160006006</v>
      </c>
      <c r="J232" s="1084">
        <v>25</v>
      </c>
      <c r="L232" s="854">
        <f t="shared" si="6"/>
        <v>25</v>
      </c>
      <c r="M232" s="854">
        <f t="shared" si="7"/>
        <v>1</v>
      </c>
    </row>
    <row r="233" spans="1:14" ht="16.5" customHeight="1">
      <c r="A233" s="1088" t="s">
        <v>3756</v>
      </c>
      <c r="B233" s="808" t="b">
        <v>1</v>
      </c>
      <c r="C233" s="1077" t="s">
        <v>232</v>
      </c>
      <c r="D233" s="1078" t="s">
        <v>3752</v>
      </c>
      <c r="E233" s="1084">
        <v>2</v>
      </c>
      <c r="F233" s="1084">
        <v>1.3</v>
      </c>
      <c r="G233" s="1084">
        <v>140</v>
      </c>
      <c r="H233" s="1084">
        <v>100</v>
      </c>
      <c r="I233" s="1084">
        <v>160006006</v>
      </c>
      <c r="J233" s="1084">
        <v>25</v>
      </c>
      <c r="L233" s="854">
        <f t="shared" si="6"/>
        <v>25</v>
      </c>
      <c r="M233" s="854">
        <f t="shared" si="7"/>
        <v>1</v>
      </c>
    </row>
    <row r="234" spans="1:14" ht="16.5" customHeight="1">
      <c r="A234" s="1088" t="s">
        <v>3756</v>
      </c>
      <c r="B234" s="808" t="b">
        <v>1</v>
      </c>
      <c r="C234" s="1077" t="s">
        <v>232</v>
      </c>
      <c r="D234" s="1078" t="s">
        <v>3752</v>
      </c>
      <c r="E234" s="1084">
        <v>3</v>
      </c>
      <c r="F234" s="1084">
        <v>1.3</v>
      </c>
      <c r="G234" s="1084">
        <v>145</v>
      </c>
      <c r="H234" s="1084">
        <v>100</v>
      </c>
      <c r="I234" s="1084">
        <v>160006006</v>
      </c>
      <c r="J234" s="1084">
        <v>25</v>
      </c>
      <c r="L234" s="854">
        <f t="shared" si="6"/>
        <v>25</v>
      </c>
      <c r="M234" s="854">
        <f t="shared" si="7"/>
        <v>1</v>
      </c>
    </row>
    <row r="235" spans="1:14" ht="16.5" customHeight="1">
      <c r="A235" s="1088" t="s">
        <v>3756</v>
      </c>
      <c r="B235" s="808" t="b">
        <v>1</v>
      </c>
      <c r="C235" s="1077" t="s">
        <v>232</v>
      </c>
      <c r="D235" s="1078" t="s">
        <v>3752</v>
      </c>
      <c r="E235" s="1084">
        <v>4</v>
      </c>
      <c r="F235" s="1084">
        <v>1.3</v>
      </c>
      <c r="G235" s="1084">
        <v>150</v>
      </c>
      <c r="H235" s="1084">
        <v>70</v>
      </c>
      <c r="I235" s="1084">
        <v>160006006</v>
      </c>
      <c r="J235" s="1084">
        <v>25</v>
      </c>
      <c r="L235" s="854">
        <f t="shared" si="6"/>
        <v>35.714285714285715</v>
      </c>
      <c r="M235" s="854">
        <f t="shared" si="7"/>
        <v>1.4285714285714286</v>
      </c>
    </row>
    <row r="236" spans="1:14" ht="16.5" customHeight="1">
      <c r="A236" s="1088" t="s">
        <v>3756</v>
      </c>
      <c r="B236" s="808" t="b">
        <v>1</v>
      </c>
      <c r="C236" s="1077" t="s">
        <v>232</v>
      </c>
      <c r="D236" s="1078" t="s">
        <v>3752</v>
      </c>
      <c r="E236" s="1084">
        <v>5</v>
      </c>
      <c r="F236" s="1084">
        <v>1.3</v>
      </c>
      <c r="G236" s="1084">
        <v>155</v>
      </c>
      <c r="H236" s="1084">
        <v>50</v>
      </c>
      <c r="I236" s="1084">
        <v>160006006</v>
      </c>
      <c r="J236" s="1084">
        <v>25</v>
      </c>
      <c r="L236" s="854">
        <f t="shared" si="6"/>
        <v>50</v>
      </c>
      <c r="M236" s="854">
        <f t="shared" si="7"/>
        <v>2</v>
      </c>
    </row>
    <row r="237" spans="1:14" ht="16.5" customHeight="1">
      <c r="A237" s="1088" t="s">
        <v>3756</v>
      </c>
      <c r="B237" s="808" t="b">
        <v>1</v>
      </c>
      <c r="C237" s="1077" t="s">
        <v>232</v>
      </c>
      <c r="D237" s="1078" t="s">
        <v>3752</v>
      </c>
      <c r="E237" s="1084">
        <v>6</v>
      </c>
      <c r="F237" s="1084">
        <v>1.3</v>
      </c>
      <c r="G237" s="1084">
        <v>160</v>
      </c>
      <c r="H237" s="1081">
        <v>23</v>
      </c>
      <c r="I237" s="1081">
        <v>160006006</v>
      </c>
      <c r="J237" s="1081">
        <v>25</v>
      </c>
      <c r="L237" s="854">
        <f t="shared" si="6"/>
        <v>108.69565217391303</v>
      </c>
      <c r="M237" s="854">
        <f t="shared" si="7"/>
        <v>4.3478260869565215</v>
      </c>
    </row>
    <row r="238" spans="1:14" ht="16.5" customHeight="1">
      <c r="A238" s="1088" t="s">
        <v>3756</v>
      </c>
      <c r="B238" s="808" t="b">
        <v>1</v>
      </c>
      <c r="C238" s="1077" t="s">
        <v>232</v>
      </c>
      <c r="D238" s="1078" t="s">
        <v>3752</v>
      </c>
      <c r="E238" s="1084">
        <v>7</v>
      </c>
      <c r="F238" s="1084">
        <v>1.3</v>
      </c>
      <c r="G238" s="1084">
        <v>165</v>
      </c>
      <c r="H238" s="1081">
        <v>11</v>
      </c>
      <c r="I238" s="1081">
        <v>160006006</v>
      </c>
      <c r="J238" s="1081">
        <v>25</v>
      </c>
      <c r="L238" s="854">
        <f t="shared" si="6"/>
        <v>227.27272727272728</v>
      </c>
      <c r="M238" s="854">
        <f t="shared" si="7"/>
        <v>9.0909090909090917</v>
      </c>
    </row>
    <row r="239" spans="1:14" ht="16.5" customHeight="1">
      <c r="A239" s="1088" t="s">
        <v>3756</v>
      </c>
      <c r="B239" s="808" t="b">
        <v>1</v>
      </c>
      <c r="C239" s="1077" t="s">
        <v>232</v>
      </c>
      <c r="D239" s="1078" t="s">
        <v>3752</v>
      </c>
      <c r="E239" s="1084">
        <v>8</v>
      </c>
      <c r="F239" s="1084">
        <v>1.3</v>
      </c>
      <c r="G239" s="1084">
        <v>170</v>
      </c>
      <c r="H239" s="1081">
        <v>9</v>
      </c>
      <c r="I239" s="1081">
        <v>160006006</v>
      </c>
      <c r="J239" s="1081">
        <v>25</v>
      </c>
      <c r="L239" s="854">
        <f t="shared" si="6"/>
        <v>277.77777777777777</v>
      </c>
      <c r="M239" s="854">
        <f t="shared" si="7"/>
        <v>11.111111111111111</v>
      </c>
    </row>
    <row r="240" spans="1:14" ht="16.5" customHeight="1">
      <c r="A240" s="1088" t="s">
        <v>3756</v>
      </c>
      <c r="B240" s="808" t="b">
        <v>1</v>
      </c>
      <c r="C240" s="1077" t="s">
        <v>232</v>
      </c>
      <c r="D240" s="1078" t="s">
        <v>3752</v>
      </c>
      <c r="E240" s="1084">
        <v>9</v>
      </c>
      <c r="F240" s="1084">
        <v>1.3</v>
      </c>
      <c r="G240" s="1084">
        <v>175</v>
      </c>
      <c r="H240" s="1081">
        <v>7</v>
      </c>
      <c r="I240" s="1081">
        <v>160006006</v>
      </c>
      <c r="J240" s="1081">
        <v>25</v>
      </c>
      <c r="L240" s="854">
        <f t="shared" si="6"/>
        <v>357.14285714285717</v>
      </c>
      <c r="M240" s="854">
        <f t="shared" si="7"/>
        <v>14.285714285714286</v>
      </c>
    </row>
    <row r="241" spans="1:14" ht="16.5" customHeight="1">
      <c r="A241" s="1088" t="s">
        <v>3756</v>
      </c>
      <c r="B241" s="808" t="b">
        <v>1</v>
      </c>
      <c r="C241" s="1077" t="s">
        <v>232</v>
      </c>
      <c r="D241" s="1078" t="s">
        <v>3752</v>
      </c>
      <c r="E241" s="1084">
        <v>10</v>
      </c>
      <c r="F241" s="1084">
        <v>1.3</v>
      </c>
      <c r="G241" s="1084">
        <v>180</v>
      </c>
      <c r="H241" s="1081">
        <v>2</v>
      </c>
      <c r="I241" s="1081">
        <v>160006006</v>
      </c>
      <c r="J241" s="1081">
        <v>25</v>
      </c>
      <c r="L241" s="854">
        <f t="shared" si="6"/>
        <v>1250</v>
      </c>
      <c r="M241" s="854">
        <f t="shared" si="7"/>
        <v>50</v>
      </c>
      <c r="N241" s="854">
        <f>SUM(L232:L241)</f>
        <v>2381.603300081561</v>
      </c>
    </row>
    <row r="242" spans="1:14" ht="16.5" customHeight="1">
      <c r="A242" s="1089" t="s">
        <v>3757</v>
      </c>
      <c r="B242" s="808" t="b">
        <v>1</v>
      </c>
      <c r="C242" s="1073" t="s">
        <v>3758</v>
      </c>
      <c r="D242" s="1074" t="s">
        <v>228</v>
      </c>
      <c r="E242" s="1083">
        <v>1</v>
      </c>
      <c r="F242" s="1083">
        <v>1.5</v>
      </c>
      <c r="G242" s="1083">
        <v>151</v>
      </c>
      <c r="H242" s="1083">
        <v>100</v>
      </c>
      <c r="I242" s="1083">
        <v>160006007</v>
      </c>
      <c r="J242" s="1083">
        <v>3</v>
      </c>
      <c r="L242" s="854">
        <f t="shared" si="6"/>
        <v>3</v>
      </c>
      <c r="M242" s="854">
        <f t="shared" si="7"/>
        <v>1</v>
      </c>
    </row>
    <row r="243" spans="1:14" ht="16.5" customHeight="1">
      <c r="A243" s="1089" t="s">
        <v>3757</v>
      </c>
      <c r="B243" s="808" t="b">
        <v>1</v>
      </c>
      <c r="C243" s="1073" t="s">
        <v>3758</v>
      </c>
      <c r="D243" s="1074" t="s">
        <v>228</v>
      </c>
      <c r="E243" s="1083">
        <v>2</v>
      </c>
      <c r="F243" s="1083">
        <v>1.5</v>
      </c>
      <c r="G243" s="1083">
        <v>152</v>
      </c>
      <c r="H243" s="1083">
        <v>100</v>
      </c>
      <c r="I243" s="1083">
        <v>160006007</v>
      </c>
      <c r="J243" s="1083">
        <v>3</v>
      </c>
      <c r="L243" s="854">
        <f t="shared" si="6"/>
        <v>3</v>
      </c>
      <c r="M243" s="854">
        <f t="shared" si="7"/>
        <v>1</v>
      </c>
    </row>
    <row r="244" spans="1:14" ht="16.5" customHeight="1">
      <c r="A244" s="1089" t="s">
        <v>3757</v>
      </c>
      <c r="B244" s="808" t="b">
        <v>1</v>
      </c>
      <c r="C244" s="1073" t="s">
        <v>3758</v>
      </c>
      <c r="D244" s="1074" t="s">
        <v>228</v>
      </c>
      <c r="E244" s="1083">
        <v>3</v>
      </c>
      <c r="F244" s="1083">
        <v>1.5</v>
      </c>
      <c r="G244" s="1083">
        <v>153</v>
      </c>
      <c r="H244" s="1083">
        <v>100</v>
      </c>
      <c r="I244" s="1083">
        <v>160006007</v>
      </c>
      <c r="J244" s="1083">
        <v>3</v>
      </c>
      <c r="L244" s="854">
        <f t="shared" si="6"/>
        <v>3</v>
      </c>
      <c r="M244" s="854">
        <f t="shared" si="7"/>
        <v>1</v>
      </c>
    </row>
    <row r="245" spans="1:14" ht="16.5" customHeight="1">
      <c r="A245" s="1089" t="s">
        <v>3757</v>
      </c>
      <c r="B245" s="808" t="b">
        <v>1</v>
      </c>
      <c r="C245" s="1073" t="s">
        <v>3758</v>
      </c>
      <c r="D245" s="1074" t="s">
        <v>228</v>
      </c>
      <c r="E245" s="1083">
        <v>4</v>
      </c>
      <c r="F245" s="1083">
        <v>1.5</v>
      </c>
      <c r="G245" s="1083">
        <v>154</v>
      </c>
      <c r="H245" s="1076">
        <v>95</v>
      </c>
      <c r="I245" s="1083">
        <v>160006007</v>
      </c>
      <c r="J245" s="1083">
        <v>3</v>
      </c>
      <c r="L245" s="854">
        <f t="shared" si="6"/>
        <v>3.1578947368421053</v>
      </c>
      <c r="M245" s="854">
        <f t="shared" si="7"/>
        <v>1.0526315789473684</v>
      </c>
    </row>
    <row r="246" spans="1:14" ht="16.5" customHeight="1">
      <c r="A246" s="1089" t="s">
        <v>3757</v>
      </c>
      <c r="B246" s="808" t="b">
        <v>1</v>
      </c>
      <c r="C246" s="1073" t="s">
        <v>3758</v>
      </c>
      <c r="D246" s="1074" t="s">
        <v>228</v>
      </c>
      <c r="E246" s="1083">
        <v>5</v>
      </c>
      <c r="F246" s="1083">
        <v>1.5</v>
      </c>
      <c r="G246" s="1083">
        <v>155</v>
      </c>
      <c r="H246" s="1076">
        <v>85</v>
      </c>
      <c r="I246" s="1083">
        <v>160006007</v>
      </c>
      <c r="J246" s="1083">
        <v>3</v>
      </c>
      <c r="L246" s="854">
        <f t="shared" si="6"/>
        <v>3.5294117647058822</v>
      </c>
      <c r="M246" s="854">
        <f t="shared" si="7"/>
        <v>1.1764705882352942</v>
      </c>
    </row>
    <row r="247" spans="1:14" ht="16.5" customHeight="1">
      <c r="A247" s="1089" t="s">
        <v>3757</v>
      </c>
      <c r="B247" s="808" t="b">
        <v>1</v>
      </c>
      <c r="C247" s="1073" t="s">
        <v>3758</v>
      </c>
      <c r="D247" s="1074" t="s">
        <v>228</v>
      </c>
      <c r="E247" s="1083">
        <v>6</v>
      </c>
      <c r="F247" s="1083">
        <v>1.5</v>
      </c>
      <c r="G247" s="1083">
        <v>156</v>
      </c>
      <c r="H247" s="1076">
        <v>75</v>
      </c>
      <c r="I247" s="1076">
        <v>160006007</v>
      </c>
      <c r="J247" s="1076">
        <v>3</v>
      </c>
      <c r="L247" s="854">
        <f t="shared" si="6"/>
        <v>4</v>
      </c>
      <c r="M247" s="854">
        <f t="shared" si="7"/>
        <v>1.3333333333333333</v>
      </c>
    </row>
    <row r="248" spans="1:14" ht="16.5" customHeight="1">
      <c r="A248" s="1089" t="s">
        <v>3757</v>
      </c>
      <c r="B248" s="808" t="b">
        <v>1</v>
      </c>
      <c r="C248" s="1073" t="s">
        <v>3758</v>
      </c>
      <c r="D248" s="1074" t="s">
        <v>228</v>
      </c>
      <c r="E248" s="1083">
        <v>7</v>
      </c>
      <c r="F248" s="1083">
        <v>1.5</v>
      </c>
      <c r="G248" s="1083">
        <v>157</v>
      </c>
      <c r="H248" s="1076">
        <v>60</v>
      </c>
      <c r="I248" s="1076">
        <v>160006007</v>
      </c>
      <c r="J248" s="1076">
        <v>3</v>
      </c>
      <c r="L248" s="854">
        <f t="shared" si="6"/>
        <v>5</v>
      </c>
      <c r="M248" s="854">
        <f t="shared" si="7"/>
        <v>1.6666666666666667</v>
      </c>
    </row>
    <row r="249" spans="1:14" ht="16.5" customHeight="1">
      <c r="A249" s="1089" t="s">
        <v>3757</v>
      </c>
      <c r="B249" s="808" t="b">
        <v>1</v>
      </c>
      <c r="C249" s="1073" t="s">
        <v>3758</v>
      </c>
      <c r="D249" s="1074" t="s">
        <v>228</v>
      </c>
      <c r="E249" s="1083">
        <v>8</v>
      </c>
      <c r="F249" s="1083">
        <v>1.5</v>
      </c>
      <c r="G249" s="1083">
        <v>158</v>
      </c>
      <c r="H249" s="1076">
        <v>45</v>
      </c>
      <c r="I249" s="1076">
        <v>160006007</v>
      </c>
      <c r="J249" s="1076">
        <v>3</v>
      </c>
      <c r="L249" s="854">
        <f t="shared" si="6"/>
        <v>6.666666666666667</v>
      </c>
      <c r="M249" s="854">
        <f t="shared" si="7"/>
        <v>2.2222222222222223</v>
      </c>
    </row>
    <row r="250" spans="1:14" ht="16.5" customHeight="1">
      <c r="A250" s="1089" t="s">
        <v>3757</v>
      </c>
      <c r="B250" s="808" t="b">
        <v>1</v>
      </c>
      <c r="C250" s="1073" t="s">
        <v>3758</v>
      </c>
      <c r="D250" s="1074" t="s">
        <v>228</v>
      </c>
      <c r="E250" s="1083">
        <v>9</v>
      </c>
      <c r="F250" s="1083">
        <v>1.5</v>
      </c>
      <c r="G250" s="1083">
        <v>159</v>
      </c>
      <c r="H250" s="1076">
        <v>30</v>
      </c>
      <c r="I250" s="1076">
        <v>160006007</v>
      </c>
      <c r="J250" s="1076">
        <v>3</v>
      </c>
      <c r="L250" s="854">
        <f t="shared" si="6"/>
        <v>10</v>
      </c>
      <c r="M250" s="854">
        <f t="shared" si="7"/>
        <v>3.3333333333333335</v>
      </c>
    </row>
    <row r="251" spans="1:14" ht="16.5" customHeight="1">
      <c r="A251" s="1089" t="s">
        <v>3757</v>
      </c>
      <c r="B251" s="808" t="b">
        <v>1</v>
      </c>
      <c r="C251" s="1073" t="s">
        <v>3758</v>
      </c>
      <c r="D251" s="1074" t="s">
        <v>228</v>
      </c>
      <c r="E251" s="1083">
        <v>10</v>
      </c>
      <c r="F251" s="1083">
        <v>1.5</v>
      </c>
      <c r="G251" s="1083">
        <v>160</v>
      </c>
      <c r="H251" s="1076">
        <v>15</v>
      </c>
      <c r="I251" s="1076">
        <v>160006007</v>
      </c>
      <c r="J251" s="1076">
        <v>3</v>
      </c>
      <c r="L251" s="854">
        <f t="shared" si="6"/>
        <v>20</v>
      </c>
      <c r="M251" s="854">
        <f t="shared" si="7"/>
        <v>6.666666666666667</v>
      </c>
      <c r="N251" s="854">
        <f>SUM(L242:L251)</f>
        <v>61.353973168214651</v>
      </c>
    </row>
    <row r="252" spans="1:14" ht="16.5" customHeight="1">
      <c r="A252" s="1089" t="s">
        <v>3759</v>
      </c>
      <c r="B252" s="808" t="b">
        <v>1</v>
      </c>
      <c r="C252" s="1077" t="s">
        <v>3758</v>
      </c>
      <c r="D252" s="1078" t="s">
        <v>3748</v>
      </c>
      <c r="E252" s="1084">
        <v>1</v>
      </c>
      <c r="F252" s="1084">
        <v>1.5</v>
      </c>
      <c r="G252" s="1084">
        <v>152</v>
      </c>
      <c r="H252" s="1084">
        <v>100</v>
      </c>
      <c r="I252" s="1084">
        <v>160006007</v>
      </c>
      <c r="J252" s="1084">
        <v>5</v>
      </c>
      <c r="L252" s="854">
        <f t="shared" si="6"/>
        <v>5</v>
      </c>
      <c r="M252" s="854">
        <f t="shared" si="7"/>
        <v>1</v>
      </c>
    </row>
    <row r="253" spans="1:14" ht="16.5" customHeight="1">
      <c r="A253" s="1089" t="s">
        <v>3759</v>
      </c>
      <c r="B253" s="808" t="b">
        <v>1</v>
      </c>
      <c r="C253" s="1077" t="s">
        <v>3758</v>
      </c>
      <c r="D253" s="1078" t="s">
        <v>3748</v>
      </c>
      <c r="E253" s="1084">
        <v>2</v>
      </c>
      <c r="F253" s="1084">
        <v>1.5</v>
      </c>
      <c r="G253" s="1084">
        <v>154</v>
      </c>
      <c r="H253" s="1084">
        <v>100</v>
      </c>
      <c r="I253" s="1084">
        <v>160006007</v>
      </c>
      <c r="J253" s="1084">
        <v>5</v>
      </c>
      <c r="L253" s="854">
        <f t="shared" si="6"/>
        <v>5</v>
      </c>
      <c r="M253" s="854">
        <f t="shared" si="7"/>
        <v>1</v>
      </c>
    </row>
    <row r="254" spans="1:14" ht="16.5" customHeight="1">
      <c r="A254" s="1089" t="s">
        <v>3759</v>
      </c>
      <c r="B254" s="808" t="b">
        <v>1</v>
      </c>
      <c r="C254" s="1077" t="s">
        <v>3758</v>
      </c>
      <c r="D254" s="1078" t="s">
        <v>3748</v>
      </c>
      <c r="E254" s="1084">
        <v>3</v>
      </c>
      <c r="F254" s="1084">
        <v>1.5</v>
      </c>
      <c r="G254" s="1084">
        <v>156</v>
      </c>
      <c r="H254" s="1084">
        <v>100</v>
      </c>
      <c r="I254" s="1084">
        <v>160006007</v>
      </c>
      <c r="J254" s="1084">
        <v>5</v>
      </c>
      <c r="L254" s="854">
        <f t="shared" si="6"/>
        <v>5</v>
      </c>
      <c r="M254" s="854">
        <f t="shared" si="7"/>
        <v>1</v>
      </c>
    </row>
    <row r="255" spans="1:14" ht="16.5" customHeight="1">
      <c r="A255" s="1089" t="s">
        <v>3759</v>
      </c>
      <c r="B255" s="808" t="b">
        <v>1</v>
      </c>
      <c r="C255" s="1077" t="s">
        <v>3758</v>
      </c>
      <c r="D255" s="1078" t="s">
        <v>3748</v>
      </c>
      <c r="E255" s="1084">
        <v>4</v>
      </c>
      <c r="F255" s="1084">
        <v>1.5</v>
      </c>
      <c r="G255" s="1084">
        <v>158</v>
      </c>
      <c r="H255" s="1084">
        <v>95</v>
      </c>
      <c r="I255" s="1084">
        <v>160006007</v>
      </c>
      <c r="J255" s="1084">
        <v>5</v>
      </c>
      <c r="L255" s="854">
        <f t="shared" si="6"/>
        <v>5.2631578947368416</v>
      </c>
      <c r="M255" s="854">
        <f t="shared" si="7"/>
        <v>1.0526315789473684</v>
      </c>
    </row>
    <row r="256" spans="1:14" ht="16.5" customHeight="1">
      <c r="A256" s="1089" t="s">
        <v>3759</v>
      </c>
      <c r="B256" s="808" t="b">
        <v>1</v>
      </c>
      <c r="C256" s="1077" t="s">
        <v>3758</v>
      </c>
      <c r="D256" s="1078" t="s">
        <v>3748</v>
      </c>
      <c r="E256" s="1084">
        <v>5</v>
      </c>
      <c r="F256" s="1084">
        <v>1.5</v>
      </c>
      <c r="G256" s="1084">
        <v>160</v>
      </c>
      <c r="H256" s="1084">
        <v>85</v>
      </c>
      <c r="I256" s="1084">
        <v>160006007</v>
      </c>
      <c r="J256" s="1084">
        <v>5</v>
      </c>
      <c r="L256" s="854">
        <f t="shared" si="6"/>
        <v>5.882352941176471</v>
      </c>
      <c r="M256" s="854">
        <f t="shared" si="7"/>
        <v>1.1764705882352942</v>
      </c>
    </row>
    <row r="257" spans="1:14" ht="16.5" customHeight="1">
      <c r="A257" s="1089" t="s">
        <v>3759</v>
      </c>
      <c r="B257" s="808" t="b">
        <v>1</v>
      </c>
      <c r="C257" s="1077" t="s">
        <v>3758</v>
      </c>
      <c r="D257" s="1078" t="s">
        <v>3748</v>
      </c>
      <c r="E257" s="1084">
        <v>6</v>
      </c>
      <c r="F257" s="1084">
        <v>1.5</v>
      </c>
      <c r="G257" s="1084">
        <v>162</v>
      </c>
      <c r="H257" s="1080">
        <v>75</v>
      </c>
      <c r="I257" s="1080">
        <v>160006007</v>
      </c>
      <c r="J257" s="1080">
        <v>5</v>
      </c>
      <c r="L257" s="854">
        <f t="shared" si="6"/>
        <v>6.6666666666666661</v>
      </c>
      <c r="M257" s="854">
        <f t="shared" si="7"/>
        <v>1.3333333333333333</v>
      </c>
    </row>
    <row r="258" spans="1:14" ht="16.5" customHeight="1">
      <c r="A258" s="1089" t="s">
        <v>3759</v>
      </c>
      <c r="B258" s="808" t="b">
        <v>1</v>
      </c>
      <c r="C258" s="1077" t="s">
        <v>3758</v>
      </c>
      <c r="D258" s="1078" t="s">
        <v>3748</v>
      </c>
      <c r="E258" s="1084">
        <v>7</v>
      </c>
      <c r="F258" s="1084">
        <v>1.5</v>
      </c>
      <c r="G258" s="1084">
        <v>164</v>
      </c>
      <c r="H258" s="1080">
        <v>60</v>
      </c>
      <c r="I258" s="1080">
        <v>160006007</v>
      </c>
      <c r="J258" s="1080">
        <v>5</v>
      </c>
      <c r="L258" s="854">
        <f t="shared" ref="L258:L321" si="8">J258*M258</f>
        <v>8.3333333333333339</v>
      </c>
      <c r="M258" s="854">
        <f t="shared" ref="M258:M321" si="9">100/H258</f>
        <v>1.6666666666666667</v>
      </c>
    </row>
    <row r="259" spans="1:14" ht="16.5" customHeight="1">
      <c r="A259" s="1089" t="s">
        <v>3759</v>
      </c>
      <c r="B259" s="808" t="b">
        <v>1</v>
      </c>
      <c r="C259" s="1077" t="s">
        <v>3758</v>
      </c>
      <c r="D259" s="1078" t="s">
        <v>3748</v>
      </c>
      <c r="E259" s="1084">
        <v>8</v>
      </c>
      <c r="F259" s="1084">
        <v>1.5</v>
      </c>
      <c r="G259" s="1084">
        <v>166</v>
      </c>
      <c r="H259" s="1080">
        <v>45</v>
      </c>
      <c r="I259" s="1080">
        <v>160006007</v>
      </c>
      <c r="J259" s="1080">
        <v>5</v>
      </c>
      <c r="L259" s="854">
        <f t="shared" si="8"/>
        <v>11.111111111111111</v>
      </c>
      <c r="M259" s="854">
        <f t="shared" si="9"/>
        <v>2.2222222222222223</v>
      </c>
    </row>
    <row r="260" spans="1:14" ht="16.5" customHeight="1">
      <c r="A260" s="1089" t="s">
        <v>3759</v>
      </c>
      <c r="B260" s="808" t="b">
        <v>1</v>
      </c>
      <c r="C260" s="1077" t="s">
        <v>3758</v>
      </c>
      <c r="D260" s="1078" t="s">
        <v>3748</v>
      </c>
      <c r="E260" s="1084">
        <v>9</v>
      </c>
      <c r="F260" s="1084">
        <v>1.5</v>
      </c>
      <c r="G260" s="1084">
        <v>168</v>
      </c>
      <c r="H260" s="1080">
        <v>30</v>
      </c>
      <c r="I260" s="1080">
        <v>160006007</v>
      </c>
      <c r="J260" s="1080">
        <v>5</v>
      </c>
      <c r="L260" s="854">
        <f t="shared" si="8"/>
        <v>16.666666666666668</v>
      </c>
      <c r="M260" s="854">
        <f t="shared" si="9"/>
        <v>3.3333333333333335</v>
      </c>
    </row>
    <row r="261" spans="1:14" ht="16.5" customHeight="1">
      <c r="A261" s="1089" t="s">
        <v>3759</v>
      </c>
      <c r="B261" s="808" t="b">
        <v>1</v>
      </c>
      <c r="C261" s="1077" t="s">
        <v>3758</v>
      </c>
      <c r="D261" s="1078" t="s">
        <v>3748</v>
      </c>
      <c r="E261" s="1084">
        <v>10</v>
      </c>
      <c r="F261" s="1084">
        <v>1.5</v>
      </c>
      <c r="G261" s="1084">
        <v>170</v>
      </c>
      <c r="H261" s="1080">
        <v>15</v>
      </c>
      <c r="I261" s="1080">
        <v>160006007</v>
      </c>
      <c r="J261" s="1080">
        <v>5</v>
      </c>
      <c r="L261" s="854">
        <f t="shared" si="8"/>
        <v>33.333333333333336</v>
      </c>
      <c r="M261" s="854">
        <f t="shared" si="9"/>
        <v>6.666666666666667</v>
      </c>
      <c r="N261" s="854">
        <f>SUM(L252:L261)</f>
        <v>102.25662194702443</v>
      </c>
    </row>
    <row r="262" spans="1:14" ht="16.5" customHeight="1">
      <c r="A262" s="1089" t="s">
        <v>3760</v>
      </c>
      <c r="B262" s="808" t="b">
        <v>1</v>
      </c>
      <c r="C262" s="1073" t="s">
        <v>3758</v>
      </c>
      <c r="D262" s="1074" t="s">
        <v>3750</v>
      </c>
      <c r="E262" s="1083">
        <v>1</v>
      </c>
      <c r="F262" s="1083">
        <v>1.5</v>
      </c>
      <c r="G262" s="1083">
        <v>153</v>
      </c>
      <c r="H262" s="1083">
        <v>100</v>
      </c>
      <c r="I262" s="1083">
        <v>160006007</v>
      </c>
      <c r="J262" s="1083">
        <v>10</v>
      </c>
      <c r="L262" s="854">
        <f t="shared" si="8"/>
        <v>10</v>
      </c>
      <c r="M262" s="854">
        <f t="shared" si="9"/>
        <v>1</v>
      </c>
    </row>
    <row r="263" spans="1:14" ht="16.5" customHeight="1">
      <c r="A263" s="1089" t="s">
        <v>3760</v>
      </c>
      <c r="B263" s="808" t="b">
        <v>1</v>
      </c>
      <c r="C263" s="1073" t="s">
        <v>3758</v>
      </c>
      <c r="D263" s="1074" t="s">
        <v>3750</v>
      </c>
      <c r="E263" s="1083">
        <v>2</v>
      </c>
      <c r="F263" s="1083">
        <v>1.5</v>
      </c>
      <c r="G263" s="1083">
        <v>156</v>
      </c>
      <c r="H263" s="1083">
        <v>100</v>
      </c>
      <c r="I263" s="1083">
        <v>160006007</v>
      </c>
      <c r="J263" s="1083">
        <v>10</v>
      </c>
      <c r="L263" s="854">
        <f t="shared" si="8"/>
        <v>10</v>
      </c>
      <c r="M263" s="854">
        <f t="shared" si="9"/>
        <v>1</v>
      </c>
    </row>
    <row r="264" spans="1:14" ht="16.5" customHeight="1">
      <c r="A264" s="1089" t="s">
        <v>3760</v>
      </c>
      <c r="B264" s="808" t="b">
        <v>1</v>
      </c>
      <c r="C264" s="1073" t="s">
        <v>3758</v>
      </c>
      <c r="D264" s="1074" t="s">
        <v>3750</v>
      </c>
      <c r="E264" s="1083">
        <v>3</v>
      </c>
      <c r="F264" s="1083">
        <v>1.5</v>
      </c>
      <c r="G264" s="1083">
        <v>159</v>
      </c>
      <c r="H264" s="1083">
        <v>100</v>
      </c>
      <c r="I264" s="1083">
        <v>160006007</v>
      </c>
      <c r="J264" s="1083">
        <v>10</v>
      </c>
      <c r="L264" s="854">
        <f t="shared" si="8"/>
        <v>10</v>
      </c>
      <c r="M264" s="854">
        <f t="shared" si="9"/>
        <v>1</v>
      </c>
    </row>
    <row r="265" spans="1:14" ht="16.5" customHeight="1">
      <c r="A265" s="1089" t="s">
        <v>3760</v>
      </c>
      <c r="B265" s="808" t="b">
        <v>1</v>
      </c>
      <c r="C265" s="1073" t="s">
        <v>3758</v>
      </c>
      <c r="D265" s="1074" t="s">
        <v>3750</v>
      </c>
      <c r="E265" s="1083">
        <v>4</v>
      </c>
      <c r="F265" s="1083">
        <v>1.5</v>
      </c>
      <c r="G265" s="1083">
        <v>162</v>
      </c>
      <c r="H265" s="1083">
        <v>95</v>
      </c>
      <c r="I265" s="1083">
        <v>160006007</v>
      </c>
      <c r="J265" s="1083">
        <v>10</v>
      </c>
      <c r="L265" s="854">
        <f t="shared" si="8"/>
        <v>10.526315789473683</v>
      </c>
      <c r="M265" s="854">
        <f t="shared" si="9"/>
        <v>1.0526315789473684</v>
      </c>
    </row>
    <row r="266" spans="1:14" ht="16.5" customHeight="1">
      <c r="A266" s="1089" t="s">
        <v>3760</v>
      </c>
      <c r="B266" s="808" t="b">
        <v>1</v>
      </c>
      <c r="C266" s="1073" t="s">
        <v>3758</v>
      </c>
      <c r="D266" s="1074" t="s">
        <v>3750</v>
      </c>
      <c r="E266" s="1083">
        <v>5</v>
      </c>
      <c r="F266" s="1083">
        <v>1.5</v>
      </c>
      <c r="G266" s="1083">
        <v>165</v>
      </c>
      <c r="H266" s="1083">
        <v>85</v>
      </c>
      <c r="I266" s="1083">
        <v>160006007</v>
      </c>
      <c r="J266" s="1083">
        <v>10</v>
      </c>
      <c r="L266" s="854">
        <f t="shared" si="8"/>
        <v>11.764705882352942</v>
      </c>
      <c r="M266" s="854">
        <f t="shared" si="9"/>
        <v>1.1764705882352942</v>
      </c>
    </row>
    <row r="267" spans="1:14" ht="16.5" customHeight="1">
      <c r="A267" s="1089" t="s">
        <v>3760</v>
      </c>
      <c r="B267" s="808" t="b">
        <v>1</v>
      </c>
      <c r="C267" s="1073" t="s">
        <v>3758</v>
      </c>
      <c r="D267" s="1074" t="s">
        <v>3750</v>
      </c>
      <c r="E267" s="1083">
        <v>6</v>
      </c>
      <c r="F267" s="1083">
        <v>1.5</v>
      </c>
      <c r="G267" s="1083">
        <v>168</v>
      </c>
      <c r="H267" s="1076">
        <v>75</v>
      </c>
      <c r="I267" s="1076">
        <v>160006007</v>
      </c>
      <c r="J267" s="1076">
        <v>10</v>
      </c>
      <c r="L267" s="854">
        <f t="shared" si="8"/>
        <v>13.333333333333332</v>
      </c>
      <c r="M267" s="854">
        <f t="shared" si="9"/>
        <v>1.3333333333333333</v>
      </c>
    </row>
    <row r="268" spans="1:14" ht="16.5" customHeight="1">
      <c r="A268" s="1089" t="s">
        <v>3760</v>
      </c>
      <c r="B268" s="808" t="b">
        <v>1</v>
      </c>
      <c r="C268" s="1073" t="s">
        <v>3758</v>
      </c>
      <c r="D268" s="1074" t="s">
        <v>3750</v>
      </c>
      <c r="E268" s="1083">
        <v>7</v>
      </c>
      <c r="F268" s="1083">
        <v>1.5</v>
      </c>
      <c r="G268" s="1083">
        <v>171</v>
      </c>
      <c r="H268" s="1076">
        <v>60</v>
      </c>
      <c r="I268" s="1076">
        <v>160006007</v>
      </c>
      <c r="J268" s="1076">
        <v>10</v>
      </c>
      <c r="L268" s="854">
        <f t="shared" si="8"/>
        <v>16.666666666666668</v>
      </c>
      <c r="M268" s="854">
        <f t="shared" si="9"/>
        <v>1.6666666666666667</v>
      </c>
    </row>
    <row r="269" spans="1:14" ht="16.5" customHeight="1">
      <c r="A269" s="1089" t="s">
        <v>3760</v>
      </c>
      <c r="B269" s="808" t="b">
        <v>1</v>
      </c>
      <c r="C269" s="1073" t="s">
        <v>3758</v>
      </c>
      <c r="D269" s="1074" t="s">
        <v>3750</v>
      </c>
      <c r="E269" s="1083">
        <v>8</v>
      </c>
      <c r="F269" s="1083">
        <v>1.5</v>
      </c>
      <c r="G269" s="1083">
        <v>174</v>
      </c>
      <c r="H269" s="1076">
        <v>45</v>
      </c>
      <c r="I269" s="1076">
        <v>160006007</v>
      </c>
      <c r="J269" s="1076">
        <v>10</v>
      </c>
      <c r="L269" s="854">
        <f t="shared" si="8"/>
        <v>22.222222222222221</v>
      </c>
      <c r="M269" s="854">
        <f t="shared" si="9"/>
        <v>2.2222222222222223</v>
      </c>
    </row>
    <row r="270" spans="1:14" ht="16.5" customHeight="1">
      <c r="A270" s="1089" t="s">
        <v>3760</v>
      </c>
      <c r="B270" s="808" t="b">
        <v>1</v>
      </c>
      <c r="C270" s="1073" t="s">
        <v>3758</v>
      </c>
      <c r="D270" s="1074" t="s">
        <v>3750</v>
      </c>
      <c r="E270" s="1083">
        <v>9</v>
      </c>
      <c r="F270" s="1083">
        <v>1.5</v>
      </c>
      <c r="G270" s="1083">
        <v>177</v>
      </c>
      <c r="H270" s="1076">
        <v>30</v>
      </c>
      <c r="I270" s="1076">
        <v>160006007</v>
      </c>
      <c r="J270" s="1076">
        <v>10</v>
      </c>
      <c r="L270" s="854">
        <f t="shared" si="8"/>
        <v>33.333333333333336</v>
      </c>
      <c r="M270" s="854">
        <f t="shared" si="9"/>
        <v>3.3333333333333335</v>
      </c>
    </row>
    <row r="271" spans="1:14" ht="16.5" customHeight="1">
      <c r="A271" s="1089" t="s">
        <v>3760</v>
      </c>
      <c r="B271" s="808" t="b">
        <v>1</v>
      </c>
      <c r="C271" s="1073" t="s">
        <v>3758</v>
      </c>
      <c r="D271" s="1074" t="s">
        <v>3750</v>
      </c>
      <c r="E271" s="1083">
        <v>10</v>
      </c>
      <c r="F271" s="1083">
        <v>1.5</v>
      </c>
      <c r="G271" s="1083">
        <v>180</v>
      </c>
      <c r="H271" s="1076">
        <v>15</v>
      </c>
      <c r="I271" s="1076">
        <v>160006007</v>
      </c>
      <c r="J271" s="1076">
        <v>10</v>
      </c>
      <c r="L271" s="854">
        <f t="shared" si="8"/>
        <v>66.666666666666671</v>
      </c>
      <c r="M271" s="854">
        <f t="shared" si="9"/>
        <v>6.666666666666667</v>
      </c>
      <c r="N271" s="854">
        <f>SUM(L262:L271)</f>
        <v>204.51324389404886</v>
      </c>
    </row>
    <row r="272" spans="1:14" ht="16.5" customHeight="1">
      <c r="A272" s="1089" t="s">
        <v>3761</v>
      </c>
      <c r="B272" s="808" t="b">
        <v>1</v>
      </c>
      <c r="C272" s="1077" t="s">
        <v>3758</v>
      </c>
      <c r="D272" s="1078" t="s">
        <v>3752</v>
      </c>
      <c r="E272" s="1084">
        <v>1</v>
      </c>
      <c r="F272" s="1084">
        <v>1.5</v>
      </c>
      <c r="G272" s="1084">
        <v>154</v>
      </c>
      <c r="H272" s="1084">
        <v>100</v>
      </c>
      <c r="I272" s="1084">
        <v>160006007</v>
      </c>
      <c r="J272" s="1084">
        <v>15</v>
      </c>
      <c r="L272" s="854">
        <f t="shared" si="8"/>
        <v>15</v>
      </c>
      <c r="M272" s="854">
        <f t="shared" si="9"/>
        <v>1</v>
      </c>
    </row>
    <row r="273" spans="1:14" ht="16.5" customHeight="1">
      <c r="A273" s="1089" t="s">
        <v>3761</v>
      </c>
      <c r="B273" s="808" t="b">
        <v>1</v>
      </c>
      <c r="C273" s="1077" t="s">
        <v>3758</v>
      </c>
      <c r="D273" s="1078" t="s">
        <v>3752</v>
      </c>
      <c r="E273" s="1084">
        <v>2</v>
      </c>
      <c r="F273" s="1084">
        <v>1.5</v>
      </c>
      <c r="G273" s="1084">
        <v>158</v>
      </c>
      <c r="H273" s="1084">
        <v>100</v>
      </c>
      <c r="I273" s="1084">
        <v>160006007</v>
      </c>
      <c r="J273" s="1084">
        <v>15</v>
      </c>
      <c r="L273" s="854">
        <f t="shared" si="8"/>
        <v>15</v>
      </c>
      <c r="M273" s="854">
        <f t="shared" si="9"/>
        <v>1</v>
      </c>
    </row>
    <row r="274" spans="1:14" ht="16.5" customHeight="1">
      <c r="A274" s="1089" t="s">
        <v>3761</v>
      </c>
      <c r="B274" s="808" t="b">
        <v>1</v>
      </c>
      <c r="C274" s="1077" t="s">
        <v>3758</v>
      </c>
      <c r="D274" s="1078" t="s">
        <v>3752</v>
      </c>
      <c r="E274" s="1084">
        <v>3</v>
      </c>
      <c r="F274" s="1084">
        <v>1.5</v>
      </c>
      <c r="G274" s="1084">
        <v>162</v>
      </c>
      <c r="H274" s="1084">
        <v>100</v>
      </c>
      <c r="I274" s="1084">
        <v>160006007</v>
      </c>
      <c r="J274" s="1084">
        <v>15</v>
      </c>
      <c r="L274" s="854">
        <f t="shared" si="8"/>
        <v>15</v>
      </c>
      <c r="M274" s="854">
        <f t="shared" si="9"/>
        <v>1</v>
      </c>
    </row>
    <row r="275" spans="1:14" ht="16.5" customHeight="1">
      <c r="A275" s="1089" t="s">
        <v>3761</v>
      </c>
      <c r="B275" s="808" t="b">
        <v>1</v>
      </c>
      <c r="C275" s="1077" t="s">
        <v>3758</v>
      </c>
      <c r="D275" s="1078" t="s">
        <v>3752</v>
      </c>
      <c r="E275" s="1084">
        <v>4</v>
      </c>
      <c r="F275" s="1084">
        <v>1.5</v>
      </c>
      <c r="G275" s="1084">
        <v>166</v>
      </c>
      <c r="H275" s="1080">
        <v>70</v>
      </c>
      <c r="I275" s="1084">
        <v>160006007</v>
      </c>
      <c r="J275" s="1084">
        <v>15</v>
      </c>
      <c r="L275" s="854">
        <f t="shared" si="8"/>
        <v>21.428571428571431</v>
      </c>
      <c r="M275" s="854">
        <f t="shared" si="9"/>
        <v>1.4285714285714286</v>
      </c>
    </row>
    <row r="276" spans="1:14" ht="16.5" customHeight="1">
      <c r="A276" s="1089" t="s">
        <v>3761</v>
      </c>
      <c r="B276" s="808" t="b">
        <v>1</v>
      </c>
      <c r="C276" s="1077" t="s">
        <v>3758</v>
      </c>
      <c r="D276" s="1078" t="s">
        <v>3752</v>
      </c>
      <c r="E276" s="1084">
        <v>5</v>
      </c>
      <c r="F276" s="1084">
        <v>1.5</v>
      </c>
      <c r="G276" s="1084">
        <v>170</v>
      </c>
      <c r="H276" s="1080">
        <v>50</v>
      </c>
      <c r="I276" s="1084">
        <v>160006007</v>
      </c>
      <c r="J276" s="1084">
        <v>15</v>
      </c>
      <c r="L276" s="854">
        <f t="shared" si="8"/>
        <v>30</v>
      </c>
      <c r="M276" s="854">
        <f t="shared" si="9"/>
        <v>2</v>
      </c>
    </row>
    <row r="277" spans="1:14" ht="16.5" customHeight="1">
      <c r="A277" s="1089" t="s">
        <v>3761</v>
      </c>
      <c r="B277" s="808" t="b">
        <v>1</v>
      </c>
      <c r="C277" s="1077" t="s">
        <v>3758</v>
      </c>
      <c r="D277" s="1078" t="s">
        <v>3752</v>
      </c>
      <c r="E277" s="1084">
        <v>6</v>
      </c>
      <c r="F277" s="1084">
        <v>1.5</v>
      </c>
      <c r="G277" s="1084">
        <v>174</v>
      </c>
      <c r="H277" s="1081">
        <v>25</v>
      </c>
      <c r="I277" s="1081">
        <v>160006007</v>
      </c>
      <c r="J277" s="1081">
        <v>15</v>
      </c>
      <c r="L277" s="854">
        <f t="shared" si="8"/>
        <v>60</v>
      </c>
      <c r="M277" s="854">
        <f t="shared" si="9"/>
        <v>4</v>
      </c>
    </row>
    <row r="278" spans="1:14" ht="16.5" customHeight="1">
      <c r="A278" s="1089" t="s">
        <v>3761</v>
      </c>
      <c r="B278" s="808" t="b">
        <v>1</v>
      </c>
      <c r="C278" s="1077" t="s">
        <v>3758</v>
      </c>
      <c r="D278" s="1078" t="s">
        <v>3752</v>
      </c>
      <c r="E278" s="1084">
        <v>7</v>
      </c>
      <c r="F278" s="1084">
        <v>1.5</v>
      </c>
      <c r="G278" s="1084">
        <v>178</v>
      </c>
      <c r="H278" s="1081">
        <v>13</v>
      </c>
      <c r="I278" s="1081">
        <v>160006007</v>
      </c>
      <c r="J278" s="1081">
        <v>15</v>
      </c>
      <c r="L278" s="854">
        <f t="shared" si="8"/>
        <v>115.38461538461539</v>
      </c>
      <c r="M278" s="854">
        <f t="shared" si="9"/>
        <v>7.6923076923076925</v>
      </c>
    </row>
    <row r="279" spans="1:14" ht="16.5" customHeight="1">
      <c r="A279" s="1089" t="s">
        <v>3761</v>
      </c>
      <c r="B279" s="808" t="b">
        <v>1</v>
      </c>
      <c r="C279" s="1077" t="s">
        <v>3758</v>
      </c>
      <c r="D279" s="1078" t="s">
        <v>3752</v>
      </c>
      <c r="E279" s="1084">
        <v>8</v>
      </c>
      <c r="F279" s="1084">
        <v>1.5</v>
      </c>
      <c r="G279" s="1084">
        <v>182</v>
      </c>
      <c r="H279" s="1081">
        <v>9</v>
      </c>
      <c r="I279" s="1081">
        <v>160006007</v>
      </c>
      <c r="J279" s="1081">
        <v>15</v>
      </c>
      <c r="L279" s="854">
        <f t="shared" si="8"/>
        <v>166.66666666666666</v>
      </c>
      <c r="M279" s="854">
        <f t="shared" si="9"/>
        <v>11.111111111111111</v>
      </c>
    </row>
    <row r="280" spans="1:14" ht="16.5" customHeight="1">
      <c r="A280" s="1089" t="s">
        <v>3761</v>
      </c>
      <c r="B280" s="808" t="b">
        <v>1</v>
      </c>
      <c r="C280" s="1077" t="s">
        <v>3758</v>
      </c>
      <c r="D280" s="1078" t="s">
        <v>3752</v>
      </c>
      <c r="E280" s="1084">
        <v>9</v>
      </c>
      <c r="F280" s="1084">
        <v>1.5</v>
      </c>
      <c r="G280" s="1084">
        <v>186</v>
      </c>
      <c r="H280" s="1081">
        <v>7</v>
      </c>
      <c r="I280" s="1081">
        <v>160006007</v>
      </c>
      <c r="J280" s="1081">
        <v>15</v>
      </c>
      <c r="L280" s="854">
        <f t="shared" si="8"/>
        <v>214.28571428571431</v>
      </c>
      <c r="M280" s="854">
        <f t="shared" si="9"/>
        <v>14.285714285714286</v>
      </c>
    </row>
    <row r="281" spans="1:14" ht="16.5" customHeight="1">
      <c r="A281" s="1089" t="s">
        <v>3761</v>
      </c>
      <c r="B281" s="808" t="b">
        <v>1</v>
      </c>
      <c r="C281" s="1077" t="s">
        <v>3758</v>
      </c>
      <c r="D281" s="1078" t="s">
        <v>3752</v>
      </c>
      <c r="E281" s="1084">
        <v>10</v>
      </c>
      <c r="F281" s="1084">
        <v>1.5</v>
      </c>
      <c r="G281" s="1084">
        <v>190</v>
      </c>
      <c r="H281" s="1081">
        <v>3</v>
      </c>
      <c r="I281" s="1081">
        <v>160006007</v>
      </c>
      <c r="J281" s="1081">
        <v>15</v>
      </c>
      <c r="L281" s="854">
        <f t="shared" si="8"/>
        <v>500.00000000000006</v>
      </c>
      <c r="M281" s="854">
        <f t="shared" si="9"/>
        <v>33.333333333333336</v>
      </c>
      <c r="N281" s="854">
        <f>SUM(L272:L281)</f>
        <v>1152.7655677655678</v>
      </c>
    </row>
    <row r="282" spans="1:14" ht="16.5" customHeight="1">
      <c r="A282" s="1090" t="s">
        <v>3757</v>
      </c>
      <c r="B282" s="808" t="b">
        <v>1</v>
      </c>
      <c r="C282" s="1073" t="s">
        <v>3762</v>
      </c>
      <c r="D282" s="1074" t="s">
        <v>228</v>
      </c>
      <c r="E282" s="1083">
        <v>1</v>
      </c>
      <c r="F282" s="1083">
        <v>1.5</v>
      </c>
      <c r="G282" s="1083">
        <v>151</v>
      </c>
      <c r="H282" s="1083">
        <v>100</v>
      </c>
      <c r="I282" s="1083">
        <v>160006008</v>
      </c>
      <c r="J282" s="1083">
        <v>3</v>
      </c>
      <c r="L282" s="854">
        <f t="shared" si="8"/>
        <v>3</v>
      </c>
      <c r="M282" s="854">
        <f t="shared" si="9"/>
        <v>1</v>
      </c>
    </row>
    <row r="283" spans="1:14" ht="16.5" customHeight="1">
      <c r="A283" s="1090" t="s">
        <v>3757</v>
      </c>
      <c r="B283" s="808" t="b">
        <v>1</v>
      </c>
      <c r="C283" s="1073" t="s">
        <v>3762</v>
      </c>
      <c r="D283" s="1074" t="s">
        <v>228</v>
      </c>
      <c r="E283" s="1083">
        <v>2</v>
      </c>
      <c r="F283" s="1083">
        <v>1.5</v>
      </c>
      <c r="G283" s="1083">
        <v>152</v>
      </c>
      <c r="H283" s="1083">
        <v>100</v>
      </c>
      <c r="I283" s="1083">
        <v>160006008</v>
      </c>
      <c r="J283" s="1083">
        <v>3</v>
      </c>
      <c r="L283" s="854">
        <f t="shared" si="8"/>
        <v>3</v>
      </c>
      <c r="M283" s="854">
        <f t="shared" si="9"/>
        <v>1</v>
      </c>
    </row>
    <row r="284" spans="1:14" ht="16.5" customHeight="1">
      <c r="A284" s="1090" t="s">
        <v>3757</v>
      </c>
      <c r="B284" s="808" t="b">
        <v>1</v>
      </c>
      <c r="C284" s="1073" t="s">
        <v>3762</v>
      </c>
      <c r="D284" s="1074" t="s">
        <v>228</v>
      </c>
      <c r="E284" s="1083">
        <v>3</v>
      </c>
      <c r="F284" s="1083">
        <v>1.5</v>
      </c>
      <c r="G284" s="1083">
        <v>153</v>
      </c>
      <c r="H284" s="1083">
        <v>100</v>
      </c>
      <c r="I284" s="1083">
        <v>160006008</v>
      </c>
      <c r="J284" s="1083">
        <v>3</v>
      </c>
      <c r="L284" s="854">
        <f t="shared" si="8"/>
        <v>3</v>
      </c>
      <c r="M284" s="854">
        <f t="shared" si="9"/>
        <v>1</v>
      </c>
    </row>
    <row r="285" spans="1:14" ht="16.5" customHeight="1">
      <c r="A285" s="1090" t="s">
        <v>3757</v>
      </c>
      <c r="B285" s="808" t="b">
        <v>1</v>
      </c>
      <c r="C285" s="1073" t="s">
        <v>3762</v>
      </c>
      <c r="D285" s="1074" t="s">
        <v>228</v>
      </c>
      <c r="E285" s="1083">
        <v>4</v>
      </c>
      <c r="F285" s="1083">
        <v>1.5</v>
      </c>
      <c r="G285" s="1083">
        <v>154</v>
      </c>
      <c r="H285" s="1083">
        <v>95</v>
      </c>
      <c r="I285" s="1083">
        <v>160006008</v>
      </c>
      <c r="J285" s="1083">
        <v>3</v>
      </c>
      <c r="L285" s="854">
        <f t="shared" si="8"/>
        <v>3.1578947368421053</v>
      </c>
      <c r="M285" s="854">
        <f t="shared" si="9"/>
        <v>1.0526315789473684</v>
      </c>
    </row>
    <row r="286" spans="1:14" ht="16.5" customHeight="1">
      <c r="A286" s="1090" t="s">
        <v>3757</v>
      </c>
      <c r="B286" s="808" t="b">
        <v>1</v>
      </c>
      <c r="C286" s="1073" t="s">
        <v>3762</v>
      </c>
      <c r="D286" s="1074" t="s">
        <v>228</v>
      </c>
      <c r="E286" s="1083">
        <v>5</v>
      </c>
      <c r="F286" s="1083">
        <v>1.5</v>
      </c>
      <c r="G286" s="1083">
        <v>155</v>
      </c>
      <c r="H286" s="1083">
        <v>85</v>
      </c>
      <c r="I286" s="1083">
        <v>160006008</v>
      </c>
      <c r="J286" s="1083">
        <v>3</v>
      </c>
      <c r="L286" s="854">
        <f t="shared" si="8"/>
        <v>3.5294117647058822</v>
      </c>
      <c r="M286" s="854">
        <f t="shared" si="9"/>
        <v>1.1764705882352942</v>
      </c>
    </row>
    <row r="287" spans="1:14" ht="16.5" customHeight="1">
      <c r="A287" s="1090" t="s">
        <v>3757</v>
      </c>
      <c r="B287" s="808" t="b">
        <v>1</v>
      </c>
      <c r="C287" s="1073" t="s">
        <v>3762</v>
      </c>
      <c r="D287" s="1074" t="s">
        <v>228</v>
      </c>
      <c r="E287" s="1083">
        <v>6</v>
      </c>
      <c r="F287" s="1083">
        <v>1.5</v>
      </c>
      <c r="G287" s="1083">
        <v>156</v>
      </c>
      <c r="H287" s="1076">
        <v>75</v>
      </c>
      <c r="I287" s="1076">
        <v>160006008</v>
      </c>
      <c r="J287" s="1076">
        <v>3</v>
      </c>
      <c r="L287" s="854">
        <f t="shared" si="8"/>
        <v>4</v>
      </c>
      <c r="M287" s="854">
        <f t="shared" si="9"/>
        <v>1.3333333333333333</v>
      </c>
    </row>
    <row r="288" spans="1:14" ht="16.5" customHeight="1">
      <c r="A288" s="1090" t="s">
        <v>3757</v>
      </c>
      <c r="B288" s="808" t="b">
        <v>1</v>
      </c>
      <c r="C288" s="1073" t="s">
        <v>3762</v>
      </c>
      <c r="D288" s="1074" t="s">
        <v>228</v>
      </c>
      <c r="E288" s="1083">
        <v>7</v>
      </c>
      <c r="F288" s="1083">
        <v>1.5</v>
      </c>
      <c r="G288" s="1083">
        <v>157</v>
      </c>
      <c r="H288" s="1076">
        <v>60</v>
      </c>
      <c r="I288" s="1076">
        <v>160006008</v>
      </c>
      <c r="J288" s="1076">
        <v>3</v>
      </c>
      <c r="L288" s="854">
        <f t="shared" si="8"/>
        <v>5</v>
      </c>
      <c r="M288" s="854">
        <f t="shared" si="9"/>
        <v>1.6666666666666667</v>
      </c>
    </row>
    <row r="289" spans="1:14" ht="16.5" customHeight="1">
      <c r="A289" s="1090" t="s">
        <v>3757</v>
      </c>
      <c r="B289" s="808" t="b">
        <v>1</v>
      </c>
      <c r="C289" s="1073" t="s">
        <v>3762</v>
      </c>
      <c r="D289" s="1074" t="s">
        <v>228</v>
      </c>
      <c r="E289" s="1083">
        <v>8</v>
      </c>
      <c r="F289" s="1083">
        <v>1.5</v>
      </c>
      <c r="G289" s="1083">
        <v>158</v>
      </c>
      <c r="H289" s="1076">
        <v>45</v>
      </c>
      <c r="I289" s="1076">
        <v>160006008</v>
      </c>
      <c r="J289" s="1076">
        <v>3</v>
      </c>
      <c r="L289" s="854">
        <f t="shared" si="8"/>
        <v>6.666666666666667</v>
      </c>
      <c r="M289" s="854">
        <f t="shared" si="9"/>
        <v>2.2222222222222223</v>
      </c>
    </row>
    <row r="290" spans="1:14" ht="16.5" customHeight="1">
      <c r="A290" s="1090" t="s">
        <v>3757</v>
      </c>
      <c r="B290" s="808" t="b">
        <v>1</v>
      </c>
      <c r="C290" s="1073" t="s">
        <v>3762</v>
      </c>
      <c r="D290" s="1074" t="s">
        <v>228</v>
      </c>
      <c r="E290" s="1083">
        <v>9</v>
      </c>
      <c r="F290" s="1083">
        <v>1.5</v>
      </c>
      <c r="G290" s="1083">
        <v>159</v>
      </c>
      <c r="H290" s="1076">
        <v>30</v>
      </c>
      <c r="I290" s="1076">
        <v>160006008</v>
      </c>
      <c r="J290" s="1076">
        <v>3</v>
      </c>
      <c r="L290" s="854">
        <f t="shared" si="8"/>
        <v>10</v>
      </c>
      <c r="M290" s="854">
        <f t="shared" si="9"/>
        <v>3.3333333333333335</v>
      </c>
    </row>
    <row r="291" spans="1:14" ht="16.5" customHeight="1">
      <c r="A291" s="1090" t="s">
        <v>3757</v>
      </c>
      <c r="B291" s="808" t="b">
        <v>1</v>
      </c>
      <c r="C291" s="1073" t="s">
        <v>3762</v>
      </c>
      <c r="D291" s="1074" t="s">
        <v>228</v>
      </c>
      <c r="E291" s="1083">
        <v>10</v>
      </c>
      <c r="F291" s="1083">
        <v>1.5</v>
      </c>
      <c r="G291" s="1083">
        <v>160</v>
      </c>
      <c r="H291" s="1076">
        <v>15</v>
      </c>
      <c r="I291" s="1076">
        <v>160006008</v>
      </c>
      <c r="J291" s="1076">
        <v>3</v>
      </c>
      <c r="L291" s="854">
        <f t="shared" si="8"/>
        <v>20</v>
      </c>
      <c r="M291" s="854">
        <f t="shared" si="9"/>
        <v>6.666666666666667</v>
      </c>
      <c r="N291" s="854">
        <f>SUM(L282:L291)</f>
        <v>61.353973168214651</v>
      </c>
    </row>
    <row r="292" spans="1:14" ht="16.5" customHeight="1">
      <c r="A292" s="1090" t="s">
        <v>3759</v>
      </c>
      <c r="B292" s="808" t="b">
        <v>1</v>
      </c>
      <c r="C292" s="1077" t="s">
        <v>3762</v>
      </c>
      <c r="D292" s="1078" t="s">
        <v>3748</v>
      </c>
      <c r="E292" s="1084">
        <v>1</v>
      </c>
      <c r="F292" s="1084">
        <v>1.5</v>
      </c>
      <c r="G292" s="1084">
        <v>152</v>
      </c>
      <c r="H292" s="1084">
        <v>100</v>
      </c>
      <c r="I292" s="1084">
        <v>160006008</v>
      </c>
      <c r="J292" s="1084">
        <v>5</v>
      </c>
      <c r="L292" s="854">
        <f t="shared" si="8"/>
        <v>5</v>
      </c>
      <c r="M292" s="854">
        <f t="shared" si="9"/>
        <v>1</v>
      </c>
    </row>
    <row r="293" spans="1:14" ht="16.5" customHeight="1">
      <c r="A293" s="1090" t="s">
        <v>3759</v>
      </c>
      <c r="B293" s="808" t="b">
        <v>1</v>
      </c>
      <c r="C293" s="1077" t="s">
        <v>3762</v>
      </c>
      <c r="D293" s="1078" t="s">
        <v>3748</v>
      </c>
      <c r="E293" s="1084">
        <v>2</v>
      </c>
      <c r="F293" s="1084">
        <v>1.5</v>
      </c>
      <c r="G293" s="1084">
        <v>154</v>
      </c>
      <c r="H293" s="1084">
        <v>100</v>
      </c>
      <c r="I293" s="1084">
        <v>160006008</v>
      </c>
      <c r="J293" s="1084">
        <v>5</v>
      </c>
      <c r="L293" s="854">
        <f t="shared" si="8"/>
        <v>5</v>
      </c>
      <c r="M293" s="854">
        <f t="shared" si="9"/>
        <v>1</v>
      </c>
    </row>
    <row r="294" spans="1:14" ht="16.5" customHeight="1">
      <c r="A294" s="1090" t="s">
        <v>3759</v>
      </c>
      <c r="B294" s="808" t="b">
        <v>1</v>
      </c>
      <c r="C294" s="1077" t="s">
        <v>3762</v>
      </c>
      <c r="D294" s="1078" t="s">
        <v>3748</v>
      </c>
      <c r="E294" s="1084">
        <v>3</v>
      </c>
      <c r="F294" s="1084">
        <v>1.5</v>
      </c>
      <c r="G294" s="1084">
        <v>156</v>
      </c>
      <c r="H294" s="1084">
        <v>100</v>
      </c>
      <c r="I294" s="1084">
        <v>160006008</v>
      </c>
      <c r="J294" s="1084">
        <v>5</v>
      </c>
      <c r="L294" s="854">
        <f t="shared" si="8"/>
        <v>5</v>
      </c>
      <c r="M294" s="854">
        <f t="shared" si="9"/>
        <v>1</v>
      </c>
    </row>
    <row r="295" spans="1:14" ht="16.5" customHeight="1">
      <c r="A295" s="1090" t="s">
        <v>3759</v>
      </c>
      <c r="B295" s="808" t="b">
        <v>1</v>
      </c>
      <c r="C295" s="1077" t="s">
        <v>3762</v>
      </c>
      <c r="D295" s="1078" t="s">
        <v>3748</v>
      </c>
      <c r="E295" s="1084">
        <v>4</v>
      </c>
      <c r="F295" s="1084">
        <v>1.5</v>
      </c>
      <c r="G295" s="1084">
        <v>158</v>
      </c>
      <c r="H295" s="1084">
        <v>95</v>
      </c>
      <c r="I295" s="1084">
        <v>160006008</v>
      </c>
      <c r="J295" s="1084">
        <v>5</v>
      </c>
      <c r="L295" s="854">
        <f t="shared" si="8"/>
        <v>5.2631578947368416</v>
      </c>
      <c r="M295" s="854">
        <f t="shared" si="9"/>
        <v>1.0526315789473684</v>
      </c>
    </row>
    <row r="296" spans="1:14" ht="16.5" customHeight="1">
      <c r="A296" s="1090" t="s">
        <v>3759</v>
      </c>
      <c r="B296" s="808" t="b">
        <v>1</v>
      </c>
      <c r="C296" s="1077" t="s">
        <v>3762</v>
      </c>
      <c r="D296" s="1078" t="s">
        <v>3748</v>
      </c>
      <c r="E296" s="1084">
        <v>5</v>
      </c>
      <c r="F296" s="1084">
        <v>1.5</v>
      </c>
      <c r="G296" s="1084">
        <v>160</v>
      </c>
      <c r="H296" s="1084">
        <v>85</v>
      </c>
      <c r="I296" s="1084">
        <v>160006008</v>
      </c>
      <c r="J296" s="1084">
        <v>5</v>
      </c>
      <c r="L296" s="854">
        <f t="shared" si="8"/>
        <v>5.882352941176471</v>
      </c>
      <c r="M296" s="854">
        <f t="shared" si="9"/>
        <v>1.1764705882352942</v>
      </c>
    </row>
    <row r="297" spans="1:14" ht="16.5" customHeight="1">
      <c r="A297" s="1090" t="s">
        <v>3759</v>
      </c>
      <c r="B297" s="808" t="b">
        <v>1</v>
      </c>
      <c r="C297" s="1077" t="s">
        <v>3762</v>
      </c>
      <c r="D297" s="1078" t="s">
        <v>3748</v>
      </c>
      <c r="E297" s="1084">
        <v>6</v>
      </c>
      <c r="F297" s="1084">
        <v>1.5</v>
      </c>
      <c r="G297" s="1084">
        <v>162</v>
      </c>
      <c r="H297" s="1080">
        <v>75</v>
      </c>
      <c r="I297" s="1080">
        <v>160006008</v>
      </c>
      <c r="J297" s="1080">
        <v>5</v>
      </c>
      <c r="L297" s="854">
        <f t="shared" si="8"/>
        <v>6.6666666666666661</v>
      </c>
      <c r="M297" s="854">
        <f t="shared" si="9"/>
        <v>1.3333333333333333</v>
      </c>
    </row>
    <row r="298" spans="1:14" ht="16.5" customHeight="1">
      <c r="A298" s="1090" t="s">
        <v>3759</v>
      </c>
      <c r="B298" s="808" t="b">
        <v>1</v>
      </c>
      <c r="C298" s="1077" t="s">
        <v>3762</v>
      </c>
      <c r="D298" s="1078" t="s">
        <v>3748</v>
      </c>
      <c r="E298" s="1084">
        <v>7</v>
      </c>
      <c r="F298" s="1084">
        <v>1.5</v>
      </c>
      <c r="G298" s="1084">
        <v>164</v>
      </c>
      <c r="H298" s="1080">
        <v>60</v>
      </c>
      <c r="I298" s="1080">
        <v>160006008</v>
      </c>
      <c r="J298" s="1080">
        <v>5</v>
      </c>
      <c r="L298" s="854">
        <f t="shared" si="8"/>
        <v>8.3333333333333339</v>
      </c>
      <c r="M298" s="854">
        <f t="shared" si="9"/>
        <v>1.6666666666666667</v>
      </c>
    </row>
    <row r="299" spans="1:14" ht="16.5" customHeight="1">
      <c r="A299" s="1090" t="s">
        <v>3759</v>
      </c>
      <c r="B299" s="808" t="b">
        <v>1</v>
      </c>
      <c r="C299" s="1077" t="s">
        <v>3762</v>
      </c>
      <c r="D299" s="1078" t="s">
        <v>3748</v>
      </c>
      <c r="E299" s="1084">
        <v>8</v>
      </c>
      <c r="F299" s="1084">
        <v>1.5</v>
      </c>
      <c r="G299" s="1084">
        <v>166</v>
      </c>
      <c r="H299" s="1080">
        <v>45</v>
      </c>
      <c r="I299" s="1080">
        <v>160006008</v>
      </c>
      <c r="J299" s="1080">
        <v>5</v>
      </c>
      <c r="L299" s="854">
        <f t="shared" si="8"/>
        <v>11.111111111111111</v>
      </c>
      <c r="M299" s="854">
        <f t="shared" si="9"/>
        <v>2.2222222222222223</v>
      </c>
    </row>
    <row r="300" spans="1:14" ht="16.5" customHeight="1">
      <c r="A300" s="1090" t="s">
        <v>3759</v>
      </c>
      <c r="B300" s="808" t="b">
        <v>1</v>
      </c>
      <c r="C300" s="1077" t="s">
        <v>3762</v>
      </c>
      <c r="D300" s="1078" t="s">
        <v>3748</v>
      </c>
      <c r="E300" s="1084">
        <v>9</v>
      </c>
      <c r="F300" s="1084">
        <v>1.5</v>
      </c>
      <c r="G300" s="1084">
        <v>168</v>
      </c>
      <c r="H300" s="1080">
        <v>30</v>
      </c>
      <c r="I300" s="1080">
        <v>160006008</v>
      </c>
      <c r="J300" s="1080">
        <v>5</v>
      </c>
      <c r="L300" s="854">
        <f t="shared" si="8"/>
        <v>16.666666666666668</v>
      </c>
      <c r="M300" s="854">
        <f t="shared" si="9"/>
        <v>3.3333333333333335</v>
      </c>
    </row>
    <row r="301" spans="1:14" ht="16.5" customHeight="1">
      <c r="A301" s="1090" t="s">
        <v>3759</v>
      </c>
      <c r="B301" s="808" t="b">
        <v>1</v>
      </c>
      <c r="C301" s="1077" t="s">
        <v>3762</v>
      </c>
      <c r="D301" s="1078" t="s">
        <v>3748</v>
      </c>
      <c r="E301" s="1084">
        <v>10</v>
      </c>
      <c r="F301" s="1084">
        <v>1.5</v>
      </c>
      <c r="G301" s="1084">
        <v>170</v>
      </c>
      <c r="H301" s="1080">
        <v>15</v>
      </c>
      <c r="I301" s="1080">
        <v>160006008</v>
      </c>
      <c r="J301" s="1080">
        <v>5</v>
      </c>
      <c r="L301" s="854">
        <f t="shared" si="8"/>
        <v>33.333333333333336</v>
      </c>
      <c r="M301" s="854">
        <f t="shared" si="9"/>
        <v>6.666666666666667</v>
      </c>
      <c r="N301" s="854">
        <f>SUM(L292:L301)</f>
        <v>102.25662194702443</v>
      </c>
    </row>
    <row r="302" spans="1:14" ht="16.5" customHeight="1">
      <c r="A302" s="1090" t="s">
        <v>3760</v>
      </c>
      <c r="B302" s="808" t="b">
        <v>1</v>
      </c>
      <c r="C302" s="1073" t="s">
        <v>3762</v>
      </c>
      <c r="D302" s="1074" t="s">
        <v>3750</v>
      </c>
      <c r="E302" s="1083">
        <v>1</v>
      </c>
      <c r="F302" s="1083">
        <v>1.5</v>
      </c>
      <c r="G302" s="1083">
        <v>153</v>
      </c>
      <c r="H302" s="1083">
        <v>100</v>
      </c>
      <c r="I302" s="1083">
        <v>160006008</v>
      </c>
      <c r="J302" s="1083">
        <v>10</v>
      </c>
      <c r="L302" s="854">
        <f t="shared" si="8"/>
        <v>10</v>
      </c>
      <c r="M302" s="854">
        <f t="shared" si="9"/>
        <v>1</v>
      </c>
    </row>
    <row r="303" spans="1:14" ht="16.5" customHeight="1">
      <c r="A303" s="1090" t="s">
        <v>3760</v>
      </c>
      <c r="B303" s="808" t="b">
        <v>1</v>
      </c>
      <c r="C303" s="1073" t="s">
        <v>3762</v>
      </c>
      <c r="D303" s="1074" t="s">
        <v>3750</v>
      </c>
      <c r="E303" s="1083">
        <v>2</v>
      </c>
      <c r="F303" s="1083">
        <v>1.5</v>
      </c>
      <c r="G303" s="1083">
        <v>156</v>
      </c>
      <c r="H303" s="1083">
        <v>100</v>
      </c>
      <c r="I303" s="1083">
        <v>160006008</v>
      </c>
      <c r="J303" s="1083">
        <v>10</v>
      </c>
      <c r="L303" s="854">
        <f t="shared" si="8"/>
        <v>10</v>
      </c>
      <c r="M303" s="854">
        <f t="shared" si="9"/>
        <v>1</v>
      </c>
    </row>
    <row r="304" spans="1:14" ht="16.5" customHeight="1">
      <c r="A304" s="1090" t="s">
        <v>3760</v>
      </c>
      <c r="B304" s="808" t="b">
        <v>1</v>
      </c>
      <c r="C304" s="1073" t="s">
        <v>3762</v>
      </c>
      <c r="D304" s="1074" t="s">
        <v>3750</v>
      </c>
      <c r="E304" s="1083">
        <v>3</v>
      </c>
      <c r="F304" s="1083">
        <v>1.5</v>
      </c>
      <c r="G304" s="1083">
        <v>159</v>
      </c>
      <c r="H304" s="1083">
        <v>100</v>
      </c>
      <c r="I304" s="1083">
        <v>160006008</v>
      </c>
      <c r="J304" s="1083">
        <v>10</v>
      </c>
      <c r="L304" s="854">
        <f t="shared" si="8"/>
        <v>10</v>
      </c>
      <c r="M304" s="854">
        <f t="shared" si="9"/>
        <v>1</v>
      </c>
    </row>
    <row r="305" spans="1:14" ht="16.5" customHeight="1">
      <c r="A305" s="1090" t="s">
        <v>3760</v>
      </c>
      <c r="B305" s="808" t="b">
        <v>1</v>
      </c>
      <c r="C305" s="1073" t="s">
        <v>3762</v>
      </c>
      <c r="D305" s="1074" t="s">
        <v>3750</v>
      </c>
      <c r="E305" s="1083">
        <v>4</v>
      </c>
      <c r="F305" s="1083">
        <v>1.5</v>
      </c>
      <c r="G305" s="1083">
        <v>162</v>
      </c>
      <c r="H305" s="1083">
        <v>95</v>
      </c>
      <c r="I305" s="1083">
        <v>160006008</v>
      </c>
      <c r="J305" s="1083">
        <v>10</v>
      </c>
      <c r="L305" s="854">
        <f t="shared" si="8"/>
        <v>10.526315789473683</v>
      </c>
      <c r="M305" s="854">
        <f t="shared" si="9"/>
        <v>1.0526315789473684</v>
      </c>
    </row>
    <row r="306" spans="1:14" ht="16.5" customHeight="1">
      <c r="A306" s="1090" t="s">
        <v>3760</v>
      </c>
      <c r="B306" s="808" t="b">
        <v>1</v>
      </c>
      <c r="C306" s="1073" t="s">
        <v>3762</v>
      </c>
      <c r="D306" s="1074" t="s">
        <v>3750</v>
      </c>
      <c r="E306" s="1083">
        <v>5</v>
      </c>
      <c r="F306" s="1083">
        <v>1.5</v>
      </c>
      <c r="G306" s="1083">
        <v>165</v>
      </c>
      <c r="H306" s="1083">
        <v>85</v>
      </c>
      <c r="I306" s="1083">
        <v>160006008</v>
      </c>
      <c r="J306" s="1083">
        <v>10</v>
      </c>
      <c r="L306" s="854">
        <f t="shared" si="8"/>
        <v>11.764705882352942</v>
      </c>
      <c r="M306" s="854">
        <f t="shared" si="9"/>
        <v>1.1764705882352942</v>
      </c>
    </row>
    <row r="307" spans="1:14" ht="16.5" customHeight="1">
      <c r="A307" s="1090" t="s">
        <v>3760</v>
      </c>
      <c r="B307" s="808" t="b">
        <v>1</v>
      </c>
      <c r="C307" s="1073" t="s">
        <v>3762</v>
      </c>
      <c r="D307" s="1074" t="s">
        <v>3750</v>
      </c>
      <c r="E307" s="1083">
        <v>6</v>
      </c>
      <c r="F307" s="1083">
        <v>1.5</v>
      </c>
      <c r="G307" s="1083">
        <v>168</v>
      </c>
      <c r="H307" s="1076">
        <v>75</v>
      </c>
      <c r="I307" s="1076">
        <v>160006008</v>
      </c>
      <c r="J307" s="1076">
        <v>10</v>
      </c>
      <c r="L307" s="854">
        <f t="shared" si="8"/>
        <v>13.333333333333332</v>
      </c>
      <c r="M307" s="854">
        <f t="shared" si="9"/>
        <v>1.3333333333333333</v>
      </c>
    </row>
    <row r="308" spans="1:14" ht="16.5" customHeight="1">
      <c r="A308" s="1090" t="s">
        <v>3760</v>
      </c>
      <c r="B308" s="808" t="b">
        <v>1</v>
      </c>
      <c r="C308" s="1073" t="s">
        <v>3762</v>
      </c>
      <c r="D308" s="1074" t="s">
        <v>3750</v>
      </c>
      <c r="E308" s="1083">
        <v>7</v>
      </c>
      <c r="F308" s="1083">
        <v>1.5</v>
      </c>
      <c r="G308" s="1083">
        <v>171</v>
      </c>
      <c r="H308" s="1076">
        <v>60</v>
      </c>
      <c r="I308" s="1076">
        <v>160006008</v>
      </c>
      <c r="J308" s="1076">
        <v>10</v>
      </c>
      <c r="L308" s="854">
        <f t="shared" si="8"/>
        <v>16.666666666666668</v>
      </c>
      <c r="M308" s="854">
        <f t="shared" si="9"/>
        <v>1.6666666666666667</v>
      </c>
    </row>
    <row r="309" spans="1:14" ht="16.5" customHeight="1">
      <c r="A309" s="1090" t="s">
        <v>3760</v>
      </c>
      <c r="B309" s="808" t="b">
        <v>1</v>
      </c>
      <c r="C309" s="1073" t="s">
        <v>3762</v>
      </c>
      <c r="D309" s="1074" t="s">
        <v>3750</v>
      </c>
      <c r="E309" s="1083">
        <v>8</v>
      </c>
      <c r="F309" s="1083">
        <v>1.5</v>
      </c>
      <c r="G309" s="1083">
        <v>174</v>
      </c>
      <c r="H309" s="1076">
        <v>45</v>
      </c>
      <c r="I309" s="1076">
        <v>160006008</v>
      </c>
      <c r="J309" s="1076">
        <v>10</v>
      </c>
      <c r="L309" s="854">
        <f t="shared" si="8"/>
        <v>22.222222222222221</v>
      </c>
      <c r="M309" s="854">
        <f t="shared" si="9"/>
        <v>2.2222222222222223</v>
      </c>
    </row>
    <row r="310" spans="1:14" ht="16.5" customHeight="1">
      <c r="A310" s="1090" t="s">
        <v>3760</v>
      </c>
      <c r="B310" s="808" t="b">
        <v>1</v>
      </c>
      <c r="C310" s="1073" t="s">
        <v>3762</v>
      </c>
      <c r="D310" s="1074" t="s">
        <v>3750</v>
      </c>
      <c r="E310" s="1083">
        <v>9</v>
      </c>
      <c r="F310" s="1083">
        <v>1.5</v>
      </c>
      <c r="G310" s="1083">
        <v>177</v>
      </c>
      <c r="H310" s="1076">
        <v>30</v>
      </c>
      <c r="I310" s="1076">
        <v>160006008</v>
      </c>
      <c r="J310" s="1076">
        <v>10</v>
      </c>
      <c r="L310" s="854">
        <f t="shared" si="8"/>
        <v>33.333333333333336</v>
      </c>
      <c r="M310" s="854">
        <f t="shared" si="9"/>
        <v>3.3333333333333335</v>
      </c>
    </row>
    <row r="311" spans="1:14" ht="16.5" customHeight="1">
      <c r="A311" s="1090" t="s">
        <v>3760</v>
      </c>
      <c r="B311" s="808" t="b">
        <v>1</v>
      </c>
      <c r="C311" s="1073" t="s">
        <v>3762</v>
      </c>
      <c r="D311" s="1074" t="s">
        <v>3750</v>
      </c>
      <c r="E311" s="1083">
        <v>10</v>
      </c>
      <c r="F311" s="1083">
        <v>1.5</v>
      </c>
      <c r="G311" s="1083">
        <v>180</v>
      </c>
      <c r="H311" s="1076">
        <v>15</v>
      </c>
      <c r="I311" s="1076">
        <v>160006008</v>
      </c>
      <c r="J311" s="1076">
        <v>10</v>
      </c>
      <c r="L311" s="854">
        <f t="shared" si="8"/>
        <v>66.666666666666671</v>
      </c>
      <c r="M311" s="854">
        <f t="shared" si="9"/>
        <v>6.666666666666667</v>
      </c>
      <c r="N311" s="854">
        <f>SUM(L302:L311)</f>
        <v>204.51324389404886</v>
      </c>
    </row>
    <row r="312" spans="1:14" ht="16.5" customHeight="1">
      <c r="A312" s="1090" t="s">
        <v>3761</v>
      </c>
      <c r="B312" s="808" t="b">
        <v>1</v>
      </c>
      <c r="C312" s="1077" t="s">
        <v>3762</v>
      </c>
      <c r="D312" s="1078" t="s">
        <v>3752</v>
      </c>
      <c r="E312" s="1084">
        <v>1</v>
      </c>
      <c r="F312" s="1084">
        <v>1.5</v>
      </c>
      <c r="G312" s="1084">
        <v>154</v>
      </c>
      <c r="H312" s="1084">
        <v>100</v>
      </c>
      <c r="I312" s="1084">
        <v>160006008</v>
      </c>
      <c r="J312" s="1084">
        <v>15</v>
      </c>
      <c r="L312" s="854">
        <f t="shared" si="8"/>
        <v>15</v>
      </c>
      <c r="M312" s="854">
        <f t="shared" si="9"/>
        <v>1</v>
      </c>
    </row>
    <row r="313" spans="1:14" ht="16.5" customHeight="1">
      <c r="A313" s="1090" t="s">
        <v>3761</v>
      </c>
      <c r="B313" s="808" t="b">
        <v>1</v>
      </c>
      <c r="C313" s="1077" t="s">
        <v>3762</v>
      </c>
      <c r="D313" s="1078" t="s">
        <v>3752</v>
      </c>
      <c r="E313" s="1084">
        <v>2</v>
      </c>
      <c r="F313" s="1084">
        <v>1.5</v>
      </c>
      <c r="G313" s="1084">
        <v>158</v>
      </c>
      <c r="H313" s="1084">
        <v>100</v>
      </c>
      <c r="I313" s="1084">
        <v>160006008</v>
      </c>
      <c r="J313" s="1084">
        <v>15</v>
      </c>
      <c r="L313" s="854">
        <f t="shared" si="8"/>
        <v>15</v>
      </c>
      <c r="M313" s="854">
        <f t="shared" si="9"/>
        <v>1</v>
      </c>
    </row>
    <row r="314" spans="1:14" ht="16.5" customHeight="1">
      <c r="A314" s="1090" t="s">
        <v>3761</v>
      </c>
      <c r="B314" s="808" t="b">
        <v>1</v>
      </c>
      <c r="C314" s="1077" t="s">
        <v>3762</v>
      </c>
      <c r="D314" s="1078" t="s">
        <v>3752</v>
      </c>
      <c r="E314" s="1084">
        <v>3</v>
      </c>
      <c r="F314" s="1084">
        <v>1.5</v>
      </c>
      <c r="G314" s="1084">
        <v>162</v>
      </c>
      <c r="H314" s="1084">
        <v>100</v>
      </c>
      <c r="I314" s="1084">
        <v>160006008</v>
      </c>
      <c r="J314" s="1084">
        <v>15</v>
      </c>
      <c r="L314" s="854">
        <f t="shared" si="8"/>
        <v>15</v>
      </c>
      <c r="M314" s="854">
        <f t="shared" si="9"/>
        <v>1</v>
      </c>
    </row>
    <row r="315" spans="1:14" ht="16.5" customHeight="1">
      <c r="A315" s="1090" t="s">
        <v>3761</v>
      </c>
      <c r="B315" s="808" t="b">
        <v>1</v>
      </c>
      <c r="C315" s="1077" t="s">
        <v>3762</v>
      </c>
      <c r="D315" s="1078" t="s">
        <v>3752</v>
      </c>
      <c r="E315" s="1084">
        <v>4</v>
      </c>
      <c r="F315" s="1084">
        <v>1.5</v>
      </c>
      <c r="G315" s="1084">
        <v>166</v>
      </c>
      <c r="H315" s="1084">
        <v>70</v>
      </c>
      <c r="I315" s="1084">
        <v>160006008</v>
      </c>
      <c r="J315" s="1084">
        <v>15</v>
      </c>
      <c r="L315" s="854">
        <f t="shared" si="8"/>
        <v>21.428571428571431</v>
      </c>
      <c r="M315" s="854">
        <f t="shared" si="9"/>
        <v>1.4285714285714286</v>
      </c>
    </row>
    <row r="316" spans="1:14" ht="16.5" customHeight="1">
      <c r="A316" s="1090" t="s">
        <v>3761</v>
      </c>
      <c r="B316" s="808" t="b">
        <v>1</v>
      </c>
      <c r="C316" s="1077" t="s">
        <v>3762</v>
      </c>
      <c r="D316" s="1078" t="s">
        <v>3752</v>
      </c>
      <c r="E316" s="1084">
        <v>5</v>
      </c>
      <c r="F316" s="1084">
        <v>1.5</v>
      </c>
      <c r="G316" s="1084">
        <v>170</v>
      </c>
      <c r="H316" s="1084">
        <v>50</v>
      </c>
      <c r="I316" s="1084">
        <v>160006008</v>
      </c>
      <c r="J316" s="1084">
        <v>15</v>
      </c>
      <c r="L316" s="854">
        <f t="shared" si="8"/>
        <v>30</v>
      </c>
      <c r="M316" s="854">
        <f t="shared" si="9"/>
        <v>2</v>
      </c>
    </row>
    <row r="317" spans="1:14" ht="16.5" customHeight="1">
      <c r="A317" s="1090" t="s">
        <v>3761</v>
      </c>
      <c r="B317" s="808" t="b">
        <v>1</v>
      </c>
      <c r="C317" s="1077" t="s">
        <v>3762</v>
      </c>
      <c r="D317" s="1078" t="s">
        <v>3752</v>
      </c>
      <c r="E317" s="1084">
        <v>6</v>
      </c>
      <c r="F317" s="1084">
        <v>1.5</v>
      </c>
      <c r="G317" s="1084">
        <v>174</v>
      </c>
      <c r="H317" s="1081">
        <v>25</v>
      </c>
      <c r="I317" s="1081">
        <v>160006008</v>
      </c>
      <c r="J317" s="1081">
        <v>15</v>
      </c>
      <c r="L317" s="854">
        <f t="shared" si="8"/>
        <v>60</v>
      </c>
      <c r="M317" s="854">
        <f t="shared" si="9"/>
        <v>4</v>
      </c>
    </row>
    <row r="318" spans="1:14" ht="16.5" customHeight="1">
      <c r="A318" s="1090" t="s">
        <v>3761</v>
      </c>
      <c r="B318" s="808" t="b">
        <v>1</v>
      </c>
      <c r="C318" s="1077" t="s">
        <v>3762</v>
      </c>
      <c r="D318" s="1078" t="s">
        <v>3752</v>
      </c>
      <c r="E318" s="1084">
        <v>7</v>
      </c>
      <c r="F318" s="1084">
        <v>1.5</v>
      </c>
      <c r="G318" s="1084">
        <v>178</v>
      </c>
      <c r="H318" s="1081">
        <v>13</v>
      </c>
      <c r="I318" s="1081">
        <v>160006008</v>
      </c>
      <c r="J318" s="1081">
        <v>15</v>
      </c>
      <c r="L318" s="854">
        <f t="shared" si="8"/>
        <v>115.38461538461539</v>
      </c>
      <c r="M318" s="854">
        <f t="shared" si="9"/>
        <v>7.6923076923076925</v>
      </c>
    </row>
    <row r="319" spans="1:14" ht="16.5" customHeight="1">
      <c r="A319" s="1090" t="s">
        <v>3761</v>
      </c>
      <c r="B319" s="808" t="b">
        <v>1</v>
      </c>
      <c r="C319" s="1077" t="s">
        <v>3762</v>
      </c>
      <c r="D319" s="1078" t="s">
        <v>3752</v>
      </c>
      <c r="E319" s="1084">
        <v>8</v>
      </c>
      <c r="F319" s="1084">
        <v>1.5</v>
      </c>
      <c r="G319" s="1084">
        <v>182</v>
      </c>
      <c r="H319" s="1081">
        <v>9</v>
      </c>
      <c r="I319" s="1081">
        <v>160006008</v>
      </c>
      <c r="J319" s="1081">
        <v>15</v>
      </c>
      <c r="L319" s="854">
        <f t="shared" si="8"/>
        <v>166.66666666666666</v>
      </c>
      <c r="M319" s="854">
        <f t="shared" si="9"/>
        <v>11.111111111111111</v>
      </c>
    </row>
    <row r="320" spans="1:14" ht="16.5" customHeight="1">
      <c r="A320" s="1090" t="s">
        <v>3761</v>
      </c>
      <c r="B320" s="808" t="b">
        <v>1</v>
      </c>
      <c r="C320" s="1077" t="s">
        <v>3762</v>
      </c>
      <c r="D320" s="1078" t="s">
        <v>3752</v>
      </c>
      <c r="E320" s="1084">
        <v>9</v>
      </c>
      <c r="F320" s="1084">
        <v>1.5</v>
      </c>
      <c r="G320" s="1084">
        <v>186</v>
      </c>
      <c r="H320" s="1081">
        <v>7</v>
      </c>
      <c r="I320" s="1081">
        <v>160006008</v>
      </c>
      <c r="J320" s="1081">
        <v>15</v>
      </c>
      <c r="L320" s="854">
        <f t="shared" si="8"/>
        <v>214.28571428571431</v>
      </c>
      <c r="M320" s="854">
        <f t="shared" si="9"/>
        <v>14.285714285714286</v>
      </c>
    </row>
    <row r="321" spans="1:14" ht="16.5" customHeight="1">
      <c r="A321" s="1090" t="s">
        <v>3761</v>
      </c>
      <c r="B321" s="808" t="b">
        <v>1</v>
      </c>
      <c r="C321" s="1077" t="s">
        <v>3762</v>
      </c>
      <c r="D321" s="1078" t="s">
        <v>3752</v>
      </c>
      <c r="E321" s="1084">
        <v>10</v>
      </c>
      <c r="F321" s="1084">
        <v>1.5</v>
      </c>
      <c r="G321" s="1084">
        <v>190</v>
      </c>
      <c r="H321" s="1081">
        <v>3</v>
      </c>
      <c r="I321" s="1081">
        <v>160006008</v>
      </c>
      <c r="J321" s="1081">
        <v>15</v>
      </c>
      <c r="L321" s="854">
        <f t="shared" si="8"/>
        <v>500.00000000000006</v>
      </c>
      <c r="M321" s="854">
        <f t="shared" si="9"/>
        <v>33.333333333333336</v>
      </c>
      <c r="N321" s="854">
        <f>SUM(L312:L321)</f>
        <v>1152.7655677655678</v>
      </c>
    </row>
  </sheetData>
  <phoneticPr fontId="6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zoomScaleNormal="100" workbookViewId="0">
      <selection activeCell="E8" sqref="E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1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1817" t="s">
        <v>1467</v>
      </c>
      <c r="F4" s="1818"/>
      <c r="G4" s="1818"/>
      <c r="H4" s="1819" t="s">
        <v>1468</v>
      </c>
      <c r="I4" s="1819"/>
      <c r="J4" s="1819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1820" t="s">
        <v>1070</v>
      </c>
      <c r="G59" s="1820"/>
      <c r="H59" s="1821" t="s">
        <v>1079</v>
      </c>
      <c r="I59" s="1821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1822" t="s">
        <v>6</v>
      </c>
      <c r="G180" s="1823"/>
      <c r="H180" s="1822" t="s">
        <v>1051</v>
      </c>
      <c r="I180" s="1823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1824" t="s">
        <v>1070</v>
      </c>
      <c r="G27" s="1824"/>
      <c r="H27" s="1824" t="s">
        <v>1079</v>
      </c>
      <c r="I27" s="1824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115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230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531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1882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3989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5768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12617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1825" t="s">
        <v>308</v>
      </c>
      <c r="E18" s="1826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1827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1828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1828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1828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1828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1829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1830" t="s">
        <v>325</v>
      </c>
      <c r="H39" s="1831"/>
      <c r="I39" s="1832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89</vt:i4>
      </vt:variant>
    </vt:vector>
  </HeadingPairs>
  <TitlesOfParts>
    <vt:vector size="89" baseType="lpstr">
      <vt:lpstr>06월 20일 빌드노트(28일예정)</vt:lpstr>
      <vt:lpstr>20170620_HPDMG</vt:lpstr>
      <vt:lpstr>20170620_Occupation</vt:lpstr>
      <vt:lpstr>20170619_수호자 레벨별 추가 보너스 스테이터스</vt:lpstr>
      <vt:lpstr>20170619_세트 아이템 고정옵션 개선</vt:lpstr>
      <vt:lpstr>20170619_장신구 세트 옵션 개선</vt:lpstr>
      <vt:lpstr>20170619_수호석 리뉴얼</vt:lpstr>
      <vt:lpstr>20170620_버서커 스킬 개편</vt:lpstr>
      <vt:lpstr>20170620_데몬헌터 스킬 개편</vt:lpstr>
      <vt:lpstr>20170620_아칸 스킬 개편</vt:lpstr>
      <vt:lpstr>20170620_나이트 스킬 개편</vt:lpstr>
      <vt:lpstr>20170619_초월던전 개편</vt:lpstr>
      <vt:lpstr>20170619_룬스톤 상자 확률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05월 30일 빌드노트(31일예정)</vt:lpstr>
      <vt:lpstr>20170530_ServerTagNState</vt:lpstr>
      <vt:lpstr>20170530_AttendanceEvent</vt:lpstr>
      <vt:lpstr>05월 25일 빌드노트(26일예정)</vt:lpstr>
      <vt:lpstr>20170525_퀘스트 보상 개선</vt:lpstr>
      <vt:lpstr>20170525_ShopGachaGradeGroup</vt:lpstr>
      <vt:lpstr>05월 21일 빌드노트(23일예정)</vt:lpstr>
      <vt:lpstr>05월 15일 빌드노트(17일예정)</vt:lpstr>
      <vt:lpstr>20170515_내용참고01</vt:lpstr>
      <vt:lpstr>20170515_내용참고02</vt:lpstr>
      <vt:lpstr>20170515_내용참고03</vt:lpstr>
      <vt:lpstr>20170515_내용참고04</vt:lpstr>
      <vt:lpstr>20170515_DefaultValue</vt:lpstr>
      <vt:lpstr>20170515_GuildLevelExperience</vt:lpstr>
      <vt:lpstr>20170516_길드_시즌&amp;공헌도_보상</vt:lpstr>
      <vt:lpstr>05월 08일 빌드노트(10일예정)</vt:lpstr>
      <vt:lpstr>04월 26일 빌드노트(27일예정)</vt:lpstr>
      <vt:lpstr>20170426_내용참고01</vt:lpstr>
      <vt:lpstr>20170426_상점 구성</vt:lpstr>
      <vt:lpstr>20170426_AddReward</vt:lpstr>
      <vt:lpstr>20170426_Achievement</vt:lpstr>
      <vt:lpstr>20170426_ItemNoxEnchant</vt:lpstr>
      <vt:lpstr>04월 25일 빌드노트(27일예정)</vt:lpstr>
      <vt:lpstr>20170424_내용참고01</vt:lpstr>
      <vt:lpstr>20170424_AddReward</vt:lpstr>
      <vt:lpstr>20170424_Achievement</vt:lpstr>
      <vt:lpstr>20170424_ItemNoxEnchant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2017-04-24T06:24:17Z</cp:lastPrinted>
  <dcterms:created xsi:type="dcterms:W3CDTF">2016-05-13T00:51:14Z</dcterms:created>
  <dcterms:modified xsi:type="dcterms:W3CDTF">2017-06-21T06:38:48Z</dcterms:modified>
</cp:coreProperties>
</file>