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Work\Document\Management_외부용\3) 개발빌드노트\"/>
    </mc:Choice>
  </mc:AlternateContent>
  <bookViews>
    <workbookView xWindow="0" yWindow="0" windowWidth="25785" windowHeight="10725" tabRatio="970"/>
  </bookViews>
  <sheets>
    <sheet name="05월 25일 빌드노트(26일예정)" sheetId="98" r:id="rId1"/>
    <sheet name="20170525_퀘스트 보상 개선" sheetId="100" r:id="rId2"/>
    <sheet name="20170525_ShopGachaGradeGroup" sheetId="99" r:id="rId3"/>
    <sheet name="05월 21일 빌드노트(23일예정)" sheetId="97" r:id="rId4"/>
    <sheet name="05월 15일 빌드노트(17일예정)" sheetId="88" r:id="rId5"/>
    <sheet name="20170515_내용참고01" sheetId="92" r:id="rId6"/>
    <sheet name="20170515_내용참고02" sheetId="94" r:id="rId7"/>
    <sheet name="20170515_내용참고03" sheetId="89" r:id="rId8"/>
    <sheet name="20170515_내용참고04" sheetId="93" r:id="rId9"/>
    <sheet name="20170515_DefaultValue" sheetId="96" r:id="rId10"/>
    <sheet name="20170515_GuildLevelExperience" sheetId="90" r:id="rId11"/>
    <sheet name="20170516_길드_시즌&amp;공헌도_보상" sheetId="95" r:id="rId12"/>
    <sheet name="05월 08일 빌드노트(10일예정)" sheetId="91" r:id="rId13"/>
    <sheet name="04월 26일 빌드노트(27일예정)" sheetId="77" r:id="rId14"/>
    <sheet name="20170426_내용참고01" sheetId="78" r:id="rId15"/>
    <sheet name="20170426_상점 구성" sheetId="82" r:id="rId16"/>
    <sheet name="20170426_AddReward" sheetId="81" r:id="rId17"/>
    <sheet name="20170426_Achievement" sheetId="79" r:id="rId18"/>
    <sheet name="20170426_ItemNoxEnchant" sheetId="80" r:id="rId19"/>
    <sheet name="04월 25일 빌드노트(27일예정)" sheetId="83" r:id="rId20"/>
    <sheet name="20170424_내용참고01" sheetId="84" r:id="rId21"/>
    <sheet name="20170424_AddReward" sheetId="85" r:id="rId22"/>
    <sheet name="20170424_Achievement" sheetId="86" r:id="rId23"/>
    <sheet name="20170424_ItemNoxEnchant" sheetId="87" r:id="rId24"/>
    <sheet name="04월 17일 빌드노트" sheetId="70" r:id="rId25"/>
    <sheet name="20170417_내용참고01" sheetId="71" r:id="rId26"/>
    <sheet name="20170417_GuardianStone" sheetId="72" r:id="rId27"/>
    <sheet name="20170417_ShopPremiumPackage" sheetId="73" r:id="rId28"/>
    <sheet name="20170417_ShopGachaGradeGroup" sheetId="74" r:id="rId29"/>
    <sheet name="20170417_ShopGachaItemGroup" sheetId="75" r:id="rId30"/>
    <sheet name="20170417_PVPRanking" sheetId="76" r:id="rId31"/>
    <sheet name="04월 13일 빌드노트" sheetId="64" r:id="rId32"/>
    <sheet name="20170413_내용참고01" sheetId="66" r:id="rId33"/>
    <sheet name="20170413_PlayerBaseStatus" sheetId="67" r:id="rId34"/>
    <sheet name="20170413_ShopGachaItemGroup" sheetId="69" r:id="rId35"/>
    <sheet name="04월 11일 빌드노트" sheetId="68" r:id="rId36"/>
    <sheet name="내용참고0411_1" sheetId="65" r:id="rId37"/>
    <sheet name="04월 06일 빌드노트" sheetId="59" r:id="rId38"/>
    <sheet name="내용참고0405_1" sheetId="60" r:id="rId39"/>
    <sheet name="20170405_ShopGacha" sheetId="61" r:id="rId40"/>
    <sheet name="20170405_ShopGachaGradeGroup" sheetId="62" r:id="rId41"/>
    <sheet name="20170405_ShopGachaItemGroup" sheetId="63" r:id="rId42"/>
    <sheet name="20170405_PlayerBaseStatus" sheetId="57" r:id="rId43"/>
    <sheet name="20170405_GuardianRaidReward" sheetId="56" r:id="rId44"/>
    <sheet name="2017405_AddReward" sheetId="55" r:id="rId45"/>
    <sheet name="20170405_수호레이드파티초대보상(변경없음)" sheetId="54" r:id="rId46"/>
    <sheet name="03월 30일 빌드노트" sheetId="53" r:id="rId47"/>
    <sheet name="내용참고0330_1" sheetId="58" r:id="rId48"/>
    <sheet name="03월 27일 빌드노트" sheetId="49" r:id="rId49"/>
    <sheet name="03월 24일 빌드노트" sheetId="52" r:id="rId50"/>
    <sheet name="20170324_ShopAdmissionBuy" sheetId="51" r:id="rId51"/>
    <sheet name="20170324_CraftItem" sheetId="46" r:id="rId52"/>
    <sheet name="20170324_CraftMaterial" sheetId="50" r:id="rId53"/>
    <sheet name="20170324_AddReward" sheetId="48" r:id="rId54"/>
    <sheet name="03월 20일 빌드노트" sheetId="39" r:id="rId55"/>
    <sheet name="내용참고0320_1" sheetId="47" r:id="rId56"/>
    <sheet name="20170320_GuardianStone" sheetId="45" r:id="rId57"/>
    <sheet name="03월 12일 빌드노트" sheetId="43" r:id="rId58"/>
    <sheet name="03월 10일 빌드노트" sheetId="42" r:id="rId59"/>
    <sheet name="내용참고0310_1" sheetId="40" r:id="rId60"/>
    <sheet name="20170310_체력흡수 Simul" sheetId="41" r:id="rId61"/>
    <sheet name="03월 08일 빌드노트" sheetId="35" r:id="rId62"/>
  </sheets>
  <definedNames>
    <definedName name="_xlnm._FilterDatabase" localSheetId="39" hidden="1">'20170405_ShopGacha'!$A$2:$I$8</definedName>
    <definedName name="_xlnm._FilterDatabase" localSheetId="40" hidden="1">'20170405_ShopGachaGradeGroup'!$A$2:$E$8</definedName>
    <definedName name="_xlnm._FilterDatabase" localSheetId="28" hidden="1">'20170417_ShopGachaGradeGroup'!$A$2:$E$2</definedName>
    <definedName name="_xlnm._FilterDatabase" localSheetId="9" hidden="1">'20170515_DefaultValue'!$A$1:$D$1</definedName>
    <definedName name="_xlnm._FilterDatabase" localSheetId="2" hidden="1">'20170525_ShopGachaGradeGroup'!$A$5:$E$946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99" l="1"/>
  <c r="H36" i="99"/>
  <c r="H38" i="99" s="1"/>
  <c r="H35" i="99"/>
  <c r="H34" i="99"/>
  <c r="H32" i="99"/>
  <c r="H31" i="99"/>
  <c r="H29" i="99"/>
  <c r="H28" i="99"/>
  <c r="H26" i="99"/>
  <c r="H25" i="99"/>
  <c r="H23" i="99"/>
  <c r="H39" i="99" s="1"/>
  <c r="H22" i="99"/>
  <c r="H20" i="99"/>
  <c r="H19" i="99"/>
  <c r="G39" i="99" l="1"/>
  <c r="G36" i="99"/>
  <c r="G33" i="99"/>
  <c r="G30" i="99"/>
  <c r="G27" i="99"/>
  <c r="G24" i="99"/>
  <c r="G21" i="99"/>
  <c r="G18" i="99"/>
  <c r="F39" i="99"/>
  <c r="P62" i="100" l="1"/>
  <c r="N62" i="100"/>
  <c r="P61" i="100"/>
  <c r="N61" i="100"/>
  <c r="P60" i="100"/>
  <c r="N60" i="100"/>
  <c r="P59" i="100"/>
  <c r="N59" i="100"/>
  <c r="P58" i="100"/>
  <c r="N58" i="100"/>
  <c r="P57" i="100"/>
  <c r="N57" i="100"/>
  <c r="P56" i="100"/>
  <c r="N56" i="100"/>
  <c r="P55" i="100"/>
  <c r="N55" i="100"/>
  <c r="P54" i="100"/>
  <c r="N54" i="100"/>
  <c r="P53" i="100"/>
  <c r="N53" i="100"/>
  <c r="P52" i="100"/>
  <c r="N52" i="100"/>
  <c r="P51" i="100"/>
  <c r="N51" i="100"/>
  <c r="P50" i="100"/>
  <c r="N50" i="100"/>
  <c r="P49" i="100"/>
  <c r="N49" i="100"/>
  <c r="P48" i="100"/>
  <c r="N48" i="100"/>
  <c r="P47" i="100"/>
  <c r="N47" i="100"/>
  <c r="P46" i="100"/>
  <c r="N46" i="100"/>
  <c r="P44" i="100"/>
  <c r="N44" i="100"/>
  <c r="P43" i="100"/>
  <c r="N43" i="100"/>
  <c r="P42" i="100"/>
  <c r="N42" i="100"/>
  <c r="P41" i="100"/>
  <c r="N41" i="100"/>
  <c r="P40" i="100"/>
  <c r="N40" i="100"/>
  <c r="P39" i="100"/>
  <c r="N39" i="100"/>
  <c r="P38" i="100"/>
  <c r="N38" i="100"/>
  <c r="P37" i="100"/>
  <c r="N37" i="100"/>
  <c r="P36" i="100"/>
  <c r="N36" i="100"/>
  <c r="P35" i="100"/>
  <c r="N35" i="100"/>
  <c r="P34" i="100"/>
  <c r="N34" i="100"/>
  <c r="P33" i="100"/>
  <c r="N33" i="100"/>
  <c r="P32" i="100"/>
  <c r="N32" i="100"/>
  <c r="P31" i="100"/>
  <c r="N31" i="100"/>
  <c r="P30" i="100"/>
  <c r="N30" i="100"/>
  <c r="P29" i="100"/>
  <c r="N29" i="100"/>
  <c r="P28" i="100"/>
  <c r="N28" i="100"/>
  <c r="P27" i="100"/>
  <c r="N27" i="100"/>
  <c r="P26" i="100"/>
  <c r="N26" i="100"/>
  <c r="P25" i="100"/>
  <c r="N25" i="100"/>
  <c r="P23" i="100"/>
  <c r="N23" i="100"/>
  <c r="T22" i="100"/>
  <c r="P22" i="100"/>
  <c r="N22" i="100"/>
  <c r="P21" i="100"/>
  <c r="N21" i="100"/>
  <c r="P20" i="100"/>
  <c r="Q20" i="100" s="1"/>
  <c r="N20" i="100"/>
  <c r="O20" i="100" s="1"/>
  <c r="P19" i="100"/>
  <c r="Q19" i="100" s="1"/>
  <c r="N19" i="100"/>
  <c r="O19" i="100" s="1"/>
  <c r="P18" i="100"/>
  <c r="Q18" i="100" s="1"/>
  <c r="N18" i="100"/>
  <c r="O18" i="100" s="1"/>
  <c r="P16" i="100"/>
  <c r="Q16" i="100" s="1"/>
  <c r="N16" i="100"/>
  <c r="P15" i="100"/>
  <c r="Q15" i="100" s="1"/>
  <c r="N15" i="100"/>
  <c r="O15" i="100" s="1"/>
  <c r="P14" i="100"/>
  <c r="Q14" i="100" s="1"/>
  <c r="N14" i="100"/>
  <c r="O14" i="100" s="1"/>
  <c r="P13" i="100"/>
  <c r="Q13" i="100" s="1"/>
  <c r="N13" i="100"/>
  <c r="O13" i="100" s="1"/>
  <c r="P12" i="100"/>
  <c r="Q12" i="100" s="1"/>
  <c r="N12" i="100"/>
  <c r="O12" i="100" s="1"/>
  <c r="P10" i="100"/>
  <c r="N10" i="100"/>
  <c r="P9" i="100"/>
  <c r="Q9" i="100" s="1"/>
  <c r="N9" i="100"/>
  <c r="O9" i="100" s="1"/>
  <c r="P8" i="100"/>
  <c r="Q8" i="100" s="1"/>
  <c r="N8" i="100"/>
  <c r="O8" i="100" s="1"/>
  <c r="P7" i="100"/>
  <c r="Q7" i="100" s="1"/>
  <c r="N7" i="100"/>
  <c r="O7" i="100" s="1"/>
  <c r="P6" i="100"/>
  <c r="N6" i="100"/>
  <c r="P4" i="100"/>
  <c r="Q4" i="100" s="1"/>
  <c r="N4" i="100"/>
  <c r="O4" i="100" s="1"/>
  <c r="P3" i="100"/>
  <c r="Q3" i="100" s="1"/>
  <c r="N3" i="100"/>
  <c r="O3" i="100" s="1"/>
  <c r="J12" i="95" l="1"/>
  <c r="K12" i="95" s="1"/>
  <c r="J11" i="95"/>
  <c r="K11" i="95" s="1"/>
  <c r="J10" i="95"/>
  <c r="K10" i="95" s="1"/>
  <c r="J9" i="95"/>
  <c r="K9" i="95" s="1"/>
  <c r="J8" i="95"/>
  <c r="K8" i="95" s="1"/>
  <c r="J7" i="95"/>
  <c r="K7" i="95" s="1"/>
  <c r="J6" i="95"/>
  <c r="K6" i="95" s="1"/>
  <c r="J5" i="95"/>
  <c r="K5" i="95" s="1"/>
  <c r="J4" i="95"/>
  <c r="K4" i="95" s="1"/>
  <c r="J3" i="95"/>
  <c r="K3" i="95" s="1"/>
  <c r="M321" i="87" l="1"/>
  <c r="L321" i="87" s="1"/>
  <c r="M320" i="87"/>
  <c r="L320" i="87" s="1"/>
  <c r="M319" i="87"/>
  <c r="L319" i="87" s="1"/>
  <c r="M318" i="87"/>
  <c r="L318" i="87" s="1"/>
  <c r="M317" i="87"/>
  <c r="L317" i="87"/>
  <c r="M316" i="87"/>
  <c r="L316" i="87" s="1"/>
  <c r="M315" i="87"/>
  <c r="L315" i="87"/>
  <c r="M314" i="87"/>
  <c r="L314" i="87" s="1"/>
  <c r="M313" i="87"/>
  <c r="L313" i="87" s="1"/>
  <c r="M312" i="87"/>
  <c r="L312" i="87" s="1"/>
  <c r="M311" i="87"/>
  <c r="L311" i="87" s="1"/>
  <c r="M310" i="87"/>
  <c r="L310" i="87" s="1"/>
  <c r="M309" i="87"/>
  <c r="L309" i="87" s="1"/>
  <c r="M308" i="87"/>
  <c r="L308" i="87" s="1"/>
  <c r="M307" i="87"/>
  <c r="L307" i="87" s="1"/>
  <c r="M306" i="87"/>
  <c r="L306" i="87" s="1"/>
  <c r="M305" i="87"/>
  <c r="L305" i="87" s="1"/>
  <c r="M304" i="87"/>
  <c r="L304" i="87" s="1"/>
  <c r="M303" i="87"/>
  <c r="L303" i="87" s="1"/>
  <c r="M302" i="87"/>
  <c r="L302" i="87"/>
  <c r="M301" i="87"/>
  <c r="L301" i="87"/>
  <c r="M300" i="87"/>
  <c r="L300" i="87"/>
  <c r="M299" i="87"/>
  <c r="L299" i="87"/>
  <c r="M298" i="87"/>
  <c r="L298" i="87"/>
  <c r="M297" i="87"/>
  <c r="L297" i="87"/>
  <c r="M296" i="87"/>
  <c r="L296" i="87"/>
  <c r="M295" i="87"/>
  <c r="L295" i="87"/>
  <c r="M294" i="87"/>
  <c r="L294" i="87"/>
  <c r="M293" i="87"/>
  <c r="L293" i="87"/>
  <c r="M292" i="87"/>
  <c r="L292" i="87"/>
  <c r="N301" i="87" s="1"/>
  <c r="M291" i="87"/>
  <c r="L291" i="87"/>
  <c r="M290" i="87"/>
  <c r="L290" i="87" s="1"/>
  <c r="M289" i="87"/>
  <c r="L289" i="87" s="1"/>
  <c r="M288" i="87"/>
  <c r="L288" i="87" s="1"/>
  <c r="M287" i="87"/>
  <c r="L287" i="87"/>
  <c r="M286" i="87"/>
  <c r="L286" i="87" s="1"/>
  <c r="M285" i="87"/>
  <c r="L285" i="87" s="1"/>
  <c r="M284" i="87"/>
  <c r="L284" i="87" s="1"/>
  <c r="M283" i="87"/>
  <c r="L283" i="87" s="1"/>
  <c r="M282" i="87"/>
  <c r="L282" i="87" s="1"/>
  <c r="M281" i="87"/>
  <c r="L281" i="87" s="1"/>
  <c r="M280" i="87"/>
  <c r="L280" i="87" s="1"/>
  <c r="M279" i="87"/>
  <c r="L279" i="87"/>
  <c r="M278" i="87"/>
  <c r="L278" i="87" s="1"/>
  <c r="M277" i="87"/>
  <c r="L277" i="87" s="1"/>
  <c r="M276" i="87"/>
  <c r="L276" i="87" s="1"/>
  <c r="M275" i="87"/>
  <c r="L275" i="87" s="1"/>
  <c r="M274" i="87"/>
  <c r="L274" i="87" s="1"/>
  <c r="M273" i="87"/>
  <c r="L273" i="87" s="1"/>
  <c r="M272" i="87"/>
  <c r="L272" i="87" s="1"/>
  <c r="M271" i="87"/>
  <c r="L271" i="87" s="1"/>
  <c r="M270" i="87"/>
  <c r="L270" i="87" s="1"/>
  <c r="M269" i="87"/>
  <c r="L269" i="87" s="1"/>
  <c r="M268" i="87"/>
  <c r="L268" i="87"/>
  <c r="M267" i="87"/>
  <c r="L267" i="87" s="1"/>
  <c r="M266" i="87"/>
  <c r="L266" i="87"/>
  <c r="M265" i="87"/>
  <c r="L265" i="87" s="1"/>
  <c r="M264" i="87"/>
  <c r="L264" i="87" s="1"/>
  <c r="M263" i="87"/>
  <c r="L263" i="87" s="1"/>
  <c r="M262" i="87"/>
  <c r="L262" i="87" s="1"/>
  <c r="M261" i="87"/>
  <c r="L261" i="87" s="1"/>
  <c r="M260" i="87"/>
  <c r="L260" i="87"/>
  <c r="M259" i="87"/>
  <c r="L259" i="87" s="1"/>
  <c r="M258" i="87"/>
  <c r="L258" i="87" s="1"/>
  <c r="M257" i="87"/>
  <c r="L257" i="87" s="1"/>
  <c r="M256" i="87"/>
  <c r="L256" i="87"/>
  <c r="M255" i="87"/>
  <c r="L255" i="87" s="1"/>
  <c r="M254" i="87"/>
  <c r="L254" i="87"/>
  <c r="M253" i="87"/>
  <c r="L253" i="87" s="1"/>
  <c r="M252" i="87"/>
  <c r="L252" i="87" s="1"/>
  <c r="M251" i="87"/>
  <c r="L251" i="87"/>
  <c r="M250" i="87"/>
  <c r="L250" i="87" s="1"/>
  <c r="M249" i="87"/>
  <c r="L249" i="87" s="1"/>
  <c r="M248" i="87"/>
  <c r="L248" i="87" s="1"/>
  <c r="M247" i="87"/>
  <c r="L247" i="87" s="1"/>
  <c r="M246" i="87"/>
  <c r="L246" i="87" s="1"/>
  <c r="M245" i="87"/>
  <c r="L245" i="87" s="1"/>
  <c r="M244" i="87"/>
  <c r="L244" i="87" s="1"/>
  <c r="M243" i="87"/>
  <c r="L243" i="87" s="1"/>
  <c r="M242" i="87"/>
  <c r="L242" i="87" s="1"/>
  <c r="M241" i="87"/>
  <c r="L241" i="87" s="1"/>
  <c r="M240" i="87"/>
  <c r="L240" i="87" s="1"/>
  <c r="M239" i="87"/>
  <c r="L239" i="87" s="1"/>
  <c r="M238" i="87"/>
  <c r="L238" i="87"/>
  <c r="M237" i="87"/>
  <c r="L237" i="87" s="1"/>
  <c r="M236" i="87"/>
  <c r="L236" i="87"/>
  <c r="M235" i="87"/>
  <c r="L235" i="87" s="1"/>
  <c r="M234" i="87"/>
  <c r="L234" i="87" s="1"/>
  <c r="M233" i="87"/>
  <c r="L233" i="87" s="1"/>
  <c r="M232" i="87"/>
  <c r="L232" i="87" s="1"/>
  <c r="M231" i="87"/>
  <c r="L231" i="87" s="1"/>
  <c r="M230" i="87"/>
  <c r="L230" i="87"/>
  <c r="M229" i="87"/>
  <c r="L229" i="87" s="1"/>
  <c r="M228" i="87"/>
  <c r="L228" i="87" s="1"/>
  <c r="M227" i="87"/>
  <c r="L227" i="87" s="1"/>
  <c r="M226" i="87"/>
  <c r="L226" i="87" s="1"/>
  <c r="M225" i="87"/>
  <c r="L225" i="87" s="1"/>
  <c r="M224" i="87"/>
  <c r="L224" i="87"/>
  <c r="M223" i="87"/>
  <c r="L223" i="87" s="1"/>
  <c r="M222" i="87"/>
  <c r="L222" i="87" s="1"/>
  <c r="M221" i="87"/>
  <c r="L221" i="87" s="1"/>
  <c r="M220" i="87"/>
  <c r="L220" i="87" s="1"/>
  <c r="M219" i="87"/>
  <c r="L219" i="87"/>
  <c r="M218" i="87"/>
  <c r="L218" i="87" s="1"/>
  <c r="M217" i="87"/>
  <c r="L217" i="87" s="1"/>
  <c r="M216" i="87"/>
  <c r="L216" i="87" s="1"/>
  <c r="M215" i="87"/>
  <c r="L215" i="87"/>
  <c r="M214" i="87"/>
  <c r="L214" i="87"/>
  <c r="M213" i="87"/>
  <c r="L213" i="87"/>
  <c r="M212" i="87"/>
  <c r="L212" i="87"/>
  <c r="M211" i="87"/>
  <c r="L211" i="87"/>
  <c r="M210" i="87"/>
  <c r="L210" i="87" s="1"/>
  <c r="M209" i="87"/>
  <c r="L209" i="87"/>
  <c r="M208" i="87"/>
  <c r="L208" i="87" s="1"/>
  <c r="M207" i="87"/>
  <c r="L207" i="87" s="1"/>
  <c r="M206" i="87"/>
  <c r="L206" i="87" s="1"/>
  <c r="M205" i="87"/>
  <c r="L205" i="87" s="1"/>
  <c r="M204" i="87"/>
  <c r="L204" i="87" s="1"/>
  <c r="M203" i="87"/>
  <c r="L203" i="87" s="1"/>
  <c r="M202" i="87"/>
  <c r="L202" i="87" s="1"/>
  <c r="M201" i="87"/>
  <c r="L201" i="87" s="1"/>
  <c r="M200" i="87"/>
  <c r="L200" i="87" s="1"/>
  <c r="M199" i="87"/>
  <c r="L199" i="87"/>
  <c r="M198" i="87"/>
  <c r="L198" i="87" s="1"/>
  <c r="M197" i="87"/>
  <c r="L197" i="87"/>
  <c r="M196" i="87"/>
  <c r="L196" i="87" s="1"/>
  <c r="M195" i="87"/>
  <c r="L195" i="87" s="1"/>
  <c r="M194" i="87"/>
  <c r="L194" i="87" s="1"/>
  <c r="M193" i="87"/>
  <c r="L193" i="87" s="1"/>
  <c r="M192" i="87"/>
  <c r="L192" i="87" s="1"/>
  <c r="M191" i="87"/>
  <c r="L191" i="87" s="1"/>
  <c r="M190" i="87"/>
  <c r="L190" i="87" s="1"/>
  <c r="M189" i="87"/>
  <c r="L189" i="87" s="1"/>
  <c r="M188" i="87"/>
  <c r="L188" i="87" s="1"/>
  <c r="M187" i="87"/>
  <c r="L187" i="87" s="1"/>
  <c r="M186" i="87"/>
  <c r="L186" i="87" s="1"/>
  <c r="M185" i="87"/>
  <c r="L185" i="87" s="1"/>
  <c r="M184" i="87"/>
  <c r="L184" i="87" s="1"/>
  <c r="M183" i="87"/>
  <c r="L183" i="87" s="1"/>
  <c r="M182" i="87"/>
  <c r="L182" i="87"/>
  <c r="M181" i="87"/>
  <c r="L181" i="87"/>
  <c r="M180" i="87"/>
  <c r="L180" i="87"/>
  <c r="M179" i="87"/>
  <c r="L179" i="87"/>
  <c r="M178" i="87"/>
  <c r="L178" i="87"/>
  <c r="M177" i="87"/>
  <c r="L177" i="87"/>
  <c r="M176" i="87"/>
  <c r="L176" i="87"/>
  <c r="M175" i="87"/>
  <c r="L175" i="87" s="1"/>
  <c r="M174" i="87"/>
  <c r="L174" i="87" s="1"/>
  <c r="M173" i="87"/>
  <c r="L173" i="87" s="1"/>
  <c r="M172" i="87"/>
  <c r="L172" i="87" s="1"/>
  <c r="M171" i="87"/>
  <c r="L171" i="87" s="1"/>
  <c r="M170" i="87"/>
  <c r="L170" i="87" s="1"/>
  <c r="M169" i="87"/>
  <c r="L169" i="87"/>
  <c r="M168" i="87"/>
  <c r="L168" i="87" s="1"/>
  <c r="M167" i="87"/>
  <c r="L167" i="87" s="1"/>
  <c r="M166" i="87"/>
  <c r="L166" i="87" s="1"/>
  <c r="M165" i="87"/>
  <c r="L165" i="87" s="1"/>
  <c r="M164" i="87"/>
  <c r="L164" i="87" s="1"/>
  <c r="M163" i="87"/>
  <c r="L163" i="87"/>
  <c r="M162" i="87"/>
  <c r="L162" i="87" s="1"/>
  <c r="M161" i="87"/>
  <c r="L161" i="87" s="1"/>
  <c r="M160" i="87"/>
  <c r="L160" i="87" s="1"/>
  <c r="M159" i="87"/>
  <c r="L159" i="87" s="1"/>
  <c r="M158" i="87"/>
  <c r="L158" i="87" s="1"/>
  <c r="M157" i="87"/>
  <c r="L157" i="87" s="1"/>
  <c r="M156" i="87"/>
  <c r="L156" i="87" s="1"/>
  <c r="M155" i="87"/>
  <c r="L155" i="87" s="1"/>
  <c r="M154" i="87"/>
  <c r="L154" i="87" s="1"/>
  <c r="M153" i="87"/>
  <c r="L153" i="87"/>
  <c r="M152" i="87"/>
  <c r="L152" i="87" s="1"/>
  <c r="M151" i="87"/>
  <c r="L151" i="87" s="1"/>
  <c r="M150" i="87"/>
  <c r="L150" i="87"/>
  <c r="M149" i="87"/>
  <c r="L149" i="87" s="1"/>
  <c r="M148" i="87"/>
  <c r="L148" i="87"/>
  <c r="M147" i="87"/>
  <c r="L147" i="87" s="1"/>
  <c r="M146" i="87"/>
  <c r="L146" i="87" s="1"/>
  <c r="M145" i="87"/>
  <c r="L145" i="87" s="1"/>
  <c r="M144" i="87"/>
  <c r="L144" i="87" s="1"/>
  <c r="M143" i="87"/>
  <c r="L143" i="87" s="1"/>
  <c r="M142" i="87"/>
  <c r="L142" i="87" s="1"/>
  <c r="M141" i="87"/>
  <c r="L141" i="87"/>
  <c r="M140" i="87"/>
  <c r="L140" i="87" s="1"/>
  <c r="M139" i="87"/>
  <c r="L139" i="87" s="1"/>
  <c r="M138" i="87"/>
  <c r="L138" i="87" s="1"/>
  <c r="M137" i="87"/>
  <c r="L137" i="87" s="1"/>
  <c r="M136" i="87"/>
  <c r="L136" i="87"/>
  <c r="M135" i="87"/>
  <c r="L135" i="87"/>
  <c r="M134" i="87"/>
  <c r="L134" i="87"/>
  <c r="M133" i="87"/>
  <c r="L133" i="87" s="1"/>
  <c r="M132" i="87"/>
  <c r="L132" i="87"/>
  <c r="M131" i="87"/>
  <c r="L131" i="87" s="1"/>
  <c r="M130" i="87"/>
  <c r="L130" i="87" s="1"/>
  <c r="M129" i="87"/>
  <c r="L129" i="87" s="1"/>
  <c r="M128" i="87"/>
  <c r="L128" i="87" s="1"/>
  <c r="M127" i="87"/>
  <c r="L127" i="87"/>
  <c r="M126" i="87"/>
  <c r="L126" i="87" s="1"/>
  <c r="M125" i="87"/>
  <c r="L125" i="87" s="1"/>
  <c r="M124" i="87"/>
  <c r="L124" i="87" s="1"/>
  <c r="M123" i="87"/>
  <c r="L123" i="87" s="1"/>
  <c r="M122" i="87"/>
  <c r="L122" i="87" s="1"/>
  <c r="M121" i="87"/>
  <c r="L121" i="87" s="1"/>
  <c r="M120" i="87"/>
  <c r="L120" i="87" s="1"/>
  <c r="M119" i="87"/>
  <c r="L119" i="87"/>
  <c r="M118" i="87"/>
  <c r="L118" i="87" s="1"/>
  <c r="M117" i="87"/>
  <c r="L117" i="87"/>
  <c r="M116" i="87"/>
  <c r="L116" i="87"/>
  <c r="M115" i="87"/>
  <c r="L115" i="87"/>
  <c r="M114" i="87"/>
  <c r="L114" i="87"/>
  <c r="M113" i="87"/>
  <c r="L113" i="87"/>
  <c r="M112" i="87"/>
  <c r="L112" i="87" s="1"/>
  <c r="M111" i="87"/>
  <c r="L111" i="87" s="1"/>
  <c r="M110" i="87"/>
  <c r="L110" i="87" s="1"/>
  <c r="M109" i="87"/>
  <c r="L109" i="87" s="1"/>
  <c r="M108" i="87"/>
  <c r="L108" i="87"/>
  <c r="M107" i="87"/>
  <c r="L107" i="87" s="1"/>
  <c r="M106" i="87"/>
  <c r="L106" i="87" s="1"/>
  <c r="M105" i="87"/>
  <c r="L105" i="87" s="1"/>
  <c r="M104" i="87"/>
  <c r="L104" i="87"/>
  <c r="M103" i="87"/>
  <c r="L103" i="87" s="1"/>
  <c r="M102" i="87"/>
  <c r="L102" i="87" s="1"/>
  <c r="M101" i="87"/>
  <c r="L101" i="87" s="1"/>
  <c r="M100" i="87"/>
  <c r="L100" i="87" s="1"/>
  <c r="M99" i="87"/>
  <c r="L99" i="87" s="1"/>
  <c r="M98" i="87"/>
  <c r="L98" i="87" s="1"/>
  <c r="M97" i="87"/>
  <c r="L97" i="87" s="1"/>
  <c r="M96" i="87"/>
  <c r="L96" i="87" s="1"/>
  <c r="M95" i="87"/>
  <c r="L95" i="87" s="1"/>
  <c r="M94" i="87"/>
  <c r="L94" i="87" s="1"/>
  <c r="M93" i="87"/>
  <c r="L93" i="87" s="1"/>
  <c r="M92" i="87"/>
  <c r="L92" i="87" s="1"/>
  <c r="M91" i="87"/>
  <c r="L91" i="87" s="1"/>
  <c r="M90" i="87"/>
  <c r="L90" i="87" s="1"/>
  <c r="M89" i="87"/>
  <c r="L89" i="87"/>
  <c r="M88" i="87"/>
  <c r="L88" i="87" s="1"/>
  <c r="M87" i="87"/>
  <c r="L87" i="87" s="1"/>
  <c r="M86" i="87"/>
  <c r="L86" i="87" s="1"/>
  <c r="M85" i="87"/>
  <c r="L85" i="87" s="1"/>
  <c r="M84" i="87"/>
  <c r="L84" i="87" s="1"/>
  <c r="M83" i="87"/>
  <c r="L83" i="87" s="1"/>
  <c r="M82" i="87"/>
  <c r="L82" i="87" s="1"/>
  <c r="M81" i="87"/>
  <c r="L81" i="87"/>
  <c r="M80" i="87"/>
  <c r="L80" i="87"/>
  <c r="M79" i="87"/>
  <c r="L79" i="87" s="1"/>
  <c r="M78" i="87"/>
  <c r="L78" i="87"/>
  <c r="M77" i="87"/>
  <c r="L77" i="87" s="1"/>
  <c r="M76" i="87"/>
  <c r="L76" i="87"/>
  <c r="M75" i="87"/>
  <c r="L75" i="87" s="1"/>
  <c r="M74" i="87"/>
  <c r="L74" i="87"/>
  <c r="M73" i="87"/>
  <c r="L73" i="87"/>
  <c r="M72" i="87"/>
  <c r="L72" i="87"/>
  <c r="M71" i="87"/>
  <c r="L71" i="87" s="1"/>
  <c r="M70" i="87"/>
  <c r="L70" i="87" s="1"/>
  <c r="M69" i="87"/>
  <c r="L69" i="87" s="1"/>
  <c r="M68" i="87"/>
  <c r="L68" i="87" s="1"/>
  <c r="M67" i="87"/>
  <c r="L67" i="87" s="1"/>
  <c r="M66" i="87"/>
  <c r="L66" i="87" s="1"/>
  <c r="M65" i="87"/>
  <c r="L65" i="87" s="1"/>
  <c r="M64" i="87"/>
  <c r="L64" i="87" s="1"/>
  <c r="M63" i="87"/>
  <c r="L63" i="87" s="1"/>
  <c r="M62" i="87"/>
  <c r="L62" i="87" s="1"/>
  <c r="M61" i="87"/>
  <c r="L61" i="87" s="1"/>
  <c r="M60" i="87"/>
  <c r="L60" i="87" s="1"/>
  <c r="M59" i="87"/>
  <c r="L59" i="87" s="1"/>
  <c r="M58" i="87"/>
  <c r="L58" i="87" s="1"/>
  <c r="M57" i="87"/>
  <c r="L57" i="87" s="1"/>
  <c r="M56" i="87"/>
  <c r="L56" i="87"/>
  <c r="M55" i="87"/>
  <c r="L55" i="87" s="1"/>
  <c r="M54" i="87"/>
  <c r="L54" i="87" s="1"/>
  <c r="M53" i="87"/>
  <c r="L53" i="87" s="1"/>
  <c r="M52" i="87"/>
  <c r="L52" i="87"/>
  <c r="M51" i="87"/>
  <c r="L51" i="87" s="1"/>
  <c r="M50" i="87"/>
  <c r="L50" i="87" s="1"/>
  <c r="M49" i="87"/>
  <c r="L49" i="87"/>
  <c r="M48" i="87"/>
  <c r="L48" i="87" s="1"/>
  <c r="M47" i="87"/>
  <c r="L47" i="87"/>
  <c r="M46" i="87"/>
  <c r="L46" i="87" s="1"/>
  <c r="M45" i="87"/>
  <c r="L45" i="87" s="1"/>
  <c r="M44" i="87"/>
  <c r="L44" i="87" s="1"/>
  <c r="M43" i="87"/>
  <c r="L43" i="87" s="1"/>
  <c r="M42" i="87"/>
  <c r="L42" i="87" s="1"/>
  <c r="M41" i="87"/>
  <c r="L41" i="87" s="1"/>
  <c r="M40" i="87"/>
  <c r="L40" i="87" s="1"/>
  <c r="M39" i="87"/>
  <c r="L39" i="87" s="1"/>
  <c r="M38" i="87"/>
  <c r="L38" i="87" s="1"/>
  <c r="M37" i="87"/>
  <c r="L37" i="87"/>
  <c r="M36" i="87"/>
  <c r="L36" i="87" s="1"/>
  <c r="M35" i="87"/>
  <c r="L35" i="87"/>
  <c r="M34" i="87"/>
  <c r="L34" i="87" s="1"/>
  <c r="M33" i="87"/>
  <c r="L33" i="87" s="1"/>
  <c r="M32" i="87"/>
  <c r="L32" i="87" s="1"/>
  <c r="M31" i="87"/>
  <c r="L31" i="87" s="1"/>
  <c r="M30" i="87"/>
  <c r="L30" i="87" s="1"/>
  <c r="M29" i="87"/>
  <c r="L29" i="87" s="1"/>
  <c r="M28" i="87"/>
  <c r="L28" i="87"/>
  <c r="M27" i="87"/>
  <c r="L27" i="87" s="1"/>
  <c r="M26" i="87"/>
  <c r="L26" i="87"/>
  <c r="M25" i="87"/>
  <c r="L25" i="87" s="1"/>
  <c r="M24" i="87"/>
  <c r="L24" i="87" s="1"/>
  <c r="M23" i="87"/>
  <c r="L23" i="87" s="1"/>
  <c r="M22" i="87"/>
  <c r="L22" i="87" s="1"/>
  <c r="M21" i="87"/>
  <c r="L21" i="87" s="1"/>
  <c r="M20" i="87"/>
  <c r="L20" i="87" s="1"/>
  <c r="M19" i="87"/>
  <c r="L19" i="87"/>
  <c r="M18" i="87"/>
  <c r="L18" i="87" s="1"/>
  <c r="M17" i="87"/>
  <c r="L17" i="87"/>
  <c r="M16" i="87"/>
  <c r="L16" i="87" s="1"/>
  <c r="M15" i="87"/>
  <c r="L15" i="87"/>
  <c r="M14" i="87"/>
  <c r="L14" i="87" s="1"/>
  <c r="M13" i="87"/>
  <c r="L13" i="87" s="1"/>
  <c r="M12" i="87"/>
  <c r="L12" i="87" s="1"/>
  <c r="M11" i="87"/>
  <c r="L11" i="87" s="1"/>
  <c r="M10" i="87"/>
  <c r="L10" i="87" s="1"/>
  <c r="M9" i="87"/>
  <c r="L9" i="87" s="1"/>
  <c r="M8" i="87"/>
  <c r="L8" i="87" s="1"/>
  <c r="M7" i="87"/>
  <c r="L7" i="87" s="1"/>
  <c r="M6" i="87"/>
  <c r="L6" i="87" s="1"/>
  <c r="M5" i="87"/>
  <c r="L5" i="87" s="1"/>
  <c r="M4" i="87"/>
  <c r="L4" i="87" s="1"/>
  <c r="M3" i="87"/>
  <c r="L3" i="87" s="1"/>
  <c r="M2" i="87"/>
  <c r="L2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81" i="87" l="1"/>
  <c r="N101" i="87"/>
  <c r="N321" i="87"/>
  <c r="N201" i="87"/>
  <c r="N21" i="87"/>
  <c r="N161" i="87"/>
  <c r="N91" i="87"/>
  <c r="N141" i="87"/>
  <c r="N251" i="87"/>
  <c r="N151" i="87"/>
  <c r="N311" i="87"/>
  <c r="N61" i="87"/>
  <c r="N11" i="87"/>
  <c r="N191" i="87"/>
  <c r="N241" i="87"/>
  <c r="N121" i="87"/>
  <c r="N111" i="87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N15" i="82"/>
  <c r="E17" i="82" s="1"/>
  <c r="N14" i="82"/>
  <c r="E57" i="82" s="1"/>
  <c r="F55" i="82" s="1"/>
  <c r="H55" i="82" s="1"/>
  <c r="E12" i="82"/>
  <c r="E11" i="82"/>
  <c r="E10" i="82"/>
  <c r="E8" i="82"/>
  <c r="N5" i="82"/>
  <c r="E65" i="82" s="1"/>
  <c r="N4" i="82"/>
  <c r="E5" i="82" s="1"/>
  <c r="E4" i="82"/>
  <c r="N3" i="82"/>
  <c r="E3" i="82"/>
  <c r="E50" i="82" l="1"/>
  <c r="E43" i="82"/>
  <c r="R8" i="82"/>
  <c r="N18" i="82" s="1"/>
  <c r="E22" i="82" s="1"/>
  <c r="F21" i="82" s="1"/>
  <c r="H21" i="82" s="1"/>
  <c r="E13" i="82"/>
  <c r="F3" i="82"/>
  <c r="H3" i="82" s="1"/>
  <c r="E32" i="82"/>
  <c r="F31" i="82" s="1"/>
  <c r="H31" i="82" s="1"/>
  <c r="E16" i="82"/>
  <c r="E38" i="82"/>
  <c r="E58" i="82"/>
  <c r="E64" i="82"/>
  <c r="F64" i="82" s="1"/>
  <c r="H64" i="82" s="1"/>
  <c r="E15" i="82"/>
  <c r="E51" i="82"/>
  <c r="F49" i="82" s="1"/>
  <c r="H49" i="82" s="1"/>
  <c r="E53" i="82"/>
  <c r="F52" i="82" s="1"/>
  <c r="H52" i="82" s="1"/>
  <c r="E9" i="82"/>
  <c r="F8" i="82" s="1"/>
  <c r="H8" i="82" s="1"/>
  <c r="E59" i="82"/>
  <c r="E62" i="82"/>
  <c r="F61" i="82" s="1"/>
  <c r="H61" i="82" s="1"/>
  <c r="E27" i="82" l="1"/>
  <c r="F26" i="82" s="1"/>
  <c r="H26" i="82" s="1"/>
  <c r="E14" i="82"/>
  <c r="E37" i="82"/>
  <c r="E42" i="82"/>
  <c r="F41" i="82" s="1"/>
  <c r="H41" i="82" s="1"/>
  <c r="F13" i="82"/>
  <c r="H13" i="82" s="1"/>
  <c r="F58" i="82"/>
  <c r="H58" i="82" s="1"/>
  <c r="F36" i="82"/>
  <c r="H36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S37" i="80" l="1"/>
  <c r="Q37" i="80"/>
  <c r="U37" i="80" s="1"/>
  <c r="R33" i="80"/>
  <c r="Q36" i="80" s="1"/>
  <c r="U36" i="80" s="1"/>
  <c r="S36" i="80"/>
  <c r="M12" i="80" l="1"/>
  <c r="L12" i="80" s="1"/>
  <c r="M13" i="80"/>
  <c r="L13" i="80" s="1"/>
  <c r="M14" i="80"/>
  <c r="L14" i="80" s="1"/>
  <c r="M15" i="80"/>
  <c r="L15" i="80" s="1"/>
  <c r="L16" i="80"/>
  <c r="M16" i="80"/>
  <c r="M17" i="80"/>
  <c r="L17" i="80" s="1"/>
  <c r="M18" i="80"/>
  <c r="L18" i="80" s="1"/>
  <c r="M19" i="80"/>
  <c r="L19" i="80" s="1"/>
  <c r="M20" i="80"/>
  <c r="L20" i="80" s="1"/>
  <c r="M21" i="80"/>
  <c r="L21" i="80" s="1"/>
  <c r="L22" i="80"/>
  <c r="M22" i="80"/>
  <c r="M23" i="80"/>
  <c r="L23" i="80" s="1"/>
  <c r="L24" i="80"/>
  <c r="M24" i="80"/>
  <c r="M25" i="80"/>
  <c r="L25" i="80" s="1"/>
  <c r="M26" i="80"/>
  <c r="L26" i="80" s="1"/>
  <c r="M27" i="80"/>
  <c r="L27" i="80" s="1"/>
  <c r="M28" i="80"/>
  <c r="L28" i="80" s="1"/>
  <c r="M29" i="80"/>
  <c r="L29" i="80" s="1"/>
  <c r="M30" i="80"/>
  <c r="L30" i="80" s="1"/>
  <c r="M31" i="80"/>
  <c r="L31" i="80" s="1"/>
  <c r="M32" i="80"/>
  <c r="L32" i="80" s="1"/>
  <c r="M33" i="80"/>
  <c r="L33" i="80" s="1"/>
  <c r="M34" i="80"/>
  <c r="L34" i="80" s="1"/>
  <c r="M35" i="80"/>
  <c r="L35" i="80" s="1"/>
  <c r="M36" i="80"/>
  <c r="L36" i="80" s="1"/>
  <c r="M37" i="80"/>
  <c r="L37" i="80" s="1"/>
  <c r="L38" i="80"/>
  <c r="M38" i="80"/>
  <c r="M39" i="80"/>
  <c r="L39" i="80" s="1"/>
  <c r="M40" i="80"/>
  <c r="L40" i="80" s="1"/>
  <c r="M41" i="80"/>
  <c r="L41" i="80" s="1"/>
  <c r="M42" i="80"/>
  <c r="L42" i="80" s="1"/>
  <c r="M43" i="80"/>
  <c r="L43" i="80" s="1"/>
  <c r="M44" i="80"/>
  <c r="L44" i="80" s="1"/>
  <c r="M45" i="80"/>
  <c r="L45" i="80" s="1"/>
  <c r="M46" i="80"/>
  <c r="L46" i="80" s="1"/>
  <c r="M47" i="80"/>
  <c r="L47" i="80" s="1"/>
  <c r="L48" i="80"/>
  <c r="M48" i="80"/>
  <c r="M49" i="80"/>
  <c r="L49" i="80" s="1"/>
  <c r="M50" i="80"/>
  <c r="L50" i="80" s="1"/>
  <c r="M51" i="80"/>
  <c r="L51" i="80" s="1"/>
  <c r="M52" i="80"/>
  <c r="L52" i="80" s="1"/>
  <c r="M53" i="80"/>
  <c r="L53" i="80" s="1"/>
  <c r="L54" i="80"/>
  <c r="M54" i="80"/>
  <c r="M55" i="80"/>
  <c r="L55" i="80" s="1"/>
  <c r="M56" i="80"/>
  <c r="L56" i="80" s="1"/>
  <c r="M57" i="80"/>
  <c r="L57" i="80" s="1"/>
  <c r="M58" i="80"/>
  <c r="L58" i="80" s="1"/>
  <c r="M59" i="80"/>
  <c r="L59" i="80" s="1"/>
  <c r="M60" i="80"/>
  <c r="L60" i="80" s="1"/>
  <c r="M61" i="80"/>
  <c r="L61" i="80" s="1"/>
  <c r="M62" i="80"/>
  <c r="L62" i="80" s="1"/>
  <c r="M63" i="80"/>
  <c r="L63" i="80" s="1"/>
  <c r="M64" i="80"/>
  <c r="L64" i="80" s="1"/>
  <c r="M65" i="80"/>
  <c r="L65" i="80" s="1"/>
  <c r="M66" i="80"/>
  <c r="L66" i="80" s="1"/>
  <c r="M67" i="80"/>
  <c r="L67" i="80" s="1"/>
  <c r="M68" i="80"/>
  <c r="L68" i="80" s="1"/>
  <c r="M69" i="80"/>
  <c r="L69" i="80" s="1"/>
  <c r="M70" i="80"/>
  <c r="L70" i="80" s="1"/>
  <c r="M71" i="80"/>
  <c r="L71" i="80" s="1"/>
  <c r="M72" i="80"/>
  <c r="L72" i="80" s="1"/>
  <c r="M73" i="80"/>
  <c r="L73" i="80" s="1"/>
  <c r="M74" i="80"/>
  <c r="L74" i="80" s="1"/>
  <c r="M75" i="80"/>
  <c r="L75" i="80" s="1"/>
  <c r="M76" i="80"/>
  <c r="L76" i="80" s="1"/>
  <c r="M77" i="80"/>
  <c r="L77" i="80" s="1"/>
  <c r="M78" i="80"/>
  <c r="L78" i="80" s="1"/>
  <c r="M79" i="80"/>
  <c r="L79" i="80" s="1"/>
  <c r="L80" i="80"/>
  <c r="M80" i="80"/>
  <c r="M81" i="80"/>
  <c r="L81" i="80" s="1"/>
  <c r="M82" i="80"/>
  <c r="L82" i="80" s="1"/>
  <c r="M83" i="80"/>
  <c r="L83" i="80" s="1"/>
  <c r="M84" i="80"/>
  <c r="L84" i="80" s="1"/>
  <c r="M85" i="80"/>
  <c r="L85" i="80" s="1"/>
  <c r="M86" i="80"/>
  <c r="L86" i="80" s="1"/>
  <c r="M87" i="80"/>
  <c r="L87" i="80" s="1"/>
  <c r="M88" i="80"/>
  <c r="L88" i="80" s="1"/>
  <c r="M89" i="80"/>
  <c r="L89" i="80" s="1"/>
  <c r="M90" i="80"/>
  <c r="L90" i="80" s="1"/>
  <c r="M91" i="80"/>
  <c r="L91" i="80" s="1"/>
  <c r="M92" i="80"/>
  <c r="L92" i="80" s="1"/>
  <c r="M93" i="80"/>
  <c r="L93" i="80" s="1"/>
  <c r="M94" i="80"/>
  <c r="L94" i="80" s="1"/>
  <c r="M95" i="80"/>
  <c r="L95" i="80" s="1"/>
  <c r="M96" i="80"/>
  <c r="L96" i="80" s="1"/>
  <c r="M97" i="80"/>
  <c r="L97" i="80" s="1"/>
  <c r="M98" i="80"/>
  <c r="L98" i="80" s="1"/>
  <c r="M99" i="80"/>
  <c r="L99" i="80" s="1"/>
  <c r="M100" i="80"/>
  <c r="L100" i="80" s="1"/>
  <c r="M101" i="80"/>
  <c r="L101" i="80" s="1"/>
  <c r="M102" i="80"/>
  <c r="L102" i="80" s="1"/>
  <c r="M103" i="80"/>
  <c r="L103" i="80" s="1"/>
  <c r="M104" i="80"/>
  <c r="L104" i="80" s="1"/>
  <c r="M105" i="80"/>
  <c r="L105" i="80" s="1"/>
  <c r="M106" i="80"/>
  <c r="L106" i="80" s="1"/>
  <c r="M107" i="80"/>
  <c r="L107" i="80" s="1"/>
  <c r="M108" i="80"/>
  <c r="L108" i="80" s="1"/>
  <c r="M109" i="80"/>
  <c r="L109" i="80" s="1"/>
  <c r="M110" i="80"/>
  <c r="L110" i="80" s="1"/>
  <c r="M111" i="80"/>
  <c r="L111" i="80" s="1"/>
  <c r="M112" i="80"/>
  <c r="L112" i="80" s="1"/>
  <c r="M113" i="80"/>
  <c r="L113" i="80" s="1"/>
  <c r="M114" i="80"/>
  <c r="L114" i="80" s="1"/>
  <c r="M115" i="80"/>
  <c r="L115" i="80" s="1"/>
  <c r="M116" i="80"/>
  <c r="L116" i="80" s="1"/>
  <c r="M117" i="80"/>
  <c r="L117" i="80" s="1"/>
  <c r="M118" i="80"/>
  <c r="L118" i="80" s="1"/>
  <c r="M119" i="80"/>
  <c r="L119" i="80" s="1"/>
  <c r="M120" i="80"/>
  <c r="L120" i="80" s="1"/>
  <c r="M121" i="80"/>
  <c r="L121" i="80" s="1"/>
  <c r="M122" i="80"/>
  <c r="L122" i="80" s="1"/>
  <c r="M123" i="80"/>
  <c r="L123" i="80" s="1"/>
  <c r="M124" i="80"/>
  <c r="L124" i="80" s="1"/>
  <c r="M125" i="80"/>
  <c r="L125" i="80" s="1"/>
  <c r="M126" i="80"/>
  <c r="L126" i="80" s="1"/>
  <c r="M127" i="80"/>
  <c r="L127" i="80" s="1"/>
  <c r="M128" i="80"/>
  <c r="L128" i="80" s="1"/>
  <c r="M129" i="80"/>
  <c r="L129" i="80" s="1"/>
  <c r="M130" i="80"/>
  <c r="L130" i="80" s="1"/>
  <c r="M131" i="80"/>
  <c r="L131" i="80" s="1"/>
  <c r="M132" i="80"/>
  <c r="L132" i="80" s="1"/>
  <c r="M133" i="80"/>
  <c r="L133" i="80" s="1"/>
  <c r="M134" i="80"/>
  <c r="L134" i="80" s="1"/>
  <c r="M135" i="80"/>
  <c r="L135" i="80" s="1"/>
  <c r="M136" i="80"/>
  <c r="L136" i="80" s="1"/>
  <c r="M137" i="80"/>
  <c r="L137" i="80" s="1"/>
  <c r="M138" i="80"/>
  <c r="L138" i="80" s="1"/>
  <c r="M139" i="80"/>
  <c r="L139" i="80" s="1"/>
  <c r="M140" i="80"/>
  <c r="L140" i="80" s="1"/>
  <c r="M141" i="80"/>
  <c r="L141" i="80" s="1"/>
  <c r="M142" i="80"/>
  <c r="L142" i="80" s="1"/>
  <c r="M143" i="80"/>
  <c r="L143" i="80" s="1"/>
  <c r="M144" i="80"/>
  <c r="L144" i="80" s="1"/>
  <c r="M145" i="80"/>
  <c r="L145" i="80" s="1"/>
  <c r="M146" i="80"/>
  <c r="L146" i="80" s="1"/>
  <c r="M147" i="80"/>
  <c r="L147" i="80" s="1"/>
  <c r="M148" i="80"/>
  <c r="L148" i="80" s="1"/>
  <c r="M149" i="80"/>
  <c r="L149" i="80" s="1"/>
  <c r="M150" i="80"/>
  <c r="L150" i="80" s="1"/>
  <c r="M151" i="80"/>
  <c r="L151" i="80" s="1"/>
  <c r="M152" i="80"/>
  <c r="L152" i="80" s="1"/>
  <c r="M153" i="80"/>
  <c r="L153" i="80" s="1"/>
  <c r="M154" i="80"/>
  <c r="L154" i="80" s="1"/>
  <c r="M155" i="80"/>
  <c r="L155" i="80" s="1"/>
  <c r="M156" i="80"/>
  <c r="L156" i="80" s="1"/>
  <c r="M157" i="80"/>
  <c r="L157" i="80" s="1"/>
  <c r="M158" i="80"/>
  <c r="L158" i="80" s="1"/>
  <c r="M159" i="80"/>
  <c r="L159" i="80" s="1"/>
  <c r="M160" i="80"/>
  <c r="L160" i="80" s="1"/>
  <c r="M161" i="80"/>
  <c r="L161" i="80" s="1"/>
  <c r="M162" i="80"/>
  <c r="L162" i="80" s="1"/>
  <c r="M163" i="80"/>
  <c r="L163" i="80" s="1"/>
  <c r="L164" i="80"/>
  <c r="M164" i="80"/>
  <c r="M165" i="80"/>
  <c r="L165" i="80" s="1"/>
  <c r="M166" i="80"/>
  <c r="L166" i="80" s="1"/>
  <c r="M167" i="80"/>
  <c r="L167" i="80" s="1"/>
  <c r="M168" i="80"/>
  <c r="L168" i="80" s="1"/>
  <c r="M169" i="80"/>
  <c r="L169" i="80" s="1"/>
  <c r="M170" i="80"/>
  <c r="L170" i="80" s="1"/>
  <c r="M171" i="80"/>
  <c r="L171" i="80" s="1"/>
  <c r="M172" i="80"/>
  <c r="L172" i="80" s="1"/>
  <c r="M173" i="80"/>
  <c r="L173" i="80" s="1"/>
  <c r="M174" i="80"/>
  <c r="L174" i="80" s="1"/>
  <c r="M175" i="80"/>
  <c r="L175" i="80" s="1"/>
  <c r="M176" i="80"/>
  <c r="L176" i="80" s="1"/>
  <c r="M177" i="80"/>
  <c r="L177" i="80" s="1"/>
  <c r="M178" i="80"/>
  <c r="L178" i="80" s="1"/>
  <c r="M179" i="80"/>
  <c r="L179" i="80" s="1"/>
  <c r="M180" i="80"/>
  <c r="L180" i="80" s="1"/>
  <c r="M181" i="80"/>
  <c r="L181" i="80" s="1"/>
  <c r="M182" i="80"/>
  <c r="L182" i="80" s="1"/>
  <c r="M183" i="80"/>
  <c r="L183" i="80" s="1"/>
  <c r="M184" i="80"/>
  <c r="L184" i="80" s="1"/>
  <c r="M185" i="80"/>
  <c r="L185" i="80" s="1"/>
  <c r="M186" i="80"/>
  <c r="L186" i="80" s="1"/>
  <c r="M187" i="80"/>
  <c r="L187" i="80" s="1"/>
  <c r="M188" i="80"/>
  <c r="L188" i="80" s="1"/>
  <c r="M189" i="80"/>
  <c r="L189" i="80" s="1"/>
  <c r="M190" i="80"/>
  <c r="L190" i="80" s="1"/>
  <c r="M191" i="80"/>
  <c r="L191" i="80" s="1"/>
  <c r="M192" i="80"/>
  <c r="L192" i="80" s="1"/>
  <c r="M193" i="80"/>
  <c r="L193" i="80" s="1"/>
  <c r="M194" i="80"/>
  <c r="L194" i="80" s="1"/>
  <c r="M195" i="80"/>
  <c r="L195" i="80" s="1"/>
  <c r="M196" i="80"/>
  <c r="L196" i="80" s="1"/>
  <c r="M197" i="80"/>
  <c r="L197" i="80" s="1"/>
  <c r="M198" i="80"/>
  <c r="L198" i="80" s="1"/>
  <c r="M199" i="80"/>
  <c r="L199" i="80" s="1"/>
  <c r="M200" i="80"/>
  <c r="L200" i="80" s="1"/>
  <c r="M201" i="80"/>
  <c r="L201" i="80" s="1"/>
  <c r="M202" i="80"/>
  <c r="L202" i="80" s="1"/>
  <c r="M203" i="80"/>
  <c r="L203" i="80" s="1"/>
  <c r="M204" i="80"/>
  <c r="L204" i="80" s="1"/>
  <c r="M205" i="80"/>
  <c r="L205" i="80" s="1"/>
  <c r="M206" i="80"/>
  <c r="L206" i="80" s="1"/>
  <c r="M207" i="80"/>
  <c r="L207" i="80" s="1"/>
  <c r="M208" i="80"/>
  <c r="L208" i="80" s="1"/>
  <c r="M209" i="80"/>
  <c r="L209" i="80" s="1"/>
  <c r="M210" i="80"/>
  <c r="L210" i="80" s="1"/>
  <c r="M211" i="80"/>
  <c r="L211" i="80" s="1"/>
  <c r="M212" i="80"/>
  <c r="L212" i="80" s="1"/>
  <c r="M213" i="80"/>
  <c r="L213" i="80" s="1"/>
  <c r="M214" i="80"/>
  <c r="L214" i="80" s="1"/>
  <c r="M215" i="80"/>
  <c r="L215" i="80" s="1"/>
  <c r="M216" i="80"/>
  <c r="L216" i="80" s="1"/>
  <c r="M217" i="80"/>
  <c r="L217" i="80" s="1"/>
  <c r="M218" i="80"/>
  <c r="L218" i="80" s="1"/>
  <c r="M219" i="80"/>
  <c r="L219" i="80" s="1"/>
  <c r="M220" i="80"/>
  <c r="L220" i="80" s="1"/>
  <c r="M221" i="80"/>
  <c r="L221" i="80" s="1"/>
  <c r="M222" i="80"/>
  <c r="L222" i="80" s="1"/>
  <c r="M223" i="80"/>
  <c r="L223" i="80" s="1"/>
  <c r="M224" i="80"/>
  <c r="L224" i="80" s="1"/>
  <c r="M225" i="80"/>
  <c r="L225" i="80" s="1"/>
  <c r="M226" i="80"/>
  <c r="L226" i="80" s="1"/>
  <c r="M227" i="80"/>
  <c r="L227" i="80" s="1"/>
  <c r="M228" i="80"/>
  <c r="L228" i="80" s="1"/>
  <c r="M229" i="80"/>
  <c r="L229" i="80" s="1"/>
  <c r="M230" i="80"/>
  <c r="L230" i="80" s="1"/>
  <c r="M231" i="80"/>
  <c r="L231" i="80" s="1"/>
  <c r="M232" i="80"/>
  <c r="L232" i="80" s="1"/>
  <c r="M233" i="80"/>
  <c r="L233" i="80" s="1"/>
  <c r="M234" i="80"/>
  <c r="L234" i="80" s="1"/>
  <c r="M235" i="80"/>
  <c r="L235" i="80" s="1"/>
  <c r="M236" i="80"/>
  <c r="L236" i="80" s="1"/>
  <c r="M237" i="80"/>
  <c r="L237" i="80" s="1"/>
  <c r="M238" i="80"/>
  <c r="L238" i="80" s="1"/>
  <c r="M239" i="80"/>
  <c r="L239" i="80" s="1"/>
  <c r="M240" i="80"/>
  <c r="L240" i="80" s="1"/>
  <c r="M241" i="80"/>
  <c r="L241" i="80" s="1"/>
  <c r="M242" i="80"/>
  <c r="L242" i="80" s="1"/>
  <c r="M243" i="80"/>
  <c r="L243" i="80" s="1"/>
  <c r="M244" i="80"/>
  <c r="L244" i="80" s="1"/>
  <c r="M245" i="80"/>
  <c r="L245" i="80" s="1"/>
  <c r="M246" i="80"/>
  <c r="L246" i="80" s="1"/>
  <c r="M247" i="80"/>
  <c r="L247" i="80" s="1"/>
  <c r="L248" i="80"/>
  <c r="M248" i="80"/>
  <c r="M249" i="80"/>
  <c r="L249" i="80" s="1"/>
  <c r="M250" i="80"/>
  <c r="L250" i="80" s="1"/>
  <c r="M251" i="80"/>
  <c r="L251" i="80" s="1"/>
  <c r="M252" i="80"/>
  <c r="L252" i="80" s="1"/>
  <c r="M253" i="80"/>
  <c r="L253" i="80" s="1"/>
  <c r="L254" i="80"/>
  <c r="M254" i="80"/>
  <c r="M255" i="80"/>
  <c r="L255" i="80" s="1"/>
  <c r="M256" i="80"/>
  <c r="L256" i="80" s="1"/>
  <c r="M257" i="80"/>
  <c r="L257" i="80" s="1"/>
  <c r="M258" i="80"/>
  <c r="L258" i="80" s="1"/>
  <c r="M259" i="80"/>
  <c r="L259" i="80" s="1"/>
  <c r="M260" i="80"/>
  <c r="L260" i="80" s="1"/>
  <c r="M261" i="80"/>
  <c r="L261" i="80" s="1"/>
  <c r="M262" i="80"/>
  <c r="L262" i="80" s="1"/>
  <c r="M263" i="80"/>
  <c r="L263" i="80" s="1"/>
  <c r="M264" i="80"/>
  <c r="L264" i="80" s="1"/>
  <c r="M265" i="80"/>
  <c r="L265" i="80" s="1"/>
  <c r="M266" i="80"/>
  <c r="L266" i="80" s="1"/>
  <c r="M267" i="80"/>
  <c r="L267" i="80" s="1"/>
  <c r="M268" i="80"/>
  <c r="L268" i="80" s="1"/>
  <c r="M269" i="80"/>
  <c r="L269" i="80" s="1"/>
  <c r="L270" i="80"/>
  <c r="M270" i="80"/>
  <c r="M271" i="80"/>
  <c r="L271" i="80" s="1"/>
  <c r="M272" i="80"/>
  <c r="L272" i="80" s="1"/>
  <c r="M273" i="80"/>
  <c r="L273" i="80" s="1"/>
  <c r="M274" i="80"/>
  <c r="L274" i="80" s="1"/>
  <c r="M275" i="80"/>
  <c r="L275" i="80" s="1"/>
  <c r="M276" i="80"/>
  <c r="L276" i="80" s="1"/>
  <c r="M277" i="80"/>
  <c r="L277" i="80" s="1"/>
  <c r="M278" i="80"/>
  <c r="L278" i="80" s="1"/>
  <c r="M279" i="80"/>
  <c r="L279" i="80" s="1"/>
  <c r="M280" i="80"/>
  <c r="L280" i="80" s="1"/>
  <c r="M281" i="80"/>
  <c r="L281" i="80" s="1"/>
  <c r="L282" i="80"/>
  <c r="M282" i="80"/>
  <c r="M283" i="80"/>
  <c r="L283" i="80" s="1"/>
  <c r="M284" i="80"/>
  <c r="L284" i="80" s="1"/>
  <c r="M285" i="80"/>
  <c r="L285" i="80" s="1"/>
  <c r="M286" i="80"/>
  <c r="L286" i="80" s="1"/>
  <c r="M287" i="80"/>
  <c r="L287" i="80" s="1"/>
  <c r="M288" i="80"/>
  <c r="L288" i="80" s="1"/>
  <c r="M289" i="80"/>
  <c r="L289" i="80" s="1"/>
  <c r="L290" i="80"/>
  <c r="M290" i="80"/>
  <c r="M291" i="80"/>
  <c r="L291" i="80" s="1"/>
  <c r="M292" i="80"/>
  <c r="L292" i="80" s="1"/>
  <c r="M293" i="80"/>
  <c r="L293" i="80" s="1"/>
  <c r="M294" i="80"/>
  <c r="L294" i="80" s="1"/>
  <c r="M295" i="80"/>
  <c r="L295" i="80" s="1"/>
  <c r="M296" i="80"/>
  <c r="L296" i="80" s="1"/>
  <c r="M297" i="80"/>
  <c r="L297" i="80" s="1"/>
  <c r="M298" i="80"/>
  <c r="L298" i="80" s="1"/>
  <c r="M299" i="80"/>
  <c r="L299" i="80" s="1"/>
  <c r="M300" i="80"/>
  <c r="L300" i="80" s="1"/>
  <c r="M301" i="80"/>
  <c r="L301" i="80" s="1"/>
  <c r="M302" i="80"/>
  <c r="L302" i="80" s="1"/>
  <c r="M303" i="80"/>
  <c r="L303" i="80" s="1"/>
  <c r="M304" i="80"/>
  <c r="L304" i="80" s="1"/>
  <c r="M305" i="80"/>
  <c r="L305" i="80" s="1"/>
  <c r="M306" i="80"/>
  <c r="L306" i="80" s="1"/>
  <c r="M307" i="80"/>
  <c r="L307" i="80" s="1"/>
  <c r="M308" i="80"/>
  <c r="L308" i="80" s="1"/>
  <c r="M309" i="80"/>
  <c r="L309" i="80" s="1"/>
  <c r="M310" i="80"/>
  <c r="L310" i="80" s="1"/>
  <c r="M311" i="80"/>
  <c r="L311" i="80" s="1"/>
  <c r="M312" i="80"/>
  <c r="L312" i="80" s="1"/>
  <c r="M313" i="80"/>
  <c r="L313" i="80" s="1"/>
  <c r="M314" i="80"/>
  <c r="L314" i="80" s="1"/>
  <c r="M315" i="80"/>
  <c r="L315" i="80" s="1"/>
  <c r="M316" i="80"/>
  <c r="L316" i="80" s="1"/>
  <c r="M317" i="80"/>
  <c r="L317" i="80" s="1"/>
  <c r="M318" i="80"/>
  <c r="L318" i="80" s="1"/>
  <c r="M319" i="80"/>
  <c r="L319" i="80" s="1"/>
  <c r="M320" i="80"/>
  <c r="L320" i="80" s="1"/>
  <c r="M321" i="80"/>
  <c r="L321" i="80" s="1"/>
  <c r="M3" i="80"/>
  <c r="L3" i="80" s="1"/>
  <c r="M4" i="80"/>
  <c r="L4" i="80" s="1"/>
  <c r="M5" i="80"/>
  <c r="L5" i="80" s="1"/>
  <c r="M6" i="80"/>
  <c r="L6" i="80" s="1"/>
  <c r="M7" i="80"/>
  <c r="L7" i="80" s="1"/>
  <c r="M8" i="80"/>
  <c r="L8" i="80" s="1"/>
  <c r="M9" i="80"/>
  <c r="L9" i="80" s="1"/>
  <c r="M10" i="80"/>
  <c r="L10" i="80" s="1"/>
  <c r="L11" i="80"/>
  <c r="M11" i="80"/>
  <c r="M2" i="80"/>
  <c r="L2" i="80" s="1"/>
  <c r="N301" i="80" l="1"/>
  <c r="N201" i="80"/>
  <c r="N121" i="80"/>
  <c r="N261" i="80"/>
  <c r="N291" i="80"/>
  <c r="N311" i="80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5" i="48"/>
  <c r="F136" i="48" s="1"/>
  <c r="F137" i="48" s="1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B998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20170425 </t>
        </r>
        <r>
          <rPr>
            <b/>
            <sz val="9"/>
            <color indexed="8"/>
            <rFont val="돋움"/>
            <family val="3"/>
            <charset val="129"/>
          </rPr>
          <t xml:space="preserve">클라팀
요청
</t>
        </r>
      </text>
    </comment>
  </commentList>
</comments>
</file>

<file path=xl/comments10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comments11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12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taekhoon</author>
  </authors>
  <commentList>
    <comment ref="E5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20170510
25% </t>
        </r>
        <r>
          <rPr>
            <b/>
            <sz val="9"/>
            <color indexed="8"/>
            <rFont val="돋움"/>
            <family val="3"/>
            <charset val="129"/>
          </rPr>
          <t>증가된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요구경험치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51~60 </t>
        </r>
        <r>
          <rPr>
            <b/>
            <sz val="9"/>
            <color indexed="8"/>
            <rFont val="돋움"/>
            <family val="3"/>
            <charset val="129"/>
          </rPr>
          <t>균등</t>
        </r>
        <r>
          <rPr>
            <b/>
            <sz val="9"/>
            <color indexed="8"/>
            <rFont val="Tahoma"/>
            <family val="3"/>
            <charset val="129"/>
          </rPr>
          <t xml:space="preserve"> 25% </t>
        </r>
        <r>
          <rPr>
            <b/>
            <sz val="9"/>
            <color indexed="8"/>
            <rFont val="돋움"/>
            <family val="3"/>
            <charset val="129"/>
          </rPr>
          <t>증가치
레벨</t>
        </r>
        <r>
          <rPr>
            <b/>
            <sz val="9"/>
            <color indexed="8"/>
            <rFont val="Tahoma"/>
            <family val="3"/>
            <charset val="129"/>
          </rPr>
          <t>61~70 균등 35% 증가치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4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5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comments6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7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sharedStrings.xml><?xml version="1.0" encoding="utf-8"?>
<sst xmlns="http://schemas.openxmlformats.org/spreadsheetml/2006/main" count="14434" uniqueCount="5024">
  <si>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</si>
  <si>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</si>
  <si>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</si>
  <si>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</si>
  <si>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</si>
  <si>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</si>
  <si>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</si>
  <si>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</si>
  <si>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</si>
  <si>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</si>
  <si>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</si>
  <si>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</si>
  <si>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</si>
  <si>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</si>
  <si>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</si>
  <si>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</si>
  <si>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</si>
  <si>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</si>
  <si>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</si>
  <si>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</si>
  <si>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</si>
  <si>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</si>
  <si>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</si>
  <si>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</si>
  <si>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</si>
  <si>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</si>
  <si>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</si>
  <si>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</si>
  <si>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</si>
  <si>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</si>
  <si>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</si>
  <si>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</si>
  <si>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</si>
  <si>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</si>
  <si>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</si>
  <si>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</si>
  <si>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</si>
  <si>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</si>
  <si>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</si>
  <si>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</si>
  <si>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</si>
  <si>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</si>
  <si>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</si>
  <si>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</si>
  <si>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</si>
  <si>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</si>
  <si>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</si>
  <si>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</si>
  <si>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</si>
  <si>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</si>
  <si>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</si>
  <si>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</si>
  <si>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</si>
  <si>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</si>
  <si>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</si>
  <si>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</si>
  <si>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</si>
  <si>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</si>
  <si>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</si>
  <si>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</si>
  <si>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</si>
  <si>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</si>
  <si>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</si>
  <si>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</si>
  <si>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</si>
  <si>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</si>
  <si>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</si>
  <si>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</si>
  <si>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</si>
  <si>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</si>
  <si>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</si>
  <si>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</si>
  <si>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</si>
  <si>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</si>
  <si>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</si>
  <si>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</si>
  <si>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</si>
  <si>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</si>
  <si>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</si>
  <si>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</si>
  <si>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</si>
  <si>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</si>
  <si>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</si>
  <si>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</si>
  <si>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</si>
  <si>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</si>
  <si>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</si>
  <si>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</si>
  <si>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</si>
  <si>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</si>
  <si>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</si>
  <si>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</si>
  <si>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</si>
  <si>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</si>
  <si>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</si>
  <si>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</si>
  <si>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</si>
  <si>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</si>
  <si>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</si>
  <si>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</si>
  <si>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</si>
  <si>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</si>
  <si>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</si>
  <si>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</si>
  <si>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</si>
  <si>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</si>
  <si>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</si>
  <si>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</si>
  <si>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</si>
  <si>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</si>
  <si>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</si>
  <si>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</si>
  <si>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</si>
  <si>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</si>
  <si>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</si>
  <si>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</si>
  <si>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</si>
  <si>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</si>
  <si>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</si>
  <si>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</si>
  <si>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</si>
  <si>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</si>
  <si>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</si>
  <si>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</si>
  <si>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</si>
  <si>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</si>
  <si>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</si>
  <si>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</si>
  <si>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</si>
  <si>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</si>
  <si>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</si>
  <si>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</si>
  <si>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</si>
  <si>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</si>
  <si>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</si>
  <si>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</si>
  <si>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</si>
  <si>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</si>
  <si>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</si>
  <si>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</si>
  <si>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</si>
  <si>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</si>
  <si>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</si>
  <si>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</si>
  <si>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</si>
  <si>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</si>
  <si>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</si>
  <si>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</si>
  <si>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</si>
  <si>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</si>
  <si>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</si>
  <si>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</si>
  <si>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</si>
  <si>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</si>
  <si>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</si>
  <si>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</si>
  <si>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</si>
  <si>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</si>
  <si>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</si>
  <si>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</si>
  <si>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</si>
  <si>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</si>
  <si>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</si>
  <si>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</si>
  <si>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</si>
  <si>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</si>
  <si>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</si>
  <si>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</si>
  <si>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</si>
  <si>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</si>
  <si>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</si>
  <si>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</si>
  <si>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</si>
  <si>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</si>
  <si>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</si>
  <si>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</si>
  <si>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</si>
  <si>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</si>
  <si>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</si>
  <si>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</si>
  <si>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</si>
  <si>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</si>
  <si>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</si>
  <si>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</si>
  <si>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</si>
  <si>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</si>
  <si>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</si>
  <si>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</si>
  <si>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</si>
  <si>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</si>
  <si>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</si>
  <si>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</si>
  <si>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</si>
  <si>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</si>
  <si>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</si>
  <si>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</si>
  <si>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</si>
  <si>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</si>
  <si>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</si>
  <si>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</si>
  <si>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</si>
  <si>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</si>
  <si>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</si>
  <si>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</si>
  <si>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</si>
  <si>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</si>
  <si>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</si>
  <si>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</si>
  <si>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</si>
  <si>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</si>
  <si>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</si>
  <si>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</si>
  <si>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</si>
  <si>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</si>
  <si>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</si>
  <si>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</si>
  <si>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</si>
  <si>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</si>
  <si>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</si>
  <si>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</si>
  <si>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</si>
  <si>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</si>
  <si>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</si>
  <si>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</si>
  <si>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</si>
  <si>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</si>
  <si>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</si>
  <si>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</si>
  <si>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</si>
  <si>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</si>
  <si>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</si>
  <si>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</si>
  <si>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</si>
  <si>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</si>
  <si>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</si>
  <si>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</si>
  <si>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</si>
  <si>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</si>
  <si>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</si>
  <si>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</si>
  <si>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</si>
  <si>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</si>
  <si>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</si>
  <si>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</si>
  <si>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</si>
  <si>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</si>
  <si>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</si>
  <si>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</si>
  <si>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</si>
  <si>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</si>
  <si>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</si>
  <si>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</si>
  <si>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</si>
  <si>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</si>
  <si>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</si>
  <si>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</si>
  <si>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</si>
  <si>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</si>
  <si>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</si>
  <si>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</si>
  <si>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</si>
  <si>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</si>
  <si>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</si>
  <si>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</si>
  <si>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</si>
  <si>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</si>
  <si>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</si>
  <si>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</si>
  <si>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</si>
  <si>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</si>
  <si>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</si>
  <si>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</si>
  <si>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</si>
  <si>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</si>
  <si>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</si>
  <si>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</si>
  <si>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</si>
  <si>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</si>
  <si>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</si>
  <si>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</si>
  <si>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</si>
  <si>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</si>
  <si>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</si>
  <si>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</si>
  <si>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</si>
  <si>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</si>
  <si>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</si>
  <si>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</si>
  <si>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</si>
  <si>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</si>
  <si>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</si>
  <si>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</si>
  <si>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</si>
  <si>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</si>
  <si>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</si>
  <si>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</si>
  <si>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</si>
  <si>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</si>
  <si>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</si>
  <si>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</si>
  <si>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</si>
  <si>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</si>
  <si>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</si>
  <si>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</si>
  <si>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</si>
  <si>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</si>
  <si>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</si>
  <si>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</si>
  <si>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</si>
  <si>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</si>
  <si>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</si>
  <si>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</si>
  <si>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</si>
  <si>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</si>
  <si>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</si>
  <si>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</si>
  <si>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</si>
  <si>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</si>
  <si>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</si>
  <si>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</si>
  <si>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</si>
  <si>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</si>
  <si>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</si>
  <si>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</si>
  <si>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</si>
  <si>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</si>
  <si>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</si>
  <si>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</si>
  <si>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</si>
  <si>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</si>
  <si>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</si>
  <si>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</si>
  <si>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</si>
  <si>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</si>
  <si>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</si>
  <si>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</si>
  <si>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</si>
  <si>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</si>
  <si>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</si>
  <si>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</si>
  <si>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</si>
  <si>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</si>
  <si>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</si>
  <si>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</si>
  <si>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</si>
  <si>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</si>
  <si>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</si>
  <si>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</si>
  <si>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</si>
  <si>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</si>
  <si>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</si>
  <si>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</si>
  <si>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</si>
  <si>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</si>
  <si>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</si>
  <si>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</si>
  <si>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</si>
  <si>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</si>
  <si>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</si>
  <si>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</si>
  <si>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</si>
  <si>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</si>
  <si>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</si>
  <si>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</si>
  <si>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</si>
  <si>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</si>
  <si>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</si>
  <si>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</si>
  <si>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</si>
  <si>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</si>
  <si>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</si>
  <si>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</si>
  <si>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</si>
  <si>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</si>
  <si>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</si>
  <si>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</si>
  <si>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</si>
  <si>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</si>
  <si>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</si>
  <si>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</si>
  <si>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</si>
  <si>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</si>
  <si>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</si>
  <si>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</si>
  <si>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</si>
  <si>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</si>
  <si>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</si>
  <si>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</si>
  <si>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</si>
  <si>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</si>
  <si>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</si>
  <si>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</si>
  <si>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</si>
  <si>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</si>
  <si>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</si>
  <si>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</si>
  <si>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</si>
  <si>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</si>
  <si>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</si>
  <si>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</si>
  <si>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</si>
  <si>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</si>
  <si>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</si>
  <si>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</si>
  <si>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</si>
  <si>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</si>
  <si>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</si>
  <si>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</si>
  <si>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</si>
  <si>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</si>
  <si>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</si>
  <si>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</si>
  <si>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</si>
  <si>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</si>
  <si>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</si>
  <si>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</si>
  <si>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</si>
  <si>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</si>
  <si>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</si>
  <si>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</si>
  <si>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</si>
  <si>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</si>
  <si>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</si>
  <si>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</si>
  <si>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</si>
  <si>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</si>
  <si>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</si>
  <si>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</si>
  <si>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</si>
  <si>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</si>
  <si>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</si>
  <si>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</si>
  <si>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</si>
  <si>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</si>
  <si>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</si>
  <si>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</si>
  <si>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</si>
  <si>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</si>
  <si>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</si>
  <si>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</si>
  <si>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</si>
  <si>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</si>
  <si>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</si>
  <si>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</si>
  <si>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</si>
  <si>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</si>
  <si>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</si>
  <si>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</si>
  <si>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</si>
  <si>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</si>
  <si>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</si>
  <si>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</si>
  <si>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</si>
  <si>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</si>
  <si>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</si>
  <si>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</si>
  <si>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</si>
  <si>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</si>
  <si>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</si>
  <si>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</si>
  <si>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</si>
  <si>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</si>
  <si>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</si>
  <si>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</si>
  <si>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</si>
  <si>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</si>
  <si>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</si>
  <si>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</si>
  <si>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</si>
  <si>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</si>
  <si>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</si>
  <si>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</si>
  <si>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</si>
  <si>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</si>
  <si>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</si>
  <si>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</si>
  <si>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</si>
  <si>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</si>
  <si>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</si>
  <si>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</si>
  <si>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</si>
  <si>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</si>
  <si>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</si>
  <si>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</si>
  <si>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</si>
  <si>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</si>
  <si>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</si>
  <si>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</si>
  <si>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</si>
  <si>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</si>
  <si>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</si>
  <si>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</si>
  <si>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</si>
  <si>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</si>
  <si>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</si>
  <si>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</si>
  <si>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</si>
  <si>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</si>
  <si>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</si>
  <si>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</si>
  <si>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</si>
  <si>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</si>
  <si>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</si>
  <si>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</si>
  <si>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</si>
  <si>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</si>
  <si>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</si>
  <si>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</si>
  <si>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</si>
  <si>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</si>
  <si>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</si>
  <si>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</si>
  <si>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</si>
  <si>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</si>
  <si>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</si>
  <si>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</si>
  <si>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</si>
  <si>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</si>
  <si>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</si>
  <si>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</si>
  <si>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</si>
  <si>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</si>
  <si>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</si>
  <si>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</si>
  <si>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</si>
  <si>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</si>
  <si>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</si>
  <si>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</si>
  <si>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</si>
  <si>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</si>
  <si>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</si>
  <si>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</si>
  <si>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</si>
  <si>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</si>
  <si>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</si>
  <si>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</si>
  <si>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</si>
  <si>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</si>
  <si>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</si>
  <si>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</si>
  <si>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</si>
  <si>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</si>
  <si>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</si>
  <si>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</si>
  <si>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</si>
  <si>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</si>
  <si>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</si>
  <si>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</si>
  <si>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</si>
  <si>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</si>
  <si>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</si>
  <si>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</si>
  <si>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</si>
  <si>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</si>
  <si>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</si>
  <si>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</si>
  <si>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</si>
  <si>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</si>
  <si>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</si>
  <si>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</si>
  <si>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</si>
  <si>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</si>
  <si>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</si>
  <si>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</si>
  <si>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</si>
  <si>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</si>
  <si>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</si>
  <si>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</si>
  <si>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</si>
  <si>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</si>
  <si>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</si>
  <si>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</si>
  <si>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</si>
  <si>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</si>
  <si>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</si>
  <si>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</si>
  <si>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</si>
  <si>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</si>
  <si>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</si>
  <si>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</si>
  <si>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</si>
  <si>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</si>
  <si>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</si>
  <si>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</si>
  <si>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</si>
  <si>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</si>
  <si>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</si>
  <si>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</si>
  <si>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</si>
  <si>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</si>
  <si>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</si>
  <si>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</si>
  <si>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</si>
  <si>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</si>
  <si>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</si>
  <si>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</si>
  <si>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</si>
  <si>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</si>
  <si>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</si>
  <si>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</si>
  <si>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</si>
  <si>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</si>
  <si>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</si>
  <si>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</si>
  <si>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</si>
  <si>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</si>
  <si>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</si>
  <si>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</si>
  <si>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</si>
  <si>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</si>
  <si>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</si>
  <si>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</si>
  <si>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</si>
  <si>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</si>
  <si>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</si>
  <si>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</si>
  <si>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</si>
  <si>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</si>
  <si>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</si>
  <si>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</si>
  <si>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</si>
  <si>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</si>
  <si>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</si>
  <si>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</si>
  <si>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</si>
  <si>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</si>
  <si>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</si>
  <si>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</si>
  <si>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</si>
  <si>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</si>
  <si>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</si>
  <si>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</si>
  <si>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</si>
  <si>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</si>
  <si>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</si>
  <si>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</si>
  <si>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</si>
  <si>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</si>
  <si>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</si>
  <si>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</si>
  <si>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</si>
  <si>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</si>
  <si>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</si>
  <si>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</si>
  <si>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</si>
  <si>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</si>
  <si>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</si>
  <si>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</si>
  <si>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</si>
  <si>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</si>
  <si>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</si>
  <si>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</si>
  <si>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</si>
  <si>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</si>
  <si>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</si>
  <si>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</si>
  <si>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</si>
  <si>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</si>
  <si>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</si>
  <si>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</si>
  <si>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</si>
  <si>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</si>
  <si>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</si>
  <si>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</si>
  <si>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</si>
  <si>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</si>
  <si>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</si>
  <si>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</si>
  <si>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</si>
  <si>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</si>
  <si>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</si>
  <si>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</si>
  <si>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</si>
  <si>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</si>
  <si>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</si>
  <si>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</si>
  <si>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</si>
  <si>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</si>
  <si>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</si>
  <si>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</si>
  <si>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</si>
  <si>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</si>
  <si>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</si>
  <si>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</si>
  <si>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</si>
  <si>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</si>
  <si>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</si>
  <si>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</si>
  <si>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</si>
  <si>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</si>
  <si>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</si>
  <si>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</si>
  <si>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</si>
  <si>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</si>
  <si>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</si>
  <si>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</si>
  <si>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</si>
  <si>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</si>
  <si>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</si>
  <si>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</si>
  <si>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</si>
  <si>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</si>
  <si>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</si>
  <si>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</si>
  <si>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</si>
  <si>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</si>
  <si>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</si>
  <si>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</si>
  <si>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</si>
  <si>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</si>
  <si>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</si>
  <si>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</si>
  <si>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</si>
  <si>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</si>
  <si>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</si>
  <si>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</si>
  <si>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</si>
  <si>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</si>
  <si>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</si>
  <si>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</si>
  <si>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</si>
  <si>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</si>
  <si>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</si>
  <si>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</si>
  <si>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</si>
  <si>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</si>
  <si>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</si>
  <si>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</si>
  <si>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</si>
  <si>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</si>
  <si>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</si>
  <si>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</si>
  <si>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</si>
  <si>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</si>
  <si>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</si>
  <si>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</si>
  <si>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</si>
  <si>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</si>
  <si>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</si>
  <si>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</si>
  <si>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</si>
  <si>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</si>
  <si>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</si>
  <si>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</si>
  <si>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</si>
  <si>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</si>
  <si>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</si>
  <si>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</si>
  <si>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</si>
  <si>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</si>
  <si>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</si>
  <si>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</si>
  <si>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</si>
  <si>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</si>
  <si>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</si>
  <si>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</si>
  <si>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</si>
  <si>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</si>
  <si>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</si>
  <si>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</si>
  <si>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</si>
  <si>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</si>
  <si>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</si>
  <si>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</si>
  <si>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</si>
  <si>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</si>
  <si>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</si>
  <si>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</si>
  <si>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</si>
  <si>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</si>
  <si>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</si>
  <si>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</si>
  <si>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</si>
  <si>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</si>
  <si>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</si>
  <si>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</si>
  <si>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</si>
  <si>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</si>
  <si>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</si>
  <si>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</si>
  <si>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</si>
  <si>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</si>
  <si>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</si>
  <si>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</si>
  <si>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</si>
  <si>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</si>
  <si>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</si>
  <si>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</si>
  <si>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</si>
  <si>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</si>
  <si>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</si>
  <si>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</si>
  <si>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</si>
  <si>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</si>
  <si>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</si>
  <si>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</si>
  <si>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</si>
  <si>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</si>
  <si>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</si>
  <si>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</si>
  <si>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</si>
  <si>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</si>
  <si>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</si>
  <si>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</si>
  <si>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</si>
  <si>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</si>
  <si>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</si>
  <si>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</si>
  <si>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</si>
  <si>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</si>
  <si>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</si>
  <si>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</si>
  <si>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</si>
  <si>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</si>
  <si>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</si>
  <si>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</si>
  <si>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</si>
  <si>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</si>
  <si>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</si>
  <si>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</si>
  <si>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</si>
  <si>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</si>
  <si>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</si>
  <si>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</si>
  <si>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</si>
  <si>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</si>
  <si>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</si>
  <si>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</si>
  <si>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</si>
  <si>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</si>
  <si>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</si>
  <si>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</si>
  <si>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</si>
  <si>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</si>
  <si>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</si>
  <si>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</si>
  <si>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</si>
  <si>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</si>
  <si>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</si>
  <si>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</si>
  <si>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</si>
  <si>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</si>
  <si>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</si>
  <si>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</si>
  <si>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</si>
  <si>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</si>
  <si>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</si>
  <si>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</si>
  <si>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</si>
  <si>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</si>
  <si>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</si>
  <si>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</si>
  <si>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</si>
  <si>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</si>
  <si>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</si>
  <si>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</si>
  <si>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</si>
  <si>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</si>
  <si>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</si>
  <si>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</si>
  <si>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</si>
  <si>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</si>
  <si>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</si>
  <si>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</si>
  <si>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</si>
  <si>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</si>
  <si>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</si>
  <si>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</si>
  <si>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</si>
  <si>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</si>
  <si>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</si>
  <si>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</si>
  <si>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</si>
  <si>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</si>
  <si>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</si>
  <si>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</si>
  <si>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</si>
  <si>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</si>
  <si>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</si>
  <si>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</si>
  <si>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</si>
  <si>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</si>
  <si>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</si>
  <si>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</si>
  <si>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</si>
  <si>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</si>
  <si>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</si>
  <si>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</si>
  <si>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</si>
  <si>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</si>
  <si>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</si>
  <si>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</si>
  <si>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</si>
  <si>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</si>
  <si>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</si>
  <si>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</si>
  <si>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</si>
  <si>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</si>
  <si>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</si>
  <si>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</si>
  <si>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</si>
  <si>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</si>
  <si>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</si>
  <si>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</si>
  <si>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</si>
  <si>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</si>
  <si>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</si>
  <si>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</si>
  <si>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</si>
  <si>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</si>
  <si>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</si>
  <si>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</si>
  <si>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</si>
  <si>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</si>
  <si>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</si>
  <si>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</si>
  <si>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</si>
  <si>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</si>
  <si>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</si>
  <si>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</si>
  <si>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</si>
  <si>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</si>
  <si>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</si>
  <si>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</si>
  <si>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</si>
  <si>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</si>
  <si>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</si>
  <si>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</si>
  <si>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</si>
  <si>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</si>
  <si>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</si>
  <si>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</si>
  <si>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</si>
  <si>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</si>
  <si>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</si>
  <si>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</si>
  <si>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</si>
  <si>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</si>
  <si>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</si>
  <si>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</si>
  <si>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</si>
  <si>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</si>
  <si>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</si>
  <si>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</si>
  <si>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</si>
  <si>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</si>
  <si>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</si>
  <si>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</si>
  <si>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</si>
  <si>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</si>
  <si>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</si>
  <si>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</si>
  <si>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</si>
  <si>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</si>
  <si>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</si>
  <si>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</si>
  <si>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</si>
  <si>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</si>
  <si>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</si>
  <si>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</si>
  <si>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</si>
  <si>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</si>
  <si>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</si>
  <si>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</si>
  <si>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</si>
  <si>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</si>
  <si>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</si>
  <si>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</si>
  <si>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</si>
  <si>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</si>
  <si>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</si>
  <si>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</si>
  <si>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</si>
  <si>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</si>
  <si>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</si>
  <si>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</si>
  <si>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</si>
  <si>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</si>
  <si>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</si>
  <si>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</si>
  <si>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</si>
  <si>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</si>
  <si>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</si>
  <si>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</si>
  <si>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</si>
  <si>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</si>
  <si>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</si>
  <si>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</si>
  <si>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</si>
  <si>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</si>
  <si>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</si>
  <si>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</si>
  <si>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</si>
  <si>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</si>
  <si>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</si>
  <si>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</si>
  <si>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</si>
  <si>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</si>
  <si>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</si>
  <si>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</si>
  <si>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</si>
  <si>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</si>
  <si>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</si>
  <si>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</si>
  <si>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</si>
  <si>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</si>
  <si>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</si>
  <si>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</si>
  <si>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</si>
  <si>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</si>
  <si>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</si>
  <si>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</si>
  <si>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</si>
  <si>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</si>
  <si>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</si>
  <si>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</si>
  <si>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</si>
  <si>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</si>
  <si>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</si>
  <si>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</si>
  <si>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</si>
  <si>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</si>
  <si>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</si>
  <si>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</si>
  <si>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</si>
  <si>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</si>
  <si>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</si>
  <si>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</si>
  <si>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</si>
  <si>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</si>
  <si>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</si>
  <si>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</si>
  <si>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</si>
  <si>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</si>
  <si>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</si>
  <si>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</si>
  <si>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</si>
  <si>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</si>
  <si>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</si>
  <si>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</si>
  <si>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</si>
  <si>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</si>
  <si>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</si>
  <si>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</si>
  <si>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</si>
  <si>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</si>
  <si>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</si>
  <si>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</si>
  <si>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</si>
  <si>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</si>
  <si>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</si>
  <si>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</si>
  <si>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</si>
  <si>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</si>
  <si>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</si>
  <si>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</si>
  <si>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</si>
  <si>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</si>
  <si>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</si>
  <si>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</si>
  <si>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</si>
  <si>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</si>
  <si>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</si>
  <si>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</si>
  <si>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</si>
  <si>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</si>
  <si>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</si>
  <si>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</si>
  <si>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</si>
  <si>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</si>
  <si>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</si>
  <si>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</si>
  <si>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</si>
  <si>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</si>
  <si>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</si>
  <si>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</si>
  <si>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</si>
  <si>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</si>
  <si>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</si>
  <si>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</si>
  <si>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</si>
  <si>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</si>
  <si>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</si>
  <si>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</si>
  <si>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</si>
  <si>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</si>
  <si>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</si>
  <si>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</si>
  <si>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</si>
  <si>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</si>
  <si>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</si>
  <si>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</si>
  <si>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</si>
  <si>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</si>
  <si>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</si>
  <si>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</si>
  <si>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</si>
  <si>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</si>
  <si>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</si>
  <si>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</si>
  <si>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</si>
  <si>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</si>
  <si>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</si>
  <si>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</si>
  <si>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</si>
  <si>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</si>
  <si>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</si>
  <si>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</si>
  <si>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</si>
  <si>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</si>
  <si>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</si>
  <si>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</si>
  <si>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</si>
  <si>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</si>
  <si>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</si>
  <si>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</si>
  <si>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</si>
  <si>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</si>
  <si>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</si>
  <si>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</si>
  <si>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</si>
  <si>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</si>
  <si>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</si>
  <si>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</si>
  <si>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</si>
  <si>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</si>
  <si>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</si>
  <si>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</si>
  <si>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</si>
  <si>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</si>
  <si>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</si>
  <si>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</si>
  <si>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</si>
  <si>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</si>
  <si>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</si>
  <si>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</si>
  <si>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</si>
  <si>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</si>
  <si>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</si>
  <si>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</si>
  <si>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</si>
  <si>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</si>
  <si>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</si>
  <si>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</si>
  <si>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</si>
  <si>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</si>
  <si>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</si>
  <si>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</si>
  <si>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</si>
  <si>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</si>
  <si>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</si>
  <si>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</si>
  <si>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</si>
  <si>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</si>
  <si>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</si>
  <si>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</si>
  <si>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</si>
  <si>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</si>
  <si>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</si>
  <si>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</si>
  <si>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</si>
  <si>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</si>
  <si>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</si>
  <si>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</si>
  <si>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</si>
  <si>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</si>
  <si>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</si>
  <si>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</si>
  <si>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</si>
  <si>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</si>
  <si>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</si>
  <si>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</si>
  <si>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</si>
  <si>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</si>
  <si>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</si>
  <si>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</si>
  <si>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</si>
  <si>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</si>
  <si>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</si>
  <si>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</si>
  <si>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</si>
  <si>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</si>
  <si>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</si>
  <si>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</si>
  <si>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</si>
  <si>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</si>
  <si>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</si>
  <si>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</si>
  <si>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</si>
  <si>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</si>
  <si>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</si>
  <si>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</si>
  <si>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</si>
  <si>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</si>
  <si>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</si>
  <si>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</si>
  <si>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</si>
  <si>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</si>
  <si>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</si>
  <si>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</si>
  <si>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</si>
  <si>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</si>
  <si>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</si>
  <si>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</si>
  <si>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</si>
  <si>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</si>
  <si>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</si>
  <si>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</si>
  <si>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</si>
  <si>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</si>
  <si>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</si>
  <si>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</si>
  <si>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</si>
  <si>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</si>
  <si>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</si>
  <si>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</si>
  <si>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</si>
  <si>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</si>
  <si>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</si>
  <si>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</si>
  <si>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</si>
  <si>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</si>
  <si>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</si>
  <si>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</si>
  <si>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</si>
  <si>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</si>
  <si>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</si>
  <si>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</si>
  <si>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</si>
  <si>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</si>
  <si>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</si>
  <si>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</si>
  <si>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</si>
  <si>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</si>
  <si>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</si>
  <si>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</si>
  <si>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</si>
  <si>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</si>
  <si>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</si>
  <si>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</si>
  <si>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</si>
  <si>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</si>
  <si>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</si>
  <si>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</si>
  <si>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</si>
  <si>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</si>
  <si>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</si>
  <si>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</si>
  <si>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</si>
  <si>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</si>
  <si>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</si>
  <si>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</si>
  <si>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</si>
  <si>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</si>
  <si>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</si>
  <si>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</si>
  <si>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</si>
  <si>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</si>
  <si>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</si>
  <si>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</si>
  <si>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</si>
  <si>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</si>
  <si>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</si>
  <si>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</si>
  <si>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</si>
  <si>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</si>
  <si>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</si>
  <si>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</si>
  <si>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</si>
  <si>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</si>
  <si>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</si>
  <si>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</si>
  <si>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</si>
  <si>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</si>
  <si>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</si>
  <si>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</si>
  <si>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</si>
  <si>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</si>
  <si>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</si>
  <si>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</si>
  <si>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</si>
  <si>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</si>
  <si>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</si>
  <si>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</si>
  <si>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</si>
  <si>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</si>
  <si>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</si>
  <si>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</si>
  <si>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</si>
  <si>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</si>
  <si>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</si>
  <si>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</si>
  <si>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</si>
  <si>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</si>
  <si>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</si>
  <si>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</si>
  <si>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</si>
  <si>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</si>
  <si>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</si>
  <si>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</si>
  <si>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</si>
  <si>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</si>
  <si>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</si>
  <si>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</si>
  <si>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</si>
  <si>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</si>
  <si>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</si>
  <si>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</si>
  <si>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</si>
  <si>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</si>
  <si>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</si>
  <si>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</si>
  <si>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</si>
  <si>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</si>
  <si>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</si>
  <si>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</si>
  <si>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</si>
  <si>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</si>
  <si>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</si>
  <si>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</si>
  <si>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</si>
  <si>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</si>
  <si>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</si>
  <si>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</si>
  <si>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</si>
  <si>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</si>
  <si>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</si>
  <si>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</si>
  <si>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</si>
  <si>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</si>
  <si>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</si>
  <si>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</si>
  <si>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</si>
  <si>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</si>
  <si>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</si>
  <si>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</si>
  <si>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</si>
  <si>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</si>
  <si>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</si>
  <si>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</si>
  <si>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</si>
  <si>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</si>
  <si>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</si>
  <si>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</si>
  <si>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</si>
  <si>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</si>
  <si>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</si>
  <si>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</si>
  <si>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</si>
  <si>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</si>
  <si>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</si>
  <si>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</si>
  <si>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</si>
  <si>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</si>
  <si>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</si>
  <si>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</si>
  <si>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</si>
  <si>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</si>
  <si>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</si>
  <si>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</si>
  <si>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</si>
  <si>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</si>
  <si>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</si>
  <si>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</si>
  <si>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</si>
  <si>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</si>
  <si>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</si>
  <si>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</si>
  <si>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</si>
  <si>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</si>
  <si>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</si>
  <si>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</si>
  <si>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</si>
  <si>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</si>
  <si>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</si>
  <si>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</si>
  <si>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</si>
  <si>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</si>
  <si>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</si>
  <si>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</si>
  <si>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</si>
  <si>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</si>
  <si>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</si>
  <si>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</si>
  <si>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</si>
  <si>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</si>
  <si>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</si>
  <si>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</si>
  <si>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</si>
  <si>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</si>
  <si>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</si>
  <si>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</si>
  <si>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</si>
  <si>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</si>
  <si>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</si>
  <si>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</si>
  <si>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</si>
  <si>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</si>
  <si>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</si>
  <si>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</si>
  <si>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</si>
  <si>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</si>
  <si>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</si>
  <si>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</si>
  <si>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</si>
  <si>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</si>
  <si>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</si>
  <si>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</si>
  <si>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</si>
  <si>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</si>
  <si>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</si>
  <si>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</si>
  <si>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</si>
  <si>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</si>
  <si>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</si>
  <si>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</si>
  <si>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</si>
  <si>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</si>
  <si>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</si>
  <si>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</si>
  <si>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</si>
  <si>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</si>
  <si>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</si>
  <si>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</si>
  <si>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</si>
  <si>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</si>
  <si>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</si>
  <si>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</si>
  <si>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</si>
  <si>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</si>
  <si>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</si>
  <si>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</si>
  <si>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</si>
  <si>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</si>
  <si>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</si>
  <si>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</si>
  <si>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</si>
  <si>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</si>
  <si>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</si>
  <si>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</si>
  <si>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</si>
  <si>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</si>
  <si>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</si>
  <si>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</si>
  <si>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</si>
  <si>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</si>
  <si>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</si>
  <si>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</si>
  <si>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</si>
  <si>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</si>
  <si>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</si>
  <si>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</si>
  <si>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</si>
  <si>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</si>
  <si>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</si>
  <si>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</si>
  <si>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</si>
  <si>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</si>
  <si>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</si>
  <si>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</si>
  <si>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</si>
  <si>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</si>
  <si>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</si>
  <si>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</si>
  <si>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</si>
  <si>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</si>
  <si>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</si>
  <si>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</si>
  <si>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</si>
  <si>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</si>
  <si>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</si>
  <si>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</si>
  <si>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</si>
  <si>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</si>
  <si>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</si>
  <si>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</si>
  <si>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</si>
  <si>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</si>
  <si>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</si>
  <si>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</si>
  <si>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</si>
  <si>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</si>
  <si>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</si>
  <si>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</si>
  <si>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</si>
  <si>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</si>
  <si>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</si>
  <si>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</si>
  <si>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</si>
  <si>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</si>
  <si>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</si>
  <si>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</si>
  <si>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</si>
  <si>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</si>
  <si>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</si>
  <si>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</si>
  <si>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</si>
  <si>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</si>
  <si>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</si>
  <si>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</si>
  <si>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</si>
  <si>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</si>
  <si>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</si>
  <si>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</si>
  <si>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</si>
  <si>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</si>
  <si>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</si>
  <si>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</si>
  <si>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</si>
  <si>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</si>
  <si>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</si>
  <si>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</si>
  <si>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</si>
  <si>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</si>
  <si>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</si>
  <si>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</si>
  <si>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</si>
  <si>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</si>
  <si>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</si>
  <si>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</si>
  <si>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</si>
  <si>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</si>
  <si>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</si>
  <si>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</si>
  <si>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</si>
  <si>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</si>
  <si>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</si>
  <si>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</si>
  <si>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</si>
  <si>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</si>
  <si>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</si>
  <si>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</si>
  <si>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</si>
  <si>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</si>
  <si>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</si>
  <si>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</si>
  <si>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</si>
  <si>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</si>
  <si>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</si>
  <si>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</si>
  <si>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</si>
  <si>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</si>
  <si>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</si>
  <si>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</si>
  <si>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</si>
  <si>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</si>
  <si>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</si>
  <si>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</si>
  <si>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</si>
  <si>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</si>
  <si>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</si>
  <si>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</si>
  <si>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</si>
  <si>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</si>
  <si>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</si>
  <si>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</si>
  <si>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</si>
  <si>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</si>
  <si>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</si>
  <si>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</si>
  <si>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</si>
  <si>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</si>
  <si>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</si>
  <si>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</si>
  <si>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</si>
  <si>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</si>
  <si>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</si>
  <si>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</si>
  <si>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</si>
  <si>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</si>
  <si>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</si>
  <si>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</si>
  <si>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</si>
  <si>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</si>
  <si>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</si>
  <si>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</si>
  <si>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</si>
  <si>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</si>
  <si>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</si>
  <si>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</si>
  <si>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</si>
  <si>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</si>
  <si>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</si>
  <si>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</si>
  <si>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</si>
  <si>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</si>
  <si>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</si>
  <si>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</si>
  <si>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</si>
  <si>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</si>
  <si>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</si>
  <si>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</si>
  <si>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</si>
  <si>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</si>
  <si>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</si>
  <si>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</si>
  <si>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</si>
  <si>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</si>
  <si>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</si>
  <si>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</si>
  <si>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</si>
  <si>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</si>
  <si>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</si>
  <si>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</si>
  <si>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</si>
  <si>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</si>
  <si>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</si>
  <si>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</si>
  <si>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</si>
  <si>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</si>
  <si>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</si>
  <si>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</si>
  <si>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</si>
  <si>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</si>
  <si>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</si>
  <si>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</si>
  <si>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</si>
  <si>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</si>
  <si>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</si>
  <si>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</si>
  <si>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</si>
  <si>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</si>
  <si>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</si>
  <si>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</si>
  <si>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</si>
  <si>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</si>
  <si>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</si>
  <si>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</si>
  <si>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</si>
  <si>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</si>
  <si>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</si>
  <si>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</si>
  <si>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</si>
  <si>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</si>
  <si>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</si>
  <si>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</si>
  <si>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</si>
  <si>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</si>
  <si>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</si>
  <si>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</si>
  <si>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</si>
  <si>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</si>
  <si>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</si>
  <si>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</si>
  <si>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</si>
  <si>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</si>
  <si>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</si>
  <si>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</si>
  <si>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</si>
  <si>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</si>
  <si>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</si>
  <si>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</si>
  <si>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</si>
  <si>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</si>
  <si>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</si>
  <si>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</si>
  <si>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</si>
  <si>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</si>
  <si>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</si>
  <si>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</si>
  <si>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</si>
  <si>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</si>
  <si>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</si>
  <si>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</si>
  <si>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</si>
  <si>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</si>
  <si>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</si>
  <si>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</si>
  <si>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</si>
  <si>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</si>
  <si>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</si>
  <si>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</si>
  <si>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</si>
  <si>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</si>
  <si>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</si>
  <si>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</si>
  <si>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</si>
  <si>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</si>
  <si>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</si>
  <si>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</si>
  <si>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</si>
  <si>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</si>
  <si>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</si>
  <si>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</si>
  <si>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</si>
  <si>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</si>
  <si>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</si>
  <si>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</si>
  <si>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</si>
  <si>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</si>
  <si>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</si>
  <si>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</si>
  <si>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</si>
  <si>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</si>
  <si>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</si>
  <si>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</si>
  <si>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</si>
  <si>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</si>
  <si>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</si>
  <si>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</si>
  <si>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</si>
  <si>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</si>
  <si>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</si>
  <si>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</si>
  <si>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</si>
  <si>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</si>
  <si>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</si>
  <si>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</si>
  <si>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</si>
  <si>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</si>
  <si>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</si>
  <si>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</si>
  <si>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</si>
  <si>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</si>
  <si>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</si>
  <si>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</si>
  <si>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</si>
  <si>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</si>
  <si>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</si>
  <si>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</si>
  <si>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</si>
  <si>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</si>
  <si>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</si>
  <si>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</si>
  <si>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</si>
  <si>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</si>
  <si>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</si>
  <si>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</si>
  <si>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</si>
  <si>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</si>
  <si>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</si>
  <si>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</si>
  <si>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</si>
  <si>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</si>
  <si>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</si>
  <si>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</si>
  <si>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</si>
  <si>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</si>
  <si>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</si>
  <si>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</si>
  <si>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</si>
  <si>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</si>
  <si>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</si>
  <si>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</si>
  <si>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</si>
  <si>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</si>
  <si>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</si>
  <si>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</si>
  <si>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</si>
  <si>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</si>
  <si>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</si>
  <si>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</si>
  <si>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</si>
  <si>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</si>
  <si>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</si>
  <si>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</si>
  <si>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</si>
  <si>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</si>
  <si>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</si>
  <si>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</si>
  <si>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</si>
  <si>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</si>
  <si>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</si>
  <si>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</si>
  <si>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</si>
  <si>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</si>
  <si>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</si>
  <si>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</si>
  <si>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</si>
  <si>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</si>
  <si>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</si>
  <si>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</si>
  <si>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</si>
  <si>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</si>
  <si>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</si>
  <si>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</si>
  <si>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</si>
  <si>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</si>
  <si>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</si>
  <si>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</si>
  <si>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</si>
  <si>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</si>
  <si>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</si>
  <si>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</si>
  <si>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</si>
  <si>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</si>
  <si>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</si>
  <si>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</si>
  <si>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</si>
  <si>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</si>
  <si>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</si>
  <si>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</si>
  <si>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</si>
  <si>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</si>
  <si>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</si>
  <si>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</si>
  <si>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</si>
  <si>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</si>
  <si>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</si>
  <si>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</si>
  <si>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</si>
  <si>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</si>
  <si>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</si>
  <si>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</si>
  <si>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</si>
  <si>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</si>
  <si>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</si>
  <si>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</si>
  <si>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</si>
  <si>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</si>
  <si>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</si>
  <si>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</si>
  <si>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</si>
  <si>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</si>
  <si>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</si>
  <si>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</si>
  <si>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</si>
  <si>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</si>
  <si>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</si>
  <si>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</si>
  <si>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</si>
  <si>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</si>
  <si>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</si>
  <si>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</si>
  <si>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</si>
  <si>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</si>
  <si>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</si>
  <si>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</si>
  <si>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</si>
  <si>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</si>
  <si>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</si>
  <si>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</si>
  <si>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</si>
  <si>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</si>
  <si>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</si>
  <si>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</si>
  <si>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</si>
  <si>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</si>
  <si>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</si>
  <si>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</si>
  <si>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</si>
  <si>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</si>
  <si>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</si>
  <si>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</si>
  <si>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</si>
  <si>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</si>
  <si>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</si>
  <si>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</si>
  <si>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</si>
  <si>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</si>
  <si>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</si>
  <si>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</si>
  <si>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</si>
  <si>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</si>
  <si>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</si>
  <si>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</si>
  <si>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</si>
  <si>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</si>
  <si>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</si>
  <si>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</si>
  <si>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</si>
  <si>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</si>
  <si>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</si>
  <si>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</si>
  <si>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</si>
  <si>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</si>
  <si>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</si>
  <si>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</si>
  <si>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</si>
  <si>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</si>
  <si>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</si>
  <si>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</si>
  <si>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</si>
  <si>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</si>
  <si>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</si>
  <si>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</si>
  <si>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</si>
  <si>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</si>
  <si>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</si>
  <si>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</si>
  <si>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</si>
  <si>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</si>
  <si>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</si>
  <si>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</si>
  <si>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</si>
  <si>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</si>
  <si>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</si>
  <si>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</si>
  <si>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</si>
  <si>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</si>
  <si>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</si>
  <si>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</si>
  <si>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</si>
  <si>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</si>
  <si>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</si>
  <si>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</si>
  <si>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</si>
  <si>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</si>
  <si>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</si>
  <si>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</si>
  <si>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</si>
  <si>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</si>
  <si>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</si>
  <si>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</si>
  <si>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</si>
  <si>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</si>
  <si>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</si>
  <si>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</si>
  <si>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</si>
  <si>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</si>
  <si>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</si>
  <si>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</si>
  <si>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</si>
  <si>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</si>
  <si>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</si>
  <si>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</si>
  <si>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</si>
  <si>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</si>
  <si>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</si>
  <si>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</si>
  <si>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</si>
  <si>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</si>
  <si>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</si>
  <si>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</si>
  <si>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</si>
  <si>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</si>
  <si>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</si>
  <si>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</si>
  <si>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</si>
  <si>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</si>
  <si>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</si>
  <si>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</si>
  <si>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</si>
  <si>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</si>
  <si>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</si>
  <si>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</si>
  <si>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</si>
  <si>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</si>
  <si>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</si>
  <si>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</si>
  <si>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</si>
  <si>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</si>
  <si>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</si>
  <si>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</si>
  <si>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</si>
  <si>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</si>
  <si>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</si>
  <si>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</si>
  <si>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</si>
  <si>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</si>
  <si>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</si>
  <si>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</si>
  <si>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</si>
  <si>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</si>
  <si>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</si>
  <si>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</si>
  <si>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</si>
  <si>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</si>
  <si>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</si>
  <si>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</si>
  <si>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</si>
  <si>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</si>
  <si>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</si>
  <si>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</si>
  <si>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</si>
  <si>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</si>
  <si>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</si>
  <si>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</si>
  <si>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</si>
  <si>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</si>
  <si>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</si>
  <si>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</si>
  <si>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</si>
  <si>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</si>
  <si>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</si>
  <si>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</si>
  <si>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</si>
  <si>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</si>
  <si>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</si>
  <si>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</si>
  <si>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</si>
  <si>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</si>
  <si>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</si>
  <si>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</si>
  <si>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</si>
  <si>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</si>
  <si>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</si>
  <si>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</si>
  <si>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</si>
  <si>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</si>
  <si>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</si>
  <si>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</si>
  <si>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</si>
  <si>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</si>
  <si>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</si>
  <si>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</si>
  <si>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</si>
  <si>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</si>
  <si>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</si>
  <si>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</si>
  <si>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</si>
  <si>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</si>
  <si>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</si>
  <si>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</si>
  <si>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</si>
  <si>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</si>
  <si>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</si>
  <si>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</si>
  <si>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</si>
  <si>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</si>
  <si>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</si>
  <si>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</si>
  <si>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</si>
  <si>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</si>
  <si>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</si>
  <si>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</si>
  <si>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</si>
  <si>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</si>
  <si>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</si>
  <si>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</si>
  <si>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</si>
  <si>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</si>
  <si>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</si>
  <si>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</si>
  <si>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</si>
  <si>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</si>
  <si>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</si>
  <si>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</si>
  <si>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</si>
  <si>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</si>
  <si>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</si>
  <si>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</si>
  <si>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</si>
  <si>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</si>
  <si>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</si>
  <si>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</si>
  <si>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</si>
  <si>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</si>
  <si>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</si>
  <si>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</si>
  <si>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</si>
  <si>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</si>
  <si>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</si>
  <si>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</si>
  <si>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</si>
  <si>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</si>
  <si>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</si>
  <si>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</si>
  <si>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</si>
  <si>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</si>
  <si>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</si>
  <si>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</si>
  <si>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</si>
  <si>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</si>
  <si>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</si>
  <si>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</si>
  <si>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</si>
  <si>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</si>
  <si>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</si>
  <si>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</si>
  <si>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</si>
  <si>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</si>
  <si>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</si>
  <si>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</si>
  <si>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</si>
  <si>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</si>
  <si>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</si>
  <si>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</si>
  <si>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</si>
  <si>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</si>
  <si>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</si>
  <si>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</si>
  <si>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</si>
  <si>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</si>
  <si>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</si>
  <si>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</si>
  <si>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</si>
  <si>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</si>
  <si>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</si>
  <si>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</si>
  <si>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</si>
  <si>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</si>
  <si>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</si>
  <si>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</si>
  <si>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</si>
  <si>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</si>
  <si>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</si>
  <si>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</si>
  <si>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</si>
  <si>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</si>
  <si>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</si>
  <si>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</si>
  <si>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</si>
  <si>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</si>
  <si>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</si>
  <si>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</si>
  <si>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</si>
  <si>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</si>
  <si>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</si>
  <si>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</si>
  <si>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</si>
  <si>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</si>
  <si>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</si>
  <si>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</si>
  <si>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</si>
  <si>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</si>
  <si>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</si>
  <si>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</si>
  <si>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</si>
  <si>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</si>
  <si>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</si>
  <si>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</si>
  <si>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</si>
  <si>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</si>
  <si>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</si>
  <si>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</si>
  <si>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</si>
  <si>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</si>
  <si>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</si>
  <si>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</si>
  <si>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</si>
  <si>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</si>
  <si>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</si>
  <si>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</si>
  <si>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</si>
  <si>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</si>
  <si>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</si>
  <si>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</si>
  <si>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</si>
  <si>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</si>
  <si>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</si>
  <si>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</si>
  <si>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</si>
  <si>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</si>
  <si>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</si>
  <si>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</si>
  <si>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</si>
  <si>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</si>
  <si>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</si>
  <si>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</si>
  <si>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</si>
  <si>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</si>
  <si>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</si>
  <si>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</si>
  <si>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</si>
  <si>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</si>
  <si>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</si>
  <si>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</si>
  <si>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</si>
  <si>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</si>
  <si>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</si>
  <si>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</si>
  <si>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</si>
  <si>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</si>
  <si>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</si>
  <si>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</si>
  <si>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</si>
  <si>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</si>
  <si>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</si>
  <si>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</si>
  <si>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</si>
  <si>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</si>
  <si>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</si>
  <si>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</si>
  <si>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</si>
  <si>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</si>
  <si>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</si>
  <si>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</si>
  <si>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</si>
  <si>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</si>
  <si>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</si>
  <si>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</si>
  <si>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</si>
  <si>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</si>
  <si>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</si>
  <si>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</si>
  <si>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</si>
  <si>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</si>
  <si>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</si>
  <si>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</si>
  <si>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</si>
  <si>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</si>
  <si>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</si>
  <si>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</si>
  <si>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</si>
  <si>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</si>
  <si>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</si>
  <si>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</si>
  <si>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</si>
  <si>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</si>
  <si>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</si>
  <si>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</si>
  <si>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</si>
  <si>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</si>
  <si>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</si>
  <si>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</si>
  <si>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</si>
  <si>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</si>
  <si>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</si>
  <si>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</si>
  <si>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</si>
  <si>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</si>
  <si>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</si>
  <si>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</si>
  <si>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</si>
  <si>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</si>
  <si>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</si>
  <si>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</si>
  <si>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</si>
  <si>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</si>
  <si>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</si>
  <si>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</si>
  <si>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</si>
  <si>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</si>
  <si>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</si>
  <si>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</si>
  <si>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</si>
  <si>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</si>
  <si>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</si>
  <si>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</si>
  <si>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</si>
  <si>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</si>
  <si>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</si>
  <si>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</si>
  <si>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</si>
  <si>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</si>
  <si>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</si>
  <si>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</si>
  <si>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</si>
  <si>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</si>
  <si>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</si>
  <si>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</si>
  <si>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</si>
  <si>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</si>
  <si>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</si>
  <si>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</si>
  <si>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</si>
  <si>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</si>
  <si>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</si>
  <si>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</si>
  <si>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</si>
  <si>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</si>
  <si>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</si>
  <si>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</si>
  <si>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</si>
  <si>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</si>
  <si>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</si>
  <si>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</si>
  <si>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</si>
  <si>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</si>
  <si>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</si>
  <si>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</si>
  <si>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</si>
  <si>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</si>
  <si>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</si>
  <si>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</si>
  <si>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</si>
  <si>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</si>
  <si>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</si>
  <si>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</si>
  <si>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</si>
  <si>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</si>
  <si>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</si>
  <si>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</si>
  <si>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</si>
  <si>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</si>
  <si>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</si>
  <si>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</si>
  <si>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</si>
  <si>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</si>
  <si>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</si>
  <si>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</si>
  <si>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</si>
  <si>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</si>
  <si>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</si>
  <si>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</si>
  <si>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</si>
  <si>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</si>
  <si>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</si>
  <si>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</si>
  <si>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</si>
  <si>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</si>
  <si>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</si>
  <si>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</si>
  <si>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</si>
  <si>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</si>
  <si>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</si>
  <si>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</si>
  <si>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</si>
  <si>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</si>
  <si>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</si>
  <si>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</si>
  <si>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</si>
  <si>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</si>
  <si>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</si>
  <si>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</si>
  <si>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</si>
  <si>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</si>
  <si>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</si>
  <si>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</si>
  <si>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</si>
  <si>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</si>
  <si>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</si>
  <si>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</si>
  <si>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</si>
  <si>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</si>
  <si>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</si>
  <si>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</si>
  <si>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</si>
  <si>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</si>
  <si>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</si>
  <si>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</si>
  <si>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</si>
  <si>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</si>
  <si>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</si>
  <si>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</si>
  <si>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</si>
  <si>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</si>
  <si>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</si>
  <si>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</si>
  <si>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</si>
  <si>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</si>
  <si>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</si>
  <si>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</si>
  <si>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</si>
  <si>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</si>
  <si>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</si>
  <si>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</si>
  <si>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</si>
  <si>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</si>
  <si>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</si>
  <si>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</si>
  <si>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</si>
  <si>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</si>
  <si>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</si>
  <si>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</si>
  <si>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</si>
  <si>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</si>
  <si>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</si>
  <si>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</si>
  <si>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</si>
  <si>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</si>
  <si>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</si>
  <si>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</si>
  <si>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</si>
  <si>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</si>
  <si>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</si>
  <si>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</si>
  <si>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</si>
  <si>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</si>
  <si>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</si>
  <si>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</si>
  <si>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</si>
  <si>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</si>
  <si>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</si>
  <si>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</si>
  <si>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</si>
  <si>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</si>
  <si>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</si>
  <si>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</si>
  <si>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</si>
  <si>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</si>
  <si>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</si>
  <si>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</si>
  <si>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</si>
  <si>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</si>
  <si>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</si>
  <si>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</si>
  <si>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</si>
  <si>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</si>
  <si>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</si>
  <si>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</si>
  <si>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</si>
  <si>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</si>
  <si>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</si>
  <si>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</si>
  <si>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</si>
  <si>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</si>
  <si>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</si>
  <si>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</si>
  <si>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</si>
  <si>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</si>
  <si>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</si>
  <si>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</si>
  <si>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</si>
  <si>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</si>
  <si>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</si>
  <si>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</si>
  <si>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</si>
  <si>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</si>
  <si>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</si>
  <si>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</si>
  <si>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</si>
  <si>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</si>
  <si>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</si>
  <si>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</si>
  <si>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</si>
  <si>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</si>
  <si>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</si>
  <si>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</si>
  <si>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</si>
  <si>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</si>
  <si>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</si>
  <si>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</si>
  <si>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</si>
  <si>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</si>
  <si>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</si>
  <si>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</si>
  <si>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</si>
  <si>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</si>
  <si>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</si>
  <si>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</si>
  <si>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</si>
  <si>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</si>
  <si>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</si>
  <si>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</si>
  <si>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</si>
  <si>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</si>
  <si>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</si>
  <si>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</si>
  <si>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</si>
  <si>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</si>
  <si>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</si>
  <si>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</si>
  <si>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</si>
  <si>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</si>
  <si>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</si>
  <si>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</si>
  <si>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</si>
  <si>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</si>
  <si>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</si>
  <si>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</si>
  <si>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</si>
  <si>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</si>
  <si>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</si>
  <si>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</si>
  <si>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</si>
  <si>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</si>
  <si>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</si>
  <si>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</si>
  <si>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</si>
  <si>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</si>
  <si>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</si>
  <si>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</si>
  <si>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</si>
  <si>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</si>
  <si>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</si>
  <si>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</si>
  <si>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</si>
  <si>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</si>
  <si>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</si>
  <si>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</si>
  <si>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</si>
  <si>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</si>
  <si>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</si>
  <si>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</si>
  <si>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</si>
  <si>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</si>
  <si>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</si>
  <si>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</si>
  <si>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</si>
  <si>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</si>
  <si>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</si>
  <si>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</si>
  <si>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</si>
  <si>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</si>
  <si>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</si>
  <si>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</si>
  <si>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</si>
  <si>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</si>
  <si>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</si>
  <si>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</si>
  <si>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</si>
  <si>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</si>
  <si>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</si>
  <si>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</si>
  <si>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</si>
  <si>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</si>
  <si>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</si>
  <si>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</si>
  <si>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</si>
  <si>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</si>
  <si>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</si>
  <si>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</si>
  <si>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</si>
  <si>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</si>
  <si>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</si>
  <si>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</si>
  <si>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</si>
  <si>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</si>
  <si>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</si>
  <si>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</si>
  <si>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</si>
  <si>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</si>
  <si>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</si>
  <si>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</si>
  <si>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</si>
  <si>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</si>
  <si>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</si>
  <si>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</si>
  <si>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</si>
  <si>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</si>
  <si>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</si>
  <si>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</si>
  <si>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</si>
  <si>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</si>
  <si>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</si>
  <si>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</si>
  <si>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</si>
  <si>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</si>
  <si>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</si>
  <si>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</si>
  <si>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</si>
  <si>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</si>
  <si>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</si>
  <si>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</si>
  <si>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</si>
  <si>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</si>
  <si>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</si>
  <si>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</si>
  <si>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</si>
  <si>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</si>
  <si>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</si>
  <si>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</si>
  <si>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</si>
  <si>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</si>
  <si>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</si>
  <si>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</si>
  <si>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</si>
  <si>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</si>
  <si>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</si>
  <si>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</si>
  <si>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</si>
  <si>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</si>
  <si>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</si>
  <si>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</si>
  <si>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</si>
  <si>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</si>
  <si>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</si>
  <si>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</si>
  <si>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</si>
  <si>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</si>
  <si>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</si>
  <si>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</si>
  <si>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</si>
  <si>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</si>
  <si>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</si>
  <si>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</si>
  <si>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</si>
  <si>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</si>
  <si>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</si>
  <si>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</si>
  <si>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</si>
  <si>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</si>
  <si>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</si>
  <si>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</si>
  <si>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</si>
  <si>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</si>
  <si>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</si>
  <si>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</si>
  <si>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</si>
  <si>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</si>
  <si>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</si>
  <si>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</si>
  <si>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</si>
  <si>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</si>
  <si>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</si>
  <si>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</si>
  <si>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</si>
  <si>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</si>
  <si>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</si>
  <si>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</si>
  <si>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</si>
  <si>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</si>
  <si>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</si>
  <si>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</si>
  <si>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</si>
  <si>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</si>
  <si>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</si>
  <si>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</si>
  <si>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</si>
  <si>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</si>
  <si>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</si>
  <si>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</si>
  <si>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</si>
  <si>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</si>
  <si>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</si>
  <si>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</si>
  <si>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</si>
  <si>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</si>
  <si>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</si>
  <si>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</si>
  <si>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</si>
  <si>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</si>
  <si>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</si>
  <si>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</si>
  <si>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</si>
  <si>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</si>
  <si>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</si>
  <si>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</si>
  <si>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</si>
  <si>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</si>
  <si>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</si>
  <si>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</si>
  <si>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</si>
  <si>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</si>
  <si>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</si>
  <si>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</si>
  <si>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</si>
  <si>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</si>
  <si>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</si>
  <si>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</si>
  <si>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</si>
  <si>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</si>
  <si>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</si>
  <si>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</si>
  <si>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</si>
  <si>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</si>
  <si>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</si>
  <si>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</si>
  <si>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</si>
  <si>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</si>
  <si>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</si>
  <si>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</si>
  <si>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</si>
  <si>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</si>
  <si>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</si>
  <si>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</si>
  <si>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</si>
  <si>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</si>
  <si>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</si>
  <si>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</si>
  <si>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</si>
  <si>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</si>
  <si>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</si>
  <si>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</si>
  <si>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</si>
  <si>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</si>
  <si>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</si>
  <si>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</si>
  <si>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</si>
  <si>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</si>
  <si>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</si>
  <si>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</si>
  <si>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</si>
  <si>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</si>
  <si>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</si>
  <si>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</si>
  <si>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</si>
  <si>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</si>
  <si>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</si>
  <si>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</si>
  <si>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</si>
  <si>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</si>
  <si>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</si>
  <si>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</si>
  <si>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</si>
  <si>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</si>
  <si>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</si>
  <si>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</si>
  <si>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</si>
  <si>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</si>
  <si>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</si>
  <si>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</si>
  <si>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</si>
  <si>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</si>
  <si>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</si>
  <si>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</si>
  <si>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</si>
  <si>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</si>
  <si>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</si>
  <si>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</si>
  <si>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</si>
  <si>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</si>
  <si>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</si>
  <si>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</si>
  <si>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</si>
  <si>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</si>
  <si>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</si>
  <si>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</si>
  <si>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</si>
  <si>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</si>
  <si>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</si>
  <si>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</si>
  <si>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</si>
  <si>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</si>
  <si>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</si>
  <si>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</si>
  <si>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</si>
  <si>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</si>
  <si>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</si>
  <si>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</si>
  <si>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</si>
  <si>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</si>
  <si>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</si>
  <si>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</si>
  <si>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</si>
  <si>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</si>
  <si>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</si>
  <si>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</si>
  <si>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</si>
  <si>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</si>
  <si>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</si>
  <si>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</si>
  <si>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</si>
  <si>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</si>
  <si>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</si>
  <si>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</si>
  <si>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</si>
  <si>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</si>
  <si>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</si>
  <si>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</si>
  <si>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</si>
  <si>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</si>
  <si>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</si>
  <si>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</si>
  <si>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</si>
  <si>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</si>
  <si>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</si>
  <si>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</si>
  <si>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</si>
  <si>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</si>
  <si>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</si>
  <si>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</si>
  <si>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</si>
  <si>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</si>
  <si>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</si>
  <si>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</si>
  <si>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</si>
  <si>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</si>
  <si>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</si>
  <si>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</si>
  <si>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</si>
  <si>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</si>
  <si>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</si>
  <si>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</si>
  <si>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</si>
  <si>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</si>
  <si>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</si>
  <si>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</si>
  <si>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</si>
  <si>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</si>
  <si>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</si>
  <si>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</si>
  <si>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</si>
  <si>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</si>
  <si>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</si>
  <si>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</si>
  <si>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</si>
  <si>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</si>
  <si>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</si>
  <si>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</si>
  <si>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</si>
  <si>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</si>
  <si>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</si>
  <si>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</si>
  <si>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</si>
  <si>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</si>
  <si>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</si>
  <si>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</si>
  <si>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</si>
  <si>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</si>
  <si>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</si>
  <si>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</si>
  <si>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</si>
  <si>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</si>
  <si>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</si>
  <si>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</si>
  <si>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</si>
  <si>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</si>
  <si>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</si>
  <si>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</si>
  <si>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</si>
  <si>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</si>
  <si>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</si>
  <si>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</si>
  <si>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</si>
  <si>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</si>
  <si>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</si>
  <si>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</si>
  <si>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</si>
  <si>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</si>
  <si>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</si>
  <si>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</si>
  <si>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</si>
  <si>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</si>
  <si>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</si>
  <si>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</si>
  <si>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</si>
  <si>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</si>
  <si>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</si>
  <si>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</si>
  <si>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</si>
  <si>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</si>
  <si>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</si>
  <si>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</si>
  <si>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</si>
  <si>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</si>
  <si>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</si>
  <si>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</si>
  <si>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</si>
  <si>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</si>
  <si>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</si>
  <si>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</si>
  <si>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</si>
  <si>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</si>
  <si>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</si>
  <si>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</si>
  <si>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</si>
  <si>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</si>
  <si>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</si>
  <si>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</si>
  <si>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</si>
  <si>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</si>
  <si>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</si>
  <si>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</si>
  <si>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</si>
  <si>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</si>
  <si>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</si>
  <si>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</si>
  <si>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</si>
  <si>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</si>
  <si>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</si>
  <si>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</si>
  <si>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</si>
  <si>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</si>
  <si>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</si>
  <si>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</si>
  <si>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</si>
  <si>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</si>
  <si>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</si>
  <si>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</si>
  <si>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</si>
  <si>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</si>
  <si>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</si>
  <si>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</si>
  <si>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</si>
  <si>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</si>
  <si>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</si>
  <si>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</si>
  <si>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</si>
  <si>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</si>
  <si>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</si>
  <si>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</si>
  <si>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</si>
  <si>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</si>
  <si>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</si>
  <si>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</si>
  <si>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</si>
  <si>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</si>
  <si>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</si>
  <si>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</si>
  <si>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</si>
  <si>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</si>
  <si>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</si>
  <si>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</si>
  <si>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</si>
  <si>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</si>
  <si>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</si>
  <si>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</si>
  <si>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</si>
  <si>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</si>
  <si>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</si>
  <si>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</si>
  <si>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</si>
  <si>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</si>
  <si>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</si>
  <si>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</si>
  <si>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</si>
  <si>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</si>
  <si>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</si>
  <si>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</si>
  <si>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</si>
  <si>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</si>
  <si>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</si>
  <si>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</si>
  <si>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</si>
  <si>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</si>
  <si>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</si>
  <si>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</si>
  <si>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</si>
  <si>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</si>
  <si>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</si>
  <si>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</si>
  <si>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</si>
  <si>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</si>
  <si>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</si>
  <si>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</si>
  <si>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</si>
  <si>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</si>
  <si>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</si>
  <si>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</si>
  <si>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</si>
  <si>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</si>
  <si>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</si>
  <si>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</si>
  <si>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</si>
  <si>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</si>
  <si>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</si>
  <si>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</si>
  <si>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</si>
  <si>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</si>
  <si>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</si>
  <si>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</si>
  <si>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</si>
  <si>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</si>
  <si>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</si>
  <si>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</si>
  <si>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</si>
  <si>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</si>
  <si>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</si>
  <si>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</si>
  <si>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</si>
  <si>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</si>
  <si>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</si>
  <si>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</si>
  <si>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</si>
  <si>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</si>
  <si>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</si>
  <si>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</si>
  <si>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</si>
  <si>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</si>
  <si>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</si>
  <si>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</si>
  <si>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</si>
  <si>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</si>
  <si>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</si>
  <si>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</si>
  <si>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</si>
  <si>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</si>
  <si>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</si>
  <si>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</si>
  <si>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</si>
  <si>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</si>
  <si>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</si>
  <si>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</si>
  <si>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</si>
  <si>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</si>
  <si>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</si>
  <si>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</si>
  <si>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</si>
  <si>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</si>
  <si>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</si>
  <si>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</si>
  <si>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</si>
  <si>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</si>
  <si>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</si>
  <si>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</si>
  <si>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</si>
  <si>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</si>
  <si>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</si>
  <si>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</si>
  <si>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</si>
  <si>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</si>
  <si>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</si>
  <si>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</si>
  <si>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</si>
  <si>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</si>
  <si>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</si>
  <si>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</si>
  <si>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</si>
  <si>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</si>
  <si>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</si>
  <si>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</si>
  <si>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</si>
  <si>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</si>
  <si>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</si>
  <si>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</si>
  <si>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</si>
  <si>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</si>
  <si>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</si>
  <si>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</si>
  <si>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</si>
  <si>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</si>
  <si>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</si>
  <si>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</si>
  <si>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</si>
  <si>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</si>
  <si>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</si>
  <si>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</si>
  <si>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</si>
  <si>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</si>
  <si>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</si>
  <si>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</si>
  <si>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</si>
  <si>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</si>
  <si>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</si>
  <si>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</si>
  <si>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</si>
  <si>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</si>
  <si>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</si>
  <si>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</si>
  <si>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</si>
  <si>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</si>
  <si>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</si>
  <si>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</si>
  <si>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</si>
  <si>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</si>
  <si>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</si>
  <si>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</si>
  <si>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</si>
  <si>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</si>
  <si>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</si>
  <si>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</si>
  <si>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</si>
  <si>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</si>
  <si>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</si>
  <si>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</si>
  <si>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</si>
  <si>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</si>
  <si>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</si>
  <si>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</si>
  <si>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</si>
  <si>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</si>
  <si>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</si>
  <si>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</si>
  <si>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</si>
  <si>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</si>
  <si>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</si>
  <si>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</si>
  <si>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</si>
  <si>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</si>
  <si>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</si>
  <si>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</si>
  <si>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</si>
  <si>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</si>
  <si>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</si>
  <si>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</si>
  <si>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</si>
  <si>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</si>
  <si>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</si>
  <si>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</si>
  <si>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</si>
  <si>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</si>
  <si>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</si>
  <si>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</si>
  <si>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</si>
  <si>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</si>
  <si>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</si>
  <si>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</si>
  <si>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</si>
  <si>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</si>
  <si>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</si>
  <si>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</si>
  <si>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</si>
  <si>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</si>
  <si>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</si>
  <si>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</si>
  <si>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</si>
  <si>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</si>
  <si>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</si>
  <si>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</si>
  <si>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</si>
  <si>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</si>
  <si>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</si>
  <si>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</si>
  <si>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</si>
  <si>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</si>
  <si>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</si>
  <si>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</si>
  <si>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</si>
  <si>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</si>
  <si>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</si>
  <si>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</si>
  <si>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</si>
  <si>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</si>
  <si>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</si>
  <si>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</si>
  <si>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</si>
  <si>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</si>
  <si>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</si>
  <si>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</si>
  <si>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</si>
  <si>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</si>
  <si>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</si>
  <si>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</si>
  <si>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</si>
  <si>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</si>
  <si>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</si>
  <si>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</si>
  <si>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</si>
  <si>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</si>
  <si>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</si>
  <si>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</si>
  <si>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</si>
  <si>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</si>
  <si>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</si>
  <si>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</si>
  <si>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</si>
  <si>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</si>
  <si>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</si>
  <si>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</si>
  <si>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</si>
  <si>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</si>
  <si>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</si>
  <si>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</si>
  <si>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</si>
  <si>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</si>
  <si>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</si>
  <si>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</si>
  <si>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</si>
  <si>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</si>
  <si>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</si>
  <si>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</si>
  <si>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</si>
  <si>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</si>
  <si>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</si>
  <si>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</si>
  <si>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</si>
  <si>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</si>
  <si>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</si>
  <si>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</si>
  <si>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</si>
  <si>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</si>
  <si>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</si>
  <si>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</si>
  <si>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</si>
  <si>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</si>
  <si>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</si>
  <si>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</si>
  <si>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</si>
  <si>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</si>
  <si>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</si>
  <si>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</si>
  <si>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</si>
  <si>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</si>
  <si>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</si>
  <si>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</si>
  <si>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</si>
  <si>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</si>
  <si>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</si>
  <si>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</si>
  <si>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</si>
  <si>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</si>
  <si>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</si>
  <si>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</si>
  <si>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</si>
  <si>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</si>
  <si>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</si>
  <si>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</si>
  <si>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</si>
  <si>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</si>
  <si>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</si>
  <si>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</si>
  <si>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</si>
  <si>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</si>
  <si>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</si>
  <si>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</si>
  <si>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</si>
  <si>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</si>
  <si>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</si>
  <si>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</si>
  <si>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</si>
  <si>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</si>
  <si>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</si>
  <si>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</si>
  <si>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</si>
  <si>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</si>
  <si>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</si>
  <si>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</si>
  <si>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</si>
  <si>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</si>
  <si>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</si>
  <si>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</si>
  <si>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</si>
  <si>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</si>
  <si>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</si>
  <si>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</si>
  <si>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</si>
  <si>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</si>
  <si>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</si>
  <si>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</si>
  <si>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</si>
  <si>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</si>
  <si>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</si>
  <si>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</si>
  <si>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</si>
  <si>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</si>
  <si>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</si>
  <si>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</si>
  <si>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</si>
  <si>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</si>
  <si>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</si>
  <si>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</si>
  <si>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</si>
  <si>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</si>
  <si>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</si>
  <si>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</si>
  <si>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</si>
  <si>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</si>
  <si>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</si>
  <si>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</si>
  <si>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</si>
  <si>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</si>
  <si>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</si>
  <si>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</si>
  <si>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</si>
  <si>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</si>
  <si>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</si>
  <si>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</si>
  <si>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</si>
  <si>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</si>
  <si>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</si>
  <si>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</si>
  <si>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</si>
  <si>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</si>
  <si>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</si>
  <si>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</si>
  <si>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</si>
  <si>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</si>
  <si>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</si>
  <si>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</si>
  <si>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</si>
  <si>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</si>
  <si>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</si>
  <si>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</si>
  <si>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</si>
  <si>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</si>
  <si>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</si>
  <si>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</si>
  <si>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</si>
  <si>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</si>
  <si>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</si>
  <si>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</si>
  <si>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</si>
  <si>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</si>
  <si>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</si>
  <si>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</si>
  <si>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</si>
  <si>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</si>
  <si>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</si>
  <si>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</si>
  <si>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</si>
  <si>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</si>
  <si>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</si>
  <si>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</si>
  <si>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</si>
  <si>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</si>
  <si>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</si>
  <si>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</si>
  <si>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</si>
  <si>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</si>
  <si>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</si>
  <si>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</si>
  <si>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</si>
  <si>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</si>
  <si>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</si>
  <si>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</si>
  <si>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</si>
  <si>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</si>
  <si>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</si>
  <si>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</si>
  <si>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</si>
  <si>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</si>
  <si>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</si>
  <si>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</si>
  <si>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</si>
  <si>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</si>
  <si>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</si>
  <si>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</si>
  <si>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</si>
  <si>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</si>
  <si>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</si>
  <si>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</si>
  <si>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</si>
  <si>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</si>
  <si>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</si>
  <si>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</si>
  <si>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</si>
  <si>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</si>
  <si>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</si>
  <si>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</si>
  <si>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</si>
  <si>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</si>
  <si>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</si>
  <si>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</si>
  <si>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</si>
  <si>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</si>
  <si>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</si>
  <si>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</si>
  <si>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</si>
  <si>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</si>
  <si>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</si>
  <si>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</si>
  <si>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</si>
  <si>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</si>
  <si>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</si>
  <si>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</si>
  <si>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</si>
  <si>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</si>
  <si>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</si>
  <si>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</si>
  <si>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</si>
  <si>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</si>
  <si>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</si>
  <si>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</si>
  <si>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</si>
  <si>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</si>
  <si>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</si>
  <si>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</si>
  <si>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</si>
  <si>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</si>
  <si>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</si>
  <si>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</si>
  <si>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</si>
  <si>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</si>
  <si>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</si>
  <si>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</si>
  <si>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</si>
  <si>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</si>
  <si>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</si>
  <si>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</si>
  <si>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</si>
  <si>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</si>
  <si>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</si>
  <si>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</si>
  <si>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</si>
  <si>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</si>
  <si>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</si>
  <si>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</si>
  <si>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</si>
  <si>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</si>
  <si>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</si>
  <si>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</si>
  <si>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</si>
  <si>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</si>
  <si>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</si>
  <si>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</si>
  <si>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</si>
  <si>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</si>
  <si>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</si>
  <si>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</si>
  <si>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</si>
  <si>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</si>
  <si>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</si>
  <si>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</si>
  <si>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</si>
  <si>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</si>
  <si>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</si>
  <si>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</si>
  <si>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</si>
  <si>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</si>
  <si>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</si>
  <si>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</si>
  <si>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</si>
  <si>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</si>
  <si>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</si>
  <si>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</si>
  <si>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</si>
  <si>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</si>
  <si>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</si>
  <si>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</si>
  <si>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</si>
  <si>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</si>
  <si>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</si>
  <si>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</si>
  <si>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</si>
  <si>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</si>
  <si>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</si>
  <si>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</si>
  <si>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</si>
  <si>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</si>
  <si>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</si>
  <si>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</si>
  <si>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</si>
  <si>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</si>
  <si>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</si>
  <si>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</si>
  <si>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</si>
  <si>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</si>
  <si>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</si>
  <si>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</si>
  <si>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</si>
  <si>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</si>
  <si>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</si>
  <si>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</si>
  <si>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</si>
  <si>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</si>
  <si>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</si>
  <si>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</si>
  <si>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</si>
  <si>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</si>
  <si>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</si>
  <si>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</si>
  <si>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</si>
  <si>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</si>
  <si>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</si>
  <si>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</si>
  <si>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</si>
  <si>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</si>
  <si>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</si>
  <si>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</si>
  <si>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</si>
  <si>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</si>
  <si>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</si>
  <si>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</si>
  <si>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</si>
  <si>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</si>
  <si>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</si>
  <si>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</si>
  <si>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</si>
  <si>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</si>
  <si>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</si>
  <si>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</si>
  <si>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</si>
  <si>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</si>
  <si>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</si>
  <si>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</si>
  <si>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</si>
  <si>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</si>
  <si>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</si>
  <si>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</si>
  <si>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</si>
  <si>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</si>
  <si>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</si>
  <si>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</si>
  <si>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</si>
  <si>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</si>
  <si>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</si>
  <si>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</si>
  <si>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</si>
  <si>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</si>
  <si>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</si>
  <si>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</si>
  <si>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</si>
  <si>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</si>
  <si>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</si>
  <si>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</si>
  <si>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</si>
  <si>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</si>
  <si>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</si>
  <si>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</si>
  <si>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</si>
  <si>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</si>
  <si>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</si>
  <si>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</si>
  <si>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</si>
  <si>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</si>
  <si>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</si>
  <si>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</si>
  <si>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</si>
  <si>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</si>
  <si>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</si>
  <si>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</si>
  <si>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</si>
  <si>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</si>
  <si>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</si>
  <si>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</si>
  <si>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</si>
  <si>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</si>
  <si>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</si>
  <si>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</si>
  <si>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</si>
  <si>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</si>
  <si>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</si>
  <si>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</si>
  <si>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</si>
  <si>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</si>
  <si>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</si>
  <si>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</si>
  <si>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</si>
  <si>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</si>
  <si>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</si>
  <si>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</si>
  <si>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</si>
  <si>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</si>
  <si>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</si>
  <si>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</si>
  <si>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</si>
  <si>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</si>
  <si>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</si>
  <si>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</si>
  <si>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</si>
  <si>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</si>
  <si>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</si>
  <si>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</si>
  <si>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</si>
  <si>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</si>
  <si>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</si>
  <si>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</si>
  <si>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</si>
  <si>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</si>
  <si>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</si>
  <si>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</si>
  <si>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</si>
  <si>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</si>
  <si>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</si>
  <si>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</si>
  <si>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</si>
  <si>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</si>
  <si>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</si>
  <si>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</si>
  <si>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</si>
  <si>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</si>
  <si>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</si>
  <si>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</si>
  <si>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</si>
  <si>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</si>
  <si>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</si>
  <si>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</si>
  <si>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</si>
  <si>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</si>
  <si>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</si>
  <si>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</si>
  <si>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</si>
  <si>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</si>
  <si>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</si>
  <si>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</si>
  <si>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</si>
  <si>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</si>
  <si>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</si>
  <si>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</si>
  <si>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</si>
  <si>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</si>
  <si>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</si>
  <si>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</si>
  <si>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</si>
  <si>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</si>
  <si>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</si>
  <si>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</si>
  <si>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</si>
  <si>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</si>
  <si>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</si>
  <si>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</si>
  <si>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</si>
  <si>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</si>
  <si>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</si>
  <si>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</si>
  <si>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</si>
  <si>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</si>
  <si>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</si>
  <si>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</si>
  <si>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</si>
  <si>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</si>
  <si>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</si>
  <si>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</si>
  <si>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</si>
  <si>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</si>
  <si>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</si>
  <si>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</si>
  <si>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</si>
  <si>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</si>
  <si>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</si>
  <si>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</si>
  <si>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</si>
  <si>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</si>
  <si>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</si>
  <si>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</si>
  <si>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</si>
  <si>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</si>
  <si>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</si>
  <si>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</si>
  <si>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</si>
  <si>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</si>
  <si>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</si>
  <si>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</si>
  <si>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</si>
  <si>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</si>
  <si>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</si>
  <si>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</si>
  <si>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</si>
  <si>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</si>
  <si>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</si>
  <si>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</si>
  <si>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</si>
  <si>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</si>
  <si>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</si>
  <si>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</si>
  <si>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</si>
  <si>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</si>
  <si>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</si>
  <si>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</si>
  <si>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</si>
  <si>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</si>
  <si>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</si>
  <si>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</si>
  <si>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</si>
  <si>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</si>
  <si>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</si>
  <si>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</si>
  <si>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</si>
  <si>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</si>
  <si>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</si>
  <si>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</si>
  <si>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</si>
  <si>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</si>
  <si>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</si>
  <si>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</si>
  <si>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</si>
  <si>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</si>
  <si>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</si>
  <si>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</si>
  <si>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</si>
  <si>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</si>
  <si>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</si>
  <si>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</si>
  <si>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</si>
  <si>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</si>
  <si>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</si>
  <si>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</si>
  <si>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</si>
  <si>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</si>
  <si>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</si>
  <si>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</si>
  <si>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</si>
  <si>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</si>
  <si>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</si>
  <si>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</si>
  <si>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</si>
  <si>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</si>
  <si>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</si>
  <si>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</si>
  <si>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</si>
  <si>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</si>
  <si>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</si>
  <si>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</si>
  <si>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</si>
  <si>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</si>
  <si>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</si>
  <si>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</si>
  <si>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</si>
  <si>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</si>
  <si>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</si>
  <si>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</si>
  <si>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</si>
  <si>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</si>
  <si>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</si>
  <si>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</si>
  <si>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</si>
  <si>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</si>
  <si>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</si>
  <si>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</si>
  <si>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</si>
  <si>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</si>
  <si>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</si>
  <si>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</si>
  <si>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</si>
  <si>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</si>
  <si>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</si>
  <si>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</si>
  <si>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</si>
  <si>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</si>
  <si>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</si>
  <si>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</si>
  <si>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</si>
  <si>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</si>
  <si>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</si>
  <si>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</si>
  <si>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</si>
  <si>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</si>
  <si>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</si>
  <si>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</si>
  <si>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</si>
  <si>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</si>
  <si>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</si>
  <si>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</si>
  <si>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</si>
  <si>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</si>
  <si>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</si>
  <si>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</si>
  <si>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</si>
  <si>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</si>
  <si>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</si>
  <si>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</si>
  <si>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</si>
  <si>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</si>
  <si>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</si>
  <si>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</si>
  <si>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</si>
  <si>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</si>
  <si>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</si>
  <si>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</si>
  <si>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</si>
  <si>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</si>
  <si>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</si>
  <si>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</si>
  <si>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</si>
  <si>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</si>
  <si>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</si>
  <si>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</si>
  <si>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</si>
  <si>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</si>
  <si>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</si>
  <si>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</si>
  <si>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</si>
  <si>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</si>
  <si>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</si>
  <si>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</si>
  <si>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</si>
  <si>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</si>
  <si>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</si>
  <si>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</si>
  <si>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</si>
  <si>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</si>
  <si>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</si>
  <si>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</si>
  <si>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</si>
  <si>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</si>
  <si>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</si>
  <si>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</si>
  <si>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</si>
  <si>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</si>
  <si>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</si>
  <si>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</si>
  <si>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</si>
  <si>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</si>
  <si>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</si>
  <si>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</si>
  <si>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</si>
  <si>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</si>
  <si>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</si>
  <si>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</si>
  <si>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</si>
  <si>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</si>
  <si>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</si>
  <si>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</si>
  <si>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</si>
  <si>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</si>
  <si>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</si>
  <si>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</si>
  <si>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</si>
  <si>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</si>
  <si>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</si>
  <si>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</si>
  <si>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</si>
  <si>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</si>
  <si>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</si>
  <si>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</si>
  <si>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</si>
  <si>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</si>
  <si>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</si>
  <si>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</si>
  <si>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</si>
  <si>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</si>
  <si>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</si>
  <si>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</si>
  <si>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</si>
  <si>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</si>
  <si>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</si>
  <si>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</si>
  <si>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</si>
  <si>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</si>
  <si>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</si>
  <si>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</si>
  <si>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</si>
  <si>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</si>
  <si>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</si>
  <si>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</si>
  <si>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</si>
  <si>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</si>
  <si>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</si>
  <si>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</si>
  <si>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</si>
  <si>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</si>
  <si>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</si>
  <si>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</si>
  <si>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</si>
  <si>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</si>
  <si>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</si>
  <si>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</si>
  <si>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</si>
  <si>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</si>
  <si>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</si>
  <si>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</si>
  <si>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</si>
  <si>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</si>
  <si>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</si>
  <si>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</si>
  <si>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</si>
  <si>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</si>
  <si>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</si>
  <si>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</si>
  <si>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</si>
  <si>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</si>
  <si>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</si>
  <si>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</si>
  <si>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</si>
  <si>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</si>
  <si>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</si>
  <si>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</si>
  <si>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</si>
  <si>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</si>
  <si>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</si>
  <si>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</si>
  <si>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</si>
  <si>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</si>
  <si>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</si>
  <si>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</si>
  <si>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</si>
  <si>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</si>
  <si>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</si>
  <si>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</si>
  <si>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</si>
  <si>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</si>
  <si>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</si>
  <si>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</si>
  <si>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</si>
  <si>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</si>
  <si>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</si>
  <si>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</si>
  <si>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</si>
  <si>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</si>
  <si>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</si>
  <si>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</si>
  <si>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</si>
  <si>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</si>
  <si>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</si>
  <si>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</si>
  <si>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</si>
  <si>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</si>
  <si>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</si>
  <si>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</si>
  <si>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</si>
  <si>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</si>
  <si>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</si>
  <si>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</si>
  <si>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</si>
  <si>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</si>
  <si>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</si>
  <si>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</si>
  <si>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</si>
  <si>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</si>
  <si>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</si>
  <si>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</si>
  <si>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</si>
  <si>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</si>
  <si>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</si>
  <si>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</si>
  <si>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</si>
  <si>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</si>
  <si>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</si>
  <si>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</si>
  <si>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</si>
  <si>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</si>
  <si>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</si>
  <si>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</si>
  <si>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</si>
  <si>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</si>
  <si>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</si>
  <si>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</si>
  <si>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</si>
  <si>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</si>
  <si>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</si>
  <si>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</si>
  <si>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</si>
  <si>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</si>
  <si>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</si>
  <si>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</si>
  <si>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</si>
  <si>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</si>
  <si>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</si>
  <si>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</si>
  <si>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</si>
  <si>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</si>
  <si>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</si>
  <si>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</si>
  <si>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</si>
  <si>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</si>
  <si>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</si>
  <si>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</si>
  <si>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</si>
  <si>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</si>
  <si>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</si>
  <si>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</si>
  <si>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</si>
  <si>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</si>
  <si>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</si>
  <si>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</si>
  <si>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</si>
  <si>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</si>
  <si>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</si>
  <si>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</si>
  <si>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</si>
  <si>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</si>
  <si>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</si>
  <si>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</si>
  <si>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</si>
  <si>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</si>
  <si>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</si>
  <si>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</si>
  <si>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</si>
  <si>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</si>
  <si>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</si>
  <si>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</si>
  <si>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</si>
  <si>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</si>
  <si>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</si>
  <si>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</si>
  <si>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</si>
  <si>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</si>
  <si>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</si>
  <si>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</si>
  <si>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</si>
  <si>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</si>
  <si>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</si>
  <si>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</si>
  <si>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</si>
  <si>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</si>
  <si>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</si>
  <si>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</si>
  <si>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</si>
  <si>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</si>
  <si>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</si>
  <si>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</si>
  <si>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</si>
  <si>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</si>
  <si>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</si>
  <si>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</si>
  <si>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</si>
  <si>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</si>
  <si>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</si>
  <si>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</si>
  <si>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</si>
  <si>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</si>
  <si>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</si>
  <si>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</si>
  <si>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</si>
  <si>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</si>
  <si>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</si>
  <si>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</si>
  <si>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</si>
  <si>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</si>
  <si>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</si>
  <si>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</si>
  <si>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</si>
  <si>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</si>
  <si>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</si>
  <si>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</si>
  <si>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</si>
  <si>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</si>
  <si>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</si>
  <si>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</si>
  <si>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</si>
  <si>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</si>
  <si>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</si>
  <si>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</si>
  <si>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</si>
  <si>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</si>
  <si>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</si>
  <si>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</si>
  <si>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</si>
  <si>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</si>
  <si>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</si>
  <si>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</si>
  <si>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</si>
  <si>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</si>
  <si>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</si>
  <si>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</si>
  <si>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</si>
  <si>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</si>
  <si>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</si>
  <si>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</si>
  <si>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</si>
  <si>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</si>
  <si>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즉시 완료권</t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</si>
  <si>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</si>
  <si>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</si>
  <si>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</si>
  <si>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</si>
  <si>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</si>
  <si>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</si>
  <si>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</si>
  <si>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</si>
  <si>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</si>
  <si>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</si>
  <si>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</si>
  <si>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</si>
  <si>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</si>
  <si>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</si>
  <si>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</si>
  <si>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</si>
  <si>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</si>
  <si>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</si>
  <si>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</si>
  <si>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</si>
  <si>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</si>
  <si>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</si>
  <si>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</si>
  <si>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</si>
  <si>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</si>
  <si>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</si>
  <si>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</si>
  <si>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</si>
  <si>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</si>
  <si>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</si>
  <si>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</si>
  <si>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</si>
  <si>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</si>
  <si>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</si>
  <si>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</si>
  <si>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</si>
  <si>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</si>
  <si>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</si>
  <si>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</si>
  <si>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</si>
  <si>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</si>
  <si>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</si>
  <si>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</si>
  <si>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</si>
  <si>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</si>
  <si>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</si>
  <si>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</si>
  <si>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</si>
  <si>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</si>
  <si>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</si>
  <si>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</si>
  <si>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</si>
  <si>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</si>
  <si>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</si>
  <si>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</si>
  <si>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</si>
  <si>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</si>
  <si>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</si>
  <si>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</si>
  <si>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</si>
  <si>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</si>
  <si>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</si>
  <si>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</si>
  <si>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</si>
  <si>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</si>
  <si>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</si>
  <si>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</si>
  <si>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</si>
  <si>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</si>
  <si>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</si>
  <si>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</si>
  <si>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</si>
  <si>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</si>
  <si>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</si>
  <si>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</si>
  <si>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</si>
  <si>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</si>
  <si>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</si>
  <si>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</si>
  <si>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</si>
  <si>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</si>
  <si>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</si>
  <si>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</si>
  <si>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</si>
  <si>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</si>
  <si>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</si>
  <si>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</si>
  <si>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</si>
  <si>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</si>
  <si>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</si>
  <si>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</si>
  <si>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</si>
  <si>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</si>
  <si>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</si>
  <si>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</si>
  <si>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</si>
  <si>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</si>
  <si>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</si>
  <si>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</si>
  <si>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</si>
  <si>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&lt; 버그 수정 항목 &gt;</t>
    <phoneticPr fontId="6" type="noConversion"/>
  </si>
  <si>
    <t>[2017 05월 15일 One Stroe 라이브 서비스 빌드 개발 및 수정 항목 ( 5월 17일 업데이트 예정항목)]</t>
    <phoneticPr fontId="6" type="noConversion"/>
  </si>
  <si>
    <t>길드 마크</t>
    <phoneticPr fontId="6" type="noConversion"/>
  </si>
  <si>
    <t>길드 마크 : 기존에 마크만 있던 길드 마크를 배경과 효과 두 단계를 추가.</t>
    <phoneticPr fontId="6" type="noConversion"/>
  </si>
  <si>
    <t>초월 던전</t>
    <phoneticPr fontId="6" type="noConversion"/>
  </si>
  <si>
    <t>스페셜 상점</t>
    <phoneticPr fontId="6" type="noConversion"/>
  </si>
  <si>
    <t>칭호 등록권 3개 묶음 문구 수정:  칭호 등록권 3개 지급 으로 타 상품과 문구 표현 통일</t>
    <phoneticPr fontId="6" type="noConversion"/>
  </si>
  <si>
    <t xml:space="preserve"> - 신규 창설인 경우 새로운 마크 설정 UI 및 기능 제공.</t>
    <phoneticPr fontId="6" type="noConversion"/>
  </si>
  <si>
    <t xml:space="preserve"> - 길드 마크 다양성 제공 : 길드 배경 8종(없음 별도), 길드 효과 8종 (없음 별도)</t>
    <phoneticPr fontId="6" type="noConversion"/>
  </si>
  <si>
    <t xml:space="preserve"> - 이미 적용된 길드 마크 유지 : 길드 마스터가 길드 마크 변경 시 배경과 효과 추가 설정 가능함.</t>
    <phoneticPr fontId="6" type="noConversion"/>
  </si>
  <si>
    <t>110 단계 방어력 보정 비율(4.08)기준으로 111부터 115까지 11%씩 상승</t>
    <phoneticPr fontId="6" type="noConversion"/>
  </si>
  <si>
    <t>이전 요구량보다 5% 하향</t>
  </si>
  <si>
    <t>1레벨 길드경험치 정보</t>
  </si>
  <si>
    <t>2레벨 길드경험치 정보</t>
  </si>
  <si>
    <t>3레벨 길드경험치 정보</t>
  </si>
  <si>
    <t>4레벨 길드경험치 정보</t>
  </si>
  <si>
    <t>5레벨 길드경험치 정보</t>
  </si>
  <si>
    <t>6레벨 길드경험치 정보</t>
  </si>
  <si>
    <t>7레벨 길드경험치 정보</t>
  </si>
  <si>
    <t>8레벨 길드경험치 정보</t>
  </si>
  <si>
    <t>9레벨 길드경험치 정보</t>
  </si>
  <si>
    <t>10레벨 길드경험치 정보</t>
  </si>
  <si>
    <t>11레벨 길드경험치 정보</t>
  </si>
  <si>
    <t>12레벨 길드경험치 정보</t>
  </si>
  <si>
    <t>13레벨 길드경험치 정보</t>
  </si>
  <si>
    <t>14레벨 길드경험치 정보</t>
  </si>
  <si>
    <t>15레벨 길드경험치 정보</t>
  </si>
  <si>
    <t>16레벨 길드경험치 정보</t>
  </si>
  <si>
    <t>17레벨 길드경험치 정보</t>
  </si>
  <si>
    <t>18레벨 길드경험치 정보</t>
  </si>
  <si>
    <t>19레벨 길드경험치 정보</t>
  </si>
  <si>
    <t>20레벨 길드경험치 정보</t>
  </si>
  <si>
    <t>21레벨 길드경험치 정보</t>
  </si>
  <si>
    <t>22레벨 길드경험치 정보</t>
  </si>
  <si>
    <t>23레벨 길드경험치 정보</t>
  </si>
  <si>
    <t>24레벨 길드경험치 정보</t>
  </si>
  <si>
    <t>25레벨 길드경험치 정보</t>
  </si>
  <si>
    <t>26레벨 길드경험치 정보</t>
  </si>
  <si>
    <t>27레벨 길드경험치 정보</t>
  </si>
  <si>
    <t>28레벨 길드경험치 정보</t>
  </si>
  <si>
    <t>29레벨 길드경험치 정보</t>
  </si>
  <si>
    <t>30레벨 길드경험치 정보</t>
  </si>
  <si>
    <t>31레벨 길드경험치 정보</t>
  </si>
  <si>
    <t>32레벨 길드경험치 정보</t>
  </si>
  <si>
    <t>33레벨 길드경험치 정보</t>
  </si>
  <si>
    <t>34레벨 길드경험치 정보</t>
  </si>
  <si>
    <t>35레벨 길드경험치 정보</t>
  </si>
  <si>
    <t>36레벨 길드경험치 정보</t>
  </si>
  <si>
    <t>37레벨 길드경험치 정보</t>
  </si>
  <si>
    <t>38레벨 길드경험치 정보</t>
  </si>
  <si>
    <t>39레벨 길드경험치 정보</t>
  </si>
  <si>
    <t>40레벨 길드경험치 정보</t>
  </si>
  <si>
    <t>41레벨 길드경험치 정보</t>
  </si>
  <si>
    <t>42레벨 길드경험치 정보</t>
  </si>
  <si>
    <t>43레벨 길드경험치 정보</t>
  </si>
  <si>
    <t>44레벨 길드경험치 정보</t>
  </si>
  <si>
    <t>45레벨 길드경험치 정보</t>
  </si>
  <si>
    <t>46레벨 길드경험치 정보</t>
  </si>
  <si>
    <t>47레벨 길드경험치 정보</t>
  </si>
  <si>
    <t>48레벨 길드경험치 정보</t>
  </si>
  <si>
    <t>49레벨 길드경험치 정보</t>
  </si>
  <si>
    <t>50레벨 길드경험치 정보</t>
  </si>
  <si>
    <t>51레벨 길드경험치 정보</t>
  </si>
  <si>
    <t>52레벨 길드경험치 정보</t>
  </si>
  <si>
    <t>53레벨 길드경험치 정보</t>
  </si>
  <si>
    <t>54레벨 길드경험치 정보</t>
  </si>
  <si>
    <t>55레벨 길드경험치 정보</t>
  </si>
  <si>
    <t>56레벨 길드경험치 정보</t>
  </si>
  <si>
    <t>57레벨 길드경험치 정보</t>
  </si>
  <si>
    <t>58레벨 길드경험치 정보</t>
  </si>
  <si>
    <t>59레벨 길드경험치 정보</t>
  </si>
  <si>
    <t>60레벨 길드경험치 정보</t>
  </si>
  <si>
    <t>61레벨 길드경험치 정보</t>
  </si>
  <si>
    <t>62레벨 길드경험치 정보</t>
  </si>
  <si>
    <t>63레벨 길드경험치 정보</t>
  </si>
  <si>
    <t>64레벨 길드경험치 정보</t>
  </si>
  <si>
    <t>65레벨 길드경험치 정보</t>
  </si>
  <si>
    <t>66레벨 길드경험치 정보</t>
  </si>
  <si>
    <t>67레벨 길드경험치 정보</t>
  </si>
  <si>
    <t>68레벨 길드경험치 정보</t>
  </si>
  <si>
    <t>69레벨 길드경험치 정보</t>
  </si>
  <si>
    <t>70레벨 길드경험치 정보</t>
  </si>
  <si>
    <t>길드 레벨</t>
    <phoneticPr fontId="6" type="noConversion"/>
  </si>
  <si>
    <t>길드 레벨 설명</t>
    <phoneticPr fontId="6" type="noConversion"/>
  </si>
  <si>
    <t>길드 레벨 누적 경험치</t>
    <phoneticPr fontId="6" type="noConversion"/>
  </si>
  <si>
    <t>다음 레벨에 필요한 요구 경험치</t>
    <phoneticPr fontId="6" type="noConversion"/>
  </si>
  <si>
    <t>추가된 길드 레벨 구간</t>
    <phoneticPr fontId="6" type="noConversion"/>
  </si>
  <si>
    <t xml:space="preserve">길드 레벨 </t>
    <phoneticPr fontId="6" type="noConversion"/>
  </si>
  <si>
    <t>길드 레벨 60 까지 상향 : (20170515_GuildLevelExperience 참고)</t>
    <phoneticPr fontId="6" type="noConversion"/>
  </si>
  <si>
    <t>NOX 개발 완료 항목</t>
    <phoneticPr fontId="6" type="noConversion"/>
  </si>
  <si>
    <t>[2017 05월 08일 One Stroe 라이브 서비스 빌드 개발 및 수정 항목 ( 5월 10일 업데이트 예정항목)]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</si>
  <si>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</si>
  <si>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</si>
  <si>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&lt; 추가 변경 사항 &gt;</t>
    <phoneticPr fontId="6" type="noConversion"/>
  </si>
  <si>
    <t>패키지 상품</t>
    <phoneticPr fontId="6" type="noConversion"/>
  </si>
  <si>
    <t>패키지 상품 초기화 적용</t>
    <phoneticPr fontId="6" type="noConversion"/>
  </si>
  <si>
    <t>고대 패키지 판매 일자 문구 수정: 별도 안내시까지</t>
    <phoneticPr fontId="6" type="noConversion"/>
  </si>
  <si>
    <t>&lt; 버그 수정 항목 &gt;</t>
    <phoneticPr fontId="6" type="noConversion"/>
  </si>
  <si>
    <t>수호자 레벨</t>
    <phoneticPr fontId="6" type="noConversion"/>
  </si>
  <si>
    <t>수호자 레벨 요구 경험치 표시 오류 수정.</t>
    <phoneticPr fontId="6" type="noConversion"/>
  </si>
  <si>
    <t>&lt; 서버 항목 &gt;</t>
    <phoneticPr fontId="6" type="noConversion"/>
  </si>
  <si>
    <r>
      <t xml:space="preserve">수호자 레벨 당 요구 경험치 조정 : </t>
    </r>
    <r>
      <rPr>
        <b/>
        <sz val="9"/>
        <color theme="1"/>
        <rFont val="맑은 고딕"/>
        <family val="3"/>
        <charset val="129"/>
        <scheme val="minor"/>
      </rPr>
      <t>수호자 레벨 1500(임시)</t>
    </r>
    <r>
      <rPr>
        <sz val="9"/>
        <color theme="1"/>
        <rFont val="맑은 고딕"/>
        <family val="3"/>
        <charset val="129"/>
        <scheme val="minor"/>
      </rPr>
      <t xml:space="preserve"> 부터 요구 경험치 상향 적용 : 점검 전까지 수호자 레벨 최대 도달 레벨 파악 후 증가 적용 레벨 결정</t>
    </r>
    <phoneticPr fontId="6" type="noConversion"/>
  </si>
  <si>
    <t>수호자 레벨 (점검전 데이터 기준으로 적용)</t>
    <phoneticPr fontId="6" type="noConversion"/>
  </si>
  <si>
    <t>길드콘텐츠</t>
    <phoneticPr fontId="6" type="noConversion"/>
  </si>
  <si>
    <t>길드전</t>
    <phoneticPr fontId="6" type="noConversion"/>
  </si>
  <si>
    <t xml:space="preserve"> - 길드간 경쟁 가능 컨텐츠 제공</t>
    <phoneticPr fontId="6" type="noConversion"/>
  </si>
  <si>
    <t xml:space="preserve"> - 계정당 하루 3번으로 총 21번 참여 가능.</t>
    <phoneticPr fontId="6" type="noConversion"/>
  </si>
  <si>
    <t xml:space="preserve"> - 길드전 참여시 공헌도를 획득하고, 획득한 길드원의 공헌도 총합으로 시즌랭킹이 산출 됨.</t>
    <phoneticPr fontId="6" type="noConversion"/>
  </si>
  <si>
    <t xml:space="preserve"> - 길드전 관련 도움말 추가</t>
    <phoneticPr fontId="6" type="noConversion"/>
  </si>
  <si>
    <t xml:space="preserve"> - 길드전 툴팁 튜토리얼 추가</t>
    <phoneticPr fontId="6" type="noConversion"/>
  </si>
  <si>
    <t>길드상점</t>
    <phoneticPr fontId="6" type="noConversion"/>
  </si>
  <si>
    <t xml:space="preserve"> - 녹스승단에 필요한 녹스영혼석 구매 가능 (500길드코인 / 20개)</t>
    <phoneticPr fontId="6" type="noConversion"/>
  </si>
  <si>
    <t xml:space="preserve"> - 매주 월요일 0시 랭킹이 정산되고, 길드전 랭킹과 공헌도 보상을 획득할 수 있음. (우편함 수령)</t>
    <phoneticPr fontId="6" type="noConversion"/>
  </si>
  <si>
    <t xml:space="preserve"> - 공헌도 보상으로는 녹스아이템 승단에 필요한 녹스영혼석, 추후 연금술 재료등을 구입 할 수 있는 길드코인을 획득 가능. (20170515_내용참고01 참고)</t>
    <phoneticPr fontId="6" type="noConversion"/>
  </si>
  <si>
    <t xml:space="preserve"> - 시즌 보상으로는 길드전 랭킹에 따른 4성급 NOX무기, 방어구, 장신구 소환권 및 다이아를 획득 가능. (20170515_내용참고01 참고)</t>
    <phoneticPr fontId="6" type="noConversion"/>
  </si>
  <si>
    <t>최소요구 포인트
-1 : 제한없음</t>
  </si>
  <si>
    <t>최대요구 포인트
-1 : 제한없음</t>
  </si>
  <si>
    <t>최소 인원 수</t>
  </si>
  <si>
    <t>최대 인원 수</t>
  </si>
  <si>
    <t>정산
아이템 보상 인덱스</t>
  </si>
  <si>
    <t>길드전 시즌보상 1</t>
  </si>
  <si>
    <t>SeasonReward</t>
  </si>
  <si>
    <t>길드전 시즌보상 2</t>
  </si>
  <si>
    <t>길드전 시즌보상 3</t>
  </si>
  <si>
    <t>길드전 시즌보상 4</t>
  </si>
  <si>
    <t>길드전 시즌보상 5</t>
  </si>
  <si>
    <t>길드전 시즌보상 6</t>
  </si>
  <si>
    <t>길드전 시즌보상 7</t>
  </si>
  <si>
    <t>길드전 시즌보상 8</t>
  </si>
  <si>
    <t>길드전 시즌보상 9</t>
  </si>
  <si>
    <t>길드전 시즌보상 10</t>
  </si>
  <si>
    <t>길드전 공헌도보상 1</t>
  </si>
  <si>
    <t>ContributeReward</t>
  </si>
  <si>
    <t>길드전 공헌도보상 2</t>
  </si>
  <si>
    <t>길드전 공헌도보상 3</t>
  </si>
  <si>
    <t>길드전 공헌도보상 4</t>
  </si>
  <si>
    <t>길드전 공헌도보상 5</t>
  </si>
  <si>
    <t>길드전 공헌도보상 6</t>
  </si>
  <si>
    <t>길드전 공헌도보상 7</t>
  </si>
  <si>
    <t>길드전 공헌도보상 8</t>
  </si>
  <si>
    <t>길드전 보상 종류
SeasonReward - 
시즌보상
ContributeReward - 공헌도보상</t>
    <phoneticPr fontId="6" type="noConversion"/>
  </si>
  <si>
    <t xml:space="preserve"> - 길드전 관련 로딩이미지 추가</t>
    <phoneticPr fontId="6" type="noConversion"/>
  </si>
  <si>
    <t>초월 던전 난이도 조정 : 초월 111 단계 부터 115단계 난이도 하향  (20170515_내용참고03 참고)</t>
    <phoneticPr fontId="6" type="noConversion"/>
  </si>
  <si>
    <t>상품 수량</t>
  </si>
  <si>
    <t>연성구슬 10개</t>
  </si>
  <si>
    <t>GuildCoin</t>
  </si>
  <si>
    <t>변성구슬 10개</t>
  </si>
  <si>
    <t>변환구슬 10개</t>
  </si>
  <si>
    <t>녹스 영혼석 20개</t>
  </si>
  <si>
    <t>1 길드전 시즌/공헌도 보상</t>
    <phoneticPr fontId="6" type="noConversion"/>
  </si>
  <si>
    <t xml:space="preserve"> - 길드 경험치 획득 수단 추가 (20170515_내용참고02 참고)</t>
    <phoneticPr fontId="6" type="noConversion"/>
  </si>
  <si>
    <t>4 초월 던전 난이도 조정</t>
    <phoneticPr fontId="6" type="noConversion"/>
  </si>
  <si>
    <t>3 길드상점</t>
    <phoneticPr fontId="6" type="noConversion"/>
  </si>
  <si>
    <t>2 길드 경험치 획득수단 추가</t>
    <phoneticPr fontId="6" type="noConversion"/>
  </si>
  <si>
    <t>길드경험치 획득 항목별 경험치량 - 길드출석체크</t>
  </si>
  <si>
    <t>길드경험치 획득 항목별 경험치량 - 입장권 사용 갯수</t>
  </si>
  <si>
    <t>길드경험치 획득 항목별 경험치량 - 결투장 참여 횟수</t>
  </si>
  <si>
    <t>길드경험치 획득 항목별 경험치량 - 요일던전 참여 횟수</t>
  </si>
  <si>
    <t>길드경험치 획득 항목별 경험치량 - 균열던전 참여 횟수</t>
  </si>
  <si>
    <t>길드경험치 획득 항목별 경험치량 - 초월던전 참여 횟수</t>
  </si>
  <si>
    <t>길드경험치 획득 항목별 경험치량 - 수호레이드 참여 횟수</t>
  </si>
  <si>
    <t>길드경험치 획득 항목별 경험치량 - 길드전 참여 횟수</t>
  </si>
  <si>
    <t>길드경험치 획득 항목별 경험치량 - 길드레이드 참여 횟수</t>
  </si>
  <si>
    <t>길드경험치 획득 항목별 경험치량 - 젬 소모량</t>
  </si>
  <si>
    <t>길드경험치 획득 항목별 경험치량 - 젬 충전량</t>
  </si>
  <si>
    <t>길드경험치 획득 항목별 경험치량 - 길드명 변경</t>
    <phoneticPr fontId="6" type="noConversion"/>
  </si>
  <si>
    <t>길드경험치 획득 항목별 경험치량 - 길드마크 변경</t>
    <phoneticPr fontId="6" type="noConversion"/>
  </si>
  <si>
    <t>&lt;추가변경사항&gt;</t>
    <phoneticPr fontId="6" type="noConversion"/>
  </si>
  <si>
    <t xml:space="preserve"> #3226 [길드전/QA] 길드전 횟수가 모두 소진되었을 때 다시하기 진행 시 팝업 창이 닫아지지 않는 현상</t>
    <phoneticPr fontId="6" type="noConversion"/>
  </si>
  <si>
    <t xml:space="preserve"> #3228 [길드전/QA] 길드전 준비 시 상대편에 1레벨 캐릭터가 존재하는 현상</t>
    <phoneticPr fontId="6" type="noConversion"/>
  </si>
  <si>
    <t xml:space="preserve"> #3231 연금술 기능이 활성화 되어 있는 현상</t>
    <phoneticPr fontId="6" type="noConversion"/>
  </si>
  <si>
    <t xml:space="preserve"> 공헌도 보상 1~8 표기를 공헌도 {0}점 이상으로 표기 변경</t>
    <phoneticPr fontId="6" type="noConversion"/>
  </si>
  <si>
    <t>길드전 보상</t>
    <phoneticPr fontId="6" type="noConversion"/>
  </si>
  <si>
    <t>시즌보상</t>
    <phoneticPr fontId="6" type="noConversion"/>
  </si>
  <si>
    <t>SeasonItemReward</t>
    <phoneticPr fontId="6" type="noConversion"/>
  </si>
  <si>
    <t>SeasonItemRewardCount</t>
    <phoneticPr fontId="6" type="noConversion"/>
  </si>
  <si>
    <t>SeasonItemReward2</t>
    <phoneticPr fontId="6" type="noConversion"/>
  </si>
  <si>
    <t>SeasonItemReward2Count</t>
  </si>
  <si>
    <t>SeasonItemReward3</t>
    <phoneticPr fontId="6" type="noConversion"/>
  </si>
  <si>
    <t>SeasonItemReward3Count</t>
  </si>
  <si>
    <t>SeasonItemReward4</t>
    <phoneticPr fontId="6" type="noConversion"/>
  </si>
  <si>
    <t>SeasonItemReward4Count</t>
  </si>
  <si>
    <t>초월플레이 수</t>
    <phoneticPr fontId="6" type="noConversion"/>
  </si>
  <si>
    <t>랭킹 1위</t>
  </si>
  <si>
    <t>루비</t>
    <phoneticPr fontId="6" type="noConversion"/>
  </si>
  <si>
    <t>랭킹 2~5위</t>
  </si>
  <si>
    <t>루비</t>
    <phoneticPr fontId="6" type="noConversion"/>
  </si>
  <si>
    <t>랭킹 6~10위</t>
  </si>
  <si>
    <t>루비</t>
    <phoneticPr fontId="6" type="noConversion"/>
  </si>
  <si>
    <t>랭킹 11~20위</t>
  </si>
  <si>
    <t>상위 1%</t>
  </si>
  <si>
    <t>상위 2~5%</t>
  </si>
  <si>
    <t>상위 6~10%</t>
  </si>
  <si>
    <t>상위 11~20%</t>
  </si>
  <si>
    <t>상위 21~50%</t>
    <phoneticPr fontId="6" type="noConversion"/>
  </si>
  <si>
    <t>상위 51~100%</t>
    <phoneticPr fontId="6" type="noConversion"/>
  </si>
  <si>
    <t>&lt;공헌도 보상 요구치 개선&gt;</t>
    <phoneticPr fontId="6" type="noConversion"/>
  </si>
  <si>
    <t>&lt;공헌도 보상 요구치 기존&gt;</t>
    <phoneticPr fontId="6" type="noConversion"/>
  </si>
  <si>
    <t>RequirePointMin</t>
  </si>
  <si>
    <t>RequirePointMax</t>
  </si>
  <si>
    <t>공헌도 보상1</t>
    <phoneticPr fontId="6" type="noConversion"/>
  </si>
  <si>
    <t>공헌도 보상2</t>
  </si>
  <si>
    <t>공헌도 보상3</t>
  </si>
  <si>
    <t>공헌도 보상4</t>
  </si>
  <si>
    <t>공헌도 보상5</t>
  </si>
  <si>
    <t>공헌도 보상6</t>
  </si>
  <si>
    <t>공헌도 보상7</t>
  </si>
  <si>
    <t>공헌도 보상8</t>
  </si>
  <si>
    <t>&lt;길드 시즌 보상 리뉴얼&gt;</t>
    <phoneticPr fontId="6" type="noConversion"/>
  </si>
  <si>
    <t>공헌도보상</t>
    <phoneticPr fontId="6" type="noConversion"/>
  </si>
  <si>
    <t xml:space="preserve"> - 기존 보상인 4성급 NOX아이템에서 녹스아이템 승단에 필요한 고대 재료 (무기,방어구,장신구)와 루비로 변경 (20170516_길드_시즌&amp;공헌도_보상 참고)</t>
    <phoneticPr fontId="6" type="noConversion"/>
  </si>
  <si>
    <t xml:space="preserve"> - 공헌도 보상 요구치 개선 (20170516_길드_시즌&amp;공헌도_보상 참고)</t>
    <phoneticPr fontId="6" type="noConversion"/>
  </si>
  <si>
    <t>고대 무기</t>
    <phoneticPr fontId="6" type="noConversion"/>
  </si>
  <si>
    <t>고대 방어구 재료 뽑기권</t>
    <phoneticPr fontId="6" type="noConversion"/>
  </si>
  <si>
    <t>고대 장신구 재료 뽑기권</t>
    <phoneticPr fontId="6" type="noConversion"/>
  </si>
  <si>
    <t>* 고대 방어구/재료 뽑기권에서는 랜덤한 재료를 3개 획득 할 수 있습니다.</t>
    <phoneticPr fontId="6" type="noConversion"/>
  </si>
  <si>
    <t>루비 다이아 환산치</t>
    <phoneticPr fontId="6" type="noConversion"/>
  </si>
  <si>
    <t>GuildExp_EnterGuildPVPMode</t>
  </si>
  <si>
    <t>길드전 상대 매칭 랭킹 +/- 범위값</t>
  </si>
  <si>
    <t>GuildPVPMatchingRankRange</t>
  </si>
  <si>
    <t>길드전 경기 제한 시간(초)</t>
  </si>
  <si>
    <t>GuildPVPCombatTimeLimit</t>
  </si>
  <si>
    <t>길드전 승리 길드전 점수 획득량</t>
  </si>
  <si>
    <t>GuildPVPWinGuildWarPoint</t>
  </si>
  <si>
    <t>길드전 패배 길드전 점수 획득량</t>
  </si>
  <si>
    <t>GuildPVPDefeatGuildWarPoint</t>
  </si>
  <si>
    <t>50</t>
  </si>
  <si>
    <t>길드전 승리 길드 공헌도 점수 획득량</t>
  </si>
  <si>
    <t>GuildPVPWinGuildContributionPoint</t>
  </si>
  <si>
    <t>길드전 패배 길드 공헌도 점수 획득량</t>
  </si>
  <si>
    <t>GuildPVPDefeatGuildContributionPoint</t>
  </si>
  <si>
    <t>길드 PvP 방어력 보정치</t>
  </si>
  <si>
    <t>GuildPvPBattleDefenseRevisionValue</t>
  </si>
  <si>
    <t>길드 PvP 공격력 보정치</t>
  </si>
  <si>
    <t>GuildPvPBattleOffenseRevisionValue</t>
  </si>
  <si>
    <t>길드 회피율 보정치</t>
  </si>
  <si>
    <t>GuildPvPBattleAvdRtValue</t>
  </si>
  <si>
    <t>길드전 참여 공헌도</t>
  </si>
  <si>
    <t>GuildPvPBattleJoinContributionPoint</t>
  </si>
  <si>
    <t>길드전 킬 공헌도</t>
  </si>
  <si>
    <t>GuildPvPBattleKillContributionPoint</t>
  </si>
  <si>
    <t>길드전 퍼스트블러드 공헌도</t>
  </si>
  <si>
    <t>GuildPvPFirstBloodContributionPoint</t>
  </si>
  <si>
    <t>길드전 전원처치 공헌도</t>
  </si>
  <si>
    <t>GuildPvPExterminateContributionPoint</t>
  </si>
  <si>
    <t>길드전 연승 공헌도 최대값</t>
  </si>
  <si>
    <t>GuildPvPWinningStreakMaxContributionPoint</t>
  </si>
  <si>
    <t>길드전 잔여시간 공헌도 최대값</t>
  </si>
  <si>
    <t>GuildPvPSpareTimeContributionPoint</t>
  </si>
  <si>
    <t>길드전 정산 시작 시간</t>
  </si>
  <si>
    <t>GuildPvPCalaulateBeginHour</t>
  </si>
  <si>
    <t>길드전 정산 종료 시간</t>
  </si>
  <si>
    <t>GuildPvPCalaulateEndHour</t>
  </si>
  <si>
    <t>길드전 매칭 초기화 가능 횟수</t>
  </si>
  <si>
    <t>GuildPvPMatchingResetPlayCount</t>
  </si>
  <si>
    <t>길드전 1일 입장 횟수</t>
  </si>
  <si>
    <t>EntryLimitCount_GuildWar</t>
  </si>
  <si>
    <t>길드전 입장 가능 레벨</t>
  </si>
  <si>
    <t>GuildPvPEnterLevel</t>
  </si>
  <si>
    <t>패키지 상점</t>
    <phoneticPr fontId="6" type="noConversion"/>
  </si>
  <si>
    <t xml:space="preserve"> </t>
    <phoneticPr fontId="6" type="noConversion"/>
  </si>
  <si>
    <t>지배자의 패키지 3단계 , 4단계 상품 내역 개수 이미지 수정</t>
    <phoneticPr fontId="6" type="noConversion"/>
  </si>
  <si>
    <t>3단계 강화정수 5천-&gt; 3천, 4단계 전설~불멸 방어구 소환권 3장 -&gt; 2장</t>
    <phoneticPr fontId="6" type="noConversion"/>
  </si>
  <si>
    <t>[2017 05월 21일 One Store &amp; Google 라이브 서버 및 QA 서버 빌드 개발 및 수정 항목 ( 5월 23일 업데이트 예정항목)]</t>
    <phoneticPr fontId="6" type="noConversion"/>
  </si>
  <si>
    <t>[NOX::BTS - 제안 &amp; 요청 #2744] (완료) [채팅] 귓속말 전송 시 오프라인인 대상에게는 전송이 불가능하도록 개선</t>
    <phoneticPr fontId="6" type="noConversion"/>
  </si>
  <si>
    <t>[NOX::BTS - 제안 &amp; 요청 #3264] (완료) [QA_공통/서버선택] 캐릭터 선택 창에서 서버 리스트로 이동 가능한 기능 추가</t>
    <phoneticPr fontId="6" type="noConversion"/>
  </si>
  <si>
    <t>[NOX::BTS - 오류 &amp; 버그 #3209] (해결) [결투장] 정산시간에 접속되는 현상</t>
    <phoneticPr fontId="6" type="noConversion"/>
  </si>
  <si>
    <t>[NOX::BTS - 제안 &amp; 요청 #3253] (해결) [QA_구글/초월던전] 가방이 가득찬 상태에서 파티매칭 시 참여 불가 관련</t>
    <phoneticPr fontId="6" type="noConversion"/>
  </si>
  <si>
    <t>[NOX::BTS - 오류 &amp; 버그 #3256] (완료) [QA_구글/초월던전] 파티매칭 대기 시 마을에 대기중인 캐릭터들의 아이디 노출 현상</t>
    <phoneticPr fontId="6" type="noConversion"/>
  </si>
  <si>
    <t>[2017 05월 25일 One Store &amp; Google 라이브 서버 및 QA 서버 빌드 개발 및 수정 항목 ( 5월 26일 업데이트 예정항목)]</t>
    <phoneticPr fontId="6" type="noConversion"/>
  </si>
  <si>
    <t xml:space="preserve">서버 리스트 </t>
    <phoneticPr fontId="6" type="noConversion"/>
  </si>
  <si>
    <t>ShopGachaGradeGroup</t>
  </si>
  <si>
    <t>int[GradeGroup]</t>
  </si>
  <si>
    <t>double</t>
  </si>
  <si>
    <t>일반 장비 1회 뽑기 - 골드</t>
  </si>
  <si>
    <t>퍼센트</t>
  </si>
  <si>
    <t>파트별퍼센트</t>
  </si>
  <si>
    <t>무기기준배율</t>
  </si>
  <si>
    <t>고급 장비 1회 뽑기</t>
  </si>
  <si>
    <t>3성 등장확률</t>
  </si>
  <si>
    <t>4성 등장확률</t>
  </si>
  <si>
    <t>4성 녹스장비</t>
  </si>
  <si>
    <t>5성 등장확률</t>
  </si>
  <si>
    <t>5성 녹스장비</t>
  </si>
  <si>
    <t>6성 등장확률</t>
  </si>
  <si>
    <t>7성 등장확률</t>
  </si>
  <si>
    <t>고급 장비 보너스 뽑기</t>
  </si>
  <si>
    <t>일반 장비 1회 뽑기 - 트로피</t>
  </si>
  <si>
    <t>일반 룬스톤 1회 뽑기</t>
  </si>
  <si>
    <t>고급 룬스톤 1회 뽑기</t>
  </si>
  <si>
    <t>고급 룬스톤 보너스 뽑기</t>
  </si>
  <si>
    <t>무기 1성 뽑기권</t>
  </si>
  <si>
    <t>무기 2성 뽑기권</t>
  </si>
  <si>
    <t>무기 3성 뽑기권</t>
  </si>
  <si>
    <t>무기 4성 뽑기권</t>
  </si>
  <si>
    <t>무기 5성 뽑기권</t>
  </si>
  <si>
    <t>무기 6성 뽑기권</t>
  </si>
  <si>
    <t>무기 7성 뽑기권</t>
  </si>
  <si>
    <t>무기 1~3성 뽑기권</t>
  </si>
  <si>
    <t>무기 3~4성 뽑기권</t>
  </si>
  <si>
    <t>무기 3~5성 뽑기권</t>
  </si>
  <si>
    <t>무기 4~5성 뽑기권</t>
  </si>
  <si>
    <t>무기 4~7성 뽑기권</t>
  </si>
  <si>
    <t>무기 5~7성 뽑기권</t>
  </si>
  <si>
    <t>[녹스] 4성 무기 뽑기권</t>
  </si>
  <si>
    <t>[녹스] 5성 무기 뽑기권</t>
  </si>
  <si>
    <t>[녹스] 6성 무기 뽑기권</t>
  </si>
  <si>
    <t>[녹스] 7성 무기 뽑기권</t>
  </si>
  <si>
    <t>무기 6~7성 뽑기권</t>
  </si>
  <si>
    <t>무기 4~6성 뽑기권</t>
  </si>
  <si>
    <t>방어구 1성 뽑기권</t>
  </si>
  <si>
    <t>방어구 2성 뽑기권</t>
  </si>
  <si>
    <t>방어구 3성 뽑기권</t>
  </si>
  <si>
    <t>방어구 4성 뽑기권</t>
  </si>
  <si>
    <t>방어구 5성 뽑기권</t>
  </si>
  <si>
    <t>방어구 6성 뽑기권</t>
  </si>
  <si>
    <t>방어구 7성 뽑기권</t>
  </si>
  <si>
    <t>방어구 1~3성 뽑기권</t>
  </si>
  <si>
    <t>방어구 3~4성 뽑기권</t>
  </si>
  <si>
    <t>방어구 3~5성 뽑기권</t>
  </si>
  <si>
    <t>방어구 4~5성 뽑기권</t>
  </si>
  <si>
    <t>방어구 4~7성 뽑기권</t>
  </si>
  <si>
    <t>방어구 5~7성 뽑기권</t>
  </si>
  <si>
    <t>[녹스] 방어구 4성 뽑기권</t>
  </si>
  <si>
    <t>[녹스] 방어구 5성 뽑기권</t>
  </si>
  <si>
    <t>[녹스] 방어구 6성 뽑기권</t>
  </si>
  <si>
    <t>[녹스] 방어구 7성 뽑기권</t>
  </si>
  <si>
    <t>장신구 1성 뽑기권</t>
  </si>
  <si>
    <t>장신구 2성 뽑기권</t>
  </si>
  <si>
    <t>장신구 3성 뽑기권</t>
  </si>
  <si>
    <t>장신구 4성 뽑기권</t>
  </si>
  <si>
    <t>장신구 5성 뽑기권</t>
  </si>
  <si>
    <t>장신구 6성 뽑기권</t>
  </si>
  <si>
    <t>장신구 7성 뽑기권</t>
  </si>
  <si>
    <t>장신구 1~3성 뽑기권</t>
  </si>
  <si>
    <t>장신구 3~4성 뽑기권</t>
  </si>
  <si>
    <t>장신구 3~5성 뽑기권</t>
  </si>
  <si>
    <t>장신구 4~6성 뽑기권</t>
  </si>
  <si>
    <t>장신구 4~7성 뽑기권</t>
  </si>
  <si>
    <t>장신구 5~7성 뽑기권</t>
  </si>
  <si>
    <t>[녹스] 장신구 4성 뽑기권</t>
  </si>
  <si>
    <t>[녹스] 장신구 5성 뽑기권</t>
  </si>
  <si>
    <t>[녹스] 장신구 6성 뽑기권</t>
  </si>
  <si>
    <t>[녹스] 장신구 7성 뽑기권</t>
  </si>
  <si>
    <t>2성 장신구 뽑기권</t>
  </si>
  <si>
    <t>룬스톤 1성 뽑기권</t>
  </si>
  <si>
    <t>룬스톤 2성 뽑기권</t>
  </si>
  <si>
    <t>룬스톤 3성 뽑기권</t>
  </si>
  <si>
    <t>룬스톤 4성 뽑기권</t>
  </si>
  <si>
    <t>룬스톤 5성 뽑기권</t>
  </si>
  <si>
    <t>룬스톤 6성 뽑기권</t>
  </si>
  <si>
    <t>룬스톤 7성 뽑기권</t>
  </si>
  <si>
    <t>룬스톤 1~3성 뽑기권</t>
  </si>
  <si>
    <t>룬스톤 3~4성 뽑기권</t>
  </si>
  <si>
    <t>룬스톤 3~5성 뽑기권</t>
  </si>
  <si>
    <t>룬스톤 4~5성 뽑기권</t>
  </si>
  <si>
    <t>룬스톤 4~7성 뽑기권</t>
  </si>
  <si>
    <t>룬스톤 5~7성 뽑기권</t>
  </si>
  <si>
    <t>투구 1성 뽑기권</t>
  </si>
  <si>
    <t>투구 2성 뽑기권</t>
  </si>
  <si>
    <t>투구 3성 뽑기권</t>
  </si>
  <si>
    <t>투구 4성 뽑기권</t>
  </si>
  <si>
    <t>투구 5성 뽑기권</t>
  </si>
  <si>
    <t>투구 6성 뽑기권</t>
  </si>
  <si>
    <t>투구 7성 뽑기권</t>
  </si>
  <si>
    <t>투구 1~3성 뽑기권</t>
  </si>
  <si>
    <t>투구 3~4성 뽑기권</t>
  </si>
  <si>
    <t>투구 3~5성 뽑기권</t>
  </si>
  <si>
    <t>투구 4~5성 뽑기권</t>
  </si>
  <si>
    <t>투구 4~7성 뽑기권</t>
  </si>
  <si>
    <t>투구 5~7성 뽑기권</t>
  </si>
  <si>
    <t>상의 1성 뽑기권</t>
  </si>
  <si>
    <t>상의 2성 뽑기권</t>
  </si>
  <si>
    <t>상의 3성 뽑기권</t>
  </si>
  <si>
    <t>상의 4성 뽑기권</t>
  </si>
  <si>
    <t>상의 5성 뽑기권</t>
  </si>
  <si>
    <t>상의 6성 뽑기권</t>
  </si>
  <si>
    <t>상의 7성 뽑기권</t>
  </si>
  <si>
    <t>상의 1~3성 뽑기권</t>
  </si>
  <si>
    <t>상의 3~4성 뽑기권</t>
  </si>
  <si>
    <t>상의 3~5성 뽑기권</t>
  </si>
  <si>
    <t>상의 4~5성 뽑기권</t>
  </si>
  <si>
    <t>상의 4~7성 뽑기권</t>
  </si>
  <si>
    <t>상의 5~7성 뽑기권</t>
  </si>
  <si>
    <t>하의 1성 뽑기권</t>
  </si>
  <si>
    <t>하의 2성 뽑기권</t>
  </si>
  <si>
    <t>하의 3성 뽑기권</t>
  </si>
  <si>
    <t>하의 4성 뽑기권</t>
  </si>
  <si>
    <t>하의 5성 뽑기권</t>
  </si>
  <si>
    <t>하의 6성 뽑기권</t>
  </si>
  <si>
    <t>하의 7성 뽑기권</t>
  </si>
  <si>
    <t>하의 1~3성 뽑기권</t>
  </si>
  <si>
    <t>하의 3~4성 뽑기권</t>
  </si>
  <si>
    <t>하의 3~5성 뽑기권</t>
  </si>
  <si>
    <t>하의 4~5성 뽑기권</t>
  </si>
  <si>
    <t>하의 4~7성 뽑기권</t>
  </si>
  <si>
    <t>하의 5~7성 뽑기권</t>
  </si>
  <si>
    <t>장갑 1성 뽑기권</t>
  </si>
  <si>
    <t>장갑 2성 뽑기권</t>
  </si>
  <si>
    <t>장갑 3성 뽑기권</t>
  </si>
  <si>
    <t>장갑 4성 뽑기권</t>
  </si>
  <si>
    <t>장갑 5성 뽑기권</t>
  </si>
  <si>
    <t>장갑 6성 뽑기권</t>
  </si>
  <si>
    <t>장갑 7성 뽑기권</t>
  </si>
  <si>
    <t>장갑 1~3성 뽑기권</t>
  </si>
  <si>
    <t>장갑 3~4성 뽑기권</t>
  </si>
  <si>
    <t>장갑 3~5성 뽑기권</t>
  </si>
  <si>
    <t>장갑 4~5성 뽑기권</t>
  </si>
  <si>
    <t>장갑 4~7성 뽑기권</t>
  </si>
  <si>
    <t>장갑 5~7성 뽑기권</t>
  </si>
  <si>
    <t>부츠 1성 뽑기권</t>
  </si>
  <si>
    <t>부츠 2성 뽑기권</t>
  </si>
  <si>
    <t>부츠 3성 뽑기권</t>
  </si>
  <si>
    <t>부츠 4성 뽑기권</t>
  </si>
  <si>
    <t>부츠 5성 뽑기권</t>
  </si>
  <si>
    <t>부츠 6성 뽑기권</t>
  </si>
  <si>
    <t>부츠 7성 뽑기권</t>
  </si>
  <si>
    <t>부츠 1~3성 뽑기권</t>
  </si>
  <si>
    <t>부츠 3~4성 뽑기권</t>
  </si>
  <si>
    <t>부츠 3~5성 뽑기권</t>
  </si>
  <si>
    <t>부츠 4~5성 뽑기권</t>
  </si>
  <si>
    <t>부츠 4~7성 뽑기권</t>
  </si>
  <si>
    <t>부츠 5~7성 뽑기권</t>
  </si>
  <si>
    <t>목걸이 1성 뽑기권</t>
  </si>
  <si>
    <t>목걸이 2성 뽑기권</t>
  </si>
  <si>
    <t>목걸이 3성 뽑기권</t>
  </si>
  <si>
    <t>목걸이 4성 뽑기권</t>
  </si>
  <si>
    <t>목걸이 5성 뽑기권</t>
  </si>
  <si>
    <t>목걸이 6성 뽑기권</t>
  </si>
  <si>
    <t>목걸이 7성 뽑기권</t>
  </si>
  <si>
    <t>목걸이 1~3성 뽑기권</t>
  </si>
  <si>
    <t>목걸이 3~4성 뽑기권</t>
  </si>
  <si>
    <t>목걸이 3~5성 뽑기권</t>
  </si>
  <si>
    <t>목걸이 4~5성 뽑기권</t>
  </si>
  <si>
    <t>목걸이 4~7성 뽑기권</t>
  </si>
  <si>
    <t>목걸이 5~7성 뽑기권</t>
  </si>
  <si>
    <t>반지 1성 뽑기권</t>
  </si>
  <si>
    <t>반지 2성 뽑기권</t>
  </si>
  <si>
    <t>반지 3성 뽑기권</t>
  </si>
  <si>
    <t>반지 4성 뽑기권</t>
  </si>
  <si>
    <t>반지 5성 뽑기권</t>
  </si>
  <si>
    <t>반지 6성 뽑기권</t>
  </si>
  <si>
    <t>반지 7성 뽑기권</t>
  </si>
  <si>
    <t>반지 1~3성 뽑기권</t>
  </si>
  <si>
    <t>반지 3~4성 뽑기권</t>
  </si>
  <si>
    <t>반지 3~5성 뽑기권</t>
  </si>
  <si>
    <t>반지 4~5성 뽑기권</t>
  </si>
  <si>
    <t>반지 4~7성 뽑기권</t>
  </si>
  <si>
    <t>반지 5~7성 뽑기권</t>
  </si>
  <si>
    <t>1번 보스 1단계 1번 박스 무기 2~4성</t>
  </si>
  <si>
    <t>1번 보스 1단계 1번 박스 방어구 2~4성</t>
  </si>
  <si>
    <t>1번 보스 1단계 1번 박스 장신구 2~4성</t>
  </si>
  <si>
    <t>1번 보스 1단계 1번 박스 룬스톤 2~4성</t>
  </si>
  <si>
    <t>1번 보스 1단계 1번 박스 무기승급아이템</t>
  </si>
  <si>
    <t>1번 보스 1단계 1번 박스 골드</t>
  </si>
  <si>
    <t>1번 보스 1단계 1번 박스 젬</t>
  </si>
  <si>
    <t>1번 보스 1단계 1번 박스 정수아이템</t>
  </si>
  <si>
    <t>1번 보스 1단계 2번 박스 무기 2~4성</t>
  </si>
  <si>
    <t>1번 보스 1단계 2번 박스 방어구 2~4성</t>
  </si>
  <si>
    <t>1번 보스 1단계 2번 박스 장신구 2~4성</t>
  </si>
  <si>
    <t>1번 보스 1단계 2번 박스 룬스톤 2~4성</t>
  </si>
  <si>
    <t>1번 보스 1단계 2번 박스 무기승급아이템</t>
  </si>
  <si>
    <t>1번 보스 1단계 2번 박스 골드</t>
  </si>
  <si>
    <t>1번 보스 1단계 2번 박스 젬</t>
  </si>
  <si>
    <t>1번 보스 1단계 2번 박스 정수아이템</t>
  </si>
  <si>
    <t>1번 보스 2단계 1번 박스 무기 2~4성</t>
  </si>
  <si>
    <t>1번 보스 2단계 1번 박스 방어구 2~4성</t>
  </si>
  <si>
    <t>1번 보스 2단계 1번 박스 장신구 2~4성</t>
  </si>
  <si>
    <t>1번 보스 2단계 1번 박스 룬스톤 2~4성</t>
  </si>
  <si>
    <t>1번 보스 2단계 1번 박스 무기승급아이템</t>
  </si>
  <si>
    <t>1번 보스 2단계 1번 박스 골드</t>
  </si>
  <si>
    <t>1번 보스 2단계 1번 박스 젬</t>
  </si>
  <si>
    <t>1번 보스 2단계 1번 박스 정수아이템</t>
  </si>
  <si>
    <t>1번 보스 2단계 2번 박스 무기 2~4성</t>
  </si>
  <si>
    <t>1번 보스 2단계 2번 박스 방어구 2~4성</t>
  </si>
  <si>
    <t>1번 보스 2단계 2번 박스 장신구 2~4성</t>
  </si>
  <si>
    <t>1번 보스 2단계 2번 박스 룬스톤 2~4성</t>
  </si>
  <si>
    <t>1번 보스 2단계 2번 박스 무기승급아이템</t>
  </si>
  <si>
    <t>1번 보스 2단계 2번 박스 골드</t>
  </si>
  <si>
    <t>1번 보스 2단계 2번 박스 젬</t>
  </si>
  <si>
    <t>1번 보스 2단계 2번 박스 정수아이템</t>
  </si>
  <si>
    <t>1번 보스 3단계 1번 박스 무기 2~4성</t>
  </si>
  <si>
    <t>1번 보스 3단계 1번 박스 방어구 2~4성</t>
  </si>
  <si>
    <t>1번 보스 3단계 1번 박스 장신구 2~4성</t>
  </si>
  <si>
    <t>1번 보스 3단계 1번 박스 룬스톤 2~4성</t>
  </si>
  <si>
    <t>1번 보스 3단계 1번 박스 무기승급아이템</t>
  </si>
  <si>
    <t>1번 보스 3단계 1번 박스 골드</t>
  </si>
  <si>
    <t>1번 보스 3단계 1번 박스 젬</t>
  </si>
  <si>
    <t>1번 보스 3단계 1번 박스 정수아이템</t>
  </si>
  <si>
    <t>1번 보스 3단계 2번 박스 무기 2~4성</t>
  </si>
  <si>
    <t>1번 보스 3단계 2번 박스 방어구 2~4성</t>
  </si>
  <si>
    <t>1번 보스 3단계 2번 박스 장신구 2~4성</t>
  </si>
  <si>
    <t>1번 보스 3단계 2번 박스 룬스톤 2~4성</t>
  </si>
  <si>
    <t>1번 보스 3단계 2번 박스 무기승급아이템</t>
  </si>
  <si>
    <t>1번 보스 3단계 2번 박스 골드</t>
  </si>
  <si>
    <t>1번 보스 3단계 2번 박스 젬</t>
  </si>
  <si>
    <t>1번 보스 3단계 2번 박스 정수아이템</t>
  </si>
  <si>
    <t>1번 보스 4단계 1번 박스 무기 2~4성</t>
  </si>
  <si>
    <t>1번 보스 4단계 1번 박스 방어구 2~4성</t>
  </si>
  <si>
    <t>1번 보스 4단계 1번 박스 장신구 2~4성</t>
  </si>
  <si>
    <t>1번 보스 4단계 1번 박스 룬스톤 2~4성</t>
  </si>
  <si>
    <t>1번 보스 4단계 1번 박스 무기승급아이템</t>
  </si>
  <si>
    <t>1번 보스 4단계 1번 박스 골드</t>
  </si>
  <si>
    <t>1번 보스 4단계 1번 박스 젬</t>
  </si>
  <si>
    <t>1번 보스 4단계 1번 박스 정수아이템</t>
  </si>
  <si>
    <t>1번 보스 4단계 2번 박스 무기 2~4성</t>
  </si>
  <si>
    <t>1번 보스 4단계 2번 박스 방어구 2~4성</t>
  </si>
  <si>
    <t>1번 보스 4단계 2번 박스 장신구 2~4성</t>
  </si>
  <si>
    <t>1번 보스 4단계 2번 박스 룬스톤 2~4성</t>
  </si>
  <si>
    <t>1번 보스 4단계 2번 박스 무기승급아이템</t>
  </si>
  <si>
    <t>1번 보스 4단계 2번 박스 골드</t>
  </si>
  <si>
    <t>1번 보스 4단계 2번 박스 젬</t>
  </si>
  <si>
    <t>1번 보스 4단계 2번 박스 정수아이템</t>
  </si>
  <si>
    <t>1번 보스 5단계 1번 박스 무기 2~4성</t>
  </si>
  <si>
    <t>1번 보스 5단계 1번 박스 방어구 2~4성</t>
  </si>
  <si>
    <t>1번 보스 5단계 1번 박스 장신구 2~4성</t>
  </si>
  <si>
    <t>1번 보스 5단계 1번 박스 룬스톤 2~4성</t>
  </si>
  <si>
    <t>1번 보스 5단계 1번 박스 무기승급아이템</t>
  </si>
  <si>
    <t>1번 보스 5단계 1번 박스 골드</t>
  </si>
  <si>
    <t>1번 보스 5단계 1번 박스 젬</t>
  </si>
  <si>
    <t>1번 보스 5단계 1번 박스 정수아이템</t>
  </si>
  <si>
    <t>1번 보스 5단계 2번 박스 무기 2~4성</t>
  </si>
  <si>
    <t>1번 보스 5단계 2번 박스 방어구 2~4성</t>
  </si>
  <si>
    <t>1번 보스 5단계 2번 박스 장신구 2~4성</t>
  </si>
  <si>
    <t>1번 보스 5단계 2번 박스 룬스톤 2~4성</t>
  </si>
  <si>
    <t>1번 보스 5단계 2번 박스 무기승급아이템</t>
  </si>
  <si>
    <t>1번 보스 5단계 2번 박스 골드</t>
  </si>
  <si>
    <t>1번 보스 5단계 2번 박스 젬</t>
  </si>
  <si>
    <t>1번 보스 5단계 2번 박스 정수아이템</t>
  </si>
  <si>
    <t>1번 보스 6단계 1번 박스 무기 2~4성</t>
  </si>
  <si>
    <t>1번 보스 6단계 1번 박스 방어구 2~4성</t>
  </si>
  <si>
    <t>1번 보스 6단계 1번 박스 장신구 2~4성</t>
  </si>
  <si>
    <t>1번 보스 6단계 1번 박스 룬스톤 2~4성</t>
  </si>
  <si>
    <t>1번 보스 6단계 1번 박스 무기승급아이템</t>
  </si>
  <si>
    <t>1번 보스 6단계 1번 박스 골드</t>
  </si>
  <si>
    <t>1번 보스 6단계 1번 박스 젬</t>
  </si>
  <si>
    <t>1번 보스 6단계 1번 박스 정수아이템</t>
  </si>
  <si>
    <t>1번 보스 6단계 2번 박스 무기 2~4성</t>
  </si>
  <si>
    <t>1번 보스 6단계 2번 박스 방어구 2~4성</t>
  </si>
  <si>
    <t>1번 보스 6단계 2번 박스 장신구 2~4성</t>
  </si>
  <si>
    <t>1번 보스 6단계 2번 박스 룬스톤 2~4성</t>
  </si>
  <si>
    <t>1번 보스 6단계 2번 박스 무기승급아이템</t>
  </si>
  <si>
    <t>1번 보스 6단계 2번 박스 골드</t>
  </si>
  <si>
    <t>1번 보스 6단계 2번 박스 젬</t>
  </si>
  <si>
    <t>1번 보스 6단계 2번 박스 정수아이템</t>
  </si>
  <si>
    <t>2번 보스 1단계 1번 박스 무기 2~4성</t>
  </si>
  <si>
    <t>2번 보스 1단계 1번 박스 방어구 2~4성</t>
  </si>
  <si>
    <t>2번 보스 1단계 1번 박스 장신구 2~4성</t>
  </si>
  <si>
    <t>2번 보스 1단계 1번 박스 룬스톤 2~4성</t>
  </si>
  <si>
    <t>2번 보스 1단계 1번 박스 방어구승급아이템</t>
  </si>
  <si>
    <t>2번 보스 1단계 1번 박스 골드</t>
  </si>
  <si>
    <t>2번 보스 1단계 1번 박스 젬</t>
  </si>
  <si>
    <t>2번 보스 1단계 1번 박스 정수아이템</t>
  </si>
  <si>
    <t>2번 보스 1단계 2번 박스 무기 2~4성</t>
  </si>
  <si>
    <t>2번 보스 1단계 2번 박스 방어구 2~4성</t>
  </si>
  <si>
    <t>2번 보스 1단계 2번 박스 장신구 2~4성</t>
  </si>
  <si>
    <t>2번 보스 1단계 2번 박스 룬스톤 2~4성</t>
  </si>
  <si>
    <t>2번 보스 1단계 2번 박스 방어구승급아이템</t>
  </si>
  <si>
    <t>2번 보스 1단계 2번 박스 골드</t>
  </si>
  <si>
    <t>2번 보스 1단계 2번 박스 젬</t>
  </si>
  <si>
    <t>2번 보스 1단계 2번 박스 정수아이템</t>
  </si>
  <si>
    <t>2번 보스 2단계 1번 박스 무기 2~4성</t>
  </si>
  <si>
    <t>2번 보스 2단계 1번 박스 방어구 2~4성</t>
  </si>
  <si>
    <t>2번 보스 2단계 1번 박스 장신구 2~4성</t>
  </si>
  <si>
    <t>2번 보스 2단계 1번 박스 룬스톤 2~4성</t>
  </si>
  <si>
    <t>2번 보스 2단계 1번 박스 방어구승급아이템</t>
  </si>
  <si>
    <t>2번 보스 2단계 1번 박스 골드</t>
  </si>
  <si>
    <t>2번 보스 2단계 1번 박스 젬</t>
  </si>
  <si>
    <t>2번 보스 2단계 1번 박스 정수아이템</t>
  </si>
  <si>
    <t>2번 보스 2단계 2번 박스 무기 2~4성</t>
  </si>
  <si>
    <t>2번 보스 2단계 2번 박스 방어구 2~4성</t>
  </si>
  <si>
    <t>2번 보스 2단계 2번 박스 장신구 2~4성</t>
  </si>
  <si>
    <t>2번 보스 2단계 2번 박스 룬스톤 2~4성</t>
  </si>
  <si>
    <t>2번 보스 2단계 2번 박스 방어구승급아이템</t>
  </si>
  <si>
    <t>2번 보스 2단계 2번 박스 골드</t>
  </si>
  <si>
    <t>2번 보스 2단계 2번 박스 젬</t>
  </si>
  <si>
    <t>2번 보스 2단계 2번 박스 정수아이템</t>
  </si>
  <si>
    <t>2번 보스 3단계 1번 박스 무기 2~4성</t>
  </si>
  <si>
    <t>2번 보스 3단계 1번 박스 방어구 2~4성</t>
  </si>
  <si>
    <t>2번 보스 3단계 1번 박스 장신구 2~4성</t>
  </si>
  <si>
    <t>2번 보스 3단계 1번 박스 룬스톤 2~4성</t>
  </si>
  <si>
    <t>2번 보스 3단계 1번 박스 방어구승급아이템</t>
  </si>
  <si>
    <t>2번 보스 3단계 1번 박스 골드</t>
  </si>
  <si>
    <t>2번 보스 3단계 1번 박스 젬</t>
  </si>
  <si>
    <t>2번 보스 3단계 1번 박스 정수아이템</t>
  </si>
  <si>
    <t>2번 보스 3단계 2번 박스 무기 2~4성</t>
  </si>
  <si>
    <t>2번 보스 3단계 2번 박스 방어구 2~4성</t>
  </si>
  <si>
    <t>2번 보스 3단계 2번 박스 장신구 2~4성</t>
  </si>
  <si>
    <t>2번 보스 3단계 2번 박스 룬스톤 2~4성</t>
  </si>
  <si>
    <t>2번 보스 3단계 2번 박스 방어구승급아이템</t>
  </si>
  <si>
    <t>2번 보스 3단계 2번 박스 골드</t>
  </si>
  <si>
    <t>2번 보스 3단계 2번 박스 젬</t>
  </si>
  <si>
    <t>2번 보스 3단계 2번 박스 정수아이템</t>
  </si>
  <si>
    <t>2번 보스 4단계 1번 박스 무기 2~4성</t>
  </si>
  <si>
    <t>2번 보스 4단계 1번 박스 방어구 2~4성</t>
  </si>
  <si>
    <t>2번 보스 4단계 1번 박스 장신구 2~4성</t>
  </si>
  <si>
    <t>2번 보스 4단계 1번 박스 룬스톤 2~4성</t>
  </si>
  <si>
    <t>2번 보스 4단계 1번 박스 방어구승급아이템</t>
  </si>
  <si>
    <t>2번 보스 4단계 1번 박스 골드</t>
  </si>
  <si>
    <t>2번 보스 4단계 1번 박스 젬</t>
  </si>
  <si>
    <t>2번 보스 4단계 1번 박스 정수아이템</t>
  </si>
  <si>
    <t>2번 보스 4단계 2번 박스 무기 2~4성</t>
  </si>
  <si>
    <t>2번 보스 4단계 2번 박스 방어구 2~4성</t>
  </si>
  <si>
    <t>2번 보스 4단계 2번 박스 장신구 2~4성</t>
  </si>
  <si>
    <t>2번 보스 4단계 2번 박스 룬스톤 2~4성</t>
  </si>
  <si>
    <t>2번 보스 4단계 2번 박스 방어구승급아이템</t>
  </si>
  <si>
    <t>2번 보스 4단계 2번 박스 골드</t>
  </si>
  <si>
    <t>2번 보스 4단계 2번 박스 젬</t>
  </si>
  <si>
    <t>2번 보스 4단계 2번 박스 정수아이템</t>
  </si>
  <si>
    <t>2번 보스 5단계 1번 박스 무기 2~4성</t>
  </si>
  <si>
    <t>2번 보스 5단계 1번 박스 방어구 2~4성</t>
  </si>
  <si>
    <t>2번 보스 5단계 1번 박스 장신구 2~4성</t>
  </si>
  <si>
    <t>2번 보스 5단계 1번 박스 룬스톤 2~4성</t>
  </si>
  <si>
    <t>2번 보스 5단계 1번 박스 방어구승급아이템</t>
  </si>
  <si>
    <t>2번 보스 5단계 1번 박스 골드</t>
  </si>
  <si>
    <t>2번 보스 5단계 1번 박스 젬</t>
  </si>
  <si>
    <t>2번 보스 5단계 1번 박스 정수아이템</t>
  </si>
  <si>
    <t>2번 보스 5단계 2번 박스 무기 2~4성</t>
  </si>
  <si>
    <t>2번 보스 5단계 2번 박스 방어구 2~4성</t>
  </si>
  <si>
    <t>2번 보스 5단계 2번 박스 장신구 2~4성</t>
  </si>
  <si>
    <t>2번 보스 5단계 2번 박스 룬스톤 2~4성</t>
  </si>
  <si>
    <t>2번 보스 5단계 2번 박스 방어구승급아이템</t>
  </si>
  <si>
    <t>2번 보스 5단계 2번 박스 골드</t>
  </si>
  <si>
    <t>2번 보스 5단계 2번 박스 젬</t>
  </si>
  <si>
    <t>2번 보스 5단계 2번 박스 정수아이템</t>
  </si>
  <si>
    <t>2번 보스 6단계 1번 박스 무기 2~4성</t>
  </si>
  <si>
    <t>2번 보스 6단계 1번 박스 방어구 2~4성</t>
  </si>
  <si>
    <t>2번 보스 6단계 1번 박스 장신구 2~4성</t>
  </si>
  <si>
    <t>2번 보스 6단계 1번 박스 룬스톤 2~4성</t>
  </si>
  <si>
    <t>2번 보스 6단계 1번 박스 방어구승급아이템</t>
  </si>
  <si>
    <t>2번 보스 6단계 1번 박스 골드</t>
  </si>
  <si>
    <t>2번 보스 6단계 1번 박스 젬</t>
  </si>
  <si>
    <t>2번 보스 6단계 1번 박스 정수아이템</t>
  </si>
  <si>
    <t>2번 보스 6단계 2번 박스 무기 2~4성</t>
  </si>
  <si>
    <t>2번 보스 6단계 2번 박스 방어구 2~4성</t>
  </si>
  <si>
    <t>2번 보스 6단계 2번 박스 장신구 2~4성</t>
  </si>
  <si>
    <t>2번 보스 6단계 2번 박스 룬스톤 2~4성</t>
  </si>
  <si>
    <t>2번 보스 6단계 2번 박스 방어구승급아이템</t>
  </si>
  <si>
    <t>2번 보스 6단계 2번 박스 골드</t>
  </si>
  <si>
    <t>2번 보스 6단계 2번 박스 젬</t>
  </si>
  <si>
    <t>2번 보스 6단계 2번 박스 정수아이템</t>
  </si>
  <si>
    <t>3번 보스 1단계 1번 박스 무기 2~4성</t>
  </si>
  <si>
    <t>3번 보스 1단계 1번 박스 방어구 2~4성</t>
  </si>
  <si>
    <t>3번 보스 1단계 1번 박스 장신구 2~4성</t>
  </si>
  <si>
    <t>3번 보스 1단계 1번 박스 룬스톤 2~4성</t>
  </si>
  <si>
    <t>3번 보스 1단계 1번 박스 장신구승급아이템</t>
  </si>
  <si>
    <t>3번 보스 1단계 1번 박스 골드</t>
  </si>
  <si>
    <t>3번 보스 1단계 1번 박스 젬</t>
  </si>
  <si>
    <t>3번 보스 1단계 1번 박스 정수아이템</t>
  </si>
  <si>
    <t>3번 보스 1단계 2번 박스 무기 2~4성</t>
  </si>
  <si>
    <t>3번 보스 1단계 2번 박스 방어구 2~4성</t>
  </si>
  <si>
    <t>3번 보스 1단계 2번 박스 장신구 2~4성</t>
  </si>
  <si>
    <t>3번 보스 1단계 2번 박스 룬스톤 2~4성</t>
  </si>
  <si>
    <t>3번 보스 1단계 2번 박스 장신구승급아이템</t>
  </si>
  <si>
    <t>3번 보스 1단계 2번 박스 골드</t>
  </si>
  <si>
    <t>3번 보스 1단계 2번 박스 젬</t>
  </si>
  <si>
    <t>3번 보스 1단계 2번 박스 정수아이템</t>
  </si>
  <si>
    <t>3번 보스 2단계 1번 박스 무기 2~4성</t>
  </si>
  <si>
    <t>3번 보스 2단계 1번 박스 방어구 2~4성</t>
  </si>
  <si>
    <t>3번 보스 2단계 1번 박스 장신구 2~4성</t>
  </si>
  <si>
    <t>3번 보스 2단계 1번 박스 룬스톤 2~4성</t>
  </si>
  <si>
    <t>3번 보스 2단계 1번 박스 장신구승급아이템</t>
  </si>
  <si>
    <t>3번 보스 2단계 1번 박스 골드</t>
  </si>
  <si>
    <t>3번 보스 2단계 1번 박스 젬</t>
  </si>
  <si>
    <t>3번 보스 2단계 1번 박스 정수아이템</t>
  </si>
  <si>
    <t>3번 보스 2단계 2번 박스 무기 2~4성</t>
  </si>
  <si>
    <t>3번 보스 2단계 2번 박스 방어구 2~4성</t>
  </si>
  <si>
    <t>3번 보스 2단계 2번 박스 장신구 2~4성</t>
  </si>
  <si>
    <t>3번 보스 2단계 2번 박스 룬스톤 2~4성</t>
  </si>
  <si>
    <t>3번 보스 2단계 2번 박스 장신구승급아이템</t>
  </si>
  <si>
    <t>3번 보스 2단계 2번 박스 골드</t>
  </si>
  <si>
    <t>3번 보스 2단계 2번 박스 젬</t>
  </si>
  <si>
    <t>3번 보스 2단계 2번 박스 정수아이템</t>
  </si>
  <si>
    <t>3번 보스 3단계 1번 박스 무기 2~4성</t>
  </si>
  <si>
    <t>3번 보스 3단계 1번 박스 방어구 2~4성</t>
  </si>
  <si>
    <t>3번 보스 3단계 1번 박스 장신구 2~4성</t>
  </si>
  <si>
    <t>3번 보스 3단계 1번 박스 룬스톤 2~4성</t>
  </si>
  <si>
    <t>3번 보스 3단계 1번 박스 장신구승급아이템</t>
  </si>
  <si>
    <t>3번 보스 3단계 1번 박스 골드</t>
  </si>
  <si>
    <t>3번 보스 3단계 1번 박스 젬</t>
  </si>
  <si>
    <t>3번 보스 3단계 1번 박스 정수아이템</t>
  </si>
  <si>
    <t>3번 보스 3단계 2번 박스 무기 2~4성</t>
  </si>
  <si>
    <t>3번 보스 3단계 2번 박스 방어구 2~4성</t>
  </si>
  <si>
    <t>3번 보스 3단계 2번 박스 장신구 2~4성</t>
  </si>
  <si>
    <t>3번 보스 3단계 2번 박스 룬스톤 2~4성</t>
  </si>
  <si>
    <t>3번 보스 3단계 2번 박스 장신구승급아이템</t>
  </si>
  <si>
    <t>3번 보스 3단계 2번 박스 골드</t>
  </si>
  <si>
    <t>3번 보스 3단계 2번 박스 젬</t>
  </si>
  <si>
    <t>3번 보스 3단계 2번 박스 정수아이템</t>
  </si>
  <si>
    <t>3번 보스 4단계 1번 박스 무기 2~4성</t>
  </si>
  <si>
    <t>3번 보스 4단계 1번 박스 방어구 2~4성</t>
  </si>
  <si>
    <t>3번 보스 4단계 1번 박스 장신구 2~4성</t>
  </si>
  <si>
    <t>3번 보스 4단계 1번 박스 룬스톤 2~4성</t>
  </si>
  <si>
    <t>3번 보스 4단계 1번 박스 장신구승급아이템</t>
  </si>
  <si>
    <t>3번 보스 4단계 1번 박스 골드</t>
  </si>
  <si>
    <t>3번 보스 4단계 1번 박스 젬</t>
  </si>
  <si>
    <t>3번 보스 4단계 1번 박스 정수아이템</t>
  </si>
  <si>
    <t>3번 보스 4단계 2번 박스 무기 2~4성</t>
  </si>
  <si>
    <t>3번 보스 4단계 2번 박스 방어구 2~4성</t>
  </si>
  <si>
    <t>3번 보스 4단계 2번 박스 장신구 2~4성</t>
  </si>
  <si>
    <t>3번 보스 4단계 2번 박스 룬스톤 2~4성</t>
  </si>
  <si>
    <t>3번 보스 4단계 2번 박스 장신구승급아이템</t>
  </si>
  <si>
    <t>3번 보스 4단계 2번 박스 골드</t>
  </si>
  <si>
    <t>3번 보스 4단계 2번 박스 젬</t>
  </si>
  <si>
    <t>3번 보스 4단계 2번 박스 정수아이템</t>
  </si>
  <si>
    <t>3번 보스 5단계 1번 박스 무기 2~4성</t>
  </si>
  <si>
    <t>3번 보스 5단계 1번 박스 방어구 2~4성</t>
  </si>
  <si>
    <t>3번 보스 5단계 1번 박스 장신구 2~4성</t>
  </si>
  <si>
    <t>3번 보스 5단계 1번 박스 룬스톤 2~4성</t>
  </si>
  <si>
    <t>3번 보스 5단계 1번 박스 장신구승급아이템</t>
  </si>
  <si>
    <t>3번 보스 5단계 1번 박스 골드</t>
  </si>
  <si>
    <t>3번 보스 5단계 1번 박스 젬</t>
  </si>
  <si>
    <t>3번 보스 5단계 1번 박스 정수아이템</t>
  </si>
  <si>
    <t>3번 보스 5단계 2번 박스 무기 2~4성</t>
  </si>
  <si>
    <t>3번 보스 5단계 2번 박스 방어구 2~4성</t>
  </si>
  <si>
    <t>3번 보스 5단계 2번 박스 장신구 2~4성</t>
  </si>
  <si>
    <t>3번 보스 5단계 2번 박스 룬스톤 2~4성</t>
  </si>
  <si>
    <t>3번 보스 5단계 2번 박스 장신구승급아이템</t>
  </si>
  <si>
    <t>3번 보스 5단계 2번 박스 골드</t>
  </si>
  <si>
    <t>3번 보스 5단계 2번 박스 젬</t>
  </si>
  <si>
    <t>3번 보스 5단계 2번 박스 정수아이템</t>
  </si>
  <si>
    <t>3번 보스 6단계 1번 박스 무기 2~4성</t>
  </si>
  <si>
    <t>3번 보스 6단계 1번 박스 방어구 2~4성</t>
  </si>
  <si>
    <t>3번 보스 6단계 1번 박스 장신구 2~4성</t>
  </si>
  <si>
    <t>3번 보스 6단계 1번 박스 룬스톤 2~4성</t>
  </si>
  <si>
    <t>3번 보스 6단계 1번 박스 장신구승급아이템</t>
  </si>
  <si>
    <t>3번 보스 6단계 1번 박스 골드</t>
  </si>
  <si>
    <t>3번 보스 6단계 1번 박스 젬</t>
  </si>
  <si>
    <t>3번 보스 6단계 1번 박스 정수아이템</t>
  </si>
  <si>
    <t>3번 보스 6단계 2번 박스 무기 2~4성</t>
  </si>
  <si>
    <t>3번 보스 6단계 2번 박스 방어구 2~4성</t>
  </si>
  <si>
    <t>3번 보스 6단계 2번 박스 장신구 2~4성</t>
  </si>
  <si>
    <t>3번 보스 6단계 2번 박스 룬스톤 2~4성</t>
  </si>
  <si>
    <t>3번 보스 6단계 2번 박스 장신구승급아이템</t>
  </si>
  <si>
    <t>3번 보스 6단계 2번 박스 골드</t>
  </si>
  <si>
    <t>3번 보스 6단계 2번 박스 젬</t>
  </si>
  <si>
    <t>3번 보스 6단계 2번 박스 정수아이템</t>
  </si>
  <si>
    <t>루비 열쇠 뽑기</t>
  </si>
  <si>
    <t>루비전용 룬스톤 뽑기Ⅰ</t>
  </si>
  <si>
    <t>루비전용 룬스톤 뽑기Ⅱ</t>
  </si>
  <si>
    <t>[일반][녹스]3~6성 무기 뽑기권 (일반3성)</t>
  </si>
  <si>
    <t>[일반][녹스]3~6성 무기 뽑기권 (일반4성)</t>
  </si>
  <si>
    <t>[일반][녹스]3~6성 무기 뽑기권 (일반5성)</t>
  </si>
  <si>
    <t>[일반][녹스]3~6성 무기 뽑기권 (일반6성)</t>
  </si>
  <si>
    <t>[일반][녹스]3~6성 무기 뽑기권 (녹스4성)</t>
  </si>
  <si>
    <t>[일반][녹스]3~6성 무기 뽑기권 (녹스5성)</t>
  </si>
  <si>
    <t>[일반][녹스]3~6성 무기 뽑기권 (녹스6성)</t>
  </si>
  <si>
    <t>[일반][녹스]3~6성 무기 뽑기권 보너스</t>
  </si>
  <si>
    <t>[일반][녹스]3~6성 방어구 뽑기권 (일반3성)</t>
  </si>
  <si>
    <t>[일반][녹스]3~6성 방어구 뽑기권 (일반4성)</t>
  </si>
  <si>
    <t>[일반][녹스]3~6성 방어구 뽑기권 (일반5성)</t>
  </si>
  <si>
    <t>[일반][녹스]3~6성 방어구 뽑기권 (일반6성)</t>
  </si>
  <si>
    <t>[일반][녹스]3~6성 방어구 뽑기권 (녹스4성)</t>
  </si>
  <si>
    <t>[일반][녹스]3~6성 방어구 뽑기권 (녹스5성)</t>
  </si>
  <si>
    <t>[일반][녹스]3~6성 방어구 뽑기권 (녹스6성)</t>
  </si>
  <si>
    <t>[일반][녹스]3~6성 방어구 뽑기권 보너스</t>
  </si>
  <si>
    <t>[일반][녹스]3~6성 장신구 뽑기권 (일반3성)</t>
  </si>
  <si>
    <t>[일반][녹스]3~6성 장신구 뽑기권 (일반4성)</t>
  </si>
  <si>
    <t>[일반][녹스]3~6성 장신구 뽑기권 (일반5성)</t>
  </si>
  <si>
    <t>[일반][녹스]3~6성 장신구 뽑기권 (일반6성)</t>
  </si>
  <si>
    <t>[일반][녹스]3~6성 장신구 뽑기권 (녹스4성)</t>
  </si>
  <si>
    <t>[일반][녹스]3~6성 장신구 뽑기권 (녹스5성)</t>
  </si>
  <si>
    <t>[일반][녹스]3~6성 장신구 뽑기권 (녹스6성)</t>
  </si>
  <si>
    <t>[일반][녹스]3~6성 장신구 뽑기권 보너스</t>
  </si>
  <si>
    <t>보이드의 무기 소환권2 4성 무기 일반</t>
  </si>
  <si>
    <t>보이드의 무기 소환권2 4성 무기 녹스</t>
  </si>
  <si>
    <t>보이드의 무기 소환권2 5성 무기 일반</t>
  </si>
  <si>
    <t>보이드의 무기 소환권2 5성 무기 녹스</t>
  </si>
  <si>
    <t>보이드의 무기 소환권2 6성 무기 일반</t>
  </si>
  <si>
    <t>보이드의 무기 소환권2 6성 무기 녹스</t>
  </si>
  <si>
    <t>보이드의 무기 소환권2 7성 무기 일반</t>
  </si>
  <si>
    <t>보이드의 무기 소환권2 7성 무기 녹스</t>
  </si>
  <si>
    <t>[녹스] 4성 무기 소환권(초월업적보상 새크리드제외)</t>
  </si>
  <si>
    <t>고대 방어구 재료소환권</t>
  </si>
  <si>
    <t>고대 장신구 재료소환권</t>
  </si>
  <si>
    <t>[녹스] 4성 장비 소환권 4성 무기</t>
  </si>
  <si>
    <t>[녹스] 4성 장비 소환권 4성 방어구</t>
  </si>
  <si>
    <t>[녹스] 4성 장비 소환권 4성 장신구</t>
  </si>
  <si>
    <t>장비 뽑기</t>
    <phoneticPr fontId="6" type="noConversion"/>
  </si>
  <si>
    <t xml:space="preserve">계정 제재 </t>
    <phoneticPr fontId="6" type="noConversion"/>
  </si>
  <si>
    <t>운영툴 제재 대상 즉시 처리</t>
    <phoneticPr fontId="6" type="noConversion"/>
  </si>
  <si>
    <t xml:space="preserve">운영툴 제재 대상 처리 시 관련 메시지 팝업 처리 </t>
    <phoneticPr fontId="6" type="noConversion"/>
  </si>
  <si>
    <t>퀘스트 보상</t>
    <phoneticPr fontId="6" type="noConversion"/>
  </si>
  <si>
    <t>서버리스트 Tag 처리 : Hot , New  서버 태그 처리</t>
    <phoneticPr fontId="6" type="noConversion"/>
  </si>
  <si>
    <t>고급 장비 뽑기 확률 조정 : 등급간 확률 상향, 녹스 확률 상향 (20170525_ShopGachaGradeGroup 참고)</t>
    <phoneticPr fontId="6" type="noConversion"/>
  </si>
  <si>
    <t xml:space="preserve">고급 장비 뽑기 10+1 이미지 수정 : 확률UP 마크 </t>
    <phoneticPr fontId="6" type="noConversion"/>
  </si>
  <si>
    <t>Quest List</t>
    <phoneticPr fontId="6" type="noConversion"/>
  </si>
  <si>
    <t>Paly Mode</t>
    <phoneticPr fontId="6" type="noConversion"/>
  </si>
  <si>
    <t>Paly Act</t>
    <phoneticPr fontId="6" type="noConversion"/>
  </si>
  <si>
    <t>개선 전</t>
    <phoneticPr fontId="6" type="noConversion"/>
  </si>
  <si>
    <t>개선 후</t>
    <phoneticPr fontId="6" type="noConversion"/>
  </si>
  <si>
    <t>총 단가</t>
    <phoneticPr fontId="6" type="noConversion"/>
  </si>
  <si>
    <t>보상1 종류</t>
    <phoneticPr fontId="6" type="noConversion"/>
  </si>
  <si>
    <t>수량</t>
    <phoneticPr fontId="6" type="noConversion"/>
  </si>
  <si>
    <t>보상2 종류</t>
    <phoneticPr fontId="6" type="noConversion"/>
  </si>
  <si>
    <t>골드</t>
    <phoneticPr fontId="6" type="noConversion"/>
  </si>
  <si>
    <t>열쇠</t>
  </si>
  <si>
    <t>1-1</t>
    <phoneticPr fontId="6" type="noConversion"/>
  </si>
  <si>
    <t>Dungeon</t>
  </si>
  <si>
    <t>1-3</t>
  </si>
  <si>
    <t>아이템 증가권</t>
  </si>
  <si>
    <t>3성 무기 소환권</t>
    <phoneticPr fontId="6" type="noConversion"/>
  </si>
  <si>
    <t>1-2</t>
  </si>
  <si>
    <t>1-4</t>
  </si>
  <si>
    <t>정수</t>
  </si>
  <si>
    <t>1-5</t>
  </si>
  <si>
    <t>우정포인트</t>
  </si>
  <si>
    <t>1-6</t>
  </si>
  <si>
    <t>EliteDungeon</t>
  </si>
  <si>
    <t>조력자 조각 - 피구르</t>
  </si>
  <si>
    <t>조력자 조각 - 피구르</t>
    <phoneticPr fontId="6" type="noConversion"/>
  </si>
  <si>
    <t>정수</t>
    <phoneticPr fontId="6" type="noConversion"/>
  </si>
  <si>
    <t>1-7</t>
  </si>
  <si>
    <t>1-7</t>
    <phoneticPr fontId="6" type="noConversion"/>
  </si>
  <si>
    <t>1-8</t>
  </si>
  <si>
    <t>1-9</t>
  </si>
  <si>
    <t>조력자 물약 - 중형</t>
  </si>
  <si>
    <t>1-10</t>
  </si>
  <si>
    <t>SkillRegistration / Dungeon</t>
    <phoneticPr fontId="6" type="noConversion"/>
  </si>
  <si>
    <t>골드 증가권</t>
  </si>
  <si>
    <t>2-1</t>
    <phoneticPr fontId="6" type="noConversion"/>
  </si>
  <si>
    <t>ItemDecompose / ItemUpgrade</t>
    <phoneticPr fontId="6" type="noConversion"/>
  </si>
  <si>
    <t>아이템 분해 / 강화</t>
    <phoneticPr fontId="6" type="noConversion"/>
  </si>
  <si>
    <t>경험치 2배 증가권</t>
  </si>
  <si>
    <t>2-2</t>
  </si>
  <si>
    <t>ServantWindow</t>
  </si>
  <si>
    <t>골드 2배 증가권</t>
  </si>
  <si>
    <t>2-3</t>
  </si>
  <si>
    <t>PassiveSkillUpgrade / Dungeon</t>
    <phoneticPr fontId="6" type="noConversion"/>
  </si>
  <si>
    <t>2-3</t>
    <phoneticPr fontId="6" type="noConversion"/>
  </si>
  <si>
    <t>2-4</t>
  </si>
  <si>
    <t>ParticularGoodsPurchase / Dungeon</t>
    <phoneticPr fontId="6" type="noConversion"/>
  </si>
  <si>
    <t>2-5</t>
  </si>
  <si>
    <t>2-6</t>
  </si>
  <si>
    <t>WeeklyStageWindow</t>
  </si>
  <si>
    <t>요일던전</t>
    <phoneticPr fontId="6" type="noConversion"/>
  </si>
  <si>
    <t>조력자 조각 - 수페르모</t>
  </si>
  <si>
    <t>2-7</t>
  </si>
  <si>
    <t>2-7</t>
    <phoneticPr fontId="6" type="noConversion"/>
  </si>
  <si>
    <t>2-8</t>
  </si>
  <si>
    <t>녹스 영혼석</t>
    <phoneticPr fontId="6" type="noConversion"/>
  </si>
  <si>
    <t>2-9</t>
  </si>
  <si>
    <t>녹스 무기 주문서</t>
    <phoneticPr fontId="6" type="noConversion"/>
  </si>
  <si>
    <t>칭호등록권</t>
    <phoneticPr fontId="6" type="noConversion"/>
  </si>
  <si>
    <t>2-10</t>
  </si>
  <si>
    <t>3성 방어구 소환권</t>
    <phoneticPr fontId="6" type="noConversion"/>
  </si>
  <si>
    <t>4성 방어구 소환권</t>
    <phoneticPr fontId="6" type="noConversion"/>
  </si>
  <si>
    <t>녹스 갑옷 주문서</t>
    <phoneticPr fontId="6" type="noConversion"/>
  </si>
  <si>
    <t>3-1</t>
    <phoneticPr fontId="6" type="noConversion"/>
  </si>
  <si>
    <t>3-2</t>
  </si>
  <si>
    <t>1성 무기 소환권</t>
    <phoneticPr fontId="6" type="noConversion"/>
  </si>
  <si>
    <t>3-3</t>
  </si>
  <si>
    <t>2성 무기 소환권</t>
    <phoneticPr fontId="6" type="noConversion"/>
  </si>
  <si>
    <t>3-4</t>
  </si>
  <si>
    <t>3-5</t>
  </si>
  <si>
    <t>Dialogue / Dungeon</t>
    <phoneticPr fontId="6" type="noConversion"/>
  </si>
  <si>
    <t>3-6</t>
  </si>
  <si>
    <t>조력자 조각 - 드레이크</t>
    <phoneticPr fontId="6" type="noConversion"/>
  </si>
  <si>
    <t>3-7</t>
  </si>
  <si>
    <t>1성 방어구 소환권</t>
    <phoneticPr fontId="6" type="noConversion"/>
  </si>
  <si>
    <t>3-8</t>
  </si>
  <si>
    <t>Dialogue</t>
  </si>
  <si>
    <t>세트아이템</t>
    <phoneticPr fontId="6" type="noConversion"/>
  </si>
  <si>
    <t>2성 방어구 소환권</t>
    <phoneticPr fontId="6" type="noConversion"/>
  </si>
  <si>
    <t>3-9</t>
  </si>
  <si>
    <t>GuildWindow</t>
  </si>
  <si>
    <t>3-10</t>
  </si>
  <si>
    <t>3-10</t>
    <phoneticPr fontId="6" type="noConversion"/>
  </si>
  <si>
    <t>3성 장신구 소환권</t>
    <phoneticPr fontId="6" type="noConversion"/>
  </si>
  <si>
    <t>4성 장신구 소환권</t>
    <phoneticPr fontId="6" type="noConversion"/>
  </si>
  <si>
    <t>4-1</t>
    <phoneticPr fontId="6" type="noConversion"/>
  </si>
  <si>
    <t>4-1</t>
  </si>
  <si>
    <t>4-2</t>
  </si>
  <si>
    <t>1성 장신구 소환권</t>
    <phoneticPr fontId="6" type="noConversion"/>
  </si>
  <si>
    <t>4-3</t>
  </si>
  <si>
    <t>2성 장신구 소환권</t>
    <phoneticPr fontId="6" type="noConversion"/>
  </si>
  <si>
    <t>4-4</t>
  </si>
  <si>
    <t>4-5</t>
  </si>
  <si>
    <t>4-6</t>
  </si>
  <si>
    <t>5성 장신구 소환권</t>
    <phoneticPr fontId="6" type="noConversion"/>
  </si>
  <si>
    <t>4-7</t>
  </si>
  <si>
    <t>2성 룬스톤 소환권</t>
    <phoneticPr fontId="6" type="noConversion"/>
  </si>
  <si>
    <t>4-8</t>
  </si>
  <si>
    <t>4-9</t>
  </si>
  <si>
    <t>룬스톤</t>
    <phoneticPr fontId="6" type="noConversion"/>
  </si>
  <si>
    <t>조력자 물약 - 대형</t>
  </si>
  <si>
    <t>4-10</t>
  </si>
  <si>
    <t>3성 룬스톤 소환권</t>
    <phoneticPr fontId="6" type="noConversion"/>
  </si>
  <si>
    <t>4성 룬스톤 소환권</t>
    <phoneticPr fontId="6" type="noConversion"/>
  </si>
  <si>
    <t>5-1</t>
    <phoneticPr fontId="6" type="noConversion"/>
  </si>
  <si>
    <t>4성~7성 무기 소환권</t>
  </si>
  <si>
    <t>5-2</t>
  </si>
  <si>
    <t>PvP</t>
  </si>
  <si>
    <t>5-3</t>
  </si>
  <si>
    <t>조력자 물약 - 중형</t>
    <phoneticPr fontId="6" type="noConversion"/>
  </si>
  <si>
    <t>5-4</t>
  </si>
  <si>
    <t>균열</t>
    <phoneticPr fontId="6" type="noConversion"/>
  </si>
  <si>
    <t>조력자 물약 - 대형</t>
    <phoneticPr fontId="6" type="noConversion"/>
  </si>
  <si>
    <t>5-5</t>
  </si>
  <si>
    <t>조력자 물약 - 초대형</t>
    <phoneticPr fontId="6" type="noConversion"/>
  </si>
  <si>
    <t>5-6</t>
  </si>
  <si>
    <t>초월</t>
    <phoneticPr fontId="6" type="noConversion"/>
  </si>
  <si>
    <t>조력자 조각 - 레글리스</t>
  </si>
  <si>
    <t>5-7</t>
  </si>
  <si>
    <t>5-8</t>
  </si>
  <si>
    <t>수호석</t>
    <phoneticPr fontId="6" type="noConversion"/>
  </si>
  <si>
    <t>조력자 조각 - 베아루스</t>
  </si>
  <si>
    <t>5-9</t>
  </si>
  <si>
    <t>5-10</t>
  </si>
  <si>
    <t>4성 무기 소환권</t>
    <phoneticPr fontId="6" type="noConversion"/>
  </si>
  <si>
    <t>5성 무기 소환권</t>
    <phoneticPr fontId="6" type="noConversion"/>
  </si>
  <si>
    <t>조력자 조각 - 쿠르크</t>
  </si>
  <si>
    <t>6-1</t>
    <phoneticPr fontId="6" type="noConversion"/>
  </si>
  <si>
    <t>조력자 조각 - 쿠이안</t>
  </si>
  <si>
    <t>6-2</t>
  </si>
  <si>
    <t>조력자 조각 - 루스트룸</t>
    <phoneticPr fontId="6" type="noConversion"/>
  </si>
  <si>
    <t>6-3</t>
  </si>
  <si>
    <t>6-4</t>
  </si>
  <si>
    <t>조력자 조각 - 로켈토즈</t>
  </si>
  <si>
    <t>6-5</t>
  </si>
  <si>
    <t>조력자 조각 - 케라버그</t>
  </si>
  <si>
    <t>6-6</t>
  </si>
  <si>
    <t>조력자 조각 - 헤르케리움</t>
  </si>
  <si>
    <t>6-7</t>
  </si>
  <si>
    <t>조력자 조각 - 프리겔리두즈</t>
  </si>
  <si>
    <t>6-8</t>
  </si>
  <si>
    <t>조력자 조각 - 퀸투스</t>
  </si>
  <si>
    <t>6-9</t>
  </si>
  <si>
    <t>조력자 조각 - 페르페투스</t>
    <phoneticPr fontId="6" type="noConversion"/>
  </si>
  <si>
    <t>6-10</t>
  </si>
  <si>
    <t>5성 방어구 소환권</t>
    <phoneticPr fontId="6" type="noConversion"/>
  </si>
  <si>
    <t>7-1</t>
    <phoneticPr fontId="6" type="noConversion"/>
  </si>
  <si>
    <t>7-2</t>
  </si>
  <si>
    <t>7-3</t>
  </si>
  <si>
    <t>7-4</t>
  </si>
  <si>
    <t>수호석 고유 능력</t>
    <phoneticPr fontId="6" type="noConversion"/>
  </si>
  <si>
    <t>7-5</t>
  </si>
  <si>
    <t>7-5</t>
    <phoneticPr fontId="6" type="noConversion"/>
  </si>
  <si>
    <t>7-6</t>
  </si>
  <si>
    <t>7-7</t>
  </si>
  <si>
    <t>7-8</t>
  </si>
  <si>
    <t>7-9</t>
  </si>
  <si>
    <t>조력자 물약 - 초대형</t>
  </si>
  <si>
    <t>7-10</t>
  </si>
  <si>
    <t>5~7성 장신구 소환권</t>
    <phoneticPr fontId="6" type="noConversion"/>
  </si>
  <si>
    <t>8-1</t>
    <phoneticPr fontId="6" type="noConversion"/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</si>
  <si>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</si>
  <si>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</si>
  <si>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</si>
  <si>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</si>
  <si>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</si>
  <si>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</si>
  <si>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</si>
  <si>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</si>
  <si>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</si>
  <si>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5성 룬스톤 소환권</t>
    <phoneticPr fontId="6" type="noConversion"/>
  </si>
  <si>
    <t>5~7성 룬스톤 소환권</t>
    <phoneticPr fontId="6" type="noConversion"/>
  </si>
  <si>
    <t>9-1</t>
    <phoneticPr fontId="6" type="noConversion"/>
  </si>
  <si>
    <t>9-2</t>
    <phoneticPr fontId="6" type="noConversion"/>
  </si>
  <si>
    <t>9-3</t>
  </si>
  <si>
    <t>9-4</t>
  </si>
  <si>
    <t>9-5</t>
  </si>
  <si>
    <t>9-6</t>
  </si>
  <si>
    <t>조력자 조각 - 로켈토즈</t>
    <phoneticPr fontId="6" type="noConversion"/>
  </si>
  <si>
    <t>9-7</t>
  </si>
  <si>
    <t>9-8</t>
  </si>
  <si>
    <t>9-9</t>
  </si>
  <si>
    <t>9-10</t>
  </si>
  <si>
    <t>퀘스트 보상 재설정 ( 20170525_퀘스트 보상 개선 참고)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</si>
</sst>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  <numFmt numFmtId="187" formatCode="_-* #,##0_-;\-* #,##0_-;_-* &quot;-&quot;??_-;_-@_-"/>
    <numFmt numFmtId="188" formatCode="0.0000_ "/>
    <numFmt numFmtId="189" formatCode="&quot;₩&quot;#,##0"/>
    <numFmt numFmtId="190" formatCode="&quot;₩&quot;#,##0_);[Red]\(&quot;₩&quot;#,##0\)"/>
  </numFmts>
  <fonts count="10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0"/>
      <color indexed="30"/>
      <name val="맑은 고딕"/>
      <family val="3"/>
      <charset val="129"/>
    </font>
  </fonts>
  <fills count="8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A868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979FF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</fills>
  <borders count="12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</cellStyleXfs>
  <cellXfs count="1376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103" fillId="0" borderId="0" xfId="0" applyFont="1">
      <alignment vertical="center"/>
    </xf>
    <xf numFmtId="0" fontId="104" fillId="0" borderId="0" xfId="0" applyFont="1" applyBorder="1">
      <alignment vertical="center"/>
    </xf>
    <xf numFmtId="0" fontId="104" fillId="0" borderId="0" xfId="0" applyFont="1">
      <alignment vertical="center"/>
    </xf>
    <xf numFmtId="0" fontId="105" fillId="0" borderId="10" xfId="0" applyFont="1" applyBorder="1">
      <alignment vertical="center"/>
    </xf>
    <xf numFmtId="0" fontId="104" fillId="0" borderId="11" xfId="0" applyFont="1" applyBorder="1">
      <alignment vertical="center"/>
    </xf>
    <xf numFmtId="0" fontId="103" fillId="0" borderId="0" xfId="0" applyFont="1" applyAlignment="1">
      <alignment vertical="center"/>
    </xf>
    <xf numFmtId="187" fontId="106" fillId="0" borderId="0" xfId="0" applyNumberFormat="1" applyFont="1">
      <alignment vertical="center"/>
    </xf>
    <xf numFmtId="0" fontId="2" fillId="0" borderId="0" xfId="12" applyFont="1">
      <alignment vertical="center"/>
    </xf>
    <xf numFmtId="0" fontId="22" fillId="6" borderId="105" xfId="9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right" vertical="center"/>
    </xf>
    <xf numFmtId="0" fontId="22" fillId="24" borderId="105" xfId="9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right" vertical="center"/>
    </xf>
    <xf numFmtId="0" fontId="2" fillId="0" borderId="0" xfId="12" applyFont="1" applyAlignment="1">
      <alignment horizontal="center" vertical="center"/>
    </xf>
    <xf numFmtId="49" fontId="22" fillId="6" borderId="104" xfId="9" applyNumberFormat="1" applyFont="1" applyBorder="1" applyAlignment="1">
      <alignment horizontal="right" vertical="center"/>
    </xf>
    <xf numFmtId="49" fontId="22" fillId="6" borderId="106" xfId="9" applyNumberFormat="1" applyFont="1" applyBorder="1" applyAlignment="1">
      <alignment horizontal="center" vertical="center"/>
    </xf>
    <xf numFmtId="49" fontId="22" fillId="6" borderId="105" xfId="9" applyNumberFormat="1" applyFont="1" applyFill="1" applyBorder="1" applyAlignment="1">
      <alignment horizontal="right" vertical="center"/>
    </xf>
    <xf numFmtId="0" fontId="22" fillId="6" borderId="105" xfId="12" applyFont="1" applyFill="1" applyBorder="1" applyAlignment="1">
      <alignment horizontal="right" vertical="center"/>
    </xf>
    <xf numFmtId="0" fontId="22" fillId="9" borderId="105" xfId="9" applyFont="1" applyFill="1" applyBorder="1" applyAlignment="1">
      <alignment horizontal="center" vertical="center"/>
    </xf>
    <xf numFmtId="0" fontId="24" fillId="33" borderId="105" xfId="9" applyFont="1" applyFill="1" applyBorder="1" applyAlignment="1">
      <alignment horizontal="center" vertical="center"/>
    </xf>
    <xf numFmtId="49" fontId="22" fillId="74" borderId="105" xfId="9" applyNumberFormat="1" applyFont="1" applyFill="1" applyBorder="1" applyAlignment="1">
      <alignment horizontal="center" vertical="center"/>
    </xf>
    <xf numFmtId="49" fontId="22" fillId="74" borderId="106" xfId="9" applyNumberFormat="1" applyFont="1" applyFill="1" applyBorder="1" applyAlignment="1">
      <alignment horizontal="center" vertical="center"/>
    </xf>
    <xf numFmtId="0" fontId="22" fillId="33" borderId="105" xfId="12" applyFont="1" applyFill="1" applyBorder="1" applyAlignment="1">
      <alignment horizontal="right" vertical="center"/>
    </xf>
    <xf numFmtId="49" fontId="38" fillId="9" borderId="105" xfId="9" applyNumberFormat="1" applyFont="1" applyFill="1" applyBorder="1" applyAlignment="1">
      <alignment horizontal="center" vertical="center"/>
    </xf>
    <xf numFmtId="49" fontId="38" fillId="9" borderId="106" xfId="9" applyNumberFormat="1" applyFont="1" applyFill="1" applyBorder="1" applyAlignment="1">
      <alignment horizontal="center" vertical="center"/>
    </xf>
    <xf numFmtId="0" fontId="38" fillId="9" borderId="105" xfId="12" applyFont="1" applyFill="1" applyBorder="1" applyAlignment="1">
      <alignment horizontal="right" vertical="center"/>
    </xf>
    <xf numFmtId="0" fontId="0" fillId="0" borderId="107" xfId="0" applyFont="1" applyBorder="1">
      <alignment vertical="center"/>
    </xf>
    <xf numFmtId="0" fontId="22" fillId="27" borderId="108" xfId="26" applyNumberFormat="1" applyFont="1" applyFill="1" applyBorder="1" applyAlignment="1">
      <alignment horizontal="center" vertical="center"/>
    </xf>
    <xf numFmtId="49" fontId="22" fillId="27" borderId="108" xfId="19" applyNumberFormat="1" applyFont="1" applyFill="1" applyBorder="1" applyAlignment="1">
      <alignment horizontal="center" vertical="center"/>
    </xf>
    <xf numFmtId="0" fontId="22" fillId="27" borderId="108" xfId="26" applyNumberFormat="1" applyFont="1" applyFill="1" applyBorder="1" applyAlignment="1">
      <alignment horizontal="right" vertical="center"/>
    </xf>
    <xf numFmtId="0" fontId="22" fillId="4" borderId="108" xfId="26" applyNumberFormat="1" applyFont="1" applyFill="1" applyBorder="1" applyAlignment="1">
      <alignment horizontal="right" vertical="center"/>
    </xf>
    <xf numFmtId="0" fontId="22" fillId="24" borderId="108" xfId="9" applyFont="1" applyFill="1" applyBorder="1" applyAlignment="1">
      <alignment horizontal="center" vertical="center"/>
    </xf>
    <xf numFmtId="0" fontId="24" fillId="9" borderId="108" xfId="9" applyFont="1" applyFill="1" applyBorder="1" applyAlignment="1">
      <alignment horizontal="center" vertical="center"/>
    </xf>
    <xf numFmtId="0" fontId="22" fillId="19" borderId="108" xfId="9" applyFont="1" applyFill="1" applyBorder="1" applyAlignment="1">
      <alignment horizontal="center" vertical="center"/>
    </xf>
    <xf numFmtId="0" fontId="24" fillId="27" borderId="108" xfId="26" applyNumberFormat="1" applyFont="1" applyFill="1" applyBorder="1" applyAlignment="1">
      <alignment horizontal="right" vertical="center"/>
    </xf>
    <xf numFmtId="49" fontId="22" fillId="22" borderId="108" xfId="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center" vertical="center"/>
    </xf>
    <xf numFmtId="49" fontId="22" fillId="17" borderId="108" xfId="1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right" vertical="center"/>
    </xf>
    <xf numFmtId="0" fontId="22" fillId="75" borderId="108" xfId="9" applyFont="1" applyFill="1" applyBorder="1" applyAlignment="1">
      <alignment horizontal="center" vertical="center"/>
    </xf>
    <xf numFmtId="0" fontId="22" fillId="5" borderId="108" xfId="21" applyFont="1" applyFill="1" applyBorder="1" applyAlignment="1">
      <alignment horizontal="center" vertical="center"/>
    </xf>
    <xf numFmtId="0" fontId="22" fillId="5" borderId="108" xfId="23" applyFont="1" applyFill="1" applyBorder="1" applyAlignment="1">
      <alignment horizontal="center" vertical="center"/>
    </xf>
    <xf numFmtId="0" fontId="38" fillId="9" borderId="108" xfId="21" applyFont="1" applyFill="1" applyBorder="1" applyAlignment="1">
      <alignment horizontal="center" vertical="center"/>
    </xf>
    <xf numFmtId="0" fontId="22" fillId="15" borderId="108" xfId="21" applyFont="1" applyFill="1" applyBorder="1" applyAlignment="1">
      <alignment horizontal="center" vertical="center"/>
    </xf>
    <xf numFmtId="0" fontId="22" fillId="15" borderId="108" xfId="23" applyFont="1" applyFill="1" applyBorder="1" applyAlignment="1">
      <alignment horizontal="center" vertical="center"/>
    </xf>
    <xf numFmtId="49" fontId="22" fillId="7" borderId="109" xfId="9" applyNumberFormat="1" applyFont="1" applyFill="1" applyBorder="1" applyAlignment="1">
      <alignment horizontal="left" vertical="center"/>
    </xf>
    <xf numFmtId="0" fontId="22" fillId="7" borderId="109" xfId="9" applyFont="1" applyFill="1" applyBorder="1" applyAlignment="1">
      <alignment horizontal="center" vertical="center"/>
    </xf>
    <xf numFmtId="49" fontId="80" fillId="7" borderId="109" xfId="9" applyNumberFormat="1" applyFont="1" applyFill="1" applyBorder="1" applyAlignment="1">
      <alignment horizontal="left" vertical="center"/>
    </xf>
    <xf numFmtId="0" fontId="80" fillId="7" borderId="109" xfId="9" applyFont="1" applyFill="1" applyBorder="1" applyAlignment="1">
      <alignment horizontal="center" vertical="center"/>
    </xf>
    <xf numFmtId="0" fontId="106" fillId="0" borderId="0" xfId="0" applyFont="1">
      <alignment vertical="center"/>
    </xf>
    <xf numFmtId="49" fontId="32" fillId="4" borderId="104" xfId="10" applyNumberFormat="1" applyFont="1" applyFill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09" xfId="0" applyBorder="1">
      <alignment vertical="center"/>
    </xf>
    <xf numFmtId="2" fontId="0" fillId="0" borderId="109" xfId="0" applyNumberFormat="1" applyBorder="1">
      <alignment vertical="center"/>
    </xf>
    <xf numFmtId="0" fontId="0" fillId="76" borderId="109" xfId="0" applyFill="1" applyBorder="1">
      <alignment vertical="center"/>
    </xf>
    <xf numFmtId="0" fontId="9" fillId="0" borderId="109" xfId="0" applyFont="1" applyBorder="1" applyAlignment="1">
      <alignment horizontal="center" vertical="center"/>
    </xf>
    <xf numFmtId="49" fontId="32" fillId="4" borderId="110" xfId="10" applyNumberFormat="1" applyFont="1" applyFill="1" applyBorder="1" applyAlignment="1">
      <alignment horizontal="center" vertical="center"/>
    </xf>
    <xf numFmtId="0" fontId="22" fillId="17" borderId="109" xfId="26" applyNumberFormat="1" applyFont="1" applyFill="1" applyBorder="1" applyAlignment="1">
      <alignment horizontal="right" vertical="center"/>
    </xf>
    <xf numFmtId="0" fontId="22" fillId="17" borderId="97" xfId="26" applyNumberFormat="1" applyFont="1" applyFill="1" applyBorder="1" applyAlignment="1">
      <alignment horizontal="right" vertical="center"/>
    </xf>
    <xf numFmtId="49" fontId="22" fillId="0" borderId="112" xfId="9" applyNumberFormat="1" applyFont="1" applyFill="1" applyBorder="1" applyAlignment="1">
      <alignment horizontal="left" vertical="center"/>
    </xf>
    <xf numFmtId="0" fontId="22" fillId="0" borderId="112" xfId="9" applyFont="1" applyFill="1" applyBorder="1" applyAlignment="1">
      <alignment horizontal="center" vertical="center"/>
    </xf>
    <xf numFmtId="49" fontId="22" fillId="77" borderId="112" xfId="9" applyNumberFormat="1" applyFont="1" applyFill="1" applyBorder="1" applyAlignment="1">
      <alignment horizontal="left" vertical="center"/>
    </xf>
    <xf numFmtId="49" fontId="22" fillId="78" borderId="113" xfId="9" applyNumberFormat="1" applyFont="1" applyFill="1" applyBorder="1" applyAlignment="1">
      <alignment horizontal="center" vertical="center"/>
    </xf>
    <xf numFmtId="0" fontId="22" fillId="0" borderId="111" xfId="9" applyFont="1" applyFill="1" applyBorder="1" applyAlignment="1">
      <alignment horizontal="center" vertical="center"/>
    </xf>
    <xf numFmtId="49" fontId="22" fillId="0" borderId="111" xfId="9" applyNumberFormat="1" applyFont="1" applyFill="1" applyBorder="1" applyAlignment="1">
      <alignment horizontal="left" vertical="center"/>
    </xf>
    <xf numFmtId="0" fontId="22" fillId="3" borderId="111" xfId="9" applyFont="1" applyFill="1" applyBorder="1" applyAlignment="1">
      <alignment horizontal="center" vertical="center"/>
    </xf>
    <xf numFmtId="49" fontId="22" fillId="78" borderId="113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center" vertical="center"/>
    </xf>
    <xf numFmtId="49" fontId="22" fillId="78" borderId="111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left" vertical="center"/>
    </xf>
    <xf numFmtId="0" fontId="104" fillId="0" borderId="0" xfId="0" applyFont="1" applyAlignment="1">
      <alignment vertical="center" wrapText="1"/>
    </xf>
    <xf numFmtId="49" fontId="32" fillId="40" borderId="13" xfId="8" applyNumberFormat="1" applyFont="1" applyFill="1" applyBorder="1" applyAlignment="1">
      <alignment horizontal="center" vertical="center"/>
    </xf>
    <xf numFmtId="49" fontId="32" fillId="41" borderId="0" xfId="12" applyNumberFormat="1" applyFont="1" applyFill="1" applyAlignment="1">
      <alignment horizontal="center" vertical="center" wrapText="1"/>
    </xf>
    <xf numFmtId="180" fontId="22" fillId="0" borderId="0" xfId="12" applyNumberFormat="1" applyFont="1">
      <alignment vertical="center"/>
    </xf>
    <xf numFmtId="180" fontId="32" fillId="21" borderId="58" xfId="8" applyNumberFormat="1" applyFont="1" applyFill="1" applyBorder="1" applyAlignment="1">
      <alignment horizontal="center" vertical="center"/>
    </xf>
    <xf numFmtId="49" fontId="32" fillId="16" borderId="114" xfId="12" applyNumberFormat="1" applyFont="1" applyFill="1" applyBorder="1" applyAlignment="1">
      <alignment horizontal="center" vertical="center"/>
    </xf>
    <xf numFmtId="180" fontId="32" fillId="16" borderId="114" xfId="12" applyNumberFormat="1" applyFont="1" applyFill="1" applyBorder="1" applyAlignment="1">
      <alignment horizontal="center" vertical="center"/>
    </xf>
    <xf numFmtId="49" fontId="32" fillId="4" borderId="115" xfId="10" applyNumberFormat="1" applyFont="1" applyFill="1" applyBorder="1" applyAlignment="1">
      <alignment horizontal="center" vertical="center"/>
    </xf>
    <xf numFmtId="180" fontId="32" fillId="4" borderId="115" xfId="10" applyNumberFormat="1" applyFont="1" applyFill="1" applyBorder="1" applyAlignment="1">
      <alignment horizontal="center" vertical="center"/>
    </xf>
    <xf numFmtId="0" fontId="22" fillId="25" borderId="116" xfId="23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left" vertical="center"/>
    </xf>
    <xf numFmtId="0" fontId="22" fillId="14" borderId="116" xfId="12" applyFont="1" applyFill="1" applyBorder="1" applyAlignment="1">
      <alignment horizontal="center" vertical="center"/>
    </xf>
    <xf numFmtId="180" fontId="22" fillId="25" borderId="116" xfId="22" applyNumberFormat="1" applyFont="1" applyFill="1" applyBorder="1">
      <alignment vertical="center"/>
    </xf>
    <xf numFmtId="0" fontId="22" fillId="25" borderId="116" xfId="22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center" vertical="center"/>
    </xf>
    <xf numFmtId="0" fontId="22" fillId="22" borderId="116" xfId="23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left" vertical="center"/>
    </xf>
    <xf numFmtId="0" fontId="22" fillId="0" borderId="116" xfId="12" applyFont="1" applyFill="1" applyBorder="1" applyAlignment="1">
      <alignment horizontal="center" vertical="center"/>
    </xf>
    <xf numFmtId="0" fontId="22" fillId="79" borderId="116" xfId="12" applyFont="1" applyFill="1" applyBorder="1" applyAlignment="1">
      <alignment horizontal="center" vertical="center"/>
    </xf>
    <xf numFmtId="0" fontId="2" fillId="80" borderId="0" xfId="17" applyNumberFormat="1" applyFont="1" applyFill="1" applyBorder="1" applyAlignment="1" applyProtection="1">
      <alignment vertical="center"/>
    </xf>
    <xf numFmtId="181" fontId="2" fillId="80" borderId="0" xfId="17" applyNumberFormat="1" applyFont="1" applyFill="1" applyBorder="1" applyAlignment="1" applyProtection="1">
      <alignment vertical="center"/>
    </xf>
    <xf numFmtId="9" fontId="2" fillId="79" borderId="0" xfId="17" applyNumberFormat="1" applyFont="1" applyFill="1" applyBorder="1" applyAlignment="1" applyProtection="1">
      <alignment vertical="center"/>
    </xf>
    <xf numFmtId="0" fontId="22" fillId="0" borderId="116" xfId="22" applyFont="1" applyFill="1" applyBorder="1" applyAlignment="1">
      <alignment horizontal="center" vertical="center"/>
    </xf>
    <xf numFmtId="9" fontId="2" fillId="0" borderId="0" xfId="17" applyNumberFormat="1" applyFont="1" applyFill="1" applyBorder="1" applyAlignment="1" applyProtection="1">
      <alignment vertical="center"/>
    </xf>
    <xf numFmtId="0" fontId="2" fillId="30" borderId="0" xfId="17" applyNumberFormat="1" applyFont="1" applyFill="1" applyBorder="1" applyAlignment="1" applyProtection="1">
      <alignment vertical="center"/>
    </xf>
    <xf numFmtId="181" fontId="2" fillId="30" borderId="0" xfId="17" applyNumberFormat="1" applyFont="1" applyFill="1" applyBorder="1" applyAlignment="1" applyProtection="1">
      <alignment vertical="center"/>
    </xf>
    <xf numFmtId="0" fontId="56" fillId="36" borderId="116" xfId="22" applyFont="1" applyFill="1" applyBorder="1" applyAlignment="1">
      <alignment horizontal="center" vertical="center"/>
    </xf>
    <xf numFmtId="0" fontId="2" fillId="26" borderId="0" xfId="17" applyNumberFormat="1" applyFont="1" applyFill="1" applyBorder="1" applyAlignment="1" applyProtection="1">
      <alignment vertical="center"/>
    </xf>
    <xf numFmtId="181" fontId="2" fillId="26" borderId="0" xfId="17" applyNumberFormat="1" applyFont="1" applyFill="1" applyBorder="1" applyAlignment="1" applyProtection="1">
      <alignment vertical="center"/>
    </xf>
    <xf numFmtId="181" fontId="2" fillId="12" borderId="0" xfId="17" applyNumberFormat="1" applyFont="1" applyFill="1" applyBorder="1" applyAlignment="1" applyProtection="1">
      <alignment vertical="center"/>
    </xf>
    <xf numFmtId="0" fontId="2" fillId="18" borderId="0" xfId="17" applyNumberFormat="1" applyFont="1" applyFill="1" applyBorder="1" applyAlignment="1" applyProtection="1">
      <alignment vertical="center"/>
    </xf>
    <xf numFmtId="181" fontId="2" fillId="18" borderId="0" xfId="17" applyNumberFormat="1" applyFont="1" applyFill="1" applyBorder="1" applyAlignment="1" applyProtection="1">
      <alignment vertical="center"/>
    </xf>
    <xf numFmtId="0" fontId="2" fillId="17" borderId="0" xfId="17" applyNumberFormat="1" applyFont="1" applyFill="1" applyBorder="1" applyAlignment="1" applyProtection="1">
      <alignment vertical="center"/>
    </xf>
    <xf numFmtId="181" fontId="2" fillId="17" borderId="0" xfId="17" applyNumberFormat="1" applyFont="1" applyFill="1" applyBorder="1" applyAlignment="1" applyProtection="1">
      <alignment vertical="center"/>
    </xf>
    <xf numFmtId="0" fontId="2" fillId="20" borderId="0" xfId="17" applyNumberFormat="1" applyFont="1" applyFill="1" applyBorder="1" applyAlignment="1" applyProtection="1">
      <alignment vertical="center"/>
    </xf>
    <xf numFmtId="181" fontId="2" fillId="20" borderId="0" xfId="17" applyNumberFormat="1" applyFont="1" applyFill="1" applyBorder="1" applyAlignment="1" applyProtection="1">
      <alignment vertical="center"/>
    </xf>
    <xf numFmtId="0" fontId="22" fillId="19" borderId="116" xfId="23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left" vertical="center"/>
    </xf>
    <xf numFmtId="180" fontId="22" fillId="19" borderId="116" xfId="22" applyNumberFormat="1" applyFont="1" applyFill="1" applyBorder="1">
      <alignment vertical="center"/>
    </xf>
    <xf numFmtId="181" fontId="2" fillId="0" borderId="0" xfId="17" applyNumberFormat="1" applyFont="1" applyFill="1" applyBorder="1" applyAlignment="1" applyProtection="1">
      <alignment vertical="center"/>
    </xf>
    <xf numFmtId="0" fontId="22" fillId="19" borderId="116" xfId="22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center" vertical="center"/>
    </xf>
    <xf numFmtId="0" fontId="22" fillId="23" borderId="116" xfId="23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left" vertical="center"/>
    </xf>
    <xf numFmtId="180" fontId="22" fillId="23" borderId="116" xfId="22" applyNumberFormat="1" applyFont="1" applyFill="1" applyBorder="1">
      <alignment vertical="center"/>
    </xf>
    <xf numFmtId="0" fontId="22" fillId="23" borderId="116" xfId="22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center" vertical="center"/>
    </xf>
    <xf numFmtId="180" fontId="22" fillId="22" borderId="116" xfId="22" applyNumberFormat="1" applyFont="1" applyFill="1" applyBorder="1">
      <alignment vertical="center"/>
    </xf>
    <xf numFmtId="0" fontId="22" fillId="22" borderId="116" xfId="22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center" vertical="center"/>
    </xf>
    <xf numFmtId="0" fontId="22" fillId="18" borderId="116" xfId="23" applyFont="1" applyFill="1" applyBorder="1" applyAlignment="1">
      <alignment horizontal="center" vertical="center"/>
    </xf>
    <xf numFmtId="0" fontId="22" fillId="18" borderId="116" xfId="12" applyFont="1" applyFill="1" applyBorder="1" applyAlignment="1">
      <alignment horizontal="left" vertical="center"/>
    </xf>
    <xf numFmtId="180" fontId="22" fillId="18" borderId="116" xfId="22" applyNumberFormat="1" applyFont="1" applyFill="1" applyBorder="1">
      <alignment vertical="center"/>
    </xf>
    <xf numFmtId="0" fontId="22" fillId="18" borderId="116" xfId="22" applyFont="1" applyFill="1" applyBorder="1" applyAlignment="1">
      <alignment horizontal="center" vertical="center" wrapText="1"/>
    </xf>
    <xf numFmtId="0" fontId="22" fillId="23" borderId="116" xfId="22" applyFont="1" applyFill="1" applyBorder="1" applyAlignment="1">
      <alignment horizontal="center" vertical="center" wrapText="1"/>
    </xf>
    <xf numFmtId="0" fontId="22" fillId="20" borderId="116" xfId="23" applyFont="1" applyFill="1" applyBorder="1" applyAlignment="1">
      <alignment horizontal="center" vertical="center"/>
    </xf>
    <xf numFmtId="0" fontId="22" fillId="20" borderId="116" xfId="12" applyFont="1" applyFill="1" applyBorder="1" applyAlignment="1">
      <alignment horizontal="left" vertical="center"/>
    </xf>
    <xf numFmtId="180" fontId="22" fillId="20" borderId="116" xfId="22" applyNumberFormat="1" applyFont="1" applyFill="1" applyBorder="1">
      <alignment vertical="center"/>
    </xf>
    <xf numFmtId="0" fontId="22" fillId="20" borderId="116" xfId="22" applyFont="1" applyFill="1" applyBorder="1" applyAlignment="1">
      <alignment horizontal="center" vertical="center" wrapText="1"/>
    </xf>
    <xf numFmtId="0" fontId="24" fillId="9" borderId="116" xfId="23" applyFont="1" applyFill="1" applyBorder="1" applyAlignment="1">
      <alignment horizontal="center" vertical="center"/>
    </xf>
    <xf numFmtId="0" fontId="24" fillId="9" borderId="116" xfId="12" applyFont="1" applyFill="1" applyBorder="1" applyAlignment="1">
      <alignment horizontal="left" vertical="center"/>
    </xf>
    <xf numFmtId="0" fontId="24" fillId="9" borderId="116" xfId="22" applyFont="1" applyFill="1" applyBorder="1" applyAlignment="1">
      <alignment horizontal="center" vertical="center" wrapText="1"/>
    </xf>
    <xf numFmtId="180" fontId="24" fillId="9" borderId="116" xfId="22" applyNumberFormat="1" applyFont="1" applyFill="1" applyBorder="1">
      <alignment vertical="center"/>
    </xf>
    <xf numFmtId="0" fontId="22" fillId="18" borderId="116" xfId="12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/>
    </xf>
    <xf numFmtId="0" fontId="22" fillId="23" borderId="116" xfId="21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 wrapText="1"/>
    </xf>
    <xf numFmtId="188" fontId="22" fillId="23" borderId="116" xfId="21" applyNumberFormat="1" applyFont="1" applyFill="1" applyBorder="1" applyAlignment="1">
      <alignment horizontal="right" vertical="center"/>
    </xf>
    <xf numFmtId="0" fontId="22" fillId="22" borderId="116" xfId="21" applyFont="1" applyFill="1" applyBorder="1" applyAlignment="1">
      <alignment horizontal="center" vertical="center"/>
    </xf>
    <xf numFmtId="188" fontId="22" fillId="22" borderId="116" xfId="21" applyNumberFormat="1" applyFont="1" applyFill="1" applyBorder="1" applyAlignment="1">
      <alignment horizontal="right" vertical="center"/>
    </xf>
    <xf numFmtId="0" fontId="22" fillId="22" borderId="116" xfId="22" applyFont="1" applyFill="1" applyBorder="1" applyAlignment="1">
      <alignment horizontal="center" vertical="center" wrapText="1"/>
    </xf>
    <xf numFmtId="0" fontId="22" fillId="14" borderId="116" xfId="21" applyFont="1" applyFill="1" applyBorder="1" applyAlignment="1">
      <alignment horizontal="center" vertical="center"/>
    </xf>
    <xf numFmtId="0" fontId="22" fillId="19" borderId="116" xfId="21" applyFont="1" applyFill="1" applyBorder="1" applyAlignment="1">
      <alignment horizontal="center" vertical="center"/>
    </xf>
    <xf numFmtId="188" fontId="22" fillId="19" borderId="116" xfId="21" applyNumberFormat="1" applyFont="1" applyFill="1" applyBorder="1" applyAlignment="1">
      <alignment horizontal="right" vertical="center"/>
    </xf>
    <xf numFmtId="0" fontId="22" fillId="19" borderId="116" xfId="22" applyFont="1" applyFill="1" applyBorder="1" applyAlignment="1">
      <alignment horizontal="center" vertical="center" wrapText="1"/>
    </xf>
    <xf numFmtId="0" fontId="22" fillId="24" borderId="116" xfId="12" applyFont="1" applyFill="1" applyBorder="1" applyAlignment="1">
      <alignment horizontal="center" vertical="center"/>
    </xf>
    <xf numFmtId="0" fontId="22" fillId="24" borderId="116" xfId="23" applyFont="1" applyFill="1" applyBorder="1" applyAlignment="1">
      <alignment horizontal="left" vertical="center"/>
    </xf>
    <xf numFmtId="188" fontId="22" fillId="24" borderId="116" xfId="21" applyNumberFormat="1" applyFont="1" applyFill="1" applyBorder="1" applyAlignment="1">
      <alignment horizontal="right" vertical="center"/>
    </xf>
    <xf numFmtId="0" fontId="24" fillId="33" borderId="116" xfId="23" applyFont="1" applyFill="1" applyBorder="1" applyAlignment="1">
      <alignment horizontal="center" vertical="center"/>
    </xf>
    <xf numFmtId="0" fontId="24" fillId="9" borderId="116" xfId="22" applyFont="1" applyFill="1" applyBorder="1" applyAlignment="1">
      <alignment horizontal="center" vertical="center"/>
    </xf>
    <xf numFmtId="0" fontId="22" fillId="9" borderId="116" xfId="12" applyFont="1" applyFill="1" applyBorder="1" applyAlignment="1">
      <alignment horizontal="center" vertical="center"/>
    </xf>
    <xf numFmtId="180" fontId="22" fillId="9" borderId="116" xfId="22" applyNumberFormat="1" applyFont="1" applyFill="1" applyBorder="1">
      <alignment vertical="center"/>
    </xf>
    <xf numFmtId="0" fontId="22" fillId="9" borderId="116" xfId="23" applyFont="1" applyFill="1" applyBorder="1" applyAlignment="1">
      <alignment horizontal="center" vertical="center"/>
    </xf>
    <xf numFmtId="0" fontId="24" fillId="18" borderId="116" xfId="12" applyFont="1" applyFill="1" applyBorder="1" applyAlignment="1">
      <alignment horizontal="center" vertical="center"/>
    </xf>
    <xf numFmtId="0" fontId="22" fillId="12" borderId="116" xfId="1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left" vertical="center"/>
    </xf>
    <xf numFmtId="0" fontId="24" fillId="25" borderId="116" xfId="2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center" vertical="center"/>
    </xf>
    <xf numFmtId="0" fontId="22" fillId="5" borderId="116" xfId="23" applyFont="1" applyFill="1" applyBorder="1" applyAlignment="1">
      <alignment horizontal="center" vertical="center"/>
    </xf>
    <xf numFmtId="0" fontId="24" fillId="5" borderId="116" xfId="12" applyFont="1" applyFill="1" applyBorder="1" applyAlignment="1">
      <alignment horizontal="left" vertical="center"/>
    </xf>
    <xf numFmtId="0" fontId="24" fillId="5" borderId="116" xfId="12" applyFont="1" applyFill="1" applyBorder="1" applyAlignment="1">
      <alignment horizontal="center" vertical="center"/>
    </xf>
    <xf numFmtId="180" fontId="22" fillId="5" borderId="116" xfId="22" applyNumberFormat="1" applyFont="1" applyFill="1" applyBorder="1">
      <alignment vertical="center"/>
    </xf>
    <xf numFmtId="0" fontId="22" fillId="3" borderId="116" xfId="23" applyFont="1" applyFill="1" applyBorder="1" applyAlignment="1">
      <alignment horizontal="center" vertical="center"/>
    </xf>
    <xf numFmtId="0" fontId="24" fillId="3" borderId="116" xfId="23" applyFont="1" applyFill="1" applyBorder="1" applyAlignment="1">
      <alignment horizontal="left" vertical="center"/>
    </xf>
    <xf numFmtId="0" fontId="24" fillId="3" borderId="116" xfId="22" applyFont="1" applyFill="1" applyBorder="1" applyAlignment="1">
      <alignment horizontal="center" vertical="center"/>
    </xf>
    <xf numFmtId="0" fontId="24" fillId="12" borderId="116" xfId="12" applyFont="1" applyFill="1" applyBorder="1" applyAlignment="1">
      <alignment horizontal="center" vertical="center"/>
    </xf>
    <xf numFmtId="0" fontId="24" fillId="20" borderId="116" xfId="12" applyFont="1" applyFill="1" applyBorder="1" applyAlignment="1">
      <alignment horizontal="center" vertical="center"/>
    </xf>
    <xf numFmtId="0" fontId="24" fillId="17" borderId="116" xfId="12" applyFont="1" applyFill="1" applyBorder="1" applyAlignment="1">
      <alignment horizontal="center" vertical="center"/>
    </xf>
    <xf numFmtId="0" fontId="24" fillId="23" borderId="116" xfId="23" applyFont="1" applyFill="1" applyBorder="1" applyAlignment="1">
      <alignment horizontal="center" vertical="center"/>
    </xf>
    <xf numFmtId="0" fontId="22" fillId="81" borderId="116" xfId="22" applyFont="1" applyFill="1" applyBorder="1" applyAlignment="1">
      <alignment horizontal="left" vertical="center"/>
    </xf>
    <xf numFmtId="0" fontId="24" fillId="29" borderId="116" xfId="22" applyFont="1" applyFill="1" applyBorder="1" applyAlignment="1">
      <alignment horizontal="center" vertical="center"/>
    </xf>
    <xf numFmtId="0" fontId="22" fillId="82" borderId="116" xfId="22" applyFont="1" applyFill="1" applyBorder="1" applyAlignment="1">
      <alignment horizontal="center" vertical="center"/>
    </xf>
    <xf numFmtId="180" fontId="22" fillId="29" borderId="116" xfId="22" applyNumberFormat="1" applyFont="1" applyFill="1" applyBorder="1">
      <alignment vertical="center"/>
    </xf>
    <xf numFmtId="0" fontId="22" fillId="29" borderId="116" xfId="22" applyFont="1" applyFill="1" applyBorder="1" applyAlignment="1">
      <alignment horizontal="center" vertical="center"/>
    </xf>
    <xf numFmtId="0" fontId="22" fillId="14" borderId="116" xfId="10" applyFont="1" applyFill="1" applyBorder="1" applyAlignment="1">
      <alignment horizontal="center" vertical="center"/>
    </xf>
    <xf numFmtId="0" fontId="108" fillId="17" borderId="116" xfId="22" applyFont="1" applyFill="1" applyBorder="1" applyAlignment="1">
      <alignment horizontal="left" vertical="center"/>
    </xf>
    <xf numFmtId="0" fontId="24" fillId="19" borderId="116" xfId="22" applyFont="1" applyFill="1" applyBorder="1" applyAlignment="1">
      <alignment horizontal="center" vertical="center"/>
    </xf>
    <xf numFmtId="0" fontId="22" fillId="82" borderId="116" xfId="12" applyFont="1" applyFill="1" applyBorder="1" applyAlignment="1">
      <alignment horizontal="center" vertical="center"/>
    </xf>
    <xf numFmtId="0" fontId="22" fillId="19" borderId="116" xfId="10" applyFont="1" applyFill="1" applyBorder="1" applyAlignment="1">
      <alignment horizontal="center" vertical="center"/>
    </xf>
    <xf numFmtId="0" fontId="22" fillId="83" borderId="116" xfId="22" applyFont="1" applyFill="1" applyBorder="1" applyAlignment="1">
      <alignment horizontal="left" vertical="center"/>
    </xf>
    <xf numFmtId="0" fontId="24" fillId="12" borderId="116" xfId="22" applyFont="1" applyFill="1" applyBorder="1" applyAlignment="1">
      <alignment horizontal="center" vertical="center"/>
    </xf>
    <xf numFmtId="180" fontId="22" fillId="12" borderId="116" xfId="22" applyNumberFormat="1" applyFont="1" applyFill="1" applyBorder="1">
      <alignment vertical="center"/>
    </xf>
    <xf numFmtId="0" fontId="22" fillId="81" borderId="116" xfId="22" applyFont="1" applyFill="1" applyBorder="1" applyAlignment="1">
      <alignment horizontal="center" vertical="center"/>
    </xf>
    <xf numFmtId="0" fontId="24" fillId="27" borderId="116" xfId="23" applyFont="1" applyFill="1" applyBorder="1" applyAlignment="1">
      <alignment horizontal="center" vertical="center"/>
    </xf>
    <xf numFmtId="0" fontId="22" fillId="27" borderId="116" xfId="22" applyFont="1" applyFill="1" applyBorder="1" applyAlignment="1">
      <alignment horizontal="center" vertical="center"/>
    </xf>
    <xf numFmtId="0" fontId="24" fillId="27" borderId="116" xfId="22" applyFont="1" applyFill="1" applyBorder="1" applyAlignment="1">
      <alignment horizontal="center" vertical="center"/>
    </xf>
    <xf numFmtId="180" fontId="24" fillId="3" borderId="116" xfId="22" applyNumberFormat="1" applyFont="1" applyFill="1" applyBorder="1">
      <alignment vertical="center"/>
    </xf>
    <xf numFmtId="0" fontId="24" fillId="5" borderId="116" xfId="23" applyFont="1" applyFill="1" applyBorder="1" applyAlignment="1">
      <alignment horizontal="center" vertical="center"/>
    </xf>
    <xf numFmtId="0" fontId="24" fillId="5" borderId="116" xfId="23" applyFont="1" applyFill="1" applyBorder="1" applyAlignment="1">
      <alignment horizontal="left" vertical="center"/>
    </xf>
    <xf numFmtId="0" fontId="24" fillId="5" borderId="116" xfId="22" applyFont="1" applyFill="1" applyBorder="1" applyAlignment="1">
      <alignment horizontal="center" vertical="center"/>
    </xf>
    <xf numFmtId="180" fontId="24" fillId="0" borderId="116" xfId="22" applyNumberFormat="1" applyFont="1" applyFill="1" applyBorder="1">
      <alignment vertical="center"/>
    </xf>
    <xf numFmtId="180" fontId="22" fillId="0" borderId="116" xfId="22" applyNumberFormat="1" applyFont="1" applyFill="1" applyBorder="1">
      <alignment vertical="center"/>
    </xf>
    <xf numFmtId="189" fontId="0" fillId="0" borderId="0" xfId="0" applyNumberFormat="1">
      <alignment vertical="center"/>
    </xf>
    <xf numFmtId="190" fontId="0" fillId="0" borderId="0" xfId="0" applyNumberFormat="1">
      <alignment vertical="center"/>
    </xf>
    <xf numFmtId="0" fontId="32" fillId="4" borderId="112" xfId="10" applyNumberFormat="1" applyFont="1" applyFill="1" applyBorder="1" applyAlignment="1">
      <alignment horizontal="center" vertical="center"/>
    </xf>
    <xf numFmtId="189" fontId="32" fillId="4" borderId="112" xfId="10" applyNumberFormat="1" applyFont="1" applyFill="1" applyBorder="1" applyAlignment="1">
      <alignment horizontal="center" vertical="center"/>
    </xf>
    <xf numFmtId="190" fontId="32" fillId="4" borderId="0" xfId="10" applyNumberFormat="1" applyFont="1" applyFill="1" applyBorder="1" applyAlignment="1">
      <alignment horizontal="center" vertical="center"/>
    </xf>
    <xf numFmtId="49" fontId="32" fillId="4" borderId="120" xfId="10" applyNumberFormat="1" applyFont="1" applyFill="1" applyBorder="1" applyAlignment="1">
      <alignment horizontal="center" vertical="center"/>
    </xf>
    <xf numFmtId="0" fontId="32" fillId="4" borderId="111" xfId="10" applyNumberFormat="1" applyFont="1" applyFill="1" applyBorder="1" applyAlignment="1">
      <alignment horizontal="center" vertical="center"/>
    </xf>
    <xf numFmtId="49" fontId="32" fillId="4" borderId="121" xfId="10" applyNumberFormat="1" applyFont="1" applyFill="1" applyBorder="1" applyAlignment="1">
      <alignment horizontal="center" vertical="center"/>
    </xf>
    <xf numFmtId="41" fontId="16" fillId="84" borderId="112" xfId="27" applyFont="1" applyFill="1" applyBorder="1" applyAlignment="1">
      <alignment horizontal="center" vertical="center"/>
    </xf>
    <xf numFmtId="189" fontId="16" fillId="84" borderId="112" xfId="27" applyNumberFormat="1" applyFont="1" applyFill="1" applyBorder="1" applyAlignment="1">
      <alignment horizontal="center" vertical="center"/>
    </xf>
    <xf numFmtId="190" fontId="16" fillId="84" borderId="112" xfId="27" applyNumberFormat="1" applyFont="1" applyFill="1" applyBorder="1" applyAlignment="1">
      <alignment horizontal="center" vertical="center"/>
    </xf>
    <xf numFmtId="49" fontId="22" fillId="6" borderId="17" xfId="29" applyNumberFormat="1" applyFont="1" applyFill="1" applyBorder="1" applyAlignment="1">
      <alignment horizontal="center" vertical="center"/>
    </xf>
    <xf numFmtId="49" fontId="22" fillId="6" borderId="112" xfId="29" applyNumberFormat="1" applyFont="1" applyFill="1" applyBorder="1" applyAlignment="1">
      <alignment horizontal="center" vertical="center"/>
    </xf>
    <xf numFmtId="49" fontId="22" fillId="6" borderId="23" xfId="29" applyNumberFormat="1" applyFont="1" applyFill="1" applyBorder="1" applyAlignment="1">
      <alignment horizontal="center" vertical="center"/>
    </xf>
    <xf numFmtId="49" fontId="22" fillId="9" borderId="17" xfId="29" applyNumberFormat="1" applyFont="1" applyFill="1" applyBorder="1" applyAlignment="1">
      <alignment horizontal="center" vertical="center"/>
    </xf>
    <xf numFmtId="49" fontId="22" fillId="9" borderId="112" xfId="29" applyNumberFormat="1" applyFont="1" applyFill="1" applyBorder="1" applyAlignment="1">
      <alignment horizontal="center" vertical="center"/>
    </xf>
    <xf numFmtId="0" fontId="22" fillId="9" borderId="23" xfId="29" applyNumberFormat="1" applyFont="1" applyFill="1" applyBorder="1" applyAlignment="1">
      <alignment horizontal="center" vertical="center"/>
    </xf>
    <xf numFmtId="0" fontId="22" fillId="6" borderId="23" xfId="29" applyNumberFormat="1" applyFont="1" applyFill="1" applyBorder="1" applyAlignment="1">
      <alignment horizontal="center" vertical="center"/>
    </xf>
    <xf numFmtId="189" fontId="1" fillId="0" borderId="0" xfId="0" applyNumberFormat="1" applyFont="1">
      <alignment vertical="center"/>
    </xf>
    <xf numFmtId="190" fontId="1" fillId="0" borderId="0" xfId="0" applyNumberFormat="1" applyFont="1">
      <alignment vertical="center"/>
    </xf>
    <xf numFmtId="0" fontId="32" fillId="4" borderId="0" xfId="10" applyNumberFormat="1" applyFont="1" applyFill="1" applyBorder="1" applyAlignment="1">
      <alignment horizontal="center" vertical="center"/>
    </xf>
    <xf numFmtId="49" fontId="22" fillId="85" borderId="17" xfId="29" applyNumberFormat="1" applyFont="1" applyFill="1" applyBorder="1" applyAlignment="1">
      <alignment horizontal="center" vertical="center"/>
    </xf>
    <xf numFmtId="49" fontId="22" fillId="85" borderId="112" xfId="29" applyNumberFormat="1" applyFont="1" applyFill="1" applyBorder="1" applyAlignment="1">
      <alignment horizontal="center" vertical="center"/>
    </xf>
    <xf numFmtId="49" fontId="22" fillId="85" borderId="23" xfId="29" applyNumberFormat="1" applyFont="1" applyFill="1" applyBorder="1" applyAlignment="1">
      <alignment horizontal="center" vertical="center"/>
    </xf>
    <xf numFmtId="0" fontId="22" fillId="85" borderId="23" xfId="29" applyNumberFormat="1" applyFont="1" applyFill="1" applyBorder="1" applyAlignment="1">
      <alignment horizontal="center" vertical="center"/>
    </xf>
    <xf numFmtId="41" fontId="16" fillId="84" borderId="113" xfId="27" applyFont="1" applyFill="1" applyBorder="1" applyAlignment="1">
      <alignment horizontal="center" vertical="center"/>
    </xf>
    <xf numFmtId="189" fontId="16" fillId="84" borderId="113" xfId="27" applyNumberFormat="1" applyFont="1" applyFill="1" applyBorder="1" applyAlignment="1">
      <alignment horizontal="center" vertical="center"/>
    </xf>
    <xf numFmtId="49" fontId="22" fillId="6" borderId="39" xfId="29" applyNumberFormat="1" applyFont="1" applyFill="1" applyBorder="1" applyAlignment="1">
      <alignment horizontal="center" vertical="center"/>
    </xf>
    <xf numFmtId="0" fontId="22" fillId="6" borderId="102" xfId="29" applyNumberFormat="1" applyFont="1" applyFill="1" applyBorder="1" applyAlignment="1">
      <alignment horizontal="center" vertical="center"/>
    </xf>
    <xf numFmtId="49" fontId="22" fillId="6" borderId="102" xfId="29" applyNumberFormat="1" applyFont="1" applyFill="1" applyBorder="1" applyAlignment="1">
      <alignment horizontal="center" vertical="center"/>
    </xf>
    <xf numFmtId="49" fontId="22" fillId="6" borderId="40" xfId="29" applyNumberFormat="1" applyFont="1" applyFill="1" applyBorder="1" applyAlignment="1">
      <alignment horizontal="center" vertical="center"/>
    </xf>
    <xf numFmtId="0" fontId="22" fillId="6" borderId="40" xfId="29" applyNumberFormat="1" applyFont="1" applyFill="1" applyBorder="1" applyAlignment="1">
      <alignment horizontal="center" vertical="center"/>
    </xf>
    <xf numFmtId="0" fontId="22" fillId="6" borderId="112" xfId="29" applyNumberFormat="1" applyFont="1" applyFill="1" applyBorder="1" applyAlignment="1">
      <alignment horizontal="center" vertical="center"/>
    </xf>
    <xf numFmtId="0" fontId="22" fillId="9" borderId="102" xfId="29" applyNumberFormat="1" applyFont="1" applyFill="1" applyBorder="1" applyAlignment="1">
      <alignment horizontal="center" vertical="center"/>
    </xf>
    <xf numFmtId="49" fontId="22" fillId="6" borderId="18" xfId="29" applyNumberFormat="1" applyFont="1" applyFill="1" applyBorder="1" applyAlignment="1">
      <alignment horizontal="center" vertical="center"/>
    </xf>
    <xf numFmtId="49" fontId="22" fillId="6" borderId="24" xfId="29" applyNumberFormat="1" applyFont="1" applyFill="1" applyBorder="1" applyAlignment="1">
      <alignment horizontal="center" vertical="center"/>
    </xf>
    <xf numFmtId="49" fontId="22" fillId="6" borderId="25" xfId="29" applyNumberFormat="1" applyFont="1" applyFill="1" applyBorder="1" applyAlignment="1">
      <alignment horizontal="center" vertical="center"/>
    </xf>
    <xf numFmtId="0" fontId="22" fillId="6" borderId="24" xfId="29" applyNumberFormat="1" applyFont="1" applyFill="1" applyBorder="1" applyAlignment="1">
      <alignment horizontal="center" vertical="center"/>
    </xf>
    <xf numFmtId="49" fontId="22" fillId="9" borderId="18" xfId="29" applyNumberFormat="1" applyFont="1" applyFill="1" applyBorder="1" applyAlignment="1">
      <alignment horizontal="center" vertical="center"/>
    </xf>
    <xf numFmtId="0" fontId="22" fillId="9" borderId="24" xfId="29" applyNumberFormat="1" applyFont="1" applyFill="1" applyBorder="1" applyAlignment="1">
      <alignment horizontal="center" vertical="center"/>
    </xf>
    <xf numFmtId="49" fontId="22" fillId="9" borderId="24" xfId="29" applyNumberFormat="1" applyFont="1" applyFill="1" applyBorder="1" applyAlignment="1">
      <alignment horizontal="center" vertical="center"/>
    </xf>
    <xf numFmtId="0" fontId="22" fillId="9" borderId="25" xfId="29" applyNumberFormat="1" applyFont="1" applyFill="1" applyBorder="1" applyAlignment="1">
      <alignment horizontal="center" vertical="center"/>
    </xf>
    <xf numFmtId="0" fontId="32" fillId="4" borderId="35" xfId="10" applyNumberFormat="1" applyFont="1" applyFill="1" applyBorder="1" applyAlignment="1">
      <alignment horizontal="center" vertical="center"/>
    </xf>
    <xf numFmtId="0" fontId="32" fillId="4" borderId="17" xfId="10" applyNumberFormat="1" applyFont="1" applyFill="1" applyBorder="1" applyAlignment="1">
      <alignment horizontal="center" vertical="center"/>
    </xf>
    <xf numFmtId="0" fontId="32" fillId="4" borderId="38" xfId="10" applyNumberFormat="1" applyFont="1" applyFill="1" applyBorder="1" applyAlignment="1">
      <alignment horizontal="center" vertical="center"/>
    </xf>
    <xf numFmtId="0" fontId="32" fillId="4" borderId="112" xfId="10" applyNumberFormat="1" applyFont="1" applyFill="1" applyBorder="1" applyAlignment="1">
      <alignment horizontal="center" vertical="center"/>
    </xf>
    <xf numFmtId="0" fontId="32" fillId="4" borderId="36" xfId="10" applyNumberFormat="1" applyFont="1" applyFill="1" applyBorder="1" applyAlignment="1">
      <alignment horizontal="center" vertical="center"/>
    </xf>
    <xf numFmtId="0" fontId="32" fillId="4" borderId="23" xfId="10" applyNumberFormat="1" applyFont="1" applyFill="1" applyBorder="1" applyAlignment="1">
      <alignment horizontal="center" vertical="center"/>
    </xf>
    <xf numFmtId="49" fontId="32" fillId="4" borderId="117" xfId="10" applyNumberFormat="1" applyFont="1" applyFill="1" applyBorder="1" applyAlignment="1">
      <alignment horizontal="center" vertical="center"/>
    </xf>
    <xf numFmtId="49" fontId="32" fillId="4" borderId="118" xfId="10" applyNumberFormat="1" applyFont="1" applyFill="1" applyBorder="1" applyAlignment="1">
      <alignment horizontal="center" vertical="center"/>
    </xf>
    <xf numFmtId="49" fontId="32" fillId="4" borderId="119" xfId="10" applyNumberFormat="1" applyFont="1" applyFill="1" applyBorder="1" applyAlignment="1">
      <alignment horizontal="center" vertical="center"/>
    </xf>
    <xf numFmtId="0" fontId="53" fillId="0" borderId="107" xfId="12" applyFont="1" applyBorder="1" applyAlignment="1">
      <alignment horizontal="center" vertical="center"/>
    </xf>
    <xf numFmtId="0" fontId="22" fillId="12" borderId="92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  <xf numFmtId="181" fontId="22" fillId="54" borderId="122" xfId="22" applyNumberFormat="1" applyFont="1" applyFill="1" applyBorder="1">
      <alignment vertical="center"/>
    </xf>
    <xf numFmtId="181" fontId="22" fillId="0" borderId="122" xfId="22" applyNumberFormat="1" applyFont="1" applyFill="1" applyBorder="1">
      <alignment vertical="center"/>
    </xf>
    <xf numFmtId="181" fontId="56" fillId="36" borderId="122" xfId="22" applyNumberFormat="1" applyFont="1" applyFill="1" applyBorder="1">
      <alignment vertical="center"/>
    </xf>
    <xf numFmtId="181" fontId="24" fillId="0" borderId="122" xfId="22" applyNumberFormat="1" applyFont="1" applyFill="1" applyBorder="1">
      <alignment vertical="center"/>
    </xf>
  </cellXfs>
  <cellStyles count="30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쉼표 [0]" xfId="27" builtinId="6"/>
    <cellStyle name="쉼표 [0] 2" xfId="3"/>
    <cellStyle name="쉼표 [0] 2 2" xfId="28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 2" xfId="22"/>
    <cellStyle name="표준 5" xfId="6"/>
    <cellStyle name="표준 5 2" xfId="25"/>
    <cellStyle name="표준 6" xfId="18"/>
  </cellStyles>
  <dxfs count="8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9FCCE4C-F652-4969-9280-3BB94B3FB9DE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92AA298D-E9B3-4DFF-B197-FF3E304C1AEA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4D0AB5C6-268E-4240-AFB8-D7E18A2711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66F52A52-654E-4F07-81C4-7D64F32C10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99614F51-46A4-41AB-BE4A-D2608B0C6B7F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72B5BF24-52FE-4F8D-A4E1-510725919B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F53EBECC-F16B-47E5-BD38-281DD98BF2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C8E54639-F287-42FF-BBA6-FFCBC3C2F4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156854C8-29DE-4A84-9A6E-1DD5B582B3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DD6CEEFA-D49D-4585-900F-E3193C74CC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9D996F27-E805-43B5-9A26-AC7736D22AED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B1AF6AF0-8699-4ECF-9128-8A45ECC4C0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F0ED6A45-5B60-4872-87BD-100E71859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1BA19128-5DC7-459B-BD43-3F5DACD0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A932DDA4-BA4D-447C-AB70-87929551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67D615F-A4F2-47B0-8A22-4024ECA1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3094FAD-DBAE-4D5E-8D58-D2E9CAB4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4C817FE7-6FC2-4824-9D8D-8A718DD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30"/>
  <sheetViews>
    <sheetView tabSelected="1" zoomScaleNormal="100" workbookViewId="0"/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4324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4325</v>
      </c>
      <c r="F6" s="24"/>
    </row>
    <row r="7" spans="2:8">
      <c r="B7" s="20"/>
      <c r="C7" s="21"/>
      <c r="D7" s="29"/>
      <c r="E7" s="1092" t="s">
        <v>4838</v>
      </c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866"/>
      <c r="C10" s="21"/>
      <c r="E10" s="1097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21"/>
      <c r="D12" s="23" t="s">
        <v>4833</v>
      </c>
      <c r="F12" s="24"/>
    </row>
    <row r="13" spans="2:8">
      <c r="B13" s="20"/>
      <c r="C13" s="21"/>
      <c r="D13" s="29" t="s">
        <v>4315</v>
      </c>
      <c r="E13" s="1094" t="s">
        <v>4839</v>
      </c>
      <c r="F13" s="24"/>
    </row>
    <row r="14" spans="2:8">
      <c r="B14" s="20"/>
      <c r="C14" s="21"/>
      <c r="E14" s="1094" t="s">
        <v>4840</v>
      </c>
      <c r="F14" s="24"/>
    </row>
    <row r="15" spans="2:8">
      <c r="B15" s="20"/>
      <c r="C15" s="21"/>
      <c r="D15" s="19"/>
      <c r="F15" s="24"/>
    </row>
    <row r="16" spans="2:8">
      <c r="B16" s="20"/>
      <c r="C16" s="21"/>
      <c r="D16" s="19" t="s">
        <v>4837</v>
      </c>
      <c r="F16" s="24"/>
    </row>
    <row r="17" spans="2:8">
      <c r="B17" s="20"/>
      <c r="C17" s="21"/>
      <c r="E17" s="1094" t="s">
        <v>5023</v>
      </c>
      <c r="F17" s="24"/>
    </row>
    <row r="18" spans="2:8">
      <c r="B18" s="866"/>
      <c r="C18" s="1119"/>
      <c r="F18" s="24"/>
    </row>
    <row r="19" spans="2:8">
      <c r="B19" s="866"/>
      <c r="C19" s="1119"/>
      <c r="E19" s="1142"/>
      <c r="F19" s="24"/>
    </row>
    <row r="20" spans="2:8">
      <c r="B20" s="866"/>
      <c r="C20" s="1119"/>
      <c r="E20" s="1142"/>
      <c r="F20" s="24"/>
    </row>
    <row r="21" spans="2:8">
      <c r="B21" s="866"/>
      <c r="C21" s="21"/>
      <c r="D21" s="26" t="s">
        <v>4055</v>
      </c>
      <c r="F21" s="24"/>
    </row>
    <row r="22" spans="2:8">
      <c r="B22" s="866"/>
      <c r="C22" s="21"/>
      <c r="E22" s="1164"/>
      <c r="F22" s="24"/>
    </row>
    <row r="23" spans="2:8">
      <c r="B23" s="866"/>
      <c r="C23" s="1119"/>
      <c r="F23" s="24"/>
    </row>
    <row r="24" spans="2:8">
      <c r="B24" s="20"/>
      <c r="C24" s="21"/>
      <c r="F24" s="24"/>
      <c r="H24" s="19"/>
    </row>
    <row r="25" spans="2:8">
      <c r="B25" s="20"/>
      <c r="C25" s="21"/>
      <c r="D25" s="26" t="s">
        <v>502</v>
      </c>
      <c r="F25" s="24"/>
    </row>
    <row r="26" spans="2:8">
      <c r="B26" s="20"/>
      <c r="C26" s="21"/>
      <c r="D26" s="26" t="s">
        <v>4834</v>
      </c>
      <c r="F26" s="24"/>
    </row>
    <row r="27" spans="2:8">
      <c r="B27" s="51"/>
      <c r="C27" s="49"/>
      <c r="D27" s="23"/>
      <c r="E27" s="1093" t="s">
        <v>4835</v>
      </c>
      <c r="F27" s="24"/>
    </row>
    <row r="28" spans="2:8">
      <c r="B28" s="51"/>
      <c r="C28" s="49"/>
      <c r="D28" s="23"/>
      <c r="E28" s="1094" t="s">
        <v>4836</v>
      </c>
      <c r="F28" s="24"/>
    </row>
    <row r="29" spans="2:8">
      <c r="B29" s="51"/>
      <c r="C29" s="49"/>
      <c r="D29" s="23"/>
      <c r="F29" s="24"/>
    </row>
    <row r="30" spans="2:8">
      <c r="B30" s="52"/>
      <c r="C30" s="50"/>
      <c r="D30" s="27"/>
      <c r="E30" s="1096"/>
      <c r="F3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2"/>
  <sheetViews>
    <sheetView workbookViewId="0">
      <pane ySplit="1" topLeftCell="A2" activePane="bottomLeft" state="frozen"/>
      <selection pane="bottomLeft" activeCell="A20" sqref="A20:D21"/>
    </sheetView>
  </sheetViews>
  <sheetFormatPr defaultColWidth="9" defaultRowHeight="16.5" customHeight="1"/>
  <cols>
    <col min="1" max="1" width="81.125" style="34" customWidth="1"/>
    <col min="2" max="2" width="15.5" style="34" customWidth="1"/>
    <col min="3" max="3" width="50.125" style="34" customWidth="1"/>
    <col min="4" max="4" width="8.625" style="34" customWidth="1"/>
    <col min="5" max="6" width="14.625" style="41" customWidth="1"/>
    <col min="7" max="7" width="22.625" style="34" customWidth="1"/>
    <col min="8" max="9" width="14.625" style="34" customWidth="1"/>
    <col min="10" max="11" width="22.625" style="34" customWidth="1"/>
    <col min="12" max="12" width="14.875" style="33" customWidth="1"/>
    <col min="13" max="13" width="19.375" style="33" customWidth="1"/>
    <col min="14" max="14" width="16" style="33" customWidth="1"/>
    <col min="15" max="16384" width="9" style="33"/>
  </cols>
  <sheetData>
    <row r="1" spans="1:11" ht="16.5" customHeight="1">
      <c r="A1" s="30" t="s">
        <v>10</v>
      </c>
      <c r="B1" s="30" t="s">
        <v>10</v>
      </c>
      <c r="C1" s="30" t="s">
        <v>10</v>
      </c>
      <c r="D1" s="30" t="s">
        <v>10</v>
      </c>
      <c r="E1" s="634"/>
      <c r="F1" s="634"/>
      <c r="G1" s="634"/>
      <c r="H1" s="634"/>
      <c r="I1" s="634"/>
      <c r="J1" s="634"/>
      <c r="K1" s="634"/>
    </row>
    <row r="2" spans="1:11" ht="16.5" customHeight="1">
      <c r="A2" s="1155" t="s">
        <v>4216</v>
      </c>
      <c r="B2" s="1154">
        <v>1002009</v>
      </c>
      <c r="C2" s="1153" t="s">
        <v>4272</v>
      </c>
      <c r="D2" s="1154">
        <v>10</v>
      </c>
    </row>
    <row r="3" spans="1:11" ht="16.5" customHeight="1">
      <c r="A3" s="1153" t="s">
        <v>4273</v>
      </c>
      <c r="B3" s="1154">
        <v>1002103</v>
      </c>
      <c r="C3" s="1153" t="s">
        <v>4274</v>
      </c>
      <c r="D3" s="1154">
        <v>100</v>
      </c>
    </row>
    <row r="4" spans="1:11" ht="16.5" customHeight="1">
      <c r="A4" s="1153" t="s">
        <v>4275</v>
      </c>
      <c r="B4" s="1154">
        <v>1002104</v>
      </c>
      <c r="C4" s="1153" t="s">
        <v>4276</v>
      </c>
      <c r="D4" s="1156">
        <v>100</v>
      </c>
    </row>
    <row r="5" spans="1:11" ht="16.5" customHeight="1">
      <c r="A5" s="1153" t="s">
        <v>4277</v>
      </c>
      <c r="B5" s="1154">
        <v>1002105</v>
      </c>
      <c r="C5" s="1153" t="s">
        <v>4278</v>
      </c>
      <c r="D5" s="1156">
        <v>100</v>
      </c>
    </row>
    <row r="6" spans="1:11" ht="16.5" customHeight="1">
      <c r="A6" s="1153" t="s">
        <v>4279</v>
      </c>
      <c r="B6" s="1154">
        <v>1002106</v>
      </c>
      <c r="C6" s="1153" t="s">
        <v>4280</v>
      </c>
      <c r="D6" s="1156" t="s">
        <v>4281</v>
      </c>
    </row>
    <row r="7" spans="1:11" ht="16.5" customHeight="1">
      <c r="A7" s="1153" t="s">
        <v>4282</v>
      </c>
      <c r="B7" s="1154">
        <v>1002107</v>
      </c>
      <c r="C7" s="1153" t="s">
        <v>4283</v>
      </c>
      <c r="D7" s="1156">
        <v>100</v>
      </c>
    </row>
    <row r="8" spans="1:11" ht="16.5" customHeight="1">
      <c r="A8" s="1153" t="s">
        <v>4284</v>
      </c>
      <c r="B8" s="1154">
        <v>1002108</v>
      </c>
      <c r="C8" s="1153" t="s">
        <v>4285</v>
      </c>
      <c r="D8" s="1156" t="s">
        <v>4281</v>
      </c>
    </row>
    <row r="9" spans="1:11" ht="16.5" customHeight="1">
      <c r="A9" s="1160" t="s">
        <v>4292</v>
      </c>
      <c r="B9" s="1161">
        <v>1014018</v>
      </c>
      <c r="C9" s="1162" t="s">
        <v>4293</v>
      </c>
      <c r="D9" s="1161">
        <v>3</v>
      </c>
    </row>
    <row r="10" spans="1:11" ht="16.5" customHeight="1">
      <c r="A10" s="1160" t="s">
        <v>4294</v>
      </c>
      <c r="B10" s="1161">
        <v>1014019</v>
      </c>
      <c r="C10" s="1162" t="s">
        <v>4295</v>
      </c>
      <c r="D10" s="1161">
        <v>17</v>
      </c>
    </row>
    <row r="11" spans="1:11" ht="16.5" customHeight="1">
      <c r="A11" s="1160" t="s">
        <v>4296</v>
      </c>
      <c r="B11" s="1161">
        <v>1014020</v>
      </c>
      <c r="C11" s="1162" t="s">
        <v>4297</v>
      </c>
      <c r="D11" s="1161">
        <v>7</v>
      </c>
    </row>
    <row r="12" spans="1:11" ht="16.5" customHeight="1">
      <c r="A12" s="1160" t="s">
        <v>4298</v>
      </c>
      <c r="B12" s="1161">
        <v>1014021</v>
      </c>
      <c r="C12" s="1162" t="s">
        <v>4299</v>
      </c>
      <c r="D12" s="1161">
        <v>11</v>
      </c>
    </row>
    <row r="13" spans="1:11" ht="16.5" customHeight="1">
      <c r="A13" s="1160" t="s">
        <v>4300</v>
      </c>
      <c r="B13" s="1161">
        <v>1014022</v>
      </c>
      <c r="C13" s="1162" t="s">
        <v>4301</v>
      </c>
      <c r="D13" s="1161">
        <v>20</v>
      </c>
    </row>
    <row r="14" spans="1:11" ht="16.5" customHeight="1">
      <c r="A14" s="1160" t="s">
        <v>4302</v>
      </c>
      <c r="B14" s="1161">
        <v>1014023</v>
      </c>
      <c r="C14" s="1162" t="s">
        <v>4303</v>
      </c>
      <c r="D14" s="1161">
        <v>100</v>
      </c>
    </row>
    <row r="15" spans="1:11" ht="16.5" customHeight="1">
      <c r="A15" s="1160" t="s">
        <v>4304</v>
      </c>
      <c r="B15" s="1161">
        <v>1014024</v>
      </c>
      <c r="C15" s="1162" t="s">
        <v>4305</v>
      </c>
      <c r="D15" s="1161">
        <v>0</v>
      </c>
    </row>
    <row r="16" spans="1:11" ht="16.5" customHeight="1">
      <c r="A16" s="1160" t="s">
        <v>4306</v>
      </c>
      <c r="B16" s="1161">
        <v>1014025</v>
      </c>
      <c r="C16" s="1162" t="s">
        <v>4307</v>
      </c>
      <c r="D16" s="1161">
        <v>1</v>
      </c>
    </row>
    <row r="17" spans="1:11" ht="16.5" customHeight="1">
      <c r="A17" s="1160" t="s">
        <v>4308</v>
      </c>
      <c r="B17" s="1161">
        <v>1014026</v>
      </c>
      <c r="C17" s="1162" t="s">
        <v>4309</v>
      </c>
      <c r="D17" s="1161">
        <v>5</v>
      </c>
    </row>
    <row r="18" spans="1:11" ht="16.5" customHeight="1">
      <c r="A18" s="1160" t="s">
        <v>4310</v>
      </c>
      <c r="B18" s="1161">
        <v>1014027</v>
      </c>
      <c r="C18" s="1163" t="s">
        <v>4311</v>
      </c>
      <c r="D18" s="1161">
        <v>3</v>
      </c>
    </row>
    <row r="19" spans="1:11" ht="16.5" customHeight="1">
      <c r="A19" s="1160" t="s">
        <v>4312</v>
      </c>
      <c r="B19" s="1161">
        <v>1014028</v>
      </c>
      <c r="C19" s="1163" t="s">
        <v>4313</v>
      </c>
      <c r="D19" s="1161">
        <v>30</v>
      </c>
    </row>
    <row r="20" spans="1:11" s="41" customFormat="1" ht="16.5" customHeight="1">
      <c r="A20" s="1153" t="s">
        <v>4286</v>
      </c>
      <c r="B20" s="1154">
        <v>1014007</v>
      </c>
      <c r="C20" s="1153" t="s">
        <v>4287</v>
      </c>
      <c r="D20" s="1154">
        <v>4</v>
      </c>
      <c r="G20" s="34"/>
      <c r="H20" s="34"/>
      <c r="I20" s="34"/>
      <c r="J20" s="34"/>
      <c r="K20" s="34"/>
    </row>
    <row r="21" spans="1:11" s="41" customFormat="1" ht="16.5" customHeight="1">
      <c r="A21" s="1153" t="s">
        <v>4288</v>
      </c>
      <c r="B21" s="1157">
        <v>1014008</v>
      </c>
      <c r="C21" s="1158" t="s">
        <v>4289</v>
      </c>
      <c r="D21" s="1159">
        <v>1</v>
      </c>
      <c r="G21" s="34"/>
      <c r="H21" s="34"/>
      <c r="I21" s="34"/>
      <c r="J21" s="34"/>
      <c r="K21" s="34"/>
    </row>
    <row r="22" spans="1:11" s="41" customFormat="1" ht="16.5" customHeight="1">
      <c r="A22" s="1160" t="s">
        <v>4290</v>
      </c>
      <c r="B22" s="1161">
        <v>1014017</v>
      </c>
      <c r="C22" s="1162" t="s">
        <v>4291</v>
      </c>
      <c r="D22" s="1161">
        <v>0.5</v>
      </c>
      <c r="G22" s="34"/>
      <c r="H22" s="34"/>
      <c r="I22" s="34"/>
      <c r="J22" s="34"/>
      <c r="K22" s="34"/>
    </row>
  </sheetData>
  <autoFilter ref="A1:D1"/>
  <phoneticPr fontId="6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71"/>
  <sheetViews>
    <sheetView workbookViewId="0">
      <pane ySplit="1" topLeftCell="A2" activePane="bottomLeft" state="frozen"/>
      <selection pane="bottomLeft" activeCell="B69" sqref="B69"/>
    </sheetView>
  </sheetViews>
  <sheetFormatPr defaultColWidth="9" defaultRowHeight="16.5" customHeight="1"/>
  <cols>
    <col min="1" max="1" width="14.25" style="1099" customWidth="1"/>
    <col min="2" max="2" width="20.125" style="1106" customWidth="1"/>
    <col min="3" max="3" width="8.625" style="1106" customWidth="1"/>
    <col min="4" max="4" width="24.25" style="1106" customWidth="1"/>
    <col min="5" max="5" width="24.875" style="1106" customWidth="1"/>
    <col min="6" max="6" width="21.375" style="1106" bestFit="1" customWidth="1"/>
    <col min="7" max="7" width="14.625" style="1106" customWidth="1"/>
    <col min="8" max="8" width="19.375" style="1099" customWidth="1"/>
    <col min="9" max="9" width="16" style="1099" customWidth="1"/>
    <col min="10" max="16384" width="9" style="1099"/>
  </cols>
  <sheetData>
    <row r="1" spans="1:7" ht="16.5" customHeight="1">
      <c r="A1" s="30" t="s">
        <v>4138</v>
      </c>
      <c r="B1" s="30" t="s">
        <v>4138</v>
      </c>
      <c r="C1" s="30" t="s">
        <v>4137</v>
      </c>
      <c r="D1" s="30" t="s">
        <v>4139</v>
      </c>
      <c r="E1" s="30" t="s">
        <v>4140</v>
      </c>
      <c r="F1" s="634"/>
      <c r="G1" s="634"/>
    </row>
    <row r="2" spans="1:7" ht="16.5" customHeight="1">
      <c r="A2" s="1100" t="b">
        <v>1</v>
      </c>
      <c r="B2" s="1101" t="s">
        <v>4067</v>
      </c>
      <c r="C2" s="1101">
        <v>1</v>
      </c>
      <c r="D2" s="1102">
        <v>0</v>
      </c>
      <c r="E2" s="1102">
        <v>1982</v>
      </c>
      <c r="F2" s="634"/>
      <c r="G2" s="634"/>
    </row>
    <row r="3" spans="1:7" ht="16.5" customHeight="1">
      <c r="A3" s="1100" t="b">
        <v>1</v>
      </c>
      <c r="B3" s="1101" t="s">
        <v>4068</v>
      </c>
      <c r="C3" s="1101">
        <v>2</v>
      </c>
      <c r="D3" s="1102">
        <v>1982</v>
      </c>
      <c r="E3" s="1102">
        <v>2316</v>
      </c>
      <c r="F3" s="634"/>
      <c r="G3" s="634"/>
    </row>
    <row r="4" spans="1:7" ht="16.5" customHeight="1">
      <c r="A4" s="1100" t="b">
        <v>1</v>
      </c>
      <c r="B4" s="1101" t="s">
        <v>4069</v>
      </c>
      <c r="C4" s="1101">
        <v>3</v>
      </c>
      <c r="D4" s="1102">
        <v>4298</v>
      </c>
      <c r="E4" s="1102">
        <v>2706</v>
      </c>
      <c r="F4" s="634"/>
      <c r="G4" s="634"/>
    </row>
    <row r="5" spans="1:7" ht="16.5" customHeight="1">
      <c r="A5" s="1100" t="b">
        <v>1</v>
      </c>
      <c r="B5" s="1101" t="s">
        <v>4070</v>
      </c>
      <c r="C5" s="1101">
        <v>4</v>
      </c>
      <c r="D5" s="1102">
        <v>7004</v>
      </c>
      <c r="E5" s="1102">
        <v>3160</v>
      </c>
      <c r="F5" s="634"/>
      <c r="G5" s="634"/>
    </row>
    <row r="6" spans="1:7" ht="16.5" customHeight="1">
      <c r="A6" s="1100" t="b">
        <v>1</v>
      </c>
      <c r="B6" s="1101" t="s">
        <v>4071</v>
      </c>
      <c r="C6" s="1101">
        <v>5</v>
      </c>
      <c r="D6" s="1102">
        <v>10164</v>
      </c>
      <c r="E6" s="1102">
        <v>3689</v>
      </c>
      <c r="F6" s="634"/>
      <c r="G6" s="634"/>
    </row>
    <row r="7" spans="1:7" ht="16.5" customHeight="1">
      <c r="A7" s="1100" t="b">
        <v>1</v>
      </c>
      <c r="B7" s="1101" t="s">
        <v>4072</v>
      </c>
      <c r="C7" s="1101">
        <v>6</v>
      </c>
      <c r="D7" s="1102">
        <v>13853</v>
      </c>
      <c r="E7" s="1102">
        <v>4305</v>
      </c>
      <c r="F7" s="634"/>
      <c r="G7" s="634"/>
    </row>
    <row r="8" spans="1:7" ht="16.5" customHeight="1">
      <c r="A8" s="1100" t="b">
        <v>1</v>
      </c>
      <c r="B8" s="1101" t="s">
        <v>4073</v>
      </c>
      <c r="C8" s="1101">
        <v>7</v>
      </c>
      <c r="D8" s="1102">
        <v>18158</v>
      </c>
      <c r="E8" s="1102">
        <v>5021</v>
      </c>
      <c r="F8" s="634"/>
      <c r="G8" s="634"/>
    </row>
    <row r="9" spans="1:7" ht="16.5" customHeight="1">
      <c r="A9" s="1100" t="b">
        <v>1</v>
      </c>
      <c r="B9" s="1101" t="s">
        <v>4074</v>
      </c>
      <c r="C9" s="1101">
        <v>8</v>
      </c>
      <c r="D9" s="1102">
        <v>23179</v>
      </c>
      <c r="E9" s="1102">
        <v>5854</v>
      </c>
      <c r="F9" s="634"/>
      <c r="G9" s="634"/>
    </row>
    <row r="10" spans="1:7" ht="16.5" customHeight="1">
      <c r="A10" s="1100" t="b">
        <v>1</v>
      </c>
      <c r="B10" s="1101" t="s">
        <v>4075</v>
      </c>
      <c r="C10" s="1101">
        <v>9</v>
      </c>
      <c r="D10" s="1102">
        <v>29033</v>
      </c>
      <c r="E10" s="1102">
        <v>6822</v>
      </c>
      <c r="F10" s="634"/>
      <c r="G10" s="634"/>
    </row>
    <row r="11" spans="1:7" ht="16.5" customHeight="1">
      <c r="A11" s="1100" t="b">
        <v>1</v>
      </c>
      <c r="B11" s="1101" t="s">
        <v>4076</v>
      </c>
      <c r="C11" s="1101">
        <v>10</v>
      </c>
      <c r="D11" s="1102">
        <v>35855</v>
      </c>
      <c r="E11" s="1102">
        <v>7947</v>
      </c>
      <c r="F11" s="634"/>
      <c r="G11" s="634"/>
    </row>
    <row r="12" spans="1:7" ht="16.5" customHeight="1">
      <c r="A12" s="1103" t="b">
        <v>1</v>
      </c>
      <c r="B12" s="1104" t="s">
        <v>4077</v>
      </c>
      <c r="C12" s="1104">
        <v>11</v>
      </c>
      <c r="D12" s="1105">
        <v>43802</v>
      </c>
      <c r="E12" s="1105">
        <v>9254</v>
      </c>
      <c r="F12" s="634"/>
      <c r="G12" s="634"/>
    </row>
    <row r="13" spans="1:7" ht="16.5" customHeight="1">
      <c r="A13" s="1103" t="b">
        <v>1</v>
      </c>
      <c r="B13" s="1104" t="s">
        <v>4078</v>
      </c>
      <c r="C13" s="1104">
        <v>12</v>
      </c>
      <c r="D13" s="1105">
        <v>53056</v>
      </c>
      <c r="E13" s="1105">
        <v>10771</v>
      </c>
      <c r="F13" s="634"/>
      <c r="G13" s="634"/>
    </row>
    <row r="14" spans="1:7" ht="16.5" customHeight="1">
      <c r="A14" s="1103" t="b">
        <v>1</v>
      </c>
      <c r="B14" s="1104" t="s">
        <v>4079</v>
      </c>
      <c r="C14" s="1104">
        <v>13</v>
      </c>
      <c r="D14" s="1105">
        <v>63827</v>
      </c>
      <c r="E14" s="1105">
        <v>12532</v>
      </c>
      <c r="F14" s="634"/>
      <c r="G14" s="634"/>
    </row>
    <row r="15" spans="1:7" ht="16.5" customHeight="1">
      <c r="A15" s="1103" t="b">
        <v>1</v>
      </c>
      <c r="B15" s="1104" t="s">
        <v>4080</v>
      </c>
      <c r="C15" s="1104">
        <v>14</v>
      </c>
      <c r="D15" s="1105">
        <v>76359</v>
      </c>
      <c r="E15" s="1105">
        <v>14574</v>
      </c>
      <c r="F15" s="634"/>
      <c r="G15" s="634"/>
    </row>
    <row r="16" spans="1:7" ht="16.5" customHeight="1">
      <c r="A16" s="1103" t="b">
        <v>1</v>
      </c>
      <c r="B16" s="1104" t="s">
        <v>4081</v>
      </c>
      <c r="C16" s="1104">
        <v>15</v>
      </c>
      <c r="D16" s="1105">
        <v>90933</v>
      </c>
      <c r="E16" s="1105">
        <v>16942</v>
      </c>
      <c r="F16" s="634"/>
      <c r="G16" s="634"/>
    </row>
    <row r="17" spans="1:9" ht="16.5" customHeight="1">
      <c r="A17" s="1103" t="b">
        <v>1</v>
      </c>
      <c r="B17" s="1104" t="s">
        <v>4082</v>
      </c>
      <c r="C17" s="1104">
        <v>16</v>
      </c>
      <c r="D17" s="1105">
        <v>107875</v>
      </c>
      <c r="E17" s="1105">
        <v>19686</v>
      </c>
      <c r="F17" s="634"/>
      <c r="G17" s="634"/>
    </row>
    <row r="18" spans="1:9" ht="16.5" customHeight="1">
      <c r="A18" s="1103" t="b">
        <v>1</v>
      </c>
      <c r="B18" s="1104" t="s">
        <v>4083</v>
      </c>
      <c r="C18" s="1104">
        <v>17</v>
      </c>
      <c r="D18" s="1105">
        <v>127561</v>
      </c>
      <c r="E18" s="1105">
        <v>22865</v>
      </c>
      <c r="F18" s="634"/>
      <c r="G18" s="634"/>
    </row>
    <row r="19" spans="1:9" ht="16.5" customHeight="1">
      <c r="A19" s="1103" t="b">
        <v>1</v>
      </c>
      <c r="B19" s="1104" t="s">
        <v>4084</v>
      </c>
      <c r="C19" s="1104">
        <v>18</v>
      </c>
      <c r="D19" s="1105">
        <v>150426</v>
      </c>
      <c r="E19" s="1105">
        <v>26546</v>
      </c>
      <c r="F19" s="634"/>
      <c r="G19" s="634"/>
    </row>
    <row r="20" spans="1:9" ht="16.5" customHeight="1">
      <c r="A20" s="1103" t="b">
        <v>1</v>
      </c>
      <c r="B20" s="1104" t="s">
        <v>4085</v>
      </c>
      <c r="C20" s="1104">
        <v>19</v>
      </c>
      <c r="D20" s="1105">
        <v>176972</v>
      </c>
      <c r="E20" s="1105">
        <v>30806</v>
      </c>
      <c r="F20" s="634"/>
      <c r="G20" s="634"/>
    </row>
    <row r="21" spans="1:9" ht="16.5" customHeight="1">
      <c r="A21" s="1103" t="b">
        <v>1</v>
      </c>
      <c r="B21" s="1104" t="s">
        <v>4086</v>
      </c>
      <c r="C21" s="1104">
        <v>20</v>
      </c>
      <c r="D21" s="1105">
        <v>207778</v>
      </c>
      <c r="E21" s="1105">
        <v>35734</v>
      </c>
    </row>
    <row r="22" spans="1:9" ht="16.5" customHeight="1">
      <c r="A22" s="1100" t="b">
        <v>1</v>
      </c>
      <c r="B22" s="1101" t="s">
        <v>4087</v>
      </c>
      <c r="C22" s="1101">
        <v>21</v>
      </c>
      <c r="D22" s="1102">
        <v>243512</v>
      </c>
      <c r="E22" s="1102">
        <v>41433</v>
      </c>
    </row>
    <row r="23" spans="1:9" ht="16.5" customHeight="1">
      <c r="A23" s="1100" t="b">
        <v>1</v>
      </c>
      <c r="B23" s="1101" t="s">
        <v>4088</v>
      </c>
      <c r="C23" s="1101">
        <v>22</v>
      </c>
      <c r="D23" s="1102">
        <v>284945</v>
      </c>
      <c r="E23" s="1102">
        <v>48020</v>
      </c>
    </row>
    <row r="24" spans="1:9" ht="16.5" customHeight="1">
      <c r="A24" s="1100" t="b">
        <v>1</v>
      </c>
      <c r="B24" s="1101" t="s">
        <v>4089</v>
      </c>
      <c r="C24" s="1101">
        <v>23</v>
      </c>
      <c r="D24" s="1102">
        <v>332965</v>
      </c>
      <c r="E24" s="1102">
        <v>55631</v>
      </c>
    </row>
    <row r="25" spans="1:9" ht="16.5" customHeight="1">
      <c r="A25" s="1100" t="b">
        <v>1</v>
      </c>
      <c r="B25" s="1101" t="s">
        <v>4090</v>
      </c>
      <c r="C25" s="1101">
        <v>24</v>
      </c>
      <c r="D25" s="1102">
        <v>388596</v>
      </c>
      <c r="E25" s="1102">
        <v>64420</v>
      </c>
    </row>
    <row r="26" spans="1:9" ht="16.5" customHeight="1">
      <c r="A26" s="1100" t="b">
        <v>1</v>
      </c>
      <c r="B26" s="1101" t="s">
        <v>4091</v>
      </c>
      <c r="C26" s="1101">
        <v>25</v>
      </c>
      <c r="D26" s="1102">
        <v>453016</v>
      </c>
      <c r="E26" s="1102">
        <v>74566</v>
      </c>
    </row>
    <row r="27" spans="1:9" ht="16.5" customHeight="1">
      <c r="A27" s="1100" t="b">
        <v>1</v>
      </c>
      <c r="B27" s="1101" t="s">
        <v>4092</v>
      </c>
      <c r="C27" s="1101">
        <v>26</v>
      </c>
      <c r="D27" s="1102">
        <v>527582</v>
      </c>
      <c r="E27" s="1102">
        <v>86272</v>
      </c>
    </row>
    <row r="28" spans="1:9" ht="16.5" customHeight="1">
      <c r="A28" s="1100" t="b">
        <v>1</v>
      </c>
      <c r="B28" s="1101" t="s">
        <v>4093</v>
      </c>
      <c r="C28" s="1101">
        <v>27</v>
      </c>
      <c r="D28" s="1102">
        <v>613854</v>
      </c>
      <c r="E28" s="1102">
        <v>99773</v>
      </c>
    </row>
    <row r="29" spans="1:9" s="1106" customFormat="1" ht="16.5" customHeight="1">
      <c r="A29" s="1100" t="b">
        <v>1</v>
      </c>
      <c r="B29" s="1101" t="s">
        <v>4094</v>
      </c>
      <c r="C29" s="1101">
        <v>28</v>
      </c>
      <c r="D29" s="1102">
        <v>713627</v>
      </c>
      <c r="E29" s="1102">
        <v>115337</v>
      </c>
      <c r="H29" s="1099"/>
      <c r="I29" s="1099"/>
    </row>
    <row r="30" spans="1:9" s="1106" customFormat="1" ht="16.5" customHeight="1">
      <c r="A30" s="1100" t="b">
        <v>1</v>
      </c>
      <c r="B30" s="1101" t="s">
        <v>4095</v>
      </c>
      <c r="C30" s="1101">
        <v>29</v>
      </c>
      <c r="D30" s="1102">
        <v>828964</v>
      </c>
      <c r="E30" s="1102">
        <v>133271</v>
      </c>
      <c r="H30" s="1099"/>
      <c r="I30" s="1099"/>
    </row>
    <row r="31" spans="1:9" s="1106" customFormat="1" ht="16.5" customHeight="1">
      <c r="A31" s="1100" t="b">
        <v>1</v>
      </c>
      <c r="B31" s="1101" t="s">
        <v>4096</v>
      </c>
      <c r="C31" s="1101">
        <v>30</v>
      </c>
      <c r="D31" s="1102">
        <v>962235</v>
      </c>
      <c r="E31" s="1102">
        <v>153928</v>
      </c>
      <c r="H31" s="1099"/>
      <c r="I31" s="1099"/>
    </row>
    <row r="32" spans="1:9" s="1106" customFormat="1" ht="16.5" customHeight="1">
      <c r="A32" s="1103" t="b">
        <v>1</v>
      </c>
      <c r="B32" s="1104" t="s">
        <v>4097</v>
      </c>
      <c r="C32" s="1104">
        <v>31</v>
      </c>
      <c r="D32" s="1105">
        <v>1116163</v>
      </c>
      <c r="E32" s="1105">
        <v>177709</v>
      </c>
      <c r="H32" s="1099"/>
      <c r="I32" s="1099"/>
    </row>
    <row r="33" spans="1:9" s="1106" customFormat="1" ht="16.5" customHeight="1">
      <c r="A33" s="1103" t="b">
        <v>1</v>
      </c>
      <c r="B33" s="1104" t="s">
        <v>4098</v>
      </c>
      <c r="C33" s="1104">
        <v>32</v>
      </c>
      <c r="D33" s="1105">
        <v>1293872</v>
      </c>
      <c r="E33" s="1105">
        <v>205076</v>
      </c>
      <c r="H33" s="1099"/>
      <c r="I33" s="1099"/>
    </row>
    <row r="34" spans="1:9" s="1106" customFormat="1" ht="16.5" customHeight="1">
      <c r="A34" s="1103" t="b">
        <v>1</v>
      </c>
      <c r="B34" s="1104" t="s">
        <v>4099</v>
      </c>
      <c r="C34" s="1104">
        <v>33</v>
      </c>
      <c r="D34" s="1105">
        <v>1498948</v>
      </c>
      <c r="E34" s="1105">
        <v>236555</v>
      </c>
      <c r="H34" s="1099"/>
      <c r="I34" s="1099"/>
    </row>
    <row r="35" spans="1:9" s="1106" customFormat="1" ht="16.5" customHeight="1">
      <c r="A35" s="1103" t="b">
        <v>1</v>
      </c>
      <c r="B35" s="1104" t="s">
        <v>4100</v>
      </c>
      <c r="C35" s="1104">
        <v>34</v>
      </c>
      <c r="D35" s="1105">
        <v>1735503</v>
      </c>
      <c r="E35" s="1105">
        <v>272747</v>
      </c>
      <c r="H35" s="1099"/>
      <c r="I35" s="1099"/>
    </row>
    <row r="36" spans="1:9" s="1106" customFormat="1" ht="16.5" customHeight="1">
      <c r="A36" s="1103" t="b">
        <v>1</v>
      </c>
      <c r="B36" s="1104" t="s">
        <v>4101</v>
      </c>
      <c r="C36" s="1104">
        <v>35</v>
      </c>
      <c r="D36" s="1105">
        <v>2008250</v>
      </c>
      <c r="E36" s="1105">
        <v>314340</v>
      </c>
      <c r="H36" s="1099"/>
      <c r="I36" s="1099"/>
    </row>
    <row r="37" spans="1:9" s="1106" customFormat="1" ht="16.5" customHeight="1">
      <c r="A37" s="1103" t="b">
        <v>1</v>
      </c>
      <c r="B37" s="1104" t="s">
        <v>4102</v>
      </c>
      <c r="C37" s="1104">
        <v>36</v>
      </c>
      <c r="D37" s="1105">
        <v>2322590</v>
      </c>
      <c r="E37" s="1105">
        <v>362119</v>
      </c>
      <c r="H37" s="1099"/>
      <c r="I37" s="1099"/>
    </row>
    <row r="38" spans="1:9" s="1106" customFormat="1" ht="16.5" customHeight="1">
      <c r="A38" s="1103" t="b">
        <v>1</v>
      </c>
      <c r="B38" s="1104" t="s">
        <v>4103</v>
      </c>
      <c r="C38" s="1104">
        <v>37</v>
      </c>
      <c r="D38" s="1105">
        <v>2684709</v>
      </c>
      <c r="E38" s="1105">
        <v>416980</v>
      </c>
      <c r="H38" s="1099"/>
      <c r="I38" s="1099"/>
    </row>
    <row r="39" spans="1:9" s="1106" customFormat="1" ht="16.5" customHeight="1">
      <c r="A39" s="1103" t="b">
        <v>1</v>
      </c>
      <c r="B39" s="1104" t="s">
        <v>4104</v>
      </c>
      <c r="C39" s="1104">
        <v>38</v>
      </c>
      <c r="D39" s="1105">
        <v>3101689</v>
      </c>
      <c r="E39" s="1105">
        <v>479943</v>
      </c>
      <c r="H39" s="1099"/>
      <c r="I39" s="1099"/>
    </row>
    <row r="40" spans="1:9" s="1106" customFormat="1" ht="16.5" customHeight="1">
      <c r="A40" s="1103" t="b">
        <v>1</v>
      </c>
      <c r="B40" s="1104" t="s">
        <v>4105</v>
      </c>
      <c r="C40" s="1104">
        <v>39</v>
      </c>
      <c r="D40" s="1105">
        <v>3581632</v>
      </c>
      <c r="E40" s="1105">
        <v>552174</v>
      </c>
      <c r="H40" s="1099"/>
      <c r="I40" s="1099"/>
    </row>
    <row r="41" spans="1:9" s="1106" customFormat="1" ht="16.5" customHeight="1">
      <c r="A41" s="1103" t="b">
        <v>1</v>
      </c>
      <c r="B41" s="1104" t="s">
        <v>4106</v>
      </c>
      <c r="C41" s="1104">
        <v>40</v>
      </c>
      <c r="D41" s="1105">
        <v>4133806</v>
      </c>
      <c r="E41" s="1105">
        <v>635000</v>
      </c>
      <c r="H41" s="1099"/>
      <c r="I41" s="1099"/>
    </row>
    <row r="42" spans="1:9" s="1106" customFormat="1" ht="16.5" customHeight="1">
      <c r="A42" s="1100" t="b">
        <v>1</v>
      </c>
      <c r="B42" s="1101" t="s">
        <v>4107</v>
      </c>
      <c r="C42" s="1101">
        <v>41</v>
      </c>
      <c r="D42" s="1102">
        <v>4768806</v>
      </c>
      <c r="E42" s="1102">
        <v>729932</v>
      </c>
      <c r="H42" s="1099"/>
      <c r="I42" s="1099"/>
    </row>
    <row r="43" spans="1:9" s="1106" customFormat="1" ht="16.5" customHeight="1">
      <c r="A43" s="1100" t="b">
        <v>1</v>
      </c>
      <c r="B43" s="1101" t="s">
        <v>4108</v>
      </c>
      <c r="C43" s="1101">
        <v>42</v>
      </c>
      <c r="D43" s="1102">
        <v>5498738</v>
      </c>
      <c r="E43" s="1102">
        <v>838691</v>
      </c>
      <c r="H43" s="1099"/>
      <c r="I43" s="1099"/>
    </row>
    <row r="44" spans="1:9" s="1106" customFormat="1" ht="16.5" customHeight="1">
      <c r="A44" s="1100" t="b">
        <v>1</v>
      </c>
      <c r="B44" s="1101" t="s">
        <v>4109</v>
      </c>
      <c r="C44" s="1101">
        <v>43</v>
      </c>
      <c r="D44" s="1102">
        <v>6337429</v>
      </c>
      <c r="E44" s="1102">
        <v>963236</v>
      </c>
      <c r="H44" s="1099"/>
      <c r="I44" s="1099"/>
    </row>
    <row r="45" spans="1:9" ht="16.5" customHeight="1">
      <c r="A45" s="1100" t="b">
        <v>1</v>
      </c>
      <c r="B45" s="1101" t="s">
        <v>4110</v>
      </c>
      <c r="C45" s="1101">
        <v>44</v>
      </c>
      <c r="D45" s="1102">
        <v>7300665</v>
      </c>
      <c r="E45" s="1102">
        <v>1105794</v>
      </c>
    </row>
    <row r="46" spans="1:9" ht="16.5" customHeight="1">
      <c r="A46" s="1100" t="b">
        <v>1</v>
      </c>
      <c r="B46" s="1101" t="s">
        <v>4111</v>
      </c>
      <c r="C46" s="1101">
        <v>45</v>
      </c>
      <c r="D46" s="1102">
        <v>8406459</v>
      </c>
      <c r="E46" s="1102">
        <v>1268898</v>
      </c>
    </row>
    <row r="47" spans="1:9" ht="16.5" customHeight="1">
      <c r="A47" s="1100" t="b">
        <v>1</v>
      </c>
      <c r="B47" s="1101" t="s">
        <v>4112</v>
      </c>
      <c r="C47" s="1101">
        <v>46</v>
      </c>
      <c r="D47" s="1102">
        <v>9675357</v>
      </c>
      <c r="E47" s="1102">
        <v>1455426</v>
      </c>
    </row>
    <row r="48" spans="1:9" ht="16.5" customHeight="1">
      <c r="A48" s="1100" t="b">
        <v>1</v>
      </c>
      <c r="B48" s="1101" t="s">
        <v>4113</v>
      </c>
      <c r="C48" s="1101">
        <v>47</v>
      </c>
      <c r="D48" s="1102">
        <v>11130783</v>
      </c>
      <c r="E48" s="1102">
        <v>1668645</v>
      </c>
    </row>
    <row r="49" spans="1:6" ht="16.5" customHeight="1">
      <c r="A49" s="1100" t="b">
        <v>1</v>
      </c>
      <c r="B49" s="1101" t="s">
        <v>4114</v>
      </c>
      <c r="C49" s="1101">
        <v>48</v>
      </c>
      <c r="D49" s="1107">
        <v>12799428</v>
      </c>
      <c r="E49" s="1107">
        <v>1912267</v>
      </c>
    </row>
    <row r="50" spans="1:6" ht="16.5" customHeight="1">
      <c r="A50" s="1100" t="b">
        <v>1</v>
      </c>
      <c r="B50" s="1101" t="s">
        <v>4115</v>
      </c>
      <c r="C50" s="1108">
        <v>49</v>
      </c>
      <c r="D50" s="1109">
        <v>14711695</v>
      </c>
      <c r="E50" s="1102">
        <v>2190501</v>
      </c>
    </row>
    <row r="51" spans="1:6" ht="16.5" customHeight="1">
      <c r="A51" s="1100" t="b">
        <v>1</v>
      </c>
      <c r="B51" s="1101" t="s">
        <v>4116</v>
      </c>
      <c r="C51" s="1108">
        <v>50</v>
      </c>
      <c r="D51" s="1110">
        <v>16902196</v>
      </c>
      <c r="E51" s="1110">
        <v>2508123</v>
      </c>
    </row>
    <row r="52" spans="1:6" ht="16.5" customHeight="1">
      <c r="A52" s="1111" t="b">
        <v>1</v>
      </c>
      <c r="B52" s="1116" t="s">
        <v>4117</v>
      </c>
      <c r="C52" s="1117">
        <v>51</v>
      </c>
      <c r="D52" s="1118">
        <v>19410319</v>
      </c>
      <c r="E52" s="1118">
        <v>3135153</v>
      </c>
      <c r="F52" s="1337" t="s">
        <v>4141</v>
      </c>
    </row>
    <row r="53" spans="1:6" ht="16.5" customHeight="1">
      <c r="A53" s="1111" t="b">
        <v>1</v>
      </c>
      <c r="B53" s="1116" t="s">
        <v>4118</v>
      </c>
      <c r="C53" s="1117">
        <v>52</v>
      </c>
      <c r="D53" s="1118">
        <v>22545472</v>
      </c>
      <c r="E53" s="1118">
        <v>3918941</v>
      </c>
      <c r="F53" s="1337"/>
    </row>
    <row r="54" spans="1:6" ht="16.5" customHeight="1">
      <c r="A54" s="1111" t="b">
        <v>1</v>
      </c>
      <c r="B54" s="1116" t="s">
        <v>4119</v>
      </c>
      <c r="C54" s="1117">
        <v>53</v>
      </c>
      <c r="D54" s="1118">
        <v>26464413</v>
      </c>
      <c r="E54" s="1118">
        <v>4898676</v>
      </c>
      <c r="F54" s="1337"/>
    </row>
    <row r="55" spans="1:6" ht="16.5" customHeight="1">
      <c r="A55" s="1111" t="b">
        <v>1</v>
      </c>
      <c r="B55" s="1116" t="s">
        <v>4120</v>
      </c>
      <c r="C55" s="1117">
        <v>54</v>
      </c>
      <c r="D55" s="1118">
        <v>31363089</v>
      </c>
      <c r="E55" s="1118">
        <v>6123345</v>
      </c>
      <c r="F55" s="1337"/>
    </row>
    <row r="56" spans="1:6" ht="16.5" customHeight="1">
      <c r="A56" s="1111" t="b">
        <v>1</v>
      </c>
      <c r="B56" s="1116" t="s">
        <v>4121</v>
      </c>
      <c r="C56" s="1117">
        <v>55</v>
      </c>
      <c r="D56" s="1118">
        <v>37486434</v>
      </c>
      <c r="E56" s="1118">
        <v>7654181</v>
      </c>
      <c r="F56" s="1337"/>
    </row>
    <row r="57" spans="1:6" ht="16.5" customHeight="1">
      <c r="A57" s="1111" t="b">
        <v>1</v>
      </c>
      <c r="B57" s="1116" t="s">
        <v>4122</v>
      </c>
      <c r="C57" s="1117">
        <v>56</v>
      </c>
      <c r="D57" s="1118">
        <v>45140615</v>
      </c>
      <c r="E57" s="1118">
        <v>9567726</v>
      </c>
      <c r="F57" s="1337"/>
    </row>
    <row r="58" spans="1:6" ht="16.5" customHeight="1">
      <c r="A58" s="1111" t="b">
        <v>1</v>
      </c>
      <c r="B58" s="1116" t="s">
        <v>4123</v>
      </c>
      <c r="C58" s="1117">
        <v>57</v>
      </c>
      <c r="D58" s="1118">
        <v>54708341</v>
      </c>
      <c r="E58" s="1118">
        <v>11959657</v>
      </c>
      <c r="F58" s="1337"/>
    </row>
    <row r="59" spans="1:6" ht="16.5" customHeight="1">
      <c r="A59" s="1111" t="b">
        <v>1</v>
      </c>
      <c r="B59" s="1116" t="s">
        <v>4124</v>
      </c>
      <c r="C59" s="1117">
        <v>58</v>
      </c>
      <c r="D59" s="1118">
        <v>66667998</v>
      </c>
      <c r="E59" s="1118">
        <v>14949571</v>
      </c>
      <c r="F59" s="1337"/>
    </row>
    <row r="60" spans="1:6" ht="16.5" customHeight="1">
      <c r="A60" s="1111" t="b">
        <v>1</v>
      </c>
      <c r="B60" s="1116" t="s">
        <v>4125</v>
      </c>
      <c r="C60" s="1117">
        <v>59</v>
      </c>
      <c r="D60" s="1118">
        <v>81617569</v>
      </c>
      <c r="E60" s="1118">
        <v>18686963</v>
      </c>
      <c r="F60" s="1337"/>
    </row>
    <row r="61" spans="1:6" ht="16.5" customHeight="1">
      <c r="A61" s="1111" t="b">
        <v>1</v>
      </c>
      <c r="B61" s="1116" t="s">
        <v>4126</v>
      </c>
      <c r="C61" s="1117">
        <v>60</v>
      </c>
      <c r="D61" s="1118">
        <v>100304532</v>
      </c>
      <c r="E61" s="1118">
        <v>23358703</v>
      </c>
      <c r="F61" s="1337"/>
    </row>
    <row r="62" spans="1:6" ht="16.5" customHeight="1">
      <c r="A62" s="1112" t="b">
        <v>0</v>
      </c>
      <c r="B62" s="1113" t="s">
        <v>4127</v>
      </c>
      <c r="C62" s="1114">
        <v>61</v>
      </c>
      <c r="D62" s="1115">
        <v>123663235</v>
      </c>
      <c r="E62" s="1115">
        <v>31534249</v>
      </c>
    </row>
    <row r="63" spans="1:6" ht="16.5" customHeight="1">
      <c r="A63" s="1112" t="b">
        <v>0</v>
      </c>
      <c r="B63" s="1113" t="s">
        <v>4128</v>
      </c>
      <c r="C63" s="1114">
        <v>62</v>
      </c>
      <c r="D63" s="1115">
        <v>155197484</v>
      </c>
      <c r="E63" s="1115">
        <v>42571236</v>
      </c>
    </row>
    <row r="64" spans="1:6" ht="16.5" customHeight="1">
      <c r="A64" s="1112" t="b">
        <v>0</v>
      </c>
      <c r="B64" s="1113" t="s">
        <v>4129</v>
      </c>
      <c r="C64" s="1114">
        <v>63</v>
      </c>
      <c r="D64" s="1115">
        <v>197768720</v>
      </c>
      <c r="E64" s="1115">
        <v>57471168</v>
      </c>
    </row>
    <row r="65" spans="1:5" ht="16.5" customHeight="1">
      <c r="A65" s="1112" t="b">
        <v>0</v>
      </c>
      <c r="B65" s="1113" t="s">
        <v>4130</v>
      </c>
      <c r="C65" s="1114">
        <v>64</v>
      </c>
      <c r="D65" s="1115">
        <v>255239888</v>
      </c>
      <c r="E65" s="1115">
        <v>77586076</v>
      </c>
    </row>
    <row r="66" spans="1:5" ht="16.5" customHeight="1">
      <c r="A66" s="1112" t="b">
        <v>0</v>
      </c>
      <c r="B66" s="1113" t="s">
        <v>4131</v>
      </c>
      <c r="C66" s="1114">
        <v>65</v>
      </c>
      <c r="D66" s="1115">
        <v>332825964</v>
      </c>
      <c r="E66" s="1115">
        <v>104741202</v>
      </c>
    </row>
    <row r="67" spans="1:5" ht="16.5" customHeight="1">
      <c r="A67" s="1112" t="b">
        <v>0</v>
      </c>
      <c r="B67" s="1113" t="s">
        <v>4132</v>
      </c>
      <c r="C67" s="1114">
        <v>66</v>
      </c>
      <c r="D67" s="1115">
        <v>437567166</v>
      </c>
      <c r="E67" s="1115">
        <v>141400622</v>
      </c>
    </row>
    <row r="68" spans="1:5" ht="16.5" customHeight="1">
      <c r="A68" s="1112" t="b">
        <v>0</v>
      </c>
      <c r="B68" s="1113" t="s">
        <v>4133</v>
      </c>
      <c r="C68" s="1114">
        <v>67</v>
      </c>
      <c r="D68" s="1115">
        <v>578967788</v>
      </c>
      <c r="E68" s="1115">
        <v>190890839</v>
      </c>
    </row>
    <row r="69" spans="1:5" ht="16.5" customHeight="1">
      <c r="A69" s="1112" t="b">
        <v>0</v>
      </c>
      <c r="B69" s="1113" t="s">
        <v>4134</v>
      </c>
      <c r="C69" s="1114">
        <v>68</v>
      </c>
      <c r="D69" s="1115">
        <v>769858627</v>
      </c>
      <c r="E69" s="1115">
        <v>257702632</v>
      </c>
    </row>
    <row r="70" spans="1:5" ht="16.5" customHeight="1">
      <c r="A70" s="1112" t="b">
        <v>0</v>
      </c>
      <c r="B70" s="1113" t="s">
        <v>4135</v>
      </c>
      <c r="C70" s="1114">
        <v>69</v>
      </c>
      <c r="D70" s="1115">
        <v>1027561259</v>
      </c>
      <c r="E70" s="1115">
        <v>347898553</v>
      </c>
    </row>
    <row r="71" spans="1:5" ht="16.5" customHeight="1">
      <c r="A71" s="1112" t="b">
        <v>0</v>
      </c>
      <c r="B71" s="1113" t="s">
        <v>4136</v>
      </c>
      <c r="C71" s="1114">
        <v>70</v>
      </c>
      <c r="D71" s="1115">
        <v>1375459812</v>
      </c>
      <c r="E71" s="1115">
        <v>469663046</v>
      </c>
    </row>
  </sheetData>
  <mergeCells count="1">
    <mergeCell ref="F52:F61"/>
  </mergeCells>
  <phoneticPr fontId="6" type="noConversion"/>
  <pageMargins left="0.7" right="0.7" top="0.75" bottom="0.75" header="0.3" footer="0.3"/>
  <pageSetup paperSize="9" orientation="portrait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4"/>
  <sheetViews>
    <sheetView workbookViewId="0">
      <selection activeCell="E26" sqref="E26"/>
    </sheetView>
  </sheetViews>
  <sheetFormatPr defaultRowHeight="16.5"/>
  <cols>
    <col min="1" max="1" width="12.5" bestFit="1" customWidth="1"/>
    <col min="2" max="2" width="20.25" bestFit="1" customWidth="1"/>
    <col min="3" max="3" width="21.875" bestFit="1" customWidth="1"/>
    <col min="4" max="4" width="26.5" bestFit="1" customWidth="1"/>
    <col min="5" max="5" width="23" bestFit="1" customWidth="1"/>
    <col min="6" max="6" width="23.5" bestFit="1" customWidth="1"/>
    <col min="7" max="7" width="23" bestFit="1" customWidth="1"/>
    <col min="8" max="8" width="17.875" bestFit="1" customWidth="1"/>
    <col min="9" max="9" width="23" bestFit="1" customWidth="1"/>
    <col min="10" max="10" width="12.125" bestFit="1" customWidth="1"/>
    <col min="11" max="11" width="16.375" bestFit="1" customWidth="1"/>
  </cols>
  <sheetData>
    <row r="1" spans="1:11">
      <c r="B1" t="s">
        <v>4263</v>
      </c>
    </row>
    <row r="2" spans="1:11">
      <c r="B2" s="1143" t="s">
        <v>4229</v>
      </c>
      <c r="C2" s="1143" t="s">
        <v>4230</v>
      </c>
      <c r="D2" s="1143" t="s">
        <v>4231</v>
      </c>
      <c r="E2" s="1143" t="s">
        <v>4232</v>
      </c>
      <c r="F2" s="1143" t="s">
        <v>4233</v>
      </c>
      <c r="G2" s="1143" t="s">
        <v>4234</v>
      </c>
      <c r="H2" s="1143" t="s">
        <v>4235</v>
      </c>
      <c r="I2" s="1143" t="s">
        <v>4236</v>
      </c>
      <c r="J2" s="1143" t="s">
        <v>4237</v>
      </c>
      <c r="K2" s="1143" t="s">
        <v>4271</v>
      </c>
    </row>
    <row r="3" spans="1:11">
      <c r="A3" s="1144" t="s">
        <v>4238</v>
      </c>
      <c r="B3" s="1145" t="s">
        <v>4267</v>
      </c>
      <c r="C3" s="1146">
        <v>10</v>
      </c>
      <c r="D3" s="1145" t="s">
        <v>4268</v>
      </c>
      <c r="E3" s="1146">
        <v>3</v>
      </c>
      <c r="F3" s="1145" t="s">
        <v>4269</v>
      </c>
      <c r="G3" s="1146">
        <v>3</v>
      </c>
      <c r="H3" s="1145" t="s">
        <v>4239</v>
      </c>
      <c r="I3" s="1146">
        <v>100</v>
      </c>
      <c r="J3" s="1147">
        <f>I3/3</f>
        <v>33.333333333333336</v>
      </c>
      <c r="K3" s="1147">
        <f>J3*16.67</f>
        <v>555.66666666666674</v>
      </c>
    </row>
    <row r="4" spans="1:11">
      <c r="A4" s="1144" t="s">
        <v>4240</v>
      </c>
      <c r="B4" s="1145" t="s">
        <v>4267</v>
      </c>
      <c r="C4" s="1146">
        <v>7</v>
      </c>
      <c r="D4" s="1145" t="s">
        <v>4268</v>
      </c>
      <c r="E4" s="1146">
        <v>2</v>
      </c>
      <c r="F4" s="1145" t="s">
        <v>4269</v>
      </c>
      <c r="G4" s="1146">
        <v>2</v>
      </c>
      <c r="H4" s="1145" t="s">
        <v>4241</v>
      </c>
      <c r="I4" s="1146">
        <v>70</v>
      </c>
      <c r="J4" s="1147">
        <f t="shared" ref="J4:J12" si="0">I4/3</f>
        <v>23.333333333333332</v>
      </c>
      <c r="K4" s="1147">
        <f t="shared" ref="K4:K12" si="1">J4*16.67</f>
        <v>388.9666666666667</v>
      </c>
    </row>
    <row r="5" spans="1:11">
      <c r="A5" s="1144" t="s">
        <v>4242</v>
      </c>
      <c r="B5" s="1145" t="s">
        <v>4267</v>
      </c>
      <c r="C5" s="1146">
        <v>5</v>
      </c>
      <c r="D5" s="1145" t="s">
        <v>4268</v>
      </c>
      <c r="E5" s="1146">
        <v>2</v>
      </c>
      <c r="F5" s="1145" t="s">
        <v>4269</v>
      </c>
      <c r="G5" s="1146">
        <v>2</v>
      </c>
      <c r="H5" s="1145" t="s">
        <v>4243</v>
      </c>
      <c r="I5" s="1146">
        <v>50</v>
      </c>
      <c r="J5" s="1147">
        <f t="shared" si="0"/>
        <v>16.666666666666668</v>
      </c>
      <c r="K5" s="1147">
        <f t="shared" si="1"/>
        <v>277.83333333333337</v>
      </c>
    </row>
    <row r="6" spans="1:11">
      <c r="A6" s="1144" t="s">
        <v>4244</v>
      </c>
      <c r="B6" s="1145" t="s">
        <v>4267</v>
      </c>
      <c r="C6" s="1146">
        <v>3</v>
      </c>
      <c r="D6" s="1145" t="s">
        <v>4268</v>
      </c>
      <c r="E6" s="1146">
        <v>2</v>
      </c>
      <c r="F6" s="1145" t="s">
        <v>4269</v>
      </c>
      <c r="G6" s="1146">
        <v>1</v>
      </c>
      <c r="H6" s="1145" t="s">
        <v>4243</v>
      </c>
      <c r="I6" s="1146">
        <v>45</v>
      </c>
      <c r="J6" s="1147">
        <f t="shared" si="0"/>
        <v>15</v>
      </c>
      <c r="K6" s="1147">
        <f t="shared" si="1"/>
        <v>250.05</v>
      </c>
    </row>
    <row r="7" spans="1:11">
      <c r="A7" s="1144" t="s">
        <v>4245</v>
      </c>
      <c r="B7" s="1148"/>
      <c r="C7" s="1148"/>
      <c r="D7" s="1145" t="s">
        <v>4268</v>
      </c>
      <c r="E7" s="1146">
        <v>1</v>
      </c>
      <c r="F7" s="1145" t="s">
        <v>4269</v>
      </c>
      <c r="G7" s="1146">
        <v>1</v>
      </c>
      <c r="H7" s="1145" t="s">
        <v>4243</v>
      </c>
      <c r="I7" s="1146">
        <v>40</v>
      </c>
      <c r="J7" s="1147">
        <f t="shared" si="0"/>
        <v>13.333333333333334</v>
      </c>
      <c r="K7" s="1147">
        <f t="shared" si="1"/>
        <v>222.26666666666671</v>
      </c>
    </row>
    <row r="8" spans="1:11">
      <c r="A8" s="1144" t="s">
        <v>4246</v>
      </c>
      <c r="B8" s="1148"/>
      <c r="C8" s="1148"/>
      <c r="D8" s="1145" t="s">
        <v>4268</v>
      </c>
      <c r="E8" s="1146">
        <v>1</v>
      </c>
      <c r="F8" s="1145" t="s">
        <v>4269</v>
      </c>
      <c r="G8" s="1146">
        <v>1</v>
      </c>
      <c r="H8" s="1145" t="s">
        <v>4243</v>
      </c>
      <c r="I8" s="1146">
        <v>30</v>
      </c>
      <c r="J8" s="1147">
        <f t="shared" si="0"/>
        <v>10</v>
      </c>
      <c r="K8" s="1147">
        <f t="shared" si="1"/>
        <v>166.70000000000002</v>
      </c>
    </row>
    <row r="9" spans="1:11">
      <c r="A9" s="1144" t="s">
        <v>4247</v>
      </c>
      <c r="B9" s="1148"/>
      <c r="C9" s="1148"/>
      <c r="D9" s="1148"/>
      <c r="E9" s="1148"/>
      <c r="F9" s="1145" t="s">
        <v>4269</v>
      </c>
      <c r="G9" s="1146">
        <v>1</v>
      </c>
      <c r="H9" s="1145" t="s">
        <v>4243</v>
      </c>
      <c r="I9" s="1146">
        <v>20</v>
      </c>
      <c r="J9" s="1147">
        <f t="shared" si="0"/>
        <v>6.666666666666667</v>
      </c>
      <c r="K9" s="1147">
        <f t="shared" si="1"/>
        <v>111.13333333333335</v>
      </c>
    </row>
    <row r="10" spans="1:11">
      <c r="A10" s="1144" t="s">
        <v>4248</v>
      </c>
      <c r="B10" s="1148"/>
      <c r="C10" s="1148"/>
      <c r="D10" s="1148"/>
      <c r="E10" s="1148"/>
      <c r="F10" s="1148"/>
      <c r="G10" s="1148"/>
      <c r="H10" s="1145" t="s">
        <v>4243</v>
      </c>
      <c r="I10" s="1146">
        <v>15</v>
      </c>
      <c r="J10" s="1147">
        <f t="shared" si="0"/>
        <v>5</v>
      </c>
      <c r="K10" s="1147">
        <f t="shared" si="1"/>
        <v>83.350000000000009</v>
      </c>
    </row>
    <row r="11" spans="1:11">
      <c r="A11" s="1149" t="s">
        <v>4249</v>
      </c>
      <c r="B11" s="1148"/>
      <c r="C11" s="1148"/>
      <c r="D11" s="1148"/>
      <c r="E11" s="1148"/>
      <c r="F11" s="1148"/>
      <c r="G11" s="1148"/>
      <c r="H11" s="1145" t="s">
        <v>4243</v>
      </c>
      <c r="I11" s="1146">
        <v>10</v>
      </c>
      <c r="J11" s="1147">
        <f t="shared" si="0"/>
        <v>3.3333333333333335</v>
      </c>
      <c r="K11" s="1147">
        <f t="shared" si="1"/>
        <v>55.566666666666677</v>
      </c>
    </row>
    <row r="12" spans="1:11">
      <c r="A12" s="1149" t="s">
        <v>4250</v>
      </c>
      <c r="B12" s="1148"/>
      <c r="C12" s="1148"/>
      <c r="D12" s="1148"/>
      <c r="E12" s="1148"/>
      <c r="F12" s="1148"/>
      <c r="G12" s="1148"/>
      <c r="H12" s="1145" t="s">
        <v>4243</v>
      </c>
      <c r="I12" s="1146">
        <v>5</v>
      </c>
      <c r="J12" s="1147">
        <f t="shared" si="0"/>
        <v>1.6666666666666667</v>
      </c>
      <c r="K12" s="1147">
        <f t="shared" si="1"/>
        <v>27.783333333333339</v>
      </c>
    </row>
    <row r="14" spans="1:11">
      <c r="G14" t="s">
        <v>4270</v>
      </c>
    </row>
    <row r="15" spans="1:11">
      <c r="B15" t="s">
        <v>4251</v>
      </c>
      <c r="D15" t="s">
        <v>4252</v>
      </c>
    </row>
    <row r="16" spans="1:11">
      <c r="B16" s="661" t="s">
        <v>4253</v>
      </c>
      <c r="C16" s="661" t="s">
        <v>4254</v>
      </c>
      <c r="D16" s="1150" t="s">
        <v>4253</v>
      </c>
      <c r="E16" s="661" t="s">
        <v>4254</v>
      </c>
    </row>
    <row r="17" spans="1:5">
      <c r="A17" s="67" t="s">
        <v>4255</v>
      </c>
      <c r="B17" s="1151">
        <v>4000</v>
      </c>
      <c r="C17" s="1151">
        <v>9999</v>
      </c>
      <c r="D17" s="1152">
        <v>2000</v>
      </c>
      <c r="E17" s="1151">
        <v>9999</v>
      </c>
    </row>
    <row r="18" spans="1:5">
      <c r="A18" s="9" t="s">
        <v>4256</v>
      </c>
      <c r="B18" s="1151">
        <v>3000</v>
      </c>
      <c r="C18" s="1151">
        <v>3999</v>
      </c>
      <c r="D18" s="1152">
        <v>1500</v>
      </c>
      <c r="E18" s="1151">
        <v>1999</v>
      </c>
    </row>
    <row r="19" spans="1:5">
      <c r="A19" s="9" t="s">
        <v>4257</v>
      </c>
      <c r="B19" s="1151">
        <v>2000</v>
      </c>
      <c r="C19" s="1151">
        <v>2999</v>
      </c>
      <c r="D19" s="1152">
        <v>1000</v>
      </c>
      <c r="E19" s="1151">
        <v>1499</v>
      </c>
    </row>
    <row r="20" spans="1:5">
      <c r="A20" s="9" t="s">
        <v>4258</v>
      </c>
      <c r="B20" s="1151">
        <v>1600</v>
      </c>
      <c r="C20" s="1151">
        <v>1999</v>
      </c>
      <c r="D20" s="1152">
        <v>800</v>
      </c>
      <c r="E20" s="1151">
        <v>999</v>
      </c>
    </row>
    <row r="21" spans="1:5">
      <c r="A21" s="9" t="s">
        <v>4259</v>
      </c>
      <c r="B21" s="1151">
        <v>1200</v>
      </c>
      <c r="C21" s="1151">
        <v>1599</v>
      </c>
      <c r="D21" s="1152">
        <v>600</v>
      </c>
      <c r="E21" s="1151">
        <v>799</v>
      </c>
    </row>
    <row r="22" spans="1:5">
      <c r="A22" s="9" t="s">
        <v>4260</v>
      </c>
      <c r="B22" s="1151">
        <v>800</v>
      </c>
      <c r="C22" s="1151">
        <v>1199</v>
      </c>
      <c r="D22" s="1152">
        <v>400</v>
      </c>
      <c r="E22" s="1151">
        <v>599</v>
      </c>
    </row>
    <row r="23" spans="1:5">
      <c r="A23" s="9" t="s">
        <v>4261</v>
      </c>
      <c r="B23" s="1151">
        <v>400</v>
      </c>
      <c r="C23" s="1151">
        <v>799</v>
      </c>
      <c r="D23" s="1152">
        <v>200</v>
      </c>
      <c r="E23" s="1151">
        <v>399</v>
      </c>
    </row>
    <row r="24" spans="1:5">
      <c r="A24" s="9" t="s">
        <v>4262</v>
      </c>
      <c r="B24" s="1151">
        <v>1</v>
      </c>
      <c r="C24" s="1151">
        <v>399</v>
      </c>
      <c r="D24" s="1152">
        <v>1</v>
      </c>
      <c r="E24" s="1151">
        <v>199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6"/>
  <sheetViews>
    <sheetView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4144</v>
      </c>
      <c r="C1" s="2"/>
      <c r="D1" s="47"/>
      <c r="E1" s="7"/>
      <c r="H1" s="67"/>
    </row>
    <row r="2" spans="2:8" customFormat="1" ht="20.25">
      <c r="B2" s="3" t="s">
        <v>4145</v>
      </c>
      <c r="C2" s="3"/>
      <c r="D2" s="47"/>
      <c r="E2" s="7"/>
      <c r="H2" s="67"/>
    </row>
    <row r="3" spans="2:8" customFormat="1">
      <c r="D3" s="48" t="s">
        <v>4146</v>
      </c>
      <c r="E3" s="9"/>
      <c r="H3" s="67"/>
    </row>
    <row r="4" spans="2:8">
      <c r="B4" s="966"/>
      <c r="C4" s="967"/>
      <c r="D4" s="17"/>
      <c r="E4" s="5"/>
      <c r="F4" s="18"/>
    </row>
    <row r="5" spans="2:8">
      <c r="B5" s="866"/>
      <c r="C5" s="21"/>
      <c r="D5" s="22" t="s">
        <v>4147</v>
      </c>
      <c r="E5" s="7"/>
      <c r="F5" s="24"/>
    </row>
    <row r="6" spans="2:8">
      <c r="B6" s="866"/>
      <c r="C6" s="21"/>
      <c r="D6" s="500"/>
      <c r="F6" s="24"/>
    </row>
    <row r="7" spans="2:8">
      <c r="B7" s="866"/>
      <c r="C7" s="21"/>
      <c r="D7" s="29"/>
      <c r="E7" s="162"/>
      <c r="F7" s="24"/>
    </row>
    <row r="8" spans="2:8">
      <c r="B8" s="866"/>
      <c r="C8" s="21"/>
      <c r="E8" s="162"/>
      <c r="F8" s="24"/>
    </row>
    <row r="9" spans="2:8">
      <c r="B9" s="866"/>
      <c r="C9" s="21"/>
      <c r="E9" s="162"/>
      <c r="F9" s="24"/>
    </row>
    <row r="10" spans="2:8">
      <c r="B10" s="866"/>
      <c r="C10" s="21"/>
      <c r="E10" s="605"/>
      <c r="F10" s="24"/>
    </row>
    <row r="11" spans="2:8">
      <c r="B11" s="866"/>
      <c r="C11" s="21"/>
      <c r="D11" s="26" t="s">
        <v>4148</v>
      </c>
      <c r="F11" s="24"/>
    </row>
    <row r="12" spans="2:8">
      <c r="B12" s="866"/>
      <c r="C12" s="21"/>
      <c r="D12" s="23" t="s">
        <v>4149</v>
      </c>
      <c r="F12" s="24"/>
    </row>
    <row r="13" spans="2:8">
      <c r="B13" s="866"/>
      <c r="C13" s="21"/>
      <c r="D13" s="29"/>
      <c r="E13" s="9" t="s">
        <v>4150</v>
      </c>
      <c r="F13" s="24"/>
    </row>
    <row r="14" spans="2:8">
      <c r="B14" s="866"/>
      <c r="C14" s="21"/>
      <c r="E14" s="9" t="s">
        <v>4151</v>
      </c>
      <c r="F14" s="24"/>
    </row>
    <row r="15" spans="2:8">
      <c r="B15" s="866"/>
      <c r="C15" s="21"/>
      <c r="D15" s="19"/>
      <c r="F15" s="24"/>
    </row>
    <row r="16" spans="2:8">
      <c r="B16" s="866"/>
      <c r="C16" s="21"/>
      <c r="F16" s="24"/>
    </row>
    <row r="17" spans="2:8">
      <c r="B17" s="866"/>
      <c r="C17" s="21"/>
      <c r="F17" s="24"/>
    </row>
    <row r="18" spans="2:8">
      <c r="B18" s="866"/>
      <c r="C18" s="21"/>
      <c r="F18" s="24"/>
    </row>
    <row r="19" spans="2:8">
      <c r="B19" s="866"/>
      <c r="C19" s="21"/>
      <c r="F19" s="24"/>
    </row>
    <row r="20" spans="2:8">
      <c r="B20" s="866"/>
      <c r="C20" s="21"/>
      <c r="F20" s="24"/>
    </row>
    <row r="21" spans="2:8">
      <c r="B21" s="866"/>
      <c r="C21" s="21"/>
      <c r="F21" s="24"/>
    </row>
    <row r="22" spans="2:8">
      <c r="B22" s="866"/>
      <c r="C22" s="21"/>
      <c r="D22" s="26" t="s">
        <v>4152</v>
      </c>
      <c r="F22" s="24"/>
    </row>
    <row r="23" spans="2:8">
      <c r="B23" s="866"/>
      <c r="C23" s="21"/>
      <c r="D23" s="25" t="s">
        <v>4153</v>
      </c>
      <c r="F23" s="24"/>
    </row>
    <row r="24" spans="2:8">
      <c r="B24" s="866"/>
      <c r="C24" s="21"/>
      <c r="D24" s="19"/>
      <c r="E24" s="9" t="s">
        <v>4154</v>
      </c>
      <c r="F24" s="24"/>
    </row>
    <row r="25" spans="2:8">
      <c r="B25" s="866"/>
      <c r="C25" s="21"/>
      <c r="F25" s="24"/>
    </row>
    <row r="26" spans="2:8">
      <c r="B26" s="866"/>
      <c r="C26" s="21"/>
      <c r="F26" s="24"/>
    </row>
    <row r="27" spans="2:8">
      <c r="B27" s="866"/>
      <c r="C27" s="21"/>
      <c r="E27" s="67"/>
      <c r="F27" s="24"/>
      <c r="H27" s="19"/>
    </row>
    <row r="28" spans="2:8">
      <c r="B28" s="866"/>
      <c r="C28" s="21"/>
      <c r="E28" s="19"/>
      <c r="F28" s="24"/>
      <c r="H28" s="19"/>
    </row>
    <row r="29" spans="2:8">
      <c r="B29" s="866"/>
      <c r="C29" s="21"/>
      <c r="D29" s="26" t="s">
        <v>4155</v>
      </c>
      <c r="F29" s="24"/>
    </row>
    <row r="30" spans="2:8">
      <c r="B30" s="866"/>
      <c r="C30" s="21"/>
      <c r="D30" s="26"/>
      <c r="F30" s="24"/>
    </row>
    <row r="31" spans="2:8">
      <c r="B31" s="969"/>
      <c r="C31" s="49"/>
      <c r="D31" s="23"/>
      <c r="E31" s="7"/>
      <c r="F31" s="24"/>
    </row>
    <row r="32" spans="2:8">
      <c r="B32" s="969"/>
      <c r="C32" s="49"/>
      <c r="D32" s="23"/>
      <c r="F32" s="24"/>
    </row>
    <row r="33" spans="2:6">
      <c r="B33" s="969"/>
      <c r="C33" s="49"/>
      <c r="D33" s="23"/>
      <c r="F33" s="24"/>
    </row>
    <row r="34" spans="2:6">
      <c r="B34" s="970"/>
      <c r="C34" s="50"/>
      <c r="D34" s="27"/>
      <c r="E34" s="8"/>
      <c r="F34" s="28"/>
    </row>
    <row r="36" spans="2:6">
      <c r="E36" s="19"/>
    </row>
    <row r="37" spans="2:6">
      <c r="E37" s="19"/>
    </row>
    <row r="38" spans="2:6">
      <c r="E38" s="19"/>
    </row>
    <row r="39" spans="2:6">
      <c r="E39" s="19"/>
    </row>
    <row r="40" spans="2:6">
      <c r="E40" s="19"/>
    </row>
    <row r="41" spans="2:6">
      <c r="E41" s="19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8"/>
  <sheetViews>
    <sheetView topLeftCell="A34" zoomScaleNormal="100" workbookViewId="0">
      <selection activeCell="E59" sqref="E5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3978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4045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4046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4047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3976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4049</v>
      </c>
      <c r="F37" s="24"/>
    </row>
    <row r="38" spans="2:8">
      <c r="B38" s="20"/>
      <c r="C38" s="21"/>
      <c r="D38" s="29"/>
      <c r="E38" s="9" t="s">
        <v>4050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4051</v>
      </c>
      <c r="F40" s="24"/>
    </row>
    <row r="41" spans="2:8">
      <c r="B41" s="20"/>
      <c r="C41" s="21"/>
      <c r="E41" s="893" t="s">
        <v>3963</v>
      </c>
      <c r="F41" s="24"/>
    </row>
    <row r="42" spans="2:8">
      <c r="B42" s="20"/>
      <c r="C42" s="21"/>
      <c r="E42" s="893" t="s">
        <v>3962</v>
      </c>
      <c r="F42" s="24"/>
    </row>
    <row r="43" spans="2:8">
      <c r="B43" s="20"/>
      <c r="C43" s="21"/>
      <c r="D43" s="26"/>
      <c r="E43" s="893" t="s">
        <v>3964</v>
      </c>
      <c r="F43" s="24"/>
      <c r="H43" s="19"/>
    </row>
    <row r="44" spans="2:8">
      <c r="B44" s="20"/>
      <c r="C44" s="21"/>
      <c r="D44" s="10"/>
      <c r="E44" s="7" t="s">
        <v>3965</v>
      </c>
      <c r="F44" s="24"/>
      <c r="H44" s="19"/>
    </row>
    <row r="45" spans="2:8">
      <c r="B45" s="866"/>
      <c r="C45" s="21"/>
      <c r="D45" s="10"/>
      <c r="E45" s="67" t="s">
        <v>3974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4052</v>
      </c>
      <c r="F48" s="24"/>
      <c r="H48" s="19"/>
    </row>
    <row r="49" spans="2:8">
      <c r="B49" s="866"/>
      <c r="C49" s="21"/>
      <c r="D49" s="26"/>
      <c r="E49" s="963" t="s">
        <v>4053</v>
      </c>
      <c r="F49" s="24"/>
      <c r="H49" s="19"/>
    </row>
    <row r="50" spans="2:8" ht="27">
      <c r="B50" s="866"/>
      <c r="C50" s="21"/>
      <c r="D50" s="26"/>
      <c r="E50" s="963" t="s">
        <v>3966</v>
      </c>
      <c r="F50" s="24"/>
      <c r="H50" s="19"/>
    </row>
    <row r="51" spans="2:8">
      <c r="B51" s="866"/>
      <c r="C51" s="21"/>
      <c r="D51" s="26"/>
      <c r="E51" s="964" t="s">
        <v>3967</v>
      </c>
      <c r="F51" s="24"/>
      <c r="H51" s="19"/>
    </row>
    <row r="52" spans="2:8">
      <c r="B52" s="866"/>
      <c r="C52" s="21"/>
      <c r="D52" s="26"/>
      <c r="E52" s="964" t="s">
        <v>3968</v>
      </c>
      <c r="F52" s="24"/>
      <c r="H52" s="19"/>
    </row>
    <row r="53" spans="2:8">
      <c r="B53" s="866"/>
      <c r="C53" s="21"/>
      <c r="D53" s="26"/>
      <c r="E53" s="964" t="s">
        <v>3969</v>
      </c>
      <c r="F53" s="24"/>
      <c r="H53" s="19"/>
    </row>
    <row r="54" spans="2:8">
      <c r="B54" s="866"/>
      <c r="C54" s="21"/>
      <c r="D54" s="26"/>
      <c r="E54" s="965" t="s">
        <v>3970</v>
      </c>
      <c r="F54" s="24"/>
      <c r="H54" s="19"/>
    </row>
    <row r="55" spans="2:8">
      <c r="B55" s="866"/>
      <c r="C55" s="21"/>
      <c r="D55" s="26"/>
      <c r="E55" s="964" t="s">
        <v>3971</v>
      </c>
      <c r="F55" s="24"/>
      <c r="H55" s="19"/>
    </row>
    <row r="56" spans="2:8">
      <c r="B56" s="866"/>
      <c r="C56" s="21"/>
      <c r="D56" s="26"/>
      <c r="E56" s="964" t="s">
        <v>3972</v>
      </c>
      <c r="F56" s="24"/>
      <c r="H56" s="19"/>
    </row>
    <row r="57" spans="2:8">
      <c r="B57" s="866"/>
      <c r="C57" s="21"/>
      <c r="D57" s="26"/>
      <c r="E57" s="964" t="s">
        <v>3973</v>
      </c>
      <c r="F57" s="24"/>
      <c r="H57" s="19"/>
    </row>
    <row r="58" spans="2:8">
      <c r="B58" s="866"/>
      <c r="C58" s="21"/>
      <c r="D58" s="26"/>
      <c r="E58" s="964" t="s">
        <v>4054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E20" sqref="E20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1338" t="s">
        <v>3568</v>
      </c>
      <c r="E59" s="1340">
        <v>160006001</v>
      </c>
      <c r="F59" s="798">
        <v>160006000</v>
      </c>
      <c r="G59" s="798">
        <v>70</v>
      </c>
      <c r="H59" s="799" t="s">
        <v>3567</v>
      </c>
    </row>
    <row r="60" spans="3:8">
      <c r="D60" s="1339"/>
      <c r="E60" s="1341"/>
      <c r="F60" s="800">
        <v>160006009</v>
      </c>
      <c r="G60" s="801">
        <v>7</v>
      </c>
      <c r="H60" s="802" t="s">
        <v>3576</v>
      </c>
    </row>
    <row r="61" spans="3:8">
      <c r="D61" s="1342" t="s">
        <v>3569</v>
      </c>
      <c r="E61" s="1344">
        <v>160006002</v>
      </c>
      <c r="F61" s="803">
        <v>160006000</v>
      </c>
      <c r="G61" s="803">
        <v>30</v>
      </c>
      <c r="H61" s="804" t="s">
        <v>3567</v>
      </c>
    </row>
    <row r="62" spans="3:8">
      <c r="D62" s="1343"/>
      <c r="E62" s="1341"/>
      <c r="F62" s="805">
        <v>160006010</v>
      </c>
      <c r="G62" s="803">
        <v>3</v>
      </c>
      <c r="H62" s="802" t="s">
        <v>3577</v>
      </c>
    </row>
    <row r="63" spans="3:8">
      <c r="D63" s="1345" t="s">
        <v>3570</v>
      </c>
      <c r="E63" s="1344">
        <v>160006003</v>
      </c>
      <c r="F63" s="801">
        <v>160006000</v>
      </c>
      <c r="G63" s="801">
        <v>50</v>
      </c>
      <c r="H63" s="804" t="s">
        <v>3567</v>
      </c>
    </row>
    <row r="64" spans="3:8">
      <c r="D64" s="1339"/>
      <c r="E64" s="1341"/>
      <c r="F64" s="800">
        <v>160006011</v>
      </c>
      <c r="G64" s="801">
        <v>5</v>
      </c>
      <c r="H64" s="802" t="s">
        <v>3578</v>
      </c>
    </row>
    <row r="65" spans="4:8">
      <c r="D65" s="1342" t="s">
        <v>3571</v>
      </c>
      <c r="E65" s="1344">
        <v>160006004</v>
      </c>
      <c r="F65" s="803">
        <v>160006000</v>
      </c>
      <c r="G65" s="803">
        <v>50</v>
      </c>
      <c r="H65" s="804" t="s">
        <v>3567</v>
      </c>
    </row>
    <row r="66" spans="4:8">
      <c r="D66" s="1343"/>
      <c r="E66" s="1341"/>
      <c r="F66" s="805">
        <v>160006012</v>
      </c>
      <c r="G66" s="803">
        <v>5</v>
      </c>
      <c r="H66" s="802" t="s">
        <v>3579</v>
      </c>
    </row>
    <row r="67" spans="4:8">
      <c r="D67" s="1345" t="s">
        <v>3572</v>
      </c>
      <c r="E67" s="1344">
        <v>160006005</v>
      </c>
      <c r="F67" s="801">
        <v>160006000</v>
      </c>
      <c r="G67" s="801">
        <v>30</v>
      </c>
      <c r="H67" s="804" t="s">
        <v>3567</v>
      </c>
    </row>
    <row r="68" spans="4:8">
      <c r="D68" s="1339"/>
      <c r="E68" s="1341"/>
      <c r="F68" s="800">
        <v>160006013</v>
      </c>
      <c r="G68" s="801">
        <v>3</v>
      </c>
      <c r="H68" s="802" t="s">
        <v>3580</v>
      </c>
    </row>
    <row r="69" spans="4:8">
      <c r="D69" s="1342" t="s">
        <v>3573</v>
      </c>
      <c r="E69" s="1344">
        <v>160006006</v>
      </c>
      <c r="F69" s="803">
        <v>160006000</v>
      </c>
      <c r="G69" s="803">
        <v>30</v>
      </c>
      <c r="H69" s="804" t="s">
        <v>3567</v>
      </c>
    </row>
    <row r="70" spans="4:8">
      <c r="D70" s="1343"/>
      <c r="E70" s="1341"/>
      <c r="F70" s="805">
        <v>160006014</v>
      </c>
      <c r="G70" s="803">
        <v>3</v>
      </c>
      <c r="H70" s="802" t="s">
        <v>3581</v>
      </c>
    </row>
    <row r="71" spans="4:8">
      <c r="D71" s="1345" t="s">
        <v>3574</v>
      </c>
      <c r="E71" s="1344">
        <v>160006007</v>
      </c>
      <c r="F71" s="801">
        <v>160006000</v>
      </c>
      <c r="G71" s="801">
        <v>50</v>
      </c>
      <c r="H71" s="804" t="s">
        <v>3567</v>
      </c>
    </row>
    <row r="72" spans="4:8">
      <c r="D72" s="1339"/>
      <c r="E72" s="1341"/>
      <c r="F72" s="800">
        <v>160006015</v>
      </c>
      <c r="G72" s="801">
        <v>5</v>
      </c>
      <c r="H72" s="802" t="s">
        <v>3582</v>
      </c>
    </row>
    <row r="73" spans="4:8">
      <c r="D73" s="1342" t="s">
        <v>3575</v>
      </c>
      <c r="E73" s="1344">
        <v>160006008</v>
      </c>
      <c r="F73" s="803">
        <v>160006000</v>
      </c>
      <c r="G73" s="803">
        <v>50</v>
      </c>
      <c r="H73" s="804" t="s">
        <v>3567</v>
      </c>
    </row>
    <row r="74" spans="4:8">
      <c r="D74" s="1343"/>
      <c r="E74" s="1341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66"/>
  <sheetViews>
    <sheetView workbookViewId="0">
      <selection activeCell="K21" sqref="K21:K45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1348" t="s">
        <v>3862</v>
      </c>
      <c r="B3" s="1348" t="s">
        <v>3863</v>
      </c>
      <c r="C3" s="931" t="s">
        <v>3864</v>
      </c>
      <c r="D3" s="932">
        <v>500</v>
      </c>
      <c r="E3" s="933">
        <f>D3*11</f>
        <v>5500</v>
      </c>
      <c r="F3" s="1349">
        <f>SUM(E3:E7)</f>
        <v>98541.055543437251</v>
      </c>
      <c r="G3" s="1349">
        <v>5500</v>
      </c>
      <c r="H3" s="1348">
        <f>1-G3/F3</f>
        <v>0.94418570036957261</v>
      </c>
      <c r="I3" s="1346" t="s">
        <v>3865</v>
      </c>
      <c r="J3" s="1346" t="s">
        <v>3866</v>
      </c>
      <c r="K3" s="1347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1348"/>
      <c r="B4" s="1348"/>
      <c r="C4" s="931" t="s">
        <v>3869</v>
      </c>
      <c r="D4" s="932">
        <v>3</v>
      </c>
      <c r="E4" s="938">
        <f>D4*N11</f>
        <v>87541.055543437251</v>
      </c>
      <c r="F4" s="1349"/>
      <c r="G4" s="1349"/>
      <c r="H4" s="1348"/>
      <c r="I4" s="1346"/>
      <c r="J4" s="1346"/>
      <c r="K4" s="1347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1348"/>
      <c r="B5" s="1348"/>
      <c r="C5" s="931" t="s">
        <v>3871</v>
      </c>
      <c r="D5" s="932">
        <v>200</v>
      </c>
      <c r="E5" s="933">
        <f>D5*N4</f>
        <v>5500</v>
      </c>
      <c r="F5" s="1349"/>
      <c r="G5" s="1349"/>
      <c r="H5" s="1348"/>
      <c r="I5" s="1346"/>
      <c r="J5" s="1346"/>
      <c r="K5" s="1347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1348"/>
      <c r="B6" s="1348"/>
      <c r="C6" s="931"/>
      <c r="D6" s="932"/>
      <c r="E6" s="933"/>
      <c r="F6" s="1349"/>
      <c r="G6" s="1349"/>
      <c r="H6" s="1348"/>
      <c r="I6" s="1346"/>
      <c r="J6" s="1346"/>
      <c r="K6" s="1347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1348"/>
      <c r="B7" s="1348"/>
      <c r="C7" s="931"/>
      <c r="D7" s="942"/>
      <c r="E7" s="933"/>
      <c r="F7" s="1349"/>
      <c r="G7" s="1349"/>
      <c r="H7" s="1348"/>
      <c r="I7" s="1346"/>
      <c r="J7" s="1346"/>
      <c r="K7" s="1347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1348"/>
      <c r="B8" s="1348" t="s">
        <v>3879</v>
      </c>
      <c r="C8" s="931" t="s">
        <v>3868</v>
      </c>
      <c r="D8" s="932">
        <v>1000</v>
      </c>
      <c r="E8" s="933">
        <f>D8*11</f>
        <v>11000</v>
      </c>
      <c r="F8" s="1349">
        <f>SUM(E8:E12)</f>
        <v>43685.62152319686</v>
      </c>
      <c r="G8" s="1349">
        <v>11000</v>
      </c>
      <c r="H8" s="1348">
        <f>1-G8/F8</f>
        <v>0.74820090417715468</v>
      </c>
      <c r="I8" s="1346" t="s">
        <v>3865</v>
      </c>
      <c r="J8" s="1346" t="s">
        <v>3866</v>
      </c>
      <c r="K8" s="1347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1348"/>
      <c r="B9" s="1348"/>
      <c r="C9" s="931" t="s">
        <v>3882</v>
      </c>
      <c r="D9" s="932">
        <v>50</v>
      </c>
      <c r="E9" s="933">
        <f>D9*N14</f>
        <v>5500</v>
      </c>
      <c r="F9" s="1349"/>
      <c r="G9" s="1349"/>
      <c r="H9" s="1348"/>
      <c r="I9" s="1346"/>
      <c r="J9" s="1346"/>
      <c r="K9" s="1347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1348"/>
      <c r="B10" s="1348"/>
      <c r="C10" s="931" t="s">
        <v>3886</v>
      </c>
      <c r="D10" s="932">
        <v>50</v>
      </c>
      <c r="E10" s="933">
        <f>D10*N15</f>
        <v>16185.62152319686</v>
      </c>
      <c r="F10" s="1349"/>
      <c r="G10" s="1349"/>
      <c r="H10" s="1348"/>
      <c r="I10" s="1346"/>
      <c r="J10" s="1346"/>
      <c r="K10" s="1347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1348"/>
      <c r="B11" s="1348"/>
      <c r="C11" s="931" t="s">
        <v>3890</v>
      </c>
      <c r="D11" s="932">
        <v>50</v>
      </c>
      <c r="E11" s="933">
        <f>D11*N16</f>
        <v>5500</v>
      </c>
      <c r="F11" s="1349"/>
      <c r="G11" s="1349"/>
      <c r="H11" s="1348"/>
      <c r="I11" s="1346"/>
      <c r="J11" s="1346"/>
      <c r="K11" s="1347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1348"/>
      <c r="B12" s="1348"/>
      <c r="C12" s="931" t="s">
        <v>3892</v>
      </c>
      <c r="D12" s="932">
        <v>50</v>
      </c>
      <c r="E12" s="933">
        <f>D12*N17</f>
        <v>5500</v>
      </c>
      <c r="F12" s="1349"/>
      <c r="G12" s="1349"/>
      <c r="H12" s="1348"/>
      <c r="I12" s="1346"/>
      <c r="J12" s="1346"/>
      <c r="K12" s="1347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1348"/>
      <c r="B13" s="1348" t="s">
        <v>3896</v>
      </c>
      <c r="C13" s="931" t="s">
        <v>3864</v>
      </c>
      <c r="D13" s="932">
        <v>3000</v>
      </c>
      <c r="E13" s="933">
        <f>D13*N3</f>
        <v>33000</v>
      </c>
      <c r="F13" s="1349">
        <f>SUM(E13:E17)</f>
        <v>119454.57637972705</v>
      </c>
      <c r="G13" s="1349">
        <v>33000</v>
      </c>
      <c r="H13" s="1348">
        <f>1-G13/F13</f>
        <v>0.72374436375632634</v>
      </c>
      <c r="I13" s="1346" t="s">
        <v>3865</v>
      </c>
      <c r="J13" s="1346" t="s">
        <v>3866</v>
      </c>
      <c r="K13" s="1347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1348"/>
      <c r="B14" s="1348"/>
      <c r="C14" s="931" t="s">
        <v>3900</v>
      </c>
      <c r="D14" s="932">
        <v>100</v>
      </c>
      <c r="E14" s="933">
        <f>D14*N18</f>
        <v>29333.333333333332</v>
      </c>
      <c r="F14" s="1349"/>
      <c r="G14" s="1349"/>
      <c r="H14" s="1348"/>
      <c r="I14" s="1346"/>
      <c r="J14" s="1346"/>
      <c r="K14" s="1347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1348"/>
      <c r="B15" s="1348"/>
      <c r="C15" s="931" t="s">
        <v>3871</v>
      </c>
      <c r="D15" s="932">
        <v>500</v>
      </c>
      <c r="E15" s="933">
        <f>D15*N4</f>
        <v>13750</v>
      </c>
      <c r="F15" s="1349"/>
      <c r="G15" s="1349"/>
      <c r="H15" s="1348"/>
      <c r="I15" s="1346"/>
      <c r="J15" s="1346"/>
      <c r="K15" s="1347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1348"/>
      <c r="B16" s="1348"/>
      <c r="C16" s="931" t="s">
        <v>3905</v>
      </c>
      <c r="D16" s="932">
        <v>100</v>
      </c>
      <c r="E16" s="933">
        <f>D16*N14</f>
        <v>11000</v>
      </c>
      <c r="F16" s="1349"/>
      <c r="G16" s="1349"/>
      <c r="H16" s="1348"/>
      <c r="I16" s="1346"/>
      <c r="J16" s="1346"/>
      <c r="K16" s="1347"/>
      <c r="M16" s="944" t="s">
        <v>3906</v>
      </c>
      <c r="N16" s="945">
        <v>110</v>
      </c>
    </row>
    <row r="17" spans="1:15">
      <c r="A17" s="1348"/>
      <c r="B17" s="1348"/>
      <c r="C17" s="931" t="s">
        <v>3907</v>
      </c>
      <c r="D17" s="932">
        <v>100</v>
      </c>
      <c r="E17" s="933">
        <f>D17*N15</f>
        <v>32371.24304639372</v>
      </c>
      <c r="F17" s="1349"/>
      <c r="G17" s="1349"/>
      <c r="H17" s="1348"/>
      <c r="I17" s="1346"/>
      <c r="J17" s="1346"/>
      <c r="K17" s="1347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1348" t="s">
        <v>3913</v>
      </c>
      <c r="B21" s="1348" t="s">
        <v>3914</v>
      </c>
      <c r="C21" s="931" t="s">
        <v>3690</v>
      </c>
      <c r="D21" s="932">
        <v>560</v>
      </c>
      <c r="E21" s="933">
        <f>D21*11</f>
        <v>6160</v>
      </c>
      <c r="F21" s="1349">
        <f>SUM(E21:E25)</f>
        <v>14960</v>
      </c>
      <c r="G21" s="1349">
        <v>5500</v>
      </c>
      <c r="H21" s="1348">
        <f>1-G21/F21</f>
        <v>0.63235294117647056</v>
      </c>
      <c r="I21" s="1346" t="s">
        <v>3915</v>
      </c>
      <c r="J21" s="1346" t="s">
        <v>3916</v>
      </c>
      <c r="K21" s="1347" t="s">
        <v>3917</v>
      </c>
      <c r="M21" s="949" t="s">
        <v>3894</v>
      </c>
      <c r="N21" s="945">
        <f>R12/Q12</f>
        <v>1559.2324987805168</v>
      </c>
    </row>
    <row r="22" spans="1:15">
      <c r="A22" s="1348"/>
      <c r="B22" s="1348"/>
      <c r="C22" s="931" t="s">
        <v>3918</v>
      </c>
      <c r="D22" s="932">
        <v>30</v>
      </c>
      <c r="E22" s="933">
        <f>D22*$N$18</f>
        <v>8800</v>
      </c>
      <c r="F22" s="1349"/>
      <c r="G22" s="1349"/>
      <c r="H22" s="1348"/>
      <c r="I22" s="1346"/>
      <c r="J22" s="1346"/>
      <c r="K22" s="1347"/>
      <c r="M22" s="949" t="s">
        <v>3919</v>
      </c>
      <c r="N22" s="951">
        <f>R9/Q9</f>
        <v>14.392411274055499</v>
      </c>
    </row>
    <row r="23" spans="1:15">
      <c r="A23" s="1348"/>
      <c r="B23" s="1348"/>
      <c r="C23" s="931"/>
      <c r="D23" s="932"/>
      <c r="E23" s="933"/>
      <c r="F23" s="1349"/>
      <c r="G23" s="1349"/>
      <c r="H23" s="1348"/>
      <c r="I23" s="1346"/>
      <c r="J23" s="1346"/>
      <c r="K23" s="1347"/>
      <c r="N23" s="952"/>
    </row>
    <row r="24" spans="1:15">
      <c r="A24" s="1348"/>
      <c r="B24" s="1348"/>
      <c r="C24" s="931"/>
      <c r="D24" s="932"/>
      <c r="E24" s="933"/>
      <c r="F24" s="1349"/>
      <c r="G24" s="1349"/>
      <c r="H24" s="1348"/>
      <c r="I24" s="1346"/>
      <c r="J24" s="1346"/>
      <c r="K24" s="1347"/>
      <c r="M24" s="923" t="s">
        <v>3920</v>
      </c>
      <c r="N24" s="67"/>
    </row>
    <row r="25" spans="1:15">
      <c r="A25" s="1348"/>
      <c r="B25" s="1348"/>
      <c r="C25" s="931"/>
      <c r="D25" s="942"/>
      <c r="E25" s="933"/>
      <c r="F25" s="1349"/>
      <c r="G25" s="1349"/>
      <c r="H25" s="1348"/>
      <c r="I25" s="1346"/>
      <c r="J25" s="1346"/>
      <c r="K25" s="1347"/>
      <c r="M25" s="953" t="s">
        <v>3921</v>
      </c>
      <c r="N25" s="953" t="s">
        <v>3922</v>
      </c>
      <c r="O25" s="953" t="s">
        <v>3923</v>
      </c>
    </row>
    <row r="26" spans="1:15">
      <c r="A26" s="1348"/>
      <c r="B26" s="1348" t="s">
        <v>3924</v>
      </c>
      <c r="C26" s="931" t="s">
        <v>3690</v>
      </c>
      <c r="D26" s="932">
        <v>1150</v>
      </c>
      <c r="E26" s="933">
        <f>D26*11</f>
        <v>12650</v>
      </c>
      <c r="F26" s="1349">
        <f>SUM(E26:E30)</f>
        <v>27316.666666666664</v>
      </c>
      <c r="G26" s="1349">
        <v>11000</v>
      </c>
      <c r="H26" s="1348">
        <f>1-G26/F26</f>
        <v>0.59731543624161065</v>
      </c>
      <c r="I26" s="1346" t="s">
        <v>3915</v>
      </c>
      <c r="J26" s="1346" t="s">
        <v>3916</v>
      </c>
      <c r="K26" s="1347"/>
      <c r="M26" s="949" t="s">
        <v>3925</v>
      </c>
      <c r="N26" s="949">
        <v>1</v>
      </c>
      <c r="O26" s="954">
        <v>0.17</v>
      </c>
    </row>
    <row r="27" spans="1:15">
      <c r="A27" s="1348"/>
      <c r="B27" s="1348"/>
      <c r="C27" s="931" t="s">
        <v>3918</v>
      </c>
      <c r="D27" s="932">
        <v>50</v>
      </c>
      <c r="E27" s="933">
        <f>D27*$N$18</f>
        <v>14666.666666666666</v>
      </c>
      <c r="F27" s="1349"/>
      <c r="G27" s="1349"/>
      <c r="H27" s="1348"/>
      <c r="I27" s="1346"/>
      <c r="J27" s="1346"/>
      <c r="K27" s="1347"/>
      <c r="M27" s="949" t="s">
        <v>3926</v>
      </c>
      <c r="N27" s="949">
        <v>1</v>
      </c>
      <c r="O27" s="954">
        <v>0.25</v>
      </c>
    </row>
    <row r="28" spans="1:15">
      <c r="A28" s="1348"/>
      <c r="B28" s="1348"/>
      <c r="C28" s="931"/>
      <c r="D28" s="932"/>
      <c r="E28" s="933"/>
      <c r="F28" s="1349"/>
      <c r="G28" s="1349"/>
      <c r="H28" s="1348"/>
      <c r="I28" s="1346"/>
      <c r="J28" s="1346"/>
      <c r="K28" s="1347"/>
      <c r="M28" s="949" t="s">
        <v>3927</v>
      </c>
      <c r="N28" s="949">
        <v>1</v>
      </c>
      <c r="O28" s="954">
        <v>0.25</v>
      </c>
    </row>
    <row r="29" spans="1:15">
      <c r="A29" s="1348"/>
      <c r="B29" s="1348"/>
      <c r="C29" s="931"/>
      <c r="D29" s="932"/>
      <c r="E29" s="933"/>
      <c r="F29" s="1349"/>
      <c r="G29" s="1349"/>
      <c r="H29" s="1348"/>
      <c r="I29" s="1346"/>
      <c r="J29" s="1346"/>
      <c r="K29" s="1347"/>
      <c r="M29" s="949" t="s">
        <v>3928</v>
      </c>
      <c r="N29" s="949">
        <v>1</v>
      </c>
      <c r="O29" s="954">
        <v>0.17</v>
      </c>
    </row>
    <row r="30" spans="1:15">
      <c r="A30" s="1348"/>
      <c r="B30" s="1348"/>
      <c r="C30" s="931"/>
      <c r="D30" s="942"/>
      <c r="E30" s="933"/>
      <c r="F30" s="1349"/>
      <c r="G30" s="1349"/>
      <c r="H30" s="1348"/>
      <c r="I30" s="1346"/>
      <c r="J30" s="1346"/>
      <c r="K30" s="1347"/>
      <c r="M30" s="949" t="s">
        <v>3929</v>
      </c>
      <c r="N30" s="949">
        <v>1</v>
      </c>
      <c r="O30" s="954">
        <v>0.16</v>
      </c>
    </row>
    <row r="31" spans="1:15">
      <c r="A31" s="1348"/>
      <c r="B31" s="1348" t="s">
        <v>3930</v>
      </c>
      <c r="C31" s="931" t="s">
        <v>3690</v>
      </c>
      <c r="D31" s="932">
        <v>3500</v>
      </c>
      <c r="E31" s="933">
        <f>D31*11</f>
        <v>38500</v>
      </c>
      <c r="F31" s="1349">
        <f>SUM(E31:E35)</f>
        <v>99017.983308943658</v>
      </c>
      <c r="G31" s="1349">
        <v>33000</v>
      </c>
      <c r="H31" s="1348">
        <f>1-G31/F31</f>
        <v>0.66672720553157006</v>
      </c>
      <c r="I31" s="1346" t="s">
        <v>3915</v>
      </c>
      <c r="J31" s="1346" t="s">
        <v>3916</v>
      </c>
      <c r="K31" s="1347"/>
      <c r="M31" s="67" t="s">
        <v>3931</v>
      </c>
      <c r="N31" s="67"/>
    </row>
    <row r="32" spans="1:15">
      <c r="A32" s="1348"/>
      <c r="B32" s="1348"/>
      <c r="C32" s="931" t="s">
        <v>3918</v>
      </c>
      <c r="D32" s="932">
        <v>100</v>
      </c>
      <c r="E32" s="933">
        <f>D32*$N$18</f>
        <v>29333.333333333332</v>
      </c>
      <c r="F32" s="1349"/>
      <c r="G32" s="1349"/>
      <c r="H32" s="1348"/>
      <c r="I32" s="1346"/>
      <c r="J32" s="1346"/>
      <c r="K32" s="1347"/>
      <c r="M32" s="67"/>
      <c r="N32" s="67"/>
    </row>
    <row r="33" spans="1:13">
      <c r="A33" s="1348"/>
      <c r="B33" s="1348"/>
      <c r="C33" s="931" t="s">
        <v>3932</v>
      </c>
      <c r="D33" s="942">
        <v>20</v>
      </c>
      <c r="E33" s="933">
        <f>D33*N21</f>
        <v>31184.649975610337</v>
      </c>
      <c r="F33" s="1349"/>
      <c r="G33" s="1349"/>
      <c r="H33" s="1348"/>
      <c r="I33" s="1346"/>
      <c r="J33" s="1346"/>
      <c r="K33" s="1347"/>
    </row>
    <row r="34" spans="1:13">
      <c r="A34" s="1348"/>
      <c r="B34" s="1348"/>
      <c r="C34" s="955" t="s">
        <v>3933</v>
      </c>
      <c r="D34" s="932">
        <v>1</v>
      </c>
      <c r="E34" s="933"/>
      <c r="F34" s="1349"/>
      <c r="G34" s="1349"/>
      <c r="H34" s="1348"/>
      <c r="I34" s="1346"/>
      <c r="J34" s="1346"/>
      <c r="K34" s="1347"/>
    </row>
    <row r="35" spans="1:13">
      <c r="A35" s="1348"/>
      <c r="B35" s="1348"/>
      <c r="C35" s="931"/>
      <c r="D35" s="942"/>
      <c r="E35" s="933"/>
      <c r="F35" s="1349"/>
      <c r="G35" s="1349"/>
      <c r="H35" s="1348"/>
      <c r="I35" s="1346"/>
      <c r="J35" s="1346"/>
      <c r="K35" s="1347"/>
    </row>
    <row r="36" spans="1:13">
      <c r="A36" s="1348"/>
      <c r="B36" s="1348" t="s">
        <v>3934</v>
      </c>
      <c r="C36" s="931" t="s">
        <v>3690</v>
      </c>
      <c r="D36" s="932">
        <v>6000</v>
      </c>
      <c r="E36" s="933">
        <f>D36*11</f>
        <v>66000</v>
      </c>
      <c r="F36" s="1349">
        <f>SUM(E36:E40)</f>
        <v>148980.81246951292</v>
      </c>
      <c r="G36" s="1349">
        <v>55000</v>
      </c>
      <c r="H36" s="1348">
        <f>1-G36/F36</f>
        <v>0.63082494256597599</v>
      </c>
      <c r="I36" s="1346" t="s">
        <v>3915</v>
      </c>
      <c r="J36" s="1346" t="s">
        <v>3916</v>
      </c>
      <c r="K36" s="1347"/>
    </row>
    <row r="37" spans="1:13">
      <c r="A37" s="1348"/>
      <c r="B37" s="1348"/>
      <c r="C37" s="931" t="s">
        <v>3918</v>
      </c>
      <c r="D37" s="942">
        <v>150</v>
      </c>
      <c r="E37" s="933">
        <f>D37*$N$18</f>
        <v>44000</v>
      </c>
      <c r="F37" s="1349"/>
      <c r="G37" s="1349"/>
      <c r="H37" s="1348"/>
      <c r="I37" s="1346"/>
      <c r="J37" s="1346"/>
      <c r="K37" s="1347"/>
    </row>
    <row r="38" spans="1:13">
      <c r="A38" s="1348"/>
      <c r="B38" s="1348"/>
      <c r="C38" s="931" t="s">
        <v>3935</v>
      </c>
      <c r="D38" s="932">
        <v>25</v>
      </c>
      <c r="E38" s="933">
        <f>D38*N20</f>
        <v>38980.812469512923</v>
      </c>
      <c r="F38" s="1349"/>
      <c r="G38" s="1349"/>
      <c r="H38" s="1348"/>
      <c r="I38" s="1346"/>
      <c r="J38" s="1346"/>
      <c r="K38" s="1347"/>
      <c r="M38" s="956"/>
    </row>
    <row r="39" spans="1:13">
      <c r="A39" s="1348"/>
      <c r="B39" s="1348"/>
      <c r="C39" s="955" t="s">
        <v>3936</v>
      </c>
      <c r="D39" s="932">
        <v>1</v>
      </c>
      <c r="E39" s="933"/>
      <c r="F39" s="1349"/>
      <c r="G39" s="1349"/>
      <c r="H39" s="1348"/>
      <c r="I39" s="1346"/>
      <c r="J39" s="1346"/>
      <c r="K39" s="1347"/>
    </row>
    <row r="40" spans="1:13">
      <c r="A40" s="1348"/>
      <c r="B40" s="1348"/>
      <c r="C40" s="931"/>
      <c r="D40" s="932"/>
      <c r="E40" s="933"/>
      <c r="F40" s="1349"/>
      <c r="G40" s="1349"/>
      <c r="H40" s="1348"/>
      <c r="I40" s="1346"/>
      <c r="J40" s="1346"/>
      <c r="K40" s="1347"/>
    </row>
    <row r="41" spans="1:13">
      <c r="A41" s="1348"/>
      <c r="B41" s="1348" t="s">
        <v>3937</v>
      </c>
      <c r="C41" s="931" t="s">
        <v>3690</v>
      </c>
      <c r="D41" s="932">
        <v>12500</v>
      </c>
      <c r="E41" s="933">
        <f>D41*11</f>
        <v>137500</v>
      </c>
      <c r="F41" s="1349">
        <f>SUM(E41:E45)</f>
        <v>272276.97496341553</v>
      </c>
      <c r="G41" s="1349">
        <v>110000</v>
      </c>
      <c r="H41" s="1348">
        <f>1-G41/F41</f>
        <v>0.59599962495991399</v>
      </c>
      <c r="I41" s="1346" t="s">
        <v>3915</v>
      </c>
      <c r="J41" s="1346" t="s">
        <v>3916</v>
      </c>
      <c r="K41" s="1347"/>
    </row>
    <row r="42" spans="1:13">
      <c r="A42" s="1348"/>
      <c r="B42" s="1348"/>
      <c r="C42" s="931" t="s">
        <v>3918</v>
      </c>
      <c r="D42" s="942">
        <v>300</v>
      </c>
      <c r="E42" s="933">
        <f>D42*$N$18</f>
        <v>88000</v>
      </c>
      <c r="F42" s="1349"/>
      <c r="G42" s="1349"/>
      <c r="H42" s="1348"/>
      <c r="I42" s="1346"/>
      <c r="J42" s="1346"/>
      <c r="K42" s="1347"/>
    </row>
    <row r="43" spans="1:13">
      <c r="A43" s="1348"/>
      <c r="B43" s="1348"/>
      <c r="C43" s="931" t="s">
        <v>3938</v>
      </c>
      <c r="D43" s="932">
        <v>30</v>
      </c>
      <c r="E43" s="933">
        <f>D43*N19</f>
        <v>46776.974963415501</v>
      </c>
      <c r="F43" s="1349"/>
      <c r="G43" s="1349"/>
      <c r="H43" s="1348"/>
      <c r="I43" s="1346"/>
      <c r="J43" s="1346"/>
      <c r="K43" s="1347"/>
    </row>
    <row r="44" spans="1:13">
      <c r="A44" s="1348"/>
      <c r="B44" s="1348"/>
      <c r="C44" s="955" t="s">
        <v>3939</v>
      </c>
      <c r="D44" s="932">
        <v>1</v>
      </c>
      <c r="E44" s="933"/>
      <c r="F44" s="1349"/>
      <c r="G44" s="1349"/>
      <c r="H44" s="1348"/>
      <c r="I44" s="1346"/>
      <c r="J44" s="1346"/>
      <c r="K44" s="1347"/>
    </row>
    <row r="45" spans="1:13">
      <c r="A45" s="1348"/>
      <c r="B45" s="1348"/>
      <c r="C45" s="931"/>
      <c r="D45" s="932"/>
      <c r="E45" s="933"/>
      <c r="F45" s="1349"/>
      <c r="G45" s="1349"/>
      <c r="H45" s="1348"/>
      <c r="I45" s="1346"/>
      <c r="J45" s="1346"/>
      <c r="K45" s="1347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1348" t="s">
        <v>3941</v>
      </c>
      <c r="B49" s="1346" t="s">
        <v>3942</v>
      </c>
      <c r="C49" s="957" t="s">
        <v>3938</v>
      </c>
      <c r="D49" s="958">
        <v>50</v>
      </c>
      <c r="E49" s="933">
        <f>D49*$N$19</f>
        <v>77961.624939025845</v>
      </c>
      <c r="F49" s="1349">
        <f>SUM(E49:E51)</f>
        <v>233884.87481707754</v>
      </c>
      <c r="G49" s="1349">
        <v>44000</v>
      </c>
      <c r="H49" s="1348">
        <f>1-G49/F49</f>
        <v>0.81187325587252013</v>
      </c>
      <c r="I49" s="1346" t="s">
        <v>3943</v>
      </c>
      <c r="J49" s="1346" t="s">
        <v>3916</v>
      </c>
      <c r="K49" s="1346" t="s">
        <v>3944</v>
      </c>
    </row>
    <row r="50" spans="1:13">
      <c r="A50" s="1348"/>
      <c r="B50" s="1346"/>
      <c r="C50" s="957" t="s">
        <v>3932</v>
      </c>
      <c r="D50" s="958">
        <v>50</v>
      </c>
      <c r="E50" s="933">
        <f>D50*$N$20</f>
        <v>77961.624939025845</v>
      </c>
      <c r="F50" s="1349"/>
      <c r="G50" s="1349"/>
      <c r="H50" s="1348"/>
      <c r="I50" s="1346"/>
      <c r="J50" s="1346"/>
      <c r="K50" s="1346"/>
    </row>
    <row r="51" spans="1:13">
      <c r="A51" s="1348"/>
      <c r="B51" s="1346"/>
      <c r="C51" s="957" t="s">
        <v>3945</v>
      </c>
      <c r="D51" s="958">
        <v>50</v>
      </c>
      <c r="E51" s="933">
        <f>D51*$N$21</f>
        <v>77961.624939025845</v>
      </c>
      <c r="F51" s="1349"/>
      <c r="G51" s="1349"/>
      <c r="H51" s="1348"/>
      <c r="I51" s="1346"/>
      <c r="J51" s="1346"/>
      <c r="K51" s="1346"/>
    </row>
    <row r="52" spans="1:13">
      <c r="A52" s="1348"/>
      <c r="B52" s="1348" t="s">
        <v>3946</v>
      </c>
      <c r="C52" s="931" t="s">
        <v>3947</v>
      </c>
      <c r="D52" s="932">
        <v>5000</v>
      </c>
      <c r="E52" s="933">
        <f>D52*N22</f>
        <v>71962.056370277496</v>
      </c>
      <c r="F52" s="1349">
        <f>SUM(E52:E54)</f>
        <v>77462.056370277496</v>
      </c>
      <c r="G52" s="1349">
        <v>22000</v>
      </c>
      <c r="H52" s="1348">
        <f>1-G52/F52</f>
        <v>0.71598998231033939</v>
      </c>
      <c r="I52" s="1346" t="s">
        <v>3948</v>
      </c>
      <c r="J52" s="1346" t="s">
        <v>3949</v>
      </c>
      <c r="K52" s="1348" t="s">
        <v>3950</v>
      </c>
    </row>
    <row r="53" spans="1:13">
      <c r="A53" s="1348"/>
      <c r="B53" s="1348"/>
      <c r="C53" s="931" t="s">
        <v>1780</v>
      </c>
      <c r="D53" s="942">
        <v>300000</v>
      </c>
      <c r="E53" s="933">
        <f>D53*N5</f>
        <v>5500</v>
      </c>
      <c r="F53" s="1349"/>
      <c r="G53" s="1349"/>
      <c r="H53" s="1348"/>
      <c r="I53" s="1346"/>
      <c r="J53" s="1346"/>
      <c r="K53" s="1348"/>
    </row>
    <row r="54" spans="1:13">
      <c r="A54" s="1348"/>
      <c r="B54" s="1348"/>
      <c r="C54" s="931"/>
      <c r="D54" s="932"/>
      <c r="E54" s="933"/>
      <c r="F54" s="1349"/>
      <c r="G54" s="1349"/>
      <c r="H54" s="1348"/>
      <c r="I54" s="1346"/>
      <c r="J54" s="1346"/>
      <c r="K54" s="1348"/>
    </row>
    <row r="55" spans="1:13">
      <c r="A55" s="1348"/>
      <c r="B55" s="1348" t="s">
        <v>3951</v>
      </c>
      <c r="C55" s="931" t="s">
        <v>3952</v>
      </c>
      <c r="D55" s="932">
        <v>100</v>
      </c>
      <c r="E55" s="933">
        <f>R13</f>
        <v>148500</v>
      </c>
      <c r="F55" s="1349">
        <f>SUM(E55:E57)</f>
        <v>319000</v>
      </c>
      <c r="G55" s="1349">
        <v>33000</v>
      </c>
      <c r="H55" s="1348">
        <f>1-G55/F55</f>
        <v>0.89655172413793105</v>
      </c>
      <c r="I55" s="1346" t="s">
        <v>3948</v>
      </c>
      <c r="J55" s="1346" t="s">
        <v>3916</v>
      </c>
      <c r="K55" s="1348" t="s">
        <v>3953</v>
      </c>
    </row>
    <row r="56" spans="1:13">
      <c r="A56" s="1348"/>
      <c r="B56" s="1348"/>
      <c r="C56" s="931" t="s">
        <v>3345</v>
      </c>
      <c r="D56" s="942">
        <v>50</v>
      </c>
      <c r="E56" s="933">
        <f>R14</f>
        <v>165000.00000000003</v>
      </c>
      <c r="F56" s="1349"/>
      <c r="G56" s="1349"/>
      <c r="H56" s="1348"/>
      <c r="I56" s="1346"/>
      <c r="J56" s="1346"/>
      <c r="K56" s="1348"/>
      <c r="M56" s="956"/>
    </row>
    <row r="57" spans="1:13">
      <c r="A57" s="1348"/>
      <c r="B57" s="1348"/>
      <c r="C57" s="931" t="s">
        <v>3954</v>
      </c>
      <c r="D57" s="932">
        <v>50</v>
      </c>
      <c r="E57" s="933">
        <f>D57*N14</f>
        <v>5500</v>
      </c>
      <c r="F57" s="1349"/>
      <c r="G57" s="1349"/>
      <c r="H57" s="1348"/>
      <c r="I57" s="1346"/>
      <c r="J57" s="1346"/>
      <c r="K57" s="1348"/>
    </row>
    <row r="58" spans="1:13">
      <c r="A58" s="1348"/>
      <c r="B58" s="1350" t="s">
        <v>3955</v>
      </c>
      <c r="C58" s="959" t="s">
        <v>3956</v>
      </c>
      <c r="D58" s="960">
        <v>30</v>
      </c>
      <c r="E58" s="961">
        <f>D58*N19</f>
        <v>46776.974963415501</v>
      </c>
      <c r="F58" s="1351">
        <f>SUM(E58:E60)</f>
        <v>52276.974963415501</v>
      </c>
      <c r="G58" s="1351">
        <v>22000</v>
      </c>
      <c r="H58" s="1350">
        <f>1-G58/F58</f>
        <v>0.57916463193602818</v>
      </c>
      <c r="I58" s="1352" t="s">
        <v>3948</v>
      </c>
      <c r="J58" s="1352" t="s">
        <v>3949</v>
      </c>
      <c r="K58" s="1350"/>
    </row>
    <row r="59" spans="1:13">
      <c r="A59" s="1348"/>
      <c r="B59" s="1350"/>
      <c r="C59" s="959" t="s">
        <v>3957</v>
      </c>
      <c r="D59" s="960">
        <v>300000</v>
      </c>
      <c r="E59" s="961">
        <f>D59*$N$5</f>
        <v>5500</v>
      </c>
      <c r="F59" s="1351"/>
      <c r="G59" s="1351"/>
      <c r="H59" s="1350"/>
      <c r="I59" s="1352"/>
      <c r="J59" s="1352"/>
      <c r="K59" s="1350"/>
    </row>
    <row r="60" spans="1:13">
      <c r="A60" s="1348"/>
      <c r="B60" s="1350"/>
      <c r="C60" s="959"/>
      <c r="D60" s="960"/>
      <c r="E60" s="961"/>
      <c r="F60" s="1351"/>
      <c r="G60" s="1351"/>
      <c r="H60" s="1350"/>
      <c r="I60" s="1352"/>
      <c r="J60" s="1352"/>
      <c r="K60" s="1350"/>
    </row>
    <row r="61" spans="1:13">
      <c r="A61" s="1348"/>
      <c r="B61" s="1350" t="s">
        <v>3958</v>
      </c>
      <c r="C61" s="959" t="s">
        <v>3935</v>
      </c>
      <c r="D61" s="960">
        <v>30</v>
      </c>
      <c r="E61" s="961">
        <f>D61*N20</f>
        <v>46776.974963415501</v>
      </c>
      <c r="F61" s="1351">
        <f>SUM(E61:E63)</f>
        <v>52276.974963415501</v>
      </c>
      <c r="G61" s="1351">
        <v>22000</v>
      </c>
      <c r="H61" s="1350">
        <f>1-G61/F61</f>
        <v>0.57916463193602818</v>
      </c>
      <c r="I61" s="1352" t="s">
        <v>3948</v>
      </c>
      <c r="J61" s="1352" t="s">
        <v>3916</v>
      </c>
      <c r="K61" s="1350"/>
    </row>
    <row r="62" spans="1:13">
      <c r="A62" s="1348"/>
      <c r="B62" s="1350"/>
      <c r="C62" s="959" t="s">
        <v>3959</v>
      </c>
      <c r="D62" s="960">
        <v>300000</v>
      </c>
      <c r="E62" s="961">
        <f>D62*$N$5</f>
        <v>5500</v>
      </c>
      <c r="F62" s="1351"/>
      <c r="G62" s="1351"/>
      <c r="H62" s="1350"/>
      <c r="I62" s="1352"/>
      <c r="J62" s="1352"/>
      <c r="K62" s="1350"/>
    </row>
    <row r="63" spans="1:13">
      <c r="A63" s="1348"/>
      <c r="B63" s="1350"/>
      <c r="C63" s="959"/>
      <c r="D63" s="960"/>
      <c r="E63" s="961"/>
      <c r="F63" s="1351"/>
      <c r="G63" s="1351"/>
      <c r="H63" s="1350"/>
      <c r="I63" s="1352"/>
      <c r="J63" s="1352"/>
      <c r="K63" s="1350"/>
    </row>
    <row r="64" spans="1:13">
      <c r="A64" s="1348"/>
      <c r="B64" s="1350" t="s">
        <v>3960</v>
      </c>
      <c r="C64" s="959" t="s">
        <v>3961</v>
      </c>
      <c r="D64" s="960">
        <v>30</v>
      </c>
      <c r="E64" s="961">
        <f>D64*N21</f>
        <v>46776.974963415501</v>
      </c>
      <c r="F64" s="1351">
        <f>SUM(E64:E66)</f>
        <v>52276.974963415501</v>
      </c>
      <c r="G64" s="1351">
        <v>22000</v>
      </c>
      <c r="H64" s="1350">
        <f>1-G64/F64</f>
        <v>0.57916463193602818</v>
      </c>
      <c r="I64" s="1352" t="s">
        <v>3948</v>
      </c>
      <c r="J64" s="1352" t="s">
        <v>3949</v>
      </c>
      <c r="K64" s="1350"/>
    </row>
    <row r="65" spans="1:11">
      <c r="A65" s="1348"/>
      <c r="B65" s="1350"/>
      <c r="C65" s="959" t="s">
        <v>3957</v>
      </c>
      <c r="D65" s="960">
        <v>300000</v>
      </c>
      <c r="E65" s="961">
        <f>D65*$N$5</f>
        <v>5500</v>
      </c>
      <c r="F65" s="1351"/>
      <c r="G65" s="1351"/>
      <c r="H65" s="1350"/>
      <c r="I65" s="1352"/>
      <c r="J65" s="1352"/>
      <c r="K65" s="1350"/>
    </row>
    <row r="66" spans="1:11">
      <c r="A66" s="1348"/>
      <c r="B66" s="1350"/>
      <c r="C66" s="959"/>
      <c r="D66" s="960"/>
      <c r="E66" s="961"/>
      <c r="F66" s="1351"/>
      <c r="G66" s="1351"/>
      <c r="H66" s="1350"/>
      <c r="I66" s="1352"/>
      <c r="J66" s="1352"/>
      <c r="K66" s="1350"/>
    </row>
  </sheetData>
  <mergeCells count="95"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27"/>
  <sheetViews>
    <sheetView zoomScale="85" workbookViewId="0">
      <pane ySplit="1" topLeftCell="A14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8" sqref="A8:H27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4044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321"/>
  <sheetViews>
    <sheetView zoomScale="85" workbookViewId="0">
      <pane xSplit="4" ySplit="1" topLeftCell="F17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T93"/>
  <sheetViews>
    <sheetView zoomScale="85" zoomScaleNormal="85" workbookViewId="0">
      <selection activeCell="F47" sqref="F47"/>
    </sheetView>
  </sheetViews>
  <sheetFormatPr defaultRowHeight="16.5"/>
  <cols>
    <col min="1" max="1" width="10" customWidth="1"/>
    <col min="2" max="2" width="30.875" customWidth="1"/>
    <col min="3" max="3" width="16" customWidth="1"/>
    <col min="4" max="4" width="9.625" customWidth="1"/>
    <col min="5" max="5" width="10.625" customWidth="1"/>
    <col min="6" max="6" width="22.875" customWidth="1"/>
    <col min="7" max="7" width="10.625" customWidth="1"/>
    <col min="8" max="8" width="9.625" customWidth="1"/>
    <col min="9" max="9" width="10.625" customWidth="1"/>
    <col min="10" max="10" width="22.875" customWidth="1"/>
    <col min="11" max="11" width="10.625" customWidth="1"/>
    <col min="13" max="13" width="23.5" customWidth="1"/>
    <col min="14" max="14" width="10.5" customWidth="1"/>
    <col min="15" max="15" width="10.5" style="1286" customWidth="1"/>
    <col min="16" max="16" width="10.5" customWidth="1"/>
    <col min="17" max="17" width="10.5" style="1287" customWidth="1"/>
    <col min="19" max="19" width="17.625" customWidth="1"/>
    <col min="20" max="20" width="13.375" customWidth="1"/>
  </cols>
  <sheetData>
    <row r="1" spans="1:20" ht="17.25" thickBot="1"/>
    <row r="2" spans="1:20">
      <c r="A2" s="1328" t="s">
        <v>4841</v>
      </c>
      <c r="B2" s="1330" t="s">
        <v>4842</v>
      </c>
      <c r="C2" s="1332" t="s">
        <v>4843</v>
      </c>
      <c r="D2" s="1334" t="s">
        <v>4844</v>
      </c>
      <c r="E2" s="1335"/>
      <c r="F2" s="1335"/>
      <c r="G2" s="1336"/>
      <c r="H2" s="1334" t="s">
        <v>4845</v>
      </c>
      <c r="I2" s="1335"/>
      <c r="J2" s="1335"/>
      <c r="K2" s="1336"/>
      <c r="N2" s="1288" t="s">
        <v>4844</v>
      </c>
      <c r="O2" s="1289" t="s">
        <v>4846</v>
      </c>
      <c r="P2" s="1288" t="s">
        <v>4845</v>
      </c>
      <c r="Q2" s="1290" t="s">
        <v>4846</v>
      </c>
      <c r="S2" t="s">
        <v>3690</v>
      </c>
      <c r="T2">
        <v>11</v>
      </c>
    </row>
    <row r="3" spans="1:20">
      <c r="A3" s="1329"/>
      <c r="B3" s="1331"/>
      <c r="C3" s="1333"/>
      <c r="D3" s="1291" t="s">
        <v>4847</v>
      </c>
      <c r="E3" s="661" t="s">
        <v>4848</v>
      </c>
      <c r="F3" s="1292" t="s">
        <v>4849</v>
      </c>
      <c r="G3" s="1293" t="s">
        <v>4848</v>
      </c>
      <c r="H3" s="1291" t="s">
        <v>4847</v>
      </c>
      <c r="I3" s="661" t="s">
        <v>4848</v>
      </c>
      <c r="J3" s="1292" t="s">
        <v>4849</v>
      </c>
      <c r="K3" s="1293" t="s">
        <v>4848</v>
      </c>
      <c r="M3" s="1288" t="s">
        <v>4850</v>
      </c>
      <c r="N3" s="1294">
        <f ca="1">SUMIF($D:$E,$M$3,$E:$E)</f>
        <v>405000</v>
      </c>
      <c r="O3" s="1295">
        <f ca="1">T4*N3</f>
        <v>7425</v>
      </c>
      <c r="P3" s="1294">
        <f ca="1">SUMIF($H:$K,$M$3,$I:$I)</f>
        <v>405000</v>
      </c>
      <c r="Q3" s="1296">
        <f ca="1">P3*T4</f>
        <v>7425</v>
      </c>
      <c r="S3" t="s">
        <v>4851</v>
      </c>
      <c r="T3">
        <v>27.5</v>
      </c>
    </row>
    <row r="4" spans="1:20">
      <c r="A4" s="1297" t="s">
        <v>4852</v>
      </c>
      <c r="B4" s="1298" t="s">
        <v>4853</v>
      </c>
      <c r="C4" s="1299" t="s">
        <v>4854</v>
      </c>
      <c r="D4" s="1297" t="s">
        <v>1780</v>
      </c>
      <c r="E4" s="1298">
        <v>1000</v>
      </c>
      <c r="F4" s="1298" t="s">
        <v>4855</v>
      </c>
      <c r="G4" s="1299">
        <v>5</v>
      </c>
      <c r="H4" s="1300" t="s">
        <v>1780</v>
      </c>
      <c r="I4" s="1301">
        <v>1000</v>
      </c>
      <c r="J4" s="1301" t="s">
        <v>4856</v>
      </c>
      <c r="K4" s="1302">
        <v>1</v>
      </c>
      <c r="M4" s="1288" t="s">
        <v>3691</v>
      </c>
      <c r="N4" s="1294">
        <f ca="1">SUMIF($D:$E,$M$4,$E:$E)</f>
        <v>450</v>
      </c>
      <c r="O4" s="1295">
        <f ca="1">N4*T2</f>
        <v>4950</v>
      </c>
      <c r="P4" s="1294">
        <f ca="1">SUMIF($H:$I,$M$4,$I:$I)</f>
        <v>450</v>
      </c>
      <c r="Q4" s="1296">
        <f ca="1">P4*T2</f>
        <v>4950</v>
      </c>
      <c r="S4" t="s">
        <v>1780</v>
      </c>
      <c r="T4">
        <v>1.8333333333333333E-2</v>
      </c>
    </row>
    <row r="5" spans="1:20">
      <c r="A5" s="1297" t="s">
        <v>4857</v>
      </c>
      <c r="B5" s="1298" t="s">
        <v>4853</v>
      </c>
      <c r="C5" s="1299" t="s">
        <v>4858</v>
      </c>
      <c r="D5" s="1297" t="s">
        <v>1780</v>
      </c>
      <c r="E5" s="1298">
        <v>1100</v>
      </c>
      <c r="F5" s="1298" t="s">
        <v>4859</v>
      </c>
      <c r="G5" s="1299">
        <v>50</v>
      </c>
      <c r="H5" s="1297" t="s">
        <v>1780</v>
      </c>
      <c r="I5" s="1298">
        <v>1100</v>
      </c>
      <c r="J5" s="1298" t="s">
        <v>4859</v>
      </c>
      <c r="K5" s="1303">
        <v>50</v>
      </c>
      <c r="N5" s="25"/>
      <c r="O5" s="1304"/>
      <c r="P5" s="25"/>
      <c r="Q5" s="1305"/>
      <c r="S5" t="s">
        <v>3873</v>
      </c>
      <c r="T5">
        <v>399325.59436305572</v>
      </c>
    </row>
    <row r="6" spans="1:20">
      <c r="A6" s="1297" t="s">
        <v>4854</v>
      </c>
      <c r="B6" s="1298" t="s">
        <v>4853</v>
      </c>
      <c r="C6" s="1299" t="s">
        <v>4860</v>
      </c>
      <c r="D6" s="1297" t="s">
        <v>1780</v>
      </c>
      <c r="E6" s="1298">
        <v>1200</v>
      </c>
      <c r="F6" s="1298" t="s">
        <v>3785</v>
      </c>
      <c r="G6" s="1299">
        <v>5</v>
      </c>
      <c r="H6" s="1297" t="s">
        <v>1780</v>
      </c>
      <c r="I6" s="1298">
        <v>1200</v>
      </c>
      <c r="J6" s="1298" t="s">
        <v>3785</v>
      </c>
      <c r="K6" s="1303">
        <v>5</v>
      </c>
      <c r="M6" s="1288" t="s">
        <v>4861</v>
      </c>
      <c r="N6" s="1294">
        <f ca="1">SUMIF($F:$G,$M6,$G:$G)</f>
        <v>900</v>
      </c>
      <c r="O6" s="1295"/>
      <c r="P6" s="1294">
        <f ca="1">SUMIF($J:$K,$M6,$K:$K)</f>
        <v>900</v>
      </c>
      <c r="Q6" s="1296"/>
      <c r="S6" t="s">
        <v>3876</v>
      </c>
      <c r="T6">
        <v>141071.64470229481</v>
      </c>
    </row>
    <row r="7" spans="1:20">
      <c r="A7" s="1297" t="s">
        <v>4858</v>
      </c>
      <c r="B7" s="1298" t="s">
        <v>4853</v>
      </c>
      <c r="C7" s="1299" t="s">
        <v>4862</v>
      </c>
      <c r="D7" s="1297" t="s">
        <v>1780</v>
      </c>
      <c r="E7" s="1298">
        <v>1300</v>
      </c>
      <c r="F7" s="1298" t="s">
        <v>4861</v>
      </c>
      <c r="G7" s="1299">
        <v>20</v>
      </c>
      <c r="H7" s="1297" t="s">
        <v>1780</v>
      </c>
      <c r="I7" s="1298">
        <v>1300</v>
      </c>
      <c r="J7" s="1298" t="s">
        <v>4861</v>
      </c>
      <c r="K7" s="1303">
        <v>20</v>
      </c>
      <c r="M7" s="1288" t="s">
        <v>3870</v>
      </c>
      <c r="N7" s="1294">
        <f ca="1">SUMIF($F:$G,$M7,$G:$G)</f>
        <v>180</v>
      </c>
      <c r="O7" s="1295">
        <f ca="1">N7*T3</f>
        <v>4950</v>
      </c>
      <c r="P7" s="1294">
        <f ca="1">SUMIF($J:$K,$M7,$K:$K)</f>
        <v>740</v>
      </c>
      <c r="Q7" s="1296">
        <f ca="1">P7*T3</f>
        <v>20350</v>
      </c>
      <c r="S7" t="s">
        <v>3880</v>
      </c>
      <c r="T7">
        <v>73358.876990567675</v>
      </c>
    </row>
    <row r="8" spans="1:20">
      <c r="A8" s="1297" t="s">
        <v>4860</v>
      </c>
      <c r="B8" s="1298" t="s">
        <v>4863</v>
      </c>
      <c r="C8" s="1299" t="s">
        <v>4852</v>
      </c>
      <c r="D8" s="1297" t="s">
        <v>1780</v>
      </c>
      <c r="E8" s="1298">
        <v>1400</v>
      </c>
      <c r="F8" s="1298" t="s">
        <v>3954</v>
      </c>
      <c r="G8" s="1299">
        <v>5</v>
      </c>
      <c r="H8" s="1297" t="s">
        <v>1780</v>
      </c>
      <c r="I8" s="1298">
        <v>1400</v>
      </c>
      <c r="J8" s="1298" t="s">
        <v>3954</v>
      </c>
      <c r="K8" s="1303">
        <v>5</v>
      </c>
      <c r="M8" s="1288" t="s">
        <v>3827</v>
      </c>
      <c r="N8" s="1294">
        <f ca="1">SUMIF($F:$G,$M8,$G:$G)</f>
        <v>30</v>
      </c>
      <c r="O8" s="1295">
        <f ca="1">N8*T17</f>
        <v>8800</v>
      </c>
      <c r="P8" s="1294">
        <f ca="1">SUMIF($J:$K,$M8,$K:$K)</f>
        <v>30</v>
      </c>
      <c r="Q8" s="1296">
        <f ca="1">P8*T17</f>
        <v>8800</v>
      </c>
      <c r="S8" t="s">
        <v>3883</v>
      </c>
      <c r="T8">
        <v>18135.720562123603</v>
      </c>
    </row>
    <row r="9" spans="1:20">
      <c r="A9" s="1297" t="s">
        <v>4862</v>
      </c>
      <c r="B9" s="1298" t="s">
        <v>4863</v>
      </c>
      <c r="C9" s="1299" t="s">
        <v>4854</v>
      </c>
      <c r="D9" s="1297" t="s">
        <v>1780</v>
      </c>
      <c r="E9" s="1298">
        <v>1500</v>
      </c>
      <c r="F9" s="1298" t="s">
        <v>4864</v>
      </c>
      <c r="G9" s="1299">
        <v>10</v>
      </c>
      <c r="H9" s="1297" t="s">
        <v>1780</v>
      </c>
      <c r="I9" s="1298">
        <v>1500</v>
      </c>
      <c r="J9" s="1298" t="s">
        <v>4865</v>
      </c>
      <c r="K9" s="1303">
        <v>10</v>
      </c>
      <c r="M9" s="1288" t="s">
        <v>4866</v>
      </c>
      <c r="N9" s="1294">
        <f ca="1">SUMIF($F:$G,$M9,$G:$G)</f>
        <v>5050</v>
      </c>
      <c r="O9" s="1295">
        <f ca="1">N9*T21</f>
        <v>72681.67693398027</v>
      </c>
      <c r="P9" s="1294">
        <f ca="1">SUMIF($J:$K,$M9,$K:$K)</f>
        <v>5050</v>
      </c>
      <c r="Q9" s="1296">
        <f ca="1">P9*T21</f>
        <v>72681.67693398027</v>
      </c>
      <c r="S9" t="s">
        <v>3887</v>
      </c>
      <c r="T9">
        <v>3000</v>
      </c>
    </row>
    <row r="10" spans="1:20">
      <c r="A10" s="1297" t="s">
        <v>4867</v>
      </c>
      <c r="B10" s="1298" t="s">
        <v>4853</v>
      </c>
      <c r="C10" s="1299" t="s">
        <v>4868</v>
      </c>
      <c r="D10" s="1297" t="s">
        <v>1780</v>
      </c>
      <c r="E10" s="1298">
        <v>1600</v>
      </c>
      <c r="F10" s="1298" t="s">
        <v>4851</v>
      </c>
      <c r="G10" s="1299">
        <v>10</v>
      </c>
      <c r="H10" s="1297" t="s">
        <v>1780</v>
      </c>
      <c r="I10" s="1298">
        <v>1600</v>
      </c>
      <c r="J10" s="1298" t="s">
        <v>4851</v>
      </c>
      <c r="K10" s="1303">
        <v>10</v>
      </c>
      <c r="M10" s="1306" t="s">
        <v>3692</v>
      </c>
      <c r="N10" s="1294">
        <f ca="1">SUMIF($F:$G,$M10,$G:$G)</f>
        <v>0</v>
      </c>
      <c r="O10" s="1295"/>
      <c r="P10" s="1294">
        <f ca="1">SUMIF($J:$K,$M10,$K:$K)</f>
        <v>0</v>
      </c>
      <c r="Q10" s="1296"/>
      <c r="S10" t="s">
        <v>3891</v>
      </c>
      <c r="T10">
        <v>29180.351847812417</v>
      </c>
    </row>
    <row r="11" spans="1:20">
      <c r="A11" s="1297" t="s">
        <v>4869</v>
      </c>
      <c r="B11" s="1298" t="s">
        <v>4853</v>
      </c>
      <c r="C11" s="1299" t="s">
        <v>4869</v>
      </c>
      <c r="D11" s="1297" t="s">
        <v>1780</v>
      </c>
      <c r="E11" s="1298">
        <v>1700</v>
      </c>
      <c r="F11" s="1298" t="s">
        <v>4859</v>
      </c>
      <c r="G11" s="1299">
        <v>100</v>
      </c>
      <c r="H11" s="1297" t="s">
        <v>1780</v>
      </c>
      <c r="I11" s="1298">
        <v>1700</v>
      </c>
      <c r="J11" s="1298" t="s">
        <v>4859</v>
      </c>
      <c r="K11" s="1303">
        <v>100</v>
      </c>
      <c r="S11" t="s">
        <v>3893</v>
      </c>
      <c r="T11">
        <v>97782.744984599325</v>
      </c>
    </row>
    <row r="12" spans="1:20">
      <c r="A12" s="1297" t="s">
        <v>4870</v>
      </c>
      <c r="B12" s="1298" t="s">
        <v>4853</v>
      </c>
      <c r="C12" s="1299" t="s">
        <v>4870</v>
      </c>
      <c r="D12" s="1297" t="s">
        <v>1780</v>
      </c>
      <c r="E12" s="1298">
        <v>1800</v>
      </c>
      <c r="F12" s="1298" t="s">
        <v>4871</v>
      </c>
      <c r="G12" s="1299">
        <v>20</v>
      </c>
      <c r="H12" s="1297" t="s">
        <v>1780</v>
      </c>
      <c r="I12" s="1298">
        <v>1800</v>
      </c>
      <c r="J12" s="1298" t="s">
        <v>4871</v>
      </c>
      <c r="K12" s="1303">
        <v>20</v>
      </c>
      <c r="M12" s="1288" t="s">
        <v>4855</v>
      </c>
      <c r="N12" s="1294">
        <f ca="1">SUMIF($F:$G,$M12,$G:$G)</f>
        <v>40</v>
      </c>
      <c r="O12" s="1295">
        <f ca="1">N12*T16</f>
        <v>4400</v>
      </c>
      <c r="P12" s="1294">
        <f ca="1">SUMIF($J:$K,$M12,$K:$K)</f>
        <v>35</v>
      </c>
      <c r="Q12" s="1296">
        <f ca="1">P12*T16</f>
        <v>3850</v>
      </c>
      <c r="S12" t="s">
        <v>3897</v>
      </c>
      <c r="T12">
        <v>143654.18419890243</v>
      </c>
    </row>
    <row r="13" spans="1:20">
      <c r="A13" s="1297" t="s">
        <v>4872</v>
      </c>
      <c r="B13" s="1298" t="s">
        <v>4873</v>
      </c>
      <c r="C13" s="1299" t="s">
        <v>4872</v>
      </c>
      <c r="D13" s="1297" t="s">
        <v>3690</v>
      </c>
      <c r="E13" s="1298">
        <v>10</v>
      </c>
      <c r="F13" s="1298" t="s">
        <v>4874</v>
      </c>
      <c r="G13" s="1299">
        <v>5</v>
      </c>
      <c r="H13" s="1297" t="s">
        <v>3690</v>
      </c>
      <c r="I13" s="1298">
        <v>10</v>
      </c>
      <c r="J13" s="1298" t="s">
        <v>4874</v>
      </c>
      <c r="K13" s="1303">
        <v>5</v>
      </c>
      <c r="M13" s="1288" t="s">
        <v>3874</v>
      </c>
      <c r="N13" s="1294">
        <f ca="1">SUMIF($F:$G,$M13,$G:$G)</f>
        <v>30</v>
      </c>
      <c r="O13" s="1295">
        <f ca="1">N13*T14</f>
        <v>9711.372913918116</v>
      </c>
      <c r="P13" s="1294">
        <f ca="1">SUMIF($J:$K,$M13,$K:$K)</f>
        <v>30</v>
      </c>
      <c r="Q13" s="1296">
        <f ca="1">P13*T14</f>
        <v>9711.372913918116</v>
      </c>
      <c r="S13" t="s">
        <v>3954</v>
      </c>
      <c r="T13">
        <v>110</v>
      </c>
    </row>
    <row r="14" spans="1:20">
      <c r="A14" s="1307" t="s">
        <v>4875</v>
      </c>
      <c r="B14" s="1308" t="s">
        <v>4876</v>
      </c>
      <c r="C14" s="1309" t="s">
        <v>4877</v>
      </c>
      <c r="D14" s="1307" t="s">
        <v>1780</v>
      </c>
      <c r="E14" s="1308">
        <v>1900</v>
      </c>
      <c r="F14" s="1308" t="s">
        <v>4856</v>
      </c>
      <c r="G14" s="1309">
        <v>1</v>
      </c>
      <c r="H14" s="1300" t="s">
        <v>1780</v>
      </c>
      <c r="I14" s="1301">
        <v>1900</v>
      </c>
      <c r="J14" s="1301" t="s">
        <v>3938</v>
      </c>
      <c r="K14" s="1302">
        <v>5</v>
      </c>
      <c r="M14" s="1288" t="s">
        <v>4874</v>
      </c>
      <c r="N14" s="1294">
        <f ca="1">SUMIF($F:$G,$M14,$G:$G)</f>
        <v>30</v>
      </c>
      <c r="O14" s="1295">
        <f ca="1">N14*T15</f>
        <v>3300</v>
      </c>
      <c r="P14" s="1294">
        <f ca="1">SUMIF($J:$K,$M14,$K:$K)</f>
        <v>30</v>
      </c>
      <c r="Q14" s="1295">
        <f ca="1">P14*T15</f>
        <v>3300</v>
      </c>
      <c r="S14" t="s">
        <v>4878</v>
      </c>
      <c r="T14">
        <v>323.71243046393721</v>
      </c>
    </row>
    <row r="15" spans="1:20">
      <c r="A15" s="1307" t="s">
        <v>4879</v>
      </c>
      <c r="B15" s="1308" t="s">
        <v>4880</v>
      </c>
      <c r="C15" s="1309" t="s">
        <v>2</v>
      </c>
      <c r="D15" s="1307" t="s">
        <v>1780</v>
      </c>
      <c r="E15" s="1308">
        <v>2000</v>
      </c>
      <c r="F15" s="1308" t="s">
        <v>4859</v>
      </c>
      <c r="G15" s="1309">
        <v>150</v>
      </c>
      <c r="H15" s="1307" t="s">
        <v>1780</v>
      </c>
      <c r="I15" s="1308">
        <v>2000</v>
      </c>
      <c r="J15" s="1308" t="s">
        <v>4859</v>
      </c>
      <c r="K15" s="1310">
        <v>150</v>
      </c>
      <c r="M15" s="1288" t="s">
        <v>3954</v>
      </c>
      <c r="N15" s="1294">
        <f ca="1">SUMIF($F:$G,$M15,$G:$G)</f>
        <v>45</v>
      </c>
      <c r="O15" s="1295">
        <f ca="1">N15*T13</f>
        <v>4950</v>
      </c>
      <c r="P15" s="1294">
        <f ca="1">SUMIF($J:$K,$M15,$K:$K)</f>
        <v>45</v>
      </c>
      <c r="Q15" s="1296">
        <f ca="1">T13*P15</f>
        <v>4950</v>
      </c>
      <c r="S15" t="s">
        <v>4881</v>
      </c>
      <c r="T15">
        <v>110</v>
      </c>
    </row>
    <row r="16" spans="1:20">
      <c r="A16" s="1307" t="s">
        <v>4882</v>
      </c>
      <c r="B16" s="1308" t="s">
        <v>4883</v>
      </c>
      <c r="C16" s="1309" t="s">
        <v>4884</v>
      </c>
      <c r="D16" s="1307" t="s">
        <v>1780</v>
      </c>
      <c r="E16" s="1308">
        <v>2100</v>
      </c>
      <c r="F16" s="1308" t="s">
        <v>3894</v>
      </c>
      <c r="G16" s="1309">
        <v>5</v>
      </c>
      <c r="H16" s="1307" t="s">
        <v>1780</v>
      </c>
      <c r="I16" s="1308">
        <v>2100</v>
      </c>
      <c r="J16" s="1308" t="s">
        <v>3894</v>
      </c>
      <c r="K16" s="1310">
        <v>5</v>
      </c>
      <c r="M16" s="1288" t="s">
        <v>3566</v>
      </c>
      <c r="N16" s="1294">
        <f ca="1">SUMIF($F:$G,$M16,$G:$G)</f>
        <v>0</v>
      </c>
      <c r="O16" s="1295"/>
      <c r="P16" s="1294">
        <f ca="1">SUMIF($J:$K,$M16,$K:$K)</f>
        <v>0</v>
      </c>
      <c r="Q16" s="1296">
        <f ca="1">P16*T22</f>
        <v>0</v>
      </c>
      <c r="S16" t="s">
        <v>4855</v>
      </c>
      <c r="T16">
        <v>110</v>
      </c>
    </row>
    <row r="17" spans="1:20">
      <c r="A17" s="1307" t="s">
        <v>4885</v>
      </c>
      <c r="B17" s="1308" t="s">
        <v>4886</v>
      </c>
      <c r="C17" s="1309" t="s">
        <v>4885</v>
      </c>
      <c r="D17" s="1307" t="s">
        <v>1780</v>
      </c>
      <c r="E17" s="1308">
        <v>2200</v>
      </c>
      <c r="F17" s="1308" t="s">
        <v>4861</v>
      </c>
      <c r="G17" s="1309">
        <v>40</v>
      </c>
      <c r="H17" s="1307" t="s">
        <v>1780</v>
      </c>
      <c r="I17" s="1308">
        <v>2200</v>
      </c>
      <c r="J17" s="1308" t="s">
        <v>4861</v>
      </c>
      <c r="K17" s="1310">
        <v>40</v>
      </c>
      <c r="S17" t="s">
        <v>3326</v>
      </c>
      <c r="T17">
        <v>293.33333333333331</v>
      </c>
    </row>
    <row r="18" spans="1:20">
      <c r="A18" s="1307" t="s">
        <v>4887</v>
      </c>
      <c r="B18" s="1308" t="s">
        <v>4853</v>
      </c>
      <c r="C18" s="1309" t="s">
        <v>4887</v>
      </c>
      <c r="D18" s="1307" t="s">
        <v>1780</v>
      </c>
      <c r="E18" s="1308">
        <v>2300</v>
      </c>
      <c r="F18" s="1308" t="s">
        <v>3874</v>
      </c>
      <c r="G18" s="1309">
        <v>5</v>
      </c>
      <c r="H18" s="1307" t="s">
        <v>1780</v>
      </c>
      <c r="I18" s="1308">
        <v>2300</v>
      </c>
      <c r="J18" s="1308" t="s">
        <v>3874</v>
      </c>
      <c r="K18" s="1310">
        <v>5</v>
      </c>
      <c r="M18" s="1288" t="s">
        <v>3888</v>
      </c>
      <c r="N18" s="1294">
        <f t="shared" ref="N18:N23" ca="1" si="0">SUMIF($F:$G,$M18,$G:$G)</f>
        <v>35</v>
      </c>
      <c r="O18" s="1295">
        <f ca="1">N18*T18</f>
        <v>54573.137457318087</v>
      </c>
      <c r="P18" s="1294">
        <f t="shared" ref="P18:P23" ca="1" si="1">SUMIF($J:$K,$M18,$K:$K)</f>
        <v>40</v>
      </c>
      <c r="Q18" s="1296">
        <f ca="1">P18*T18</f>
        <v>62369.299951220673</v>
      </c>
      <c r="S18" t="s">
        <v>3888</v>
      </c>
      <c r="T18">
        <v>1559.2324987805168</v>
      </c>
    </row>
    <row r="19" spans="1:20">
      <c r="A19" s="1307" t="s">
        <v>4888</v>
      </c>
      <c r="B19" s="1308" t="s">
        <v>4889</v>
      </c>
      <c r="C19" s="1309" t="s">
        <v>4890</v>
      </c>
      <c r="D19" s="1307" t="s">
        <v>1780</v>
      </c>
      <c r="E19" s="1308">
        <v>2400</v>
      </c>
      <c r="F19" s="1308" t="s">
        <v>4891</v>
      </c>
      <c r="G19" s="1309">
        <v>10</v>
      </c>
      <c r="H19" s="1307" t="s">
        <v>1780</v>
      </c>
      <c r="I19" s="1308">
        <v>2400</v>
      </c>
      <c r="J19" s="1308" t="s">
        <v>4891</v>
      </c>
      <c r="K19" s="1310">
        <v>10</v>
      </c>
      <c r="M19" s="1288" t="s">
        <v>3785</v>
      </c>
      <c r="N19" s="1294">
        <f t="shared" ca="1" si="0"/>
        <v>30</v>
      </c>
      <c r="O19" s="1295">
        <f ca="1">N19*T19</f>
        <v>46776.974963415501</v>
      </c>
      <c r="P19" s="1294">
        <f t="shared" ca="1" si="1"/>
        <v>30</v>
      </c>
      <c r="Q19" s="1296">
        <f ca="1">P19*T19</f>
        <v>46776.974963415501</v>
      </c>
      <c r="S19" t="s">
        <v>3785</v>
      </c>
      <c r="T19">
        <v>1559.2324987805168</v>
      </c>
    </row>
    <row r="20" spans="1:20">
      <c r="A20" s="1307" t="s">
        <v>4892</v>
      </c>
      <c r="B20" s="1308" t="s">
        <v>4853</v>
      </c>
      <c r="C20" s="1309" t="s">
        <v>4893</v>
      </c>
      <c r="D20" s="1307" t="s">
        <v>1780</v>
      </c>
      <c r="E20" s="1308">
        <v>2500</v>
      </c>
      <c r="F20" s="1308" t="s">
        <v>4851</v>
      </c>
      <c r="G20" s="1309">
        <v>10</v>
      </c>
      <c r="H20" s="1300" t="s">
        <v>1780</v>
      </c>
      <c r="I20" s="1301">
        <v>2500</v>
      </c>
      <c r="J20" s="1301" t="s">
        <v>4851</v>
      </c>
      <c r="K20" s="1302">
        <v>30</v>
      </c>
      <c r="M20" s="1288" t="s">
        <v>3894</v>
      </c>
      <c r="N20" s="1294">
        <f t="shared" ca="1" si="0"/>
        <v>30</v>
      </c>
      <c r="O20" s="1295">
        <f ca="1">N20*T20</f>
        <v>46776.974963415501</v>
      </c>
      <c r="P20" s="1294">
        <f t="shared" ca="1" si="1"/>
        <v>30</v>
      </c>
      <c r="Q20" s="1296">
        <f ca="1">P20*T20</f>
        <v>46776.974963415501</v>
      </c>
      <c r="S20" t="s">
        <v>3894</v>
      </c>
      <c r="T20">
        <v>1559.2324987805168</v>
      </c>
    </row>
    <row r="21" spans="1:20">
      <c r="A21" s="1307" t="s">
        <v>4894</v>
      </c>
      <c r="B21" s="1308" t="s">
        <v>4853</v>
      </c>
      <c r="C21" s="1309" t="s">
        <v>4894</v>
      </c>
      <c r="D21" s="1307" t="s">
        <v>1780</v>
      </c>
      <c r="E21" s="1308">
        <v>2600</v>
      </c>
      <c r="F21" s="1308" t="s">
        <v>4859</v>
      </c>
      <c r="G21" s="1309">
        <v>200</v>
      </c>
      <c r="H21" s="1307" t="s">
        <v>1780</v>
      </c>
      <c r="I21" s="1308">
        <v>2600</v>
      </c>
      <c r="J21" s="1308" t="s">
        <v>4859</v>
      </c>
      <c r="K21" s="1310">
        <v>200</v>
      </c>
      <c r="M21" s="1288" t="s">
        <v>4895</v>
      </c>
      <c r="N21" s="1294">
        <f t="shared" ca="1" si="0"/>
        <v>0</v>
      </c>
      <c r="O21" s="1295"/>
      <c r="P21" s="1294">
        <f t="shared" ca="1" si="1"/>
        <v>50</v>
      </c>
      <c r="Q21" s="1296"/>
      <c r="S21" t="s">
        <v>3947</v>
      </c>
      <c r="T21">
        <v>14.392411274055499</v>
      </c>
    </row>
    <row r="22" spans="1:20">
      <c r="A22" s="1307" t="s">
        <v>4896</v>
      </c>
      <c r="B22" s="1308" t="s">
        <v>4853</v>
      </c>
      <c r="C22" s="1309" t="s">
        <v>4896</v>
      </c>
      <c r="D22" s="1307" t="s">
        <v>1780</v>
      </c>
      <c r="E22" s="1308">
        <v>2700</v>
      </c>
      <c r="F22" s="1308" t="s">
        <v>4871</v>
      </c>
      <c r="G22" s="1309">
        <v>30</v>
      </c>
      <c r="H22" s="1307" t="s">
        <v>1780</v>
      </c>
      <c r="I22" s="1308">
        <v>2700</v>
      </c>
      <c r="J22" s="1308" t="s">
        <v>4871</v>
      </c>
      <c r="K22" s="1310">
        <v>30</v>
      </c>
      <c r="M22" s="1288" t="s">
        <v>4897</v>
      </c>
      <c r="N22" s="1294">
        <f t="shared" ca="1" si="0"/>
        <v>0</v>
      </c>
      <c r="O22" s="1295"/>
      <c r="P22" s="1294">
        <f t="shared" ca="1" si="1"/>
        <v>0</v>
      </c>
      <c r="Q22" s="1296"/>
      <c r="S22" t="s">
        <v>4898</v>
      </c>
      <c r="T22">
        <f>1000*T2/3</f>
        <v>3666.6666666666665</v>
      </c>
    </row>
    <row r="23" spans="1:20">
      <c r="A23" s="1307" t="s">
        <v>4899</v>
      </c>
      <c r="B23" s="1308" t="s">
        <v>4853</v>
      </c>
      <c r="C23" s="1309" t="s">
        <v>4899</v>
      </c>
      <c r="D23" s="1307" t="s">
        <v>3690</v>
      </c>
      <c r="E23" s="1308">
        <v>20</v>
      </c>
      <c r="F23" s="1308" t="s">
        <v>4900</v>
      </c>
      <c r="G23" s="1309">
        <v>1</v>
      </c>
      <c r="H23" s="1300" t="s">
        <v>3690</v>
      </c>
      <c r="I23" s="1301">
        <v>20</v>
      </c>
      <c r="J23" s="1301" t="s">
        <v>4901</v>
      </c>
      <c r="K23" s="1302">
        <v>1</v>
      </c>
      <c r="M23" s="1288" t="s">
        <v>4902</v>
      </c>
      <c r="N23" s="1294">
        <f t="shared" ca="1" si="0"/>
        <v>0</v>
      </c>
      <c r="O23" s="1295"/>
      <c r="P23" s="1294">
        <f t="shared" ca="1" si="1"/>
        <v>0</v>
      </c>
      <c r="Q23" s="1296"/>
    </row>
    <row r="24" spans="1:20">
      <c r="A24" s="1297" t="s">
        <v>4903</v>
      </c>
      <c r="B24" s="1298" t="s">
        <v>4853</v>
      </c>
      <c r="C24" s="1299" t="s">
        <v>4903</v>
      </c>
      <c r="D24" s="1297" t="s">
        <v>1780</v>
      </c>
      <c r="E24" s="1298">
        <v>2800</v>
      </c>
      <c r="F24" s="1298" t="s">
        <v>4855</v>
      </c>
      <c r="G24" s="1299">
        <v>5</v>
      </c>
      <c r="H24" s="1297" t="s">
        <v>1780</v>
      </c>
      <c r="I24" s="1298">
        <v>2800</v>
      </c>
      <c r="J24" s="1298" t="s">
        <v>4855</v>
      </c>
      <c r="K24" s="1303">
        <v>5</v>
      </c>
    </row>
    <row r="25" spans="1:20">
      <c r="A25" s="1297" t="s">
        <v>4904</v>
      </c>
      <c r="B25" s="1298" t="s">
        <v>4853</v>
      </c>
      <c r="C25" s="1299" t="s">
        <v>4904</v>
      </c>
      <c r="D25" s="1297" t="s">
        <v>1780</v>
      </c>
      <c r="E25" s="1298">
        <v>2900</v>
      </c>
      <c r="F25" s="1298" t="s">
        <v>4859</v>
      </c>
      <c r="G25" s="1299">
        <v>300</v>
      </c>
      <c r="H25" s="1297" t="s">
        <v>1780</v>
      </c>
      <c r="I25" s="1298">
        <v>2900</v>
      </c>
      <c r="J25" s="1298" t="s">
        <v>4859</v>
      </c>
      <c r="K25" s="1303">
        <v>300</v>
      </c>
      <c r="M25" s="1288" t="s">
        <v>4905</v>
      </c>
      <c r="N25" s="1294">
        <f t="shared" ref="N25:N44" ca="1" si="2">SUMIF($F:$G,$M25,$G:$G)</f>
        <v>0</v>
      </c>
      <c r="O25" s="1295"/>
      <c r="P25" s="1294">
        <f t="shared" ref="P25:P44" ca="1" si="3">SUMIF($J:$K,$M25,$K:$K)</f>
        <v>0</v>
      </c>
      <c r="Q25" s="1296"/>
    </row>
    <row r="26" spans="1:20">
      <c r="A26" s="1297" t="s">
        <v>4906</v>
      </c>
      <c r="B26" s="1298" t="s">
        <v>4853</v>
      </c>
      <c r="C26" s="1299" t="s">
        <v>4906</v>
      </c>
      <c r="D26" s="1297" t="s">
        <v>1780</v>
      </c>
      <c r="E26" s="1298">
        <v>3000</v>
      </c>
      <c r="F26" s="1298" t="s">
        <v>3888</v>
      </c>
      <c r="G26" s="1299">
        <v>5</v>
      </c>
      <c r="H26" s="1297" t="s">
        <v>1780</v>
      </c>
      <c r="I26" s="1298">
        <v>3000</v>
      </c>
      <c r="J26" s="1298" t="s">
        <v>3888</v>
      </c>
      <c r="K26" s="1303">
        <v>5</v>
      </c>
      <c r="M26" s="1288" t="s">
        <v>4907</v>
      </c>
      <c r="N26" s="1294">
        <f t="shared" ca="1" si="2"/>
        <v>0</v>
      </c>
      <c r="O26" s="1295"/>
      <c r="P26" s="1294">
        <f t="shared" ca="1" si="3"/>
        <v>0</v>
      </c>
      <c r="Q26" s="1296"/>
    </row>
    <row r="27" spans="1:20">
      <c r="A27" s="1297" t="s">
        <v>4908</v>
      </c>
      <c r="B27" s="1298" t="s">
        <v>4853</v>
      </c>
      <c r="C27" s="1299" t="s">
        <v>4908</v>
      </c>
      <c r="D27" s="1297" t="s">
        <v>1780</v>
      </c>
      <c r="E27" s="1298">
        <v>3100</v>
      </c>
      <c r="F27" s="1298" t="s">
        <v>4861</v>
      </c>
      <c r="G27" s="1299">
        <v>60</v>
      </c>
      <c r="H27" s="1297" t="s">
        <v>1780</v>
      </c>
      <c r="I27" s="1298">
        <v>3100</v>
      </c>
      <c r="J27" s="1298" t="s">
        <v>4861</v>
      </c>
      <c r="K27" s="1303">
        <v>60</v>
      </c>
      <c r="M27" s="1288" t="s">
        <v>3363</v>
      </c>
      <c r="N27" s="1294">
        <f t="shared" ca="1" si="2"/>
        <v>1</v>
      </c>
      <c r="O27" s="1295"/>
      <c r="P27" s="1294">
        <f t="shared" ca="1" si="3"/>
        <v>1</v>
      </c>
      <c r="Q27" s="1296"/>
    </row>
    <row r="28" spans="1:20">
      <c r="A28" s="1297" t="s">
        <v>4909</v>
      </c>
      <c r="B28" s="1298" t="s">
        <v>4910</v>
      </c>
      <c r="C28" s="1299" t="s">
        <v>4909</v>
      </c>
      <c r="D28" s="1297" t="s">
        <v>1780</v>
      </c>
      <c r="E28" s="1298">
        <v>3200</v>
      </c>
      <c r="F28" s="1298" t="s">
        <v>3954</v>
      </c>
      <c r="G28" s="1299">
        <v>5</v>
      </c>
      <c r="H28" s="1297" t="s">
        <v>1780</v>
      </c>
      <c r="I28" s="1298">
        <v>3200</v>
      </c>
      <c r="J28" s="1298" t="s">
        <v>3954</v>
      </c>
      <c r="K28" s="1303">
        <v>5</v>
      </c>
      <c r="M28" s="1288" t="s">
        <v>3365</v>
      </c>
      <c r="N28" s="1294">
        <f t="shared" ca="1" si="2"/>
        <v>1</v>
      </c>
      <c r="O28" s="1295"/>
      <c r="P28" s="1294">
        <f t="shared" ca="1" si="3"/>
        <v>0</v>
      </c>
      <c r="Q28" s="1296"/>
    </row>
    <row r="29" spans="1:20">
      <c r="A29" s="1297" t="s">
        <v>4911</v>
      </c>
      <c r="B29" s="1298" t="s">
        <v>4853</v>
      </c>
      <c r="C29" s="1299" t="s">
        <v>4911</v>
      </c>
      <c r="D29" s="1297" t="s">
        <v>1780</v>
      </c>
      <c r="E29" s="1298">
        <v>3300</v>
      </c>
      <c r="F29" s="1298" t="s">
        <v>4864</v>
      </c>
      <c r="G29" s="1299">
        <v>10</v>
      </c>
      <c r="H29" s="1300" t="s">
        <v>1780</v>
      </c>
      <c r="I29" s="1301">
        <v>3300</v>
      </c>
      <c r="J29" s="1301" t="s">
        <v>4912</v>
      </c>
      <c r="K29" s="1302">
        <v>30</v>
      </c>
      <c r="M29" s="1288" t="s">
        <v>3366</v>
      </c>
      <c r="N29" s="1294">
        <f t="shared" ca="1" si="2"/>
        <v>1</v>
      </c>
      <c r="O29" s="1295"/>
      <c r="P29" s="1294">
        <f t="shared" ca="1" si="3"/>
        <v>1</v>
      </c>
      <c r="Q29" s="1296"/>
    </row>
    <row r="30" spans="1:20">
      <c r="A30" s="1297" t="s">
        <v>4913</v>
      </c>
      <c r="B30" s="1298" t="s">
        <v>4853</v>
      </c>
      <c r="C30" s="1299" t="s">
        <v>4913</v>
      </c>
      <c r="D30" s="1297" t="s">
        <v>1780</v>
      </c>
      <c r="E30" s="1298">
        <v>3400</v>
      </c>
      <c r="F30" s="1298" t="s">
        <v>4851</v>
      </c>
      <c r="G30" s="1299">
        <v>10</v>
      </c>
      <c r="H30" s="1300" t="s">
        <v>1780</v>
      </c>
      <c r="I30" s="1301">
        <v>3400</v>
      </c>
      <c r="J30" s="1301" t="s">
        <v>4851</v>
      </c>
      <c r="K30" s="1302">
        <v>50</v>
      </c>
      <c r="M30" s="1288" t="s">
        <v>4914</v>
      </c>
      <c r="N30" s="1294">
        <f t="shared" ca="1" si="2"/>
        <v>0</v>
      </c>
      <c r="O30" s="1295"/>
      <c r="P30" s="1294">
        <f t="shared" ca="1" si="3"/>
        <v>0</v>
      </c>
      <c r="Q30" s="1296"/>
    </row>
    <row r="31" spans="1:20">
      <c r="A31" s="1297" t="s">
        <v>4915</v>
      </c>
      <c r="B31" s="1298" t="s">
        <v>4916</v>
      </c>
      <c r="C31" s="1299" t="s">
        <v>4917</v>
      </c>
      <c r="D31" s="1297" t="s">
        <v>1780</v>
      </c>
      <c r="E31" s="1298">
        <v>3500</v>
      </c>
      <c r="F31" s="1298" t="s">
        <v>4859</v>
      </c>
      <c r="G31" s="1299">
        <v>350</v>
      </c>
      <c r="H31" s="1297" t="s">
        <v>1780</v>
      </c>
      <c r="I31" s="1298">
        <v>3500</v>
      </c>
      <c r="J31" s="1298" t="s">
        <v>4859</v>
      </c>
      <c r="K31" s="1303">
        <v>350</v>
      </c>
      <c r="M31" s="1288" t="s">
        <v>4918</v>
      </c>
      <c r="N31" s="1294">
        <f t="shared" ca="1" si="2"/>
        <v>0</v>
      </c>
      <c r="O31" s="1295"/>
      <c r="P31" s="1294">
        <f t="shared" ca="1" si="3"/>
        <v>0</v>
      </c>
      <c r="Q31" s="1296"/>
    </row>
    <row r="32" spans="1:20">
      <c r="A32" s="1297" t="s">
        <v>4919</v>
      </c>
      <c r="B32" s="1298" t="s">
        <v>4920</v>
      </c>
      <c r="C32" s="1299" t="s">
        <v>7</v>
      </c>
      <c r="D32" s="1297" t="s">
        <v>1780</v>
      </c>
      <c r="E32" s="1298">
        <v>3600</v>
      </c>
      <c r="F32" s="1298" t="s">
        <v>4871</v>
      </c>
      <c r="G32" s="1299">
        <v>40</v>
      </c>
      <c r="H32" s="1297" t="s">
        <v>1780</v>
      </c>
      <c r="I32" s="1298">
        <v>3600</v>
      </c>
      <c r="J32" s="1298" t="s">
        <v>4871</v>
      </c>
      <c r="K32" s="1303">
        <v>40</v>
      </c>
      <c r="M32" s="1288" t="s">
        <v>3381</v>
      </c>
      <c r="N32" s="1294">
        <f t="shared" ca="1" si="2"/>
        <v>1</v>
      </c>
      <c r="O32" s="1295"/>
      <c r="P32" s="1294">
        <f t="shared" ca="1" si="3"/>
        <v>0</v>
      </c>
      <c r="Q32" s="1296"/>
    </row>
    <row r="33" spans="1:17">
      <c r="A33" s="1297" t="s">
        <v>4921</v>
      </c>
      <c r="B33" s="1298" t="s">
        <v>4853</v>
      </c>
      <c r="C33" s="1299" t="s">
        <v>4922</v>
      </c>
      <c r="D33" s="1297" t="s">
        <v>3690</v>
      </c>
      <c r="E33" s="1298">
        <v>30</v>
      </c>
      <c r="F33" s="1298" t="s">
        <v>4923</v>
      </c>
      <c r="G33" s="1299">
        <v>1</v>
      </c>
      <c r="H33" s="1300" t="s">
        <v>3690</v>
      </c>
      <c r="I33" s="1301">
        <v>30</v>
      </c>
      <c r="J33" s="1301" t="s">
        <v>4924</v>
      </c>
      <c r="K33" s="1302">
        <v>1</v>
      </c>
      <c r="M33" s="1288" t="s">
        <v>3382</v>
      </c>
      <c r="N33" s="1294">
        <f t="shared" ca="1" si="2"/>
        <v>1</v>
      </c>
      <c r="O33" s="1295"/>
      <c r="P33" s="1294">
        <f t="shared" ca="1" si="3"/>
        <v>1</v>
      </c>
      <c r="Q33" s="1296"/>
    </row>
    <row r="34" spans="1:17">
      <c r="A34" s="1307" t="s">
        <v>4925</v>
      </c>
      <c r="B34" s="1308" t="s">
        <v>4853</v>
      </c>
      <c r="C34" s="1309" t="s">
        <v>4926</v>
      </c>
      <c r="D34" s="1307" t="s">
        <v>1780</v>
      </c>
      <c r="E34" s="1308">
        <v>3700</v>
      </c>
      <c r="F34" s="1308" t="s">
        <v>4874</v>
      </c>
      <c r="G34" s="1309">
        <v>5</v>
      </c>
      <c r="H34" s="1307" t="s">
        <v>1780</v>
      </c>
      <c r="I34" s="1308">
        <v>3700</v>
      </c>
      <c r="J34" s="1308" t="s">
        <v>4874</v>
      </c>
      <c r="K34" s="1310">
        <v>5</v>
      </c>
      <c r="M34" s="1288" t="s">
        <v>3383</v>
      </c>
      <c r="N34" s="1294">
        <f t="shared" ca="1" si="2"/>
        <v>0</v>
      </c>
      <c r="O34" s="1295"/>
      <c r="P34" s="1294">
        <f t="shared" ca="1" si="3"/>
        <v>1</v>
      </c>
      <c r="Q34" s="1296"/>
    </row>
    <row r="35" spans="1:17">
      <c r="A35" s="1307" t="s">
        <v>4927</v>
      </c>
      <c r="B35" s="1308" t="s">
        <v>4853</v>
      </c>
      <c r="C35" s="1309" t="s">
        <v>4927</v>
      </c>
      <c r="D35" s="1307" t="s">
        <v>1780</v>
      </c>
      <c r="E35" s="1308">
        <v>3800</v>
      </c>
      <c r="F35" s="1308" t="s">
        <v>4859</v>
      </c>
      <c r="G35" s="1309">
        <v>400</v>
      </c>
      <c r="H35" s="1307" t="s">
        <v>1780</v>
      </c>
      <c r="I35" s="1308">
        <v>3800</v>
      </c>
      <c r="J35" s="1308" t="s">
        <v>4859</v>
      </c>
      <c r="K35" s="1310">
        <v>400</v>
      </c>
      <c r="M35" s="1288" t="s">
        <v>4928</v>
      </c>
      <c r="N35" s="1294">
        <f t="shared" ca="1" si="2"/>
        <v>0</v>
      </c>
      <c r="O35" s="1295"/>
      <c r="P35" s="1294">
        <f t="shared" ca="1" si="3"/>
        <v>0</v>
      </c>
      <c r="Q35" s="1296"/>
    </row>
    <row r="36" spans="1:17">
      <c r="A36" s="1307" t="s">
        <v>4929</v>
      </c>
      <c r="B36" s="1308" t="s">
        <v>4853</v>
      </c>
      <c r="C36" s="1309" t="s">
        <v>4929</v>
      </c>
      <c r="D36" s="1307" t="s">
        <v>1780</v>
      </c>
      <c r="E36" s="1308">
        <v>3900</v>
      </c>
      <c r="F36" s="1308" t="s">
        <v>3785</v>
      </c>
      <c r="G36" s="1309">
        <v>10</v>
      </c>
      <c r="H36" s="1307" t="s">
        <v>1780</v>
      </c>
      <c r="I36" s="1308">
        <v>3900</v>
      </c>
      <c r="J36" s="1308" t="s">
        <v>3785</v>
      </c>
      <c r="K36" s="1310">
        <v>10</v>
      </c>
      <c r="M36" s="1288" t="s">
        <v>4930</v>
      </c>
      <c r="N36" s="1294">
        <f t="shared" ca="1" si="2"/>
        <v>0</v>
      </c>
      <c r="O36" s="1295"/>
      <c r="P36" s="1294">
        <f t="shared" ca="1" si="3"/>
        <v>0</v>
      </c>
      <c r="Q36" s="1296"/>
    </row>
    <row r="37" spans="1:17">
      <c r="A37" s="1307" t="s">
        <v>4931</v>
      </c>
      <c r="B37" s="1308" t="s">
        <v>4853</v>
      </c>
      <c r="C37" s="1309" t="s">
        <v>4931</v>
      </c>
      <c r="D37" s="1307" t="s">
        <v>1780</v>
      </c>
      <c r="E37" s="1308">
        <v>4000</v>
      </c>
      <c r="F37" s="1308" t="s">
        <v>4861</v>
      </c>
      <c r="G37" s="1309">
        <v>80</v>
      </c>
      <c r="H37" s="1307" t="s">
        <v>1780</v>
      </c>
      <c r="I37" s="1308">
        <v>4000</v>
      </c>
      <c r="J37" s="1308" t="s">
        <v>4861</v>
      </c>
      <c r="K37" s="1310">
        <v>80</v>
      </c>
      <c r="M37" s="1288" t="s">
        <v>4923</v>
      </c>
      <c r="N37" s="1294">
        <f t="shared" ca="1" si="2"/>
        <v>1</v>
      </c>
      <c r="O37" s="1295"/>
      <c r="P37" s="1294">
        <f t="shared" ca="1" si="3"/>
        <v>0</v>
      </c>
      <c r="Q37" s="1296"/>
    </row>
    <row r="38" spans="1:17">
      <c r="A38" s="1307" t="s">
        <v>4932</v>
      </c>
      <c r="B38" s="1308" t="s">
        <v>4853</v>
      </c>
      <c r="C38" s="1309" t="s">
        <v>4932</v>
      </c>
      <c r="D38" s="1307" t="s">
        <v>1780</v>
      </c>
      <c r="E38" s="1308">
        <v>4100</v>
      </c>
      <c r="F38" s="1308" t="s">
        <v>3874</v>
      </c>
      <c r="G38" s="1309">
        <v>5</v>
      </c>
      <c r="H38" s="1307" t="s">
        <v>1780</v>
      </c>
      <c r="I38" s="1308">
        <v>4100</v>
      </c>
      <c r="J38" s="1308" t="s">
        <v>3874</v>
      </c>
      <c r="K38" s="1310">
        <v>5</v>
      </c>
      <c r="M38" s="1288" t="s">
        <v>4924</v>
      </c>
      <c r="N38" s="1294">
        <f t="shared" ca="1" si="2"/>
        <v>0</v>
      </c>
      <c r="O38" s="1295"/>
      <c r="P38" s="1294">
        <f t="shared" ca="1" si="3"/>
        <v>1</v>
      </c>
      <c r="Q38" s="1296"/>
    </row>
    <row r="39" spans="1:17">
      <c r="A39" s="1307" t="s">
        <v>4933</v>
      </c>
      <c r="B39" s="1308" t="s">
        <v>4853</v>
      </c>
      <c r="C39" s="1309" t="s">
        <v>4933</v>
      </c>
      <c r="D39" s="1307" t="s">
        <v>1780</v>
      </c>
      <c r="E39" s="1308">
        <v>4200</v>
      </c>
      <c r="F39" s="1308" t="s">
        <v>4891</v>
      </c>
      <c r="G39" s="1309">
        <v>10</v>
      </c>
      <c r="H39" s="1307" t="s">
        <v>1780</v>
      </c>
      <c r="I39" s="1308">
        <v>4200</v>
      </c>
      <c r="J39" s="1308" t="s">
        <v>4891</v>
      </c>
      <c r="K39" s="1310">
        <v>10</v>
      </c>
      <c r="M39" s="1288" t="s">
        <v>4934</v>
      </c>
      <c r="N39" s="1294">
        <f t="shared" ca="1" si="2"/>
        <v>1</v>
      </c>
      <c r="O39" s="1295"/>
      <c r="P39" s="1294">
        <f t="shared" ca="1" si="3"/>
        <v>0</v>
      </c>
      <c r="Q39" s="1296"/>
    </row>
    <row r="40" spans="1:17">
      <c r="A40" s="1307" t="s">
        <v>4935</v>
      </c>
      <c r="B40" s="1308" t="s">
        <v>4853</v>
      </c>
      <c r="C40" s="1309" t="s">
        <v>4935</v>
      </c>
      <c r="D40" s="1307" t="s">
        <v>1780</v>
      </c>
      <c r="E40" s="1308">
        <v>4300</v>
      </c>
      <c r="F40" s="1308" t="s">
        <v>4851</v>
      </c>
      <c r="G40" s="1309">
        <v>20</v>
      </c>
      <c r="H40" s="1300" t="s">
        <v>1780</v>
      </c>
      <c r="I40" s="1301">
        <v>4300</v>
      </c>
      <c r="J40" s="1301" t="s">
        <v>4851</v>
      </c>
      <c r="K40" s="1302">
        <v>50</v>
      </c>
      <c r="M40" s="1288" t="s">
        <v>4936</v>
      </c>
      <c r="N40" s="1294">
        <f t="shared" ca="1" si="2"/>
        <v>0</v>
      </c>
      <c r="O40" s="1295"/>
      <c r="P40" s="1294">
        <f t="shared" ca="1" si="3"/>
        <v>0</v>
      </c>
      <c r="Q40" s="1296"/>
    </row>
    <row r="41" spans="1:17">
      <c r="A41" s="1307" t="s">
        <v>4937</v>
      </c>
      <c r="B41" s="1308" t="s">
        <v>4853</v>
      </c>
      <c r="C41" s="1309" t="s">
        <v>4937</v>
      </c>
      <c r="D41" s="1307" t="s">
        <v>1780</v>
      </c>
      <c r="E41" s="1308">
        <v>4400</v>
      </c>
      <c r="F41" s="1308" t="s">
        <v>3326</v>
      </c>
      <c r="G41" s="1309">
        <v>5</v>
      </c>
      <c r="H41" s="1307" t="s">
        <v>1780</v>
      </c>
      <c r="I41" s="1308">
        <v>4400</v>
      </c>
      <c r="J41" s="1308" t="s">
        <v>3326</v>
      </c>
      <c r="K41" s="1310">
        <v>5</v>
      </c>
      <c r="M41" s="1288" t="s">
        <v>3414</v>
      </c>
      <c r="N41" s="1294">
        <f t="shared" ca="1" si="2"/>
        <v>1</v>
      </c>
      <c r="O41" s="1295"/>
      <c r="P41" s="1294">
        <f t="shared" ca="1" si="3"/>
        <v>0</v>
      </c>
      <c r="Q41" s="1296"/>
    </row>
    <row r="42" spans="1:17">
      <c r="A42" s="1307" t="s">
        <v>4938</v>
      </c>
      <c r="B42" s="1308" t="s">
        <v>4916</v>
      </c>
      <c r="C42" s="1309" t="s">
        <v>4939</v>
      </c>
      <c r="D42" s="1307" t="s">
        <v>1780</v>
      </c>
      <c r="E42" s="1308">
        <v>4500</v>
      </c>
      <c r="F42" s="1308" t="s">
        <v>4940</v>
      </c>
      <c r="G42" s="1309">
        <v>20</v>
      </c>
      <c r="H42" s="1307" t="s">
        <v>1780</v>
      </c>
      <c r="I42" s="1308">
        <v>4500</v>
      </c>
      <c r="J42" s="1308" t="s">
        <v>4940</v>
      </c>
      <c r="K42" s="1310">
        <v>20</v>
      </c>
      <c r="M42" s="1288" t="s">
        <v>3415</v>
      </c>
      <c r="N42" s="1294">
        <f t="shared" ca="1" si="2"/>
        <v>0</v>
      </c>
      <c r="O42" s="1295"/>
      <c r="P42" s="1294">
        <f t="shared" ca="1" si="3"/>
        <v>1</v>
      </c>
      <c r="Q42" s="1296"/>
    </row>
    <row r="43" spans="1:17">
      <c r="A43" s="1307" t="s">
        <v>4941</v>
      </c>
      <c r="B43" s="1308" t="s">
        <v>4853</v>
      </c>
      <c r="C43" s="1309" t="s">
        <v>4941</v>
      </c>
      <c r="D43" s="1307" t="s">
        <v>3690</v>
      </c>
      <c r="E43" s="1308">
        <v>40</v>
      </c>
      <c r="F43" s="1308" t="s">
        <v>4942</v>
      </c>
      <c r="G43" s="1309">
        <v>1</v>
      </c>
      <c r="H43" s="1300" t="s">
        <v>3690</v>
      </c>
      <c r="I43" s="1301">
        <v>40</v>
      </c>
      <c r="J43" s="1301" t="s">
        <v>4943</v>
      </c>
      <c r="K43" s="1302">
        <v>1</v>
      </c>
      <c r="M43" s="1288" t="s">
        <v>3416</v>
      </c>
      <c r="N43" s="1294">
        <f t="shared" ca="1" si="2"/>
        <v>1</v>
      </c>
      <c r="O43" s="1295"/>
      <c r="P43" s="1294">
        <f t="shared" ca="1" si="3"/>
        <v>0</v>
      </c>
      <c r="Q43" s="1296"/>
    </row>
    <row r="44" spans="1:17">
      <c r="A44" s="1297" t="s">
        <v>4944</v>
      </c>
      <c r="B44" s="1298" t="s">
        <v>4853</v>
      </c>
      <c r="C44" s="1299" t="s">
        <v>4944</v>
      </c>
      <c r="D44" s="1297" t="s">
        <v>1780</v>
      </c>
      <c r="E44" s="1298">
        <v>4600</v>
      </c>
      <c r="F44" s="1298" t="s">
        <v>4855</v>
      </c>
      <c r="G44" s="1299">
        <v>10</v>
      </c>
      <c r="H44" s="1297" t="s">
        <v>1780</v>
      </c>
      <c r="I44" s="1298">
        <v>4600</v>
      </c>
      <c r="J44" s="1298" t="s">
        <v>4855</v>
      </c>
      <c r="K44" s="1303">
        <v>10</v>
      </c>
      <c r="M44" s="1306" t="s">
        <v>4945</v>
      </c>
      <c r="N44" s="1294">
        <f t="shared" ca="1" si="2"/>
        <v>0</v>
      </c>
      <c r="O44" s="1295"/>
      <c r="P44" s="1294">
        <f t="shared" ca="1" si="3"/>
        <v>0</v>
      </c>
      <c r="Q44" s="1296"/>
    </row>
    <row r="45" spans="1:17">
      <c r="A45" s="1297" t="s">
        <v>4946</v>
      </c>
      <c r="B45" s="1298" t="s">
        <v>4947</v>
      </c>
      <c r="C45" s="1299" t="s">
        <v>4946</v>
      </c>
      <c r="D45" s="1297" t="s">
        <v>1780</v>
      </c>
      <c r="E45" s="1298">
        <v>4700</v>
      </c>
      <c r="F45" s="1298" t="s">
        <v>4859</v>
      </c>
      <c r="G45" s="1299">
        <v>500</v>
      </c>
      <c r="H45" s="1297" t="s">
        <v>1780</v>
      </c>
      <c r="I45" s="1298">
        <v>4700</v>
      </c>
      <c r="J45" s="1298" t="s">
        <v>4859</v>
      </c>
      <c r="K45" s="1303">
        <v>500</v>
      </c>
    </row>
    <row r="46" spans="1:17">
      <c r="A46" s="1297" t="s">
        <v>4948</v>
      </c>
      <c r="B46" s="1298" t="s">
        <v>4853</v>
      </c>
      <c r="C46" s="1299" t="s">
        <v>4948</v>
      </c>
      <c r="D46" s="1297" t="s">
        <v>1780</v>
      </c>
      <c r="E46" s="1298">
        <v>4800</v>
      </c>
      <c r="F46" s="1298" t="s">
        <v>3894</v>
      </c>
      <c r="G46" s="1299">
        <v>10</v>
      </c>
      <c r="H46" s="1297" t="s">
        <v>1780</v>
      </c>
      <c r="I46" s="1298">
        <v>4800</v>
      </c>
      <c r="J46" s="1298" t="s">
        <v>3894</v>
      </c>
      <c r="K46" s="1303">
        <v>10</v>
      </c>
      <c r="M46" s="1288" t="s">
        <v>4949</v>
      </c>
      <c r="N46" s="1311">
        <f t="shared" ref="N46:N62" ca="1" si="4">SUMIF($F:$G,$M46,$G:$G)</f>
        <v>90</v>
      </c>
      <c r="O46" s="1312"/>
      <c r="P46" s="1311">
        <f t="shared" ref="P46:P62" ca="1" si="5">SUMIF($J:$K,$M46,$K:$K)</f>
        <v>90</v>
      </c>
      <c r="Q46" s="1296"/>
    </row>
    <row r="47" spans="1:17">
      <c r="A47" s="1297" t="s">
        <v>4950</v>
      </c>
      <c r="B47" s="1298" t="s">
        <v>4916</v>
      </c>
      <c r="C47" s="1299" t="s">
        <v>4951</v>
      </c>
      <c r="D47" s="1297" t="s">
        <v>1780</v>
      </c>
      <c r="E47" s="1298">
        <v>4900</v>
      </c>
      <c r="F47" s="1298" t="s">
        <v>4861</v>
      </c>
      <c r="G47" s="1299">
        <v>100</v>
      </c>
      <c r="H47" s="1297" t="s">
        <v>1780</v>
      </c>
      <c r="I47" s="1298">
        <v>4900</v>
      </c>
      <c r="J47" s="1298" t="s">
        <v>4861</v>
      </c>
      <c r="K47" s="1303">
        <v>100</v>
      </c>
      <c r="M47" s="1288" t="s">
        <v>4952</v>
      </c>
      <c r="N47" s="1311">
        <f t="shared" ca="1" si="4"/>
        <v>90</v>
      </c>
      <c r="O47" s="1312"/>
      <c r="P47" s="1311">
        <f t="shared" ca="1" si="5"/>
        <v>90</v>
      </c>
      <c r="Q47" s="1296"/>
    </row>
    <row r="48" spans="1:17">
      <c r="A48" s="1297" t="s">
        <v>4953</v>
      </c>
      <c r="B48" s="1298" t="s">
        <v>4853</v>
      </c>
      <c r="C48" s="1299" t="s">
        <v>4953</v>
      </c>
      <c r="D48" s="1297" t="s">
        <v>1780</v>
      </c>
      <c r="E48" s="1298">
        <v>5000</v>
      </c>
      <c r="F48" s="1298" t="s">
        <v>3954</v>
      </c>
      <c r="G48" s="1299">
        <v>10</v>
      </c>
      <c r="H48" s="1297" t="s">
        <v>1780</v>
      </c>
      <c r="I48" s="1298">
        <v>5000</v>
      </c>
      <c r="J48" s="1298" t="s">
        <v>3954</v>
      </c>
      <c r="K48" s="1303">
        <v>10</v>
      </c>
      <c r="M48" s="1288" t="s">
        <v>4954</v>
      </c>
      <c r="N48" s="1311">
        <f t="shared" ca="1" si="4"/>
        <v>120</v>
      </c>
      <c r="O48" s="1312"/>
      <c r="P48" s="1311">
        <f t="shared" ca="1" si="5"/>
        <v>120</v>
      </c>
      <c r="Q48" s="1296"/>
    </row>
    <row r="49" spans="1:17">
      <c r="A49" s="1297" t="s">
        <v>4955</v>
      </c>
      <c r="B49" s="1298" t="s">
        <v>4916</v>
      </c>
      <c r="C49" s="1299" t="s">
        <v>4956</v>
      </c>
      <c r="D49" s="1297" t="s">
        <v>1780</v>
      </c>
      <c r="E49" s="1298">
        <v>5100</v>
      </c>
      <c r="F49" s="1298" t="s">
        <v>4957</v>
      </c>
      <c r="G49" s="1299">
        <v>10</v>
      </c>
      <c r="H49" s="1297" t="s">
        <v>1780</v>
      </c>
      <c r="I49" s="1298">
        <v>5100</v>
      </c>
      <c r="J49" s="1298" t="s">
        <v>4957</v>
      </c>
      <c r="K49" s="1303">
        <v>10</v>
      </c>
      <c r="M49" s="1288" t="s">
        <v>4864</v>
      </c>
      <c r="N49" s="1294">
        <f t="shared" ca="1" si="4"/>
        <v>20</v>
      </c>
      <c r="O49" s="1295"/>
      <c r="P49" s="1294">
        <f t="shared" ca="1" si="5"/>
        <v>10</v>
      </c>
      <c r="Q49" s="1296"/>
    </row>
    <row r="50" spans="1:17">
      <c r="A50" s="1297" t="s">
        <v>4958</v>
      </c>
      <c r="B50" s="1298" t="s">
        <v>4853</v>
      </c>
      <c r="C50" s="1299" t="s">
        <v>4958</v>
      </c>
      <c r="D50" s="1297" t="s">
        <v>1780</v>
      </c>
      <c r="E50" s="1298">
        <v>5200</v>
      </c>
      <c r="F50" s="1298" t="s">
        <v>4851</v>
      </c>
      <c r="G50" s="1299">
        <v>20</v>
      </c>
      <c r="H50" s="1300" t="s">
        <v>1780</v>
      </c>
      <c r="I50" s="1301">
        <v>5200</v>
      </c>
      <c r="J50" s="1301" t="s">
        <v>4851</v>
      </c>
      <c r="K50" s="1302">
        <v>50</v>
      </c>
      <c r="M50" s="1288" t="s">
        <v>4891</v>
      </c>
      <c r="N50" s="1294">
        <f t="shared" ca="1" si="4"/>
        <v>20</v>
      </c>
      <c r="O50" s="1295"/>
      <c r="P50" s="1294">
        <f t="shared" ca="1" si="5"/>
        <v>20</v>
      </c>
      <c r="Q50" s="1296"/>
    </row>
    <row r="51" spans="1:17">
      <c r="A51" s="1297" t="s">
        <v>4959</v>
      </c>
      <c r="B51" s="1298" t="s">
        <v>4916</v>
      </c>
      <c r="C51" s="1299" t="s">
        <v>4960</v>
      </c>
      <c r="D51" s="1297" t="s">
        <v>1780</v>
      </c>
      <c r="E51" s="1298">
        <v>5300</v>
      </c>
      <c r="F51" s="1298" t="s">
        <v>3326</v>
      </c>
      <c r="G51" s="1299">
        <v>5</v>
      </c>
      <c r="H51" s="1297" t="s">
        <v>1780</v>
      </c>
      <c r="I51" s="1298">
        <v>5300</v>
      </c>
      <c r="J51" s="1298" t="s">
        <v>3326</v>
      </c>
      <c r="K51" s="1303">
        <v>5</v>
      </c>
      <c r="M51" s="1288" t="s">
        <v>4961</v>
      </c>
      <c r="N51" s="1294">
        <f t="shared" ca="1" si="4"/>
        <v>0</v>
      </c>
      <c r="O51" s="1295"/>
      <c r="P51" s="1294">
        <f t="shared" ca="1" si="5"/>
        <v>0</v>
      </c>
      <c r="Q51" s="1296"/>
    </row>
    <row r="52" spans="1:17">
      <c r="A52" s="1297" t="s">
        <v>4962</v>
      </c>
      <c r="B52" s="1298" t="s">
        <v>4853</v>
      </c>
      <c r="C52" s="1299" t="s">
        <v>4962</v>
      </c>
      <c r="D52" s="1297" t="s">
        <v>1780</v>
      </c>
      <c r="E52" s="1298">
        <v>5400</v>
      </c>
      <c r="F52" s="1298" t="s">
        <v>4940</v>
      </c>
      <c r="G52" s="1299">
        <v>30</v>
      </c>
      <c r="H52" s="1297" t="s">
        <v>1780</v>
      </c>
      <c r="I52" s="1298">
        <v>5400</v>
      </c>
      <c r="J52" s="1298" t="s">
        <v>4940</v>
      </c>
      <c r="K52" s="1303">
        <v>30</v>
      </c>
      <c r="M52" s="1288" t="s">
        <v>4957</v>
      </c>
      <c r="N52" s="1294">
        <f t="shared" ca="1" si="4"/>
        <v>30</v>
      </c>
      <c r="O52" s="1295"/>
      <c r="P52" s="1294">
        <f t="shared" ca="1" si="5"/>
        <v>30</v>
      </c>
      <c r="Q52" s="1296"/>
    </row>
    <row r="53" spans="1:17">
      <c r="A53" s="1297" t="s">
        <v>4963</v>
      </c>
      <c r="B53" s="1298" t="s">
        <v>4853</v>
      </c>
      <c r="C53" s="1299" t="s">
        <v>4963</v>
      </c>
      <c r="D53" s="1297" t="s">
        <v>3690</v>
      </c>
      <c r="E53" s="1298">
        <v>50</v>
      </c>
      <c r="F53" s="1298" t="s">
        <v>4964</v>
      </c>
      <c r="G53" s="1299">
        <v>1</v>
      </c>
      <c r="H53" s="1300" t="s">
        <v>3690</v>
      </c>
      <c r="I53" s="1301">
        <v>50</v>
      </c>
      <c r="J53" s="1301" t="s">
        <v>4965</v>
      </c>
      <c r="K53" s="1302">
        <v>1</v>
      </c>
      <c r="M53" s="1288" t="s">
        <v>4966</v>
      </c>
      <c r="N53" s="1294">
        <f t="shared" ca="1" si="4"/>
        <v>30</v>
      </c>
      <c r="O53" s="1295"/>
      <c r="P53" s="1294">
        <f t="shared" ca="1" si="5"/>
        <v>30</v>
      </c>
      <c r="Q53" s="1296"/>
    </row>
    <row r="54" spans="1:17">
      <c r="A54" s="1307" t="s">
        <v>4967</v>
      </c>
      <c r="B54" s="1308" t="s">
        <v>4853</v>
      </c>
      <c r="C54" s="1309" t="s">
        <v>4967</v>
      </c>
      <c r="D54" s="1307" t="s">
        <v>1780</v>
      </c>
      <c r="E54" s="1308">
        <v>5500</v>
      </c>
      <c r="F54" s="1308" t="s">
        <v>4874</v>
      </c>
      <c r="G54" s="1309">
        <v>10</v>
      </c>
      <c r="H54" s="1307" t="s">
        <v>1780</v>
      </c>
      <c r="I54" s="1308">
        <v>5500</v>
      </c>
      <c r="J54" s="1308" t="s">
        <v>4874</v>
      </c>
      <c r="K54" s="1310">
        <v>10</v>
      </c>
      <c r="M54" s="1288" t="s">
        <v>4968</v>
      </c>
      <c r="N54" s="1294">
        <f t="shared" ca="1" si="4"/>
        <v>0</v>
      </c>
      <c r="O54" s="1295"/>
      <c r="P54" s="1294">
        <f t="shared" ca="1" si="5"/>
        <v>0</v>
      </c>
      <c r="Q54" s="1296"/>
    </row>
    <row r="55" spans="1:17">
      <c r="A55" s="1307" t="s">
        <v>4969</v>
      </c>
      <c r="B55" s="1308" t="s">
        <v>4853</v>
      </c>
      <c r="C55" s="1309" t="s">
        <v>4969</v>
      </c>
      <c r="D55" s="1307" t="s">
        <v>1780</v>
      </c>
      <c r="E55" s="1308">
        <v>5600</v>
      </c>
      <c r="F55" s="1308" t="s">
        <v>4859</v>
      </c>
      <c r="G55" s="1309">
        <v>600</v>
      </c>
      <c r="H55" s="1307" t="s">
        <v>1780</v>
      </c>
      <c r="I55" s="1308">
        <v>5600</v>
      </c>
      <c r="J55" s="1308" t="s">
        <v>4859</v>
      </c>
      <c r="K55" s="1310">
        <v>600</v>
      </c>
      <c r="M55" s="1288" t="s">
        <v>4970</v>
      </c>
      <c r="N55" s="1294">
        <f t="shared" ca="1" si="4"/>
        <v>0</v>
      </c>
      <c r="O55" s="1295"/>
      <c r="P55" s="1294">
        <f t="shared" ca="1" si="5"/>
        <v>0</v>
      </c>
      <c r="Q55" s="1296"/>
    </row>
    <row r="56" spans="1:17">
      <c r="A56" s="1307" t="s">
        <v>4971</v>
      </c>
      <c r="B56" s="1308" t="s">
        <v>4853</v>
      </c>
      <c r="C56" s="1309" t="s">
        <v>4971</v>
      </c>
      <c r="D56" s="1307" t="s">
        <v>1780</v>
      </c>
      <c r="E56" s="1308">
        <v>5700</v>
      </c>
      <c r="F56" s="1308" t="s">
        <v>3888</v>
      </c>
      <c r="G56" s="1309">
        <v>10</v>
      </c>
      <c r="H56" s="1307" t="s">
        <v>1780</v>
      </c>
      <c r="I56" s="1308">
        <v>5700</v>
      </c>
      <c r="J56" s="1308" t="s">
        <v>3888</v>
      </c>
      <c r="K56" s="1310">
        <v>10</v>
      </c>
      <c r="M56" s="1288" t="s">
        <v>4912</v>
      </c>
      <c r="N56" s="1294">
        <f t="shared" ca="1" si="4"/>
        <v>0</v>
      </c>
      <c r="O56" s="1295"/>
      <c r="P56" s="1294">
        <f t="shared" ca="1" si="5"/>
        <v>30</v>
      </c>
      <c r="Q56" s="1296"/>
    </row>
    <row r="57" spans="1:17">
      <c r="A57" s="1307" t="s">
        <v>4972</v>
      </c>
      <c r="B57" s="1308" t="s">
        <v>4853</v>
      </c>
      <c r="C57" s="1309" t="s">
        <v>4972</v>
      </c>
      <c r="D57" s="1307" t="s">
        <v>1780</v>
      </c>
      <c r="E57" s="1308">
        <v>5800</v>
      </c>
      <c r="F57" s="1308" t="s">
        <v>4861</v>
      </c>
      <c r="G57" s="1309">
        <v>120</v>
      </c>
      <c r="H57" s="1307" t="s">
        <v>1780</v>
      </c>
      <c r="I57" s="1308">
        <v>5800</v>
      </c>
      <c r="J57" s="1308" t="s">
        <v>4861</v>
      </c>
      <c r="K57" s="1310">
        <v>120</v>
      </c>
      <c r="M57" s="1288" t="s">
        <v>4973</v>
      </c>
      <c r="N57" s="1294">
        <f t="shared" ca="1" si="4"/>
        <v>20</v>
      </c>
      <c r="O57" s="1295"/>
      <c r="P57" s="1294">
        <f t="shared" ca="1" si="5"/>
        <v>20</v>
      </c>
      <c r="Q57" s="1296"/>
    </row>
    <row r="58" spans="1:17">
      <c r="A58" s="1307" t="s">
        <v>4974</v>
      </c>
      <c r="B58" s="1308" t="s">
        <v>4853</v>
      </c>
      <c r="C58" s="1309" t="s">
        <v>4974</v>
      </c>
      <c r="D58" s="1307" t="s">
        <v>1780</v>
      </c>
      <c r="E58" s="1308">
        <v>5900</v>
      </c>
      <c r="F58" s="1308" t="s">
        <v>3874</v>
      </c>
      <c r="G58" s="1309">
        <v>10</v>
      </c>
      <c r="H58" s="1307" t="s">
        <v>1780</v>
      </c>
      <c r="I58" s="1308">
        <v>5900</v>
      </c>
      <c r="J58" s="1308" t="s">
        <v>3874</v>
      </c>
      <c r="K58" s="1310">
        <v>10</v>
      </c>
      <c r="M58" s="1288" t="s">
        <v>4975</v>
      </c>
      <c r="N58" s="1294">
        <f t="shared" ca="1" si="4"/>
        <v>0</v>
      </c>
      <c r="O58" s="1295"/>
      <c r="P58" s="1294">
        <f t="shared" ca="1" si="5"/>
        <v>0</v>
      </c>
      <c r="Q58" s="1296"/>
    </row>
    <row r="59" spans="1:17">
      <c r="A59" s="1307" t="s">
        <v>4976</v>
      </c>
      <c r="B59" s="1308" t="s">
        <v>4853</v>
      </c>
      <c r="C59" s="1309" t="s">
        <v>4976</v>
      </c>
      <c r="D59" s="1307" t="s">
        <v>1780</v>
      </c>
      <c r="E59" s="1308">
        <v>6000</v>
      </c>
      <c r="F59" s="1308" t="s">
        <v>4966</v>
      </c>
      <c r="G59" s="1309">
        <v>10</v>
      </c>
      <c r="H59" s="1307" t="s">
        <v>1780</v>
      </c>
      <c r="I59" s="1308">
        <v>6000</v>
      </c>
      <c r="J59" s="1308" t="s">
        <v>4966</v>
      </c>
      <c r="K59" s="1310">
        <v>10</v>
      </c>
      <c r="M59" s="1288" t="s">
        <v>4977</v>
      </c>
      <c r="N59" s="1294">
        <f t="shared" ca="1" si="4"/>
        <v>0</v>
      </c>
      <c r="O59" s="1295"/>
      <c r="P59" s="1294">
        <f t="shared" ca="1" si="5"/>
        <v>0</v>
      </c>
      <c r="Q59" s="1296"/>
    </row>
    <row r="60" spans="1:17">
      <c r="A60" s="1307" t="s">
        <v>4978</v>
      </c>
      <c r="B60" s="1308" t="s">
        <v>4853</v>
      </c>
      <c r="C60" s="1309" t="s">
        <v>4978</v>
      </c>
      <c r="D60" s="1307" t="s">
        <v>1780</v>
      </c>
      <c r="E60" s="1308">
        <v>6100</v>
      </c>
      <c r="F60" s="1308" t="s">
        <v>4851</v>
      </c>
      <c r="G60" s="1309">
        <v>20</v>
      </c>
      <c r="H60" s="1300" t="s">
        <v>1780</v>
      </c>
      <c r="I60" s="1301">
        <v>6100</v>
      </c>
      <c r="J60" s="1301" t="s">
        <v>4851</v>
      </c>
      <c r="K60" s="1302">
        <v>100</v>
      </c>
      <c r="M60" s="1288" t="s">
        <v>4979</v>
      </c>
      <c r="N60" s="1294">
        <f t="shared" ca="1" si="4"/>
        <v>0</v>
      </c>
      <c r="O60" s="1295"/>
      <c r="P60" s="1294">
        <f t="shared" ca="1" si="5"/>
        <v>0</v>
      </c>
      <c r="Q60" s="1296"/>
    </row>
    <row r="61" spans="1:17">
      <c r="A61" s="1307" t="s">
        <v>4980</v>
      </c>
      <c r="B61" s="1308" t="s">
        <v>4853</v>
      </c>
      <c r="C61" s="1309" t="s">
        <v>4980</v>
      </c>
      <c r="D61" s="1307" t="s">
        <v>1780</v>
      </c>
      <c r="E61" s="1308">
        <v>6200</v>
      </c>
      <c r="F61" s="1308" t="s">
        <v>3326</v>
      </c>
      <c r="G61" s="1309">
        <v>5</v>
      </c>
      <c r="H61" s="1307" t="s">
        <v>1780</v>
      </c>
      <c r="I61" s="1308">
        <v>6200</v>
      </c>
      <c r="J61" s="1308" t="s">
        <v>3326</v>
      </c>
      <c r="K61" s="1310">
        <v>5</v>
      </c>
      <c r="M61" s="1288" t="s">
        <v>4981</v>
      </c>
      <c r="N61" s="1294">
        <f t="shared" ca="1" si="4"/>
        <v>0</v>
      </c>
      <c r="O61" s="1295"/>
      <c r="P61" s="1294">
        <f t="shared" ca="1" si="5"/>
        <v>0</v>
      </c>
      <c r="Q61" s="1296"/>
    </row>
    <row r="62" spans="1:17">
      <c r="A62" s="1307" t="s">
        <v>4982</v>
      </c>
      <c r="B62" s="1308" t="s">
        <v>4853</v>
      </c>
      <c r="C62" s="1309" t="s">
        <v>4982</v>
      </c>
      <c r="D62" s="1307" t="s">
        <v>1780</v>
      </c>
      <c r="E62" s="1308">
        <v>6300</v>
      </c>
      <c r="F62" s="1308" t="s">
        <v>4940</v>
      </c>
      <c r="G62" s="1309">
        <v>40</v>
      </c>
      <c r="H62" s="1307" t="s">
        <v>1780</v>
      </c>
      <c r="I62" s="1308">
        <v>6300</v>
      </c>
      <c r="J62" s="1308" t="s">
        <v>4940</v>
      </c>
      <c r="K62" s="1310">
        <v>40</v>
      </c>
      <c r="M62" s="1288" t="s">
        <v>4983</v>
      </c>
      <c r="N62" s="1294">
        <f t="shared" ca="1" si="4"/>
        <v>0</v>
      </c>
      <c r="O62" s="1295"/>
      <c r="P62" s="1294">
        <f t="shared" ca="1" si="5"/>
        <v>0</v>
      </c>
      <c r="Q62" s="1296"/>
    </row>
    <row r="63" spans="1:17">
      <c r="A63" s="1307" t="s">
        <v>4984</v>
      </c>
      <c r="B63" s="1308" t="s">
        <v>4853</v>
      </c>
      <c r="C63" s="1309" t="s">
        <v>4984</v>
      </c>
      <c r="D63" s="1307" t="s">
        <v>3690</v>
      </c>
      <c r="E63" s="1308">
        <v>60</v>
      </c>
      <c r="F63" s="1308" t="s">
        <v>4901</v>
      </c>
      <c r="G63" s="1309">
        <v>1</v>
      </c>
      <c r="H63" s="1300" t="s">
        <v>3690</v>
      </c>
      <c r="I63" s="1301">
        <v>60</v>
      </c>
      <c r="J63" s="1301" t="s">
        <v>4985</v>
      </c>
      <c r="K63" s="1302">
        <v>1</v>
      </c>
    </row>
    <row r="64" spans="1:17">
      <c r="A64" s="1297" t="s">
        <v>4986</v>
      </c>
      <c r="B64" s="1298" t="s">
        <v>4853</v>
      </c>
      <c r="C64" s="1299" t="s">
        <v>4986</v>
      </c>
      <c r="D64" s="1297" t="s">
        <v>1780</v>
      </c>
      <c r="E64" s="1298">
        <v>6400</v>
      </c>
      <c r="F64" s="1298" t="s">
        <v>4855</v>
      </c>
      <c r="G64" s="1299">
        <v>10</v>
      </c>
      <c r="H64" s="1297" t="s">
        <v>1780</v>
      </c>
      <c r="I64" s="1298">
        <v>6400</v>
      </c>
      <c r="J64" s="1298" t="s">
        <v>4855</v>
      </c>
      <c r="K64" s="1303">
        <v>10</v>
      </c>
    </row>
    <row r="65" spans="1:11">
      <c r="A65" s="1297" t="s">
        <v>4987</v>
      </c>
      <c r="B65" s="1298" t="s">
        <v>4853</v>
      </c>
      <c r="C65" s="1299" t="s">
        <v>4987</v>
      </c>
      <c r="D65" s="1297" t="s">
        <v>1780</v>
      </c>
      <c r="E65" s="1298">
        <v>6500</v>
      </c>
      <c r="F65" s="1298" t="s">
        <v>4859</v>
      </c>
      <c r="G65" s="1299">
        <v>700</v>
      </c>
      <c r="H65" s="1297" t="s">
        <v>1780</v>
      </c>
      <c r="I65" s="1298">
        <v>6500</v>
      </c>
      <c r="J65" s="1298" t="s">
        <v>4859</v>
      </c>
      <c r="K65" s="1303">
        <v>700</v>
      </c>
    </row>
    <row r="66" spans="1:11">
      <c r="A66" s="1297" t="s">
        <v>4988</v>
      </c>
      <c r="B66" s="1298" t="s">
        <v>4853</v>
      </c>
      <c r="C66" s="1299" t="s">
        <v>4988</v>
      </c>
      <c r="D66" s="1297" t="s">
        <v>1780</v>
      </c>
      <c r="E66" s="1298">
        <v>6600</v>
      </c>
      <c r="F66" s="1298" t="s">
        <v>3785</v>
      </c>
      <c r="G66" s="1299">
        <v>15</v>
      </c>
      <c r="H66" s="1297" t="s">
        <v>1780</v>
      </c>
      <c r="I66" s="1298">
        <v>6600</v>
      </c>
      <c r="J66" s="1298" t="s">
        <v>3785</v>
      </c>
      <c r="K66" s="1303">
        <v>15</v>
      </c>
    </row>
    <row r="67" spans="1:11">
      <c r="A67" s="1297" t="s">
        <v>4989</v>
      </c>
      <c r="B67" s="1298" t="s">
        <v>4916</v>
      </c>
      <c r="C67" s="1299" t="s">
        <v>4990</v>
      </c>
      <c r="D67" s="1297" t="s">
        <v>1780</v>
      </c>
      <c r="E67" s="1298">
        <v>6700</v>
      </c>
      <c r="F67" s="1298" t="s">
        <v>4861</v>
      </c>
      <c r="G67" s="1299">
        <v>140</v>
      </c>
      <c r="H67" s="1297" t="s">
        <v>1780</v>
      </c>
      <c r="I67" s="1298">
        <v>6700</v>
      </c>
      <c r="J67" s="1298" t="s">
        <v>4861</v>
      </c>
      <c r="K67" s="1303">
        <v>140</v>
      </c>
    </row>
    <row r="68" spans="1:11">
      <c r="A68" s="1297" t="s">
        <v>4991</v>
      </c>
      <c r="B68" s="1298" t="s">
        <v>4853</v>
      </c>
      <c r="C68" s="1299" t="s">
        <v>4992</v>
      </c>
      <c r="D68" s="1297" t="s">
        <v>1780</v>
      </c>
      <c r="E68" s="1298">
        <v>6800</v>
      </c>
      <c r="F68" s="1298" t="s">
        <v>3954</v>
      </c>
      <c r="G68" s="1299">
        <v>10</v>
      </c>
      <c r="H68" s="1297" t="s">
        <v>1780</v>
      </c>
      <c r="I68" s="1298">
        <v>6800</v>
      </c>
      <c r="J68" s="1298" t="s">
        <v>3954</v>
      </c>
      <c r="K68" s="1303">
        <v>10</v>
      </c>
    </row>
    <row r="69" spans="1:11">
      <c r="A69" s="1297" t="s">
        <v>4993</v>
      </c>
      <c r="B69" s="1298" t="s">
        <v>4853</v>
      </c>
      <c r="C69" s="1299" t="s">
        <v>4993</v>
      </c>
      <c r="D69" s="1297" t="s">
        <v>1780</v>
      </c>
      <c r="E69" s="1298">
        <v>6900</v>
      </c>
      <c r="F69" s="1298" t="s">
        <v>4957</v>
      </c>
      <c r="G69" s="1299">
        <v>20</v>
      </c>
      <c r="H69" s="1297" t="s">
        <v>1780</v>
      </c>
      <c r="I69" s="1298">
        <v>6900</v>
      </c>
      <c r="J69" s="1298" t="s">
        <v>4957</v>
      </c>
      <c r="K69" s="1303">
        <v>20</v>
      </c>
    </row>
    <row r="70" spans="1:11">
      <c r="A70" s="1297" t="s">
        <v>4994</v>
      </c>
      <c r="B70" s="1298" t="s">
        <v>4853</v>
      </c>
      <c r="C70" s="1299" t="s">
        <v>4994</v>
      </c>
      <c r="D70" s="1297" t="s">
        <v>1780</v>
      </c>
      <c r="E70" s="1298">
        <v>7000</v>
      </c>
      <c r="F70" s="1298" t="s">
        <v>4851</v>
      </c>
      <c r="G70" s="1299">
        <v>30</v>
      </c>
      <c r="H70" s="1300" t="s">
        <v>1780</v>
      </c>
      <c r="I70" s="1301">
        <v>7000</v>
      </c>
      <c r="J70" s="1301" t="s">
        <v>4851</v>
      </c>
      <c r="K70" s="1302">
        <v>100</v>
      </c>
    </row>
    <row r="71" spans="1:11">
      <c r="A71" s="1297" t="s">
        <v>4995</v>
      </c>
      <c r="B71" s="1298" t="s">
        <v>4853</v>
      </c>
      <c r="C71" s="1299" t="s">
        <v>4995</v>
      </c>
      <c r="D71" s="1297" t="s">
        <v>1780</v>
      </c>
      <c r="E71" s="1298">
        <v>7100</v>
      </c>
      <c r="F71" s="1298" t="s">
        <v>3326</v>
      </c>
      <c r="G71" s="1299">
        <v>5</v>
      </c>
      <c r="H71" s="1297" t="s">
        <v>1780</v>
      </c>
      <c r="I71" s="1298">
        <v>7100</v>
      </c>
      <c r="J71" s="1298" t="s">
        <v>3326</v>
      </c>
      <c r="K71" s="1303">
        <v>5</v>
      </c>
    </row>
    <row r="72" spans="1:11">
      <c r="A72" s="1297" t="s">
        <v>4996</v>
      </c>
      <c r="B72" s="1298" t="s">
        <v>4853</v>
      </c>
      <c r="C72" s="1299" t="s">
        <v>4996</v>
      </c>
      <c r="D72" s="1297" t="s">
        <v>1780</v>
      </c>
      <c r="E72" s="1298">
        <v>7200</v>
      </c>
      <c r="F72" s="1298" t="s">
        <v>4954</v>
      </c>
      <c r="G72" s="1299">
        <v>30</v>
      </c>
      <c r="H72" s="1297" t="s">
        <v>1780</v>
      </c>
      <c r="I72" s="1298">
        <v>7200</v>
      </c>
      <c r="J72" s="1298" t="s">
        <v>4997</v>
      </c>
      <c r="K72" s="1303">
        <v>30</v>
      </c>
    </row>
    <row r="73" spans="1:11">
      <c r="A73" s="1297" t="s">
        <v>4998</v>
      </c>
      <c r="B73" s="1298" t="s">
        <v>4853</v>
      </c>
      <c r="C73" s="1299" t="s">
        <v>4998</v>
      </c>
      <c r="D73" s="1297" t="s">
        <v>3690</v>
      </c>
      <c r="E73" s="1298">
        <v>70</v>
      </c>
      <c r="F73" s="1298" t="s">
        <v>4934</v>
      </c>
      <c r="G73" s="1299">
        <v>1</v>
      </c>
      <c r="H73" s="1300" t="s">
        <v>3690</v>
      </c>
      <c r="I73" s="1301">
        <v>70</v>
      </c>
      <c r="J73" s="1301" t="s">
        <v>4999</v>
      </c>
      <c r="K73" s="1302">
        <v>1</v>
      </c>
    </row>
    <row r="74" spans="1:11">
      <c r="A74" s="1307" t="s">
        <v>5000</v>
      </c>
      <c r="B74" s="1308" t="s">
        <v>4853</v>
      </c>
      <c r="C74" s="1309" t="s">
        <v>5000</v>
      </c>
      <c r="D74" s="1307" t="s">
        <v>1780</v>
      </c>
      <c r="E74" s="1308">
        <v>7300</v>
      </c>
      <c r="F74" s="1308" t="s">
        <v>4874</v>
      </c>
      <c r="G74" s="1309">
        <v>10</v>
      </c>
      <c r="H74" s="1307" t="s">
        <v>1780</v>
      </c>
      <c r="I74" s="1308">
        <v>7300</v>
      </c>
      <c r="J74" s="1308" t="s">
        <v>4874</v>
      </c>
      <c r="K74" s="1310">
        <v>10</v>
      </c>
    </row>
    <row r="75" spans="1:11">
      <c r="A75" s="1307" t="s">
        <v>5001</v>
      </c>
      <c r="B75" s="1308" t="s">
        <v>4853</v>
      </c>
      <c r="C75" s="1309" t="s">
        <v>5001</v>
      </c>
      <c r="D75" s="1307" t="s">
        <v>1780</v>
      </c>
      <c r="E75" s="1308">
        <v>7400</v>
      </c>
      <c r="F75" s="1308" t="s">
        <v>4859</v>
      </c>
      <c r="G75" s="1309">
        <v>800</v>
      </c>
      <c r="H75" s="1307" t="s">
        <v>1780</v>
      </c>
      <c r="I75" s="1308">
        <v>7400</v>
      </c>
      <c r="J75" s="1308" t="s">
        <v>4859</v>
      </c>
      <c r="K75" s="1310">
        <v>800</v>
      </c>
    </row>
    <row r="76" spans="1:11">
      <c r="A76" s="1307" t="s">
        <v>5002</v>
      </c>
      <c r="B76" s="1308" t="s">
        <v>4853</v>
      </c>
      <c r="C76" s="1309" t="s">
        <v>5002</v>
      </c>
      <c r="D76" s="1307" t="s">
        <v>1780</v>
      </c>
      <c r="E76" s="1308">
        <v>7500</v>
      </c>
      <c r="F76" s="1308" t="s">
        <v>3894</v>
      </c>
      <c r="G76" s="1309">
        <v>15</v>
      </c>
      <c r="H76" s="1307" t="s">
        <v>1780</v>
      </c>
      <c r="I76" s="1308">
        <v>7500</v>
      </c>
      <c r="J76" s="1308" t="s">
        <v>3894</v>
      </c>
      <c r="K76" s="1310">
        <v>15</v>
      </c>
    </row>
    <row r="77" spans="1:11">
      <c r="A77" s="1307" t="s">
        <v>5003</v>
      </c>
      <c r="B77" s="1308" t="s">
        <v>4853</v>
      </c>
      <c r="C77" s="1309" t="s">
        <v>5003</v>
      </c>
      <c r="D77" s="1307" t="s">
        <v>1780</v>
      </c>
      <c r="E77" s="1308">
        <v>7600</v>
      </c>
      <c r="F77" s="1308" t="s">
        <v>4861</v>
      </c>
      <c r="G77" s="1309">
        <v>160</v>
      </c>
      <c r="H77" s="1307" t="s">
        <v>1780</v>
      </c>
      <c r="I77" s="1308">
        <v>7600</v>
      </c>
      <c r="J77" s="1308" t="s">
        <v>4861</v>
      </c>
      <c r="K77" s="1310">
        <v>160</v>
      </c>
    </row>
    <row r="78" spans="1:11">
      <c r="A78" s="1307" t="s">
        <v>5004</v>
      </c>
      <c r="B78" s="1308" t="s">
        <v>4853</v>
      </c>
      <c r="C78" s="1309" t="s">
        <v>5004</v>
      </c>
      <c r="D78" s="1307" t="s">
        <v>1780</v>
      </c>
      <c r="E78" s="1308">
        <v>7700</v>
      </c>
      <c r="F78" s="1308" t="s">
        <v>3874</v>
      </c>
      <c r="G78" s="1309">
        <v>10</v>
      </c>
      <c r="H78" s="1307" t="s">
        <v>1780</v>
      </c>
      <c r="I78" s="1308">
        <v>7700</v>
      </c>
      <c r="J78" s="1308" t="s">
        <v>3874</v>
      </c>
      <c r="K78" s="1310">
        <v>10</v>
      </c>
    </row>
    <row r="79" spans="1:11">
      <c r="A79" s="1307" t="s">
        <v>5005</v>
      </c>
      <c r="B79" s="1308" t="s">
        <v>4853</v>
      </c>
      <c r="C79" s="1309" t="s">
        <v>5005</v>
      </c>
      <c r="D79" s="1307" t="s">
        <v>1780</v>
      </c>
      <c r="E79" s="1308">
        <v>7800</v>
      </c>
      <c r="F79" s="1308" t="s">
        <v>4966</v>
      </c>
      <c r="G79" s="1309">
        <v>20</v>
      </c>
      <c r="H79" s="1307" t="s">
        <v>1780</v>
      </c>
      <c r="I79" s="1308">
        <v>7800</v>
      </c>
      <c r="J79" s="1308" t="s">
        <v>4966</v>
      </c>
      <c r="K79" s="1310">
        <v>20</v>
      </c>
    </row>
    <row r="80" spans="1:11">
      <c r="A80" s="1307" t="s">
        <v>5006</v>
      </c>
      <c r="B80" s="1308" t="s">
        <v>4853</v>
      </c>
      <c r="C80" s="1309" t="s">
        <v>5006</v>
      </c>
      <c r="D80" s="1307" t="s">
        <v>1780</v>
      </c>
      <c r="E80" s="1308">
        <v>7900</v>
      </c>
      <c r="F80" s="1308" t="s">
        <v>4851</v>
      </c>
      <c r="G80" s="1309">
        <v>30</v>
      </c>
      <c r="H80" s="1300" t="s">
        <v>1780</v>
      </c>
      <c r="I80" s="1301">
        <v>7900</v>
      </c>
      <c r="J80" s="1301" t="s">
        <v>4851</v>
      </c>
      <c r="K80" s="1302">
        <v>150</v>
      </c>
    </row>
    <row r="81" spans="1:11">
      <c r="A81" s="1307" t="s">
        <v>5007</v>
      </c>
      <c r="B81" s="1308" t="s">
        <v>4853</v>
      </c>
      <c r="C81" s="1309" t="s">
        <v>5007</v>
      </c>
      <c r="D81" s="1307" t="s">
        <v>1780</v>
      </c>
      <c r="E81" s="1308">
        <v>8000</v>
      </c>
      <c r="F81" s="1308" t="s">
        <v>3326</v>
      </c>
      <c r="G81" s="1309">
        <v>5</v>
      </c>
      <c r="H81" s="1307" t="s">
        <v>1780</v>
      </c>
      <c r="I81" s="1308">
        <v>8000</v>
      </c>
      <c r="J81" s="1308" t="s">
        <v>3326</v>
      </c>
      <c r="K81" s="1310">
        <v>5</v>
      </c>
    </row>
    <row r="82" spans="1:11">
      <c r="A82" s="1307" t="s">
        <v>5008</v>
      </c>
      <c r="B82" s="1308" t="s">
        <v>4853</v>
      </c>
      <c r="C82" s="1309" t="s">
        <v>5008</v>
      </c>
      <c r="D82" s="1307" t="s">
        <v>1780</v>
      </c>
      <c r="E82" s="1308">
        <v>8100</v>
      </c>
      <c r="F82" s="1308" t="s">
        <v>4997</v>
      </c>
      <c r="G82" s="1309">
        <v>40</v>
      </c>
      <c r="H82" s="1307" t="s">
        <v>1780</v>
      </c>
      <c r="I82" s="1308">
        <v>8100</v>
      </c>
      <c r="J82" s="1308" t="s">
        <v>4997</v>
      </c>
      <c r="K82" s="1310">
        <v>40</v>
      </c>
    </row>
    <row r="83" spans="1:11">
      <c r="A83" s="1307" t="s">
        <v>5009</v>
      </c>
      <c r="B83" s="1308" t="s">
        <v>4853</v>
      </c>
      <c r="C83" s="1309" t="s">
        <v>5009</v>
      </c>
      <c r="D83" s="1307" t="s">
        <v>3690</v>
      </c>
      <c r="E83" s="1308">
        <v>80</v>
      </c>
      <c r="F83" s="1308" t="s">
        <v>5010</v>
      </c>
      <c r="G83" s="1309">
        <v>1</v>
      </c>
      <c r="H83" s="1300" t="s">
        <v>3690</v>
      </c>
      <c r="I83" s="1301">
        <v>80</v>
      </c>
      <c r="J83" s="1301" t="s">
        <v>5011</v>
      </c>
      <c r="K83" s="1302">
        <v>1</v>
      </c>
    </row>
    <row r="84" spans="1:11">
      <c r="A84" s="1297" t="s">
        <v>5012</v>
      </c>
      <c r="B84" s="1298" t="s">
        <v>4853</v>
      </c>
      <c r="C84" s="1299" t="s">
        <v>5012</v>
      </c>
      <c r="D84" s="1313" t="s">
        <v>1780</v>
      </c>
      <c r="E84" s="1314">
        <v>8200</v>
      </c>
      <c r="F84" s="1315" t="s">
        <v>4855</v>
      </c>
      <c r="G84" s="1316">
        <v>10</v>
      </c>
      <c r="H84" s="1313" t="s">
        <v>1780</v>
      </c>
      <c r="I84" s="1314">
        <v>8200</v>
      </c>
      <c r="J84" s="1315" t="s">
        <v>4855</v>
      </c>
      <c r="K84" s="1317">
        <v>10</v>
      </c>
    </row>
    <row r="85" spans="1:11">
      <c r="A85" s="1297" t="s">
        <v>5013</v>
      </c>
      <c r="B85" s="1298" t="s">
        <v>4853</v>
      </c>
      <c r="C85" s="1299" t="s">
        <v>5013</v>
      </c>
      <c r="D85" s="1297" t="s">
        <v>1780</v>
      </c>
      <c r="E85" s="1318">
        <v>8300</v>
      </c>
      <c r="F85" s="1298" t="s">
        <v>4859</v>
      </c>
      <c r="G85" s="1303">
        <v>900</v>
      </c>
      <c r="H85" s="1297" t="s">
        <v>1780</v>
      </c>
      <c r="I85" s="1318">
        <v>8300</v>
      </c>
      <c r="J85" s="1298" t="s">
        <v>4859</v>
      </c>
      <c r="K85" s="1303">
        <v>900</v>
      </c>
    </row>
    <row r="86" spans="1:11">
      <c r="A86" s="1297" t="s">
        <v>5014</v>
      </c>
      <c r="B86" s="1298" t="s">
        <v>4853</v>
      </c>
      <c r="C86" s="1299" t="s">
        <v>5014</v>
      </c>
      <c r="D86" s="1297" t="s">
        <v>1780</v>
      </c>
      <c r="E86" s="1314">
        <v>8400</v>
      </c>
      <c r="F86" s="1298" t="s">
        <v>3938</v>
      </c>
      <c r="G86" s="1303">
        <v>20</v>
      </c>
      <c r="H86" s="1297" t="s">
        <v>1780</v>
      </c>
      <c r="I86" s="1314">
        <v>8400</v>
      </c>
      <c r="J86" s="1298" t="s">
        <v>3888</v>
      </c>
      <c r="K86" s="1303">
        <v>20</v>
      </c>
    </row>
    <row r="87" spans="1:11">
      <c r="A87" s="1297" t="s">
        <v>5015</v>
      </c>
      <c r="B87" s="1298" t="s">
        <v>4916</v>
      </c>
      <c r="C87" s="1299" t="s">
        <v>5015</v>
      </c>
      <c r="D87" s="1297" t="s">
        <v>1780</v>
      </c>
      <c r="E87" s="1318">
        <v>8500</v>
      </c>
      <c r="F87" s="1298" t="s">
        <v>4861</v>
      </c>
      <c r="G87" s="1303">
        <v>180</v>
      </c>
      <c r="H87" s="1297" t="s">
        <v>1780</v>
      </c>
      <c r="I87" s="1318">
        <v>8500</v>
      </c>
      <c r="J87" s="1298" t="s">
        <v>4861</v>
      </c>
      <c r="K87" s="1303">
        <v>180</v>
      </c>
    </row>
    <row r="88" spans="1:11">
      <c r="A88" s="1297" t="s">
        <v>5016</v>
      </c>
      <c r="B88" s="1298" t="s">
        <v>4853</v>
      </c>
      <c r="C88" s="1299" t="s">
        <v>5016</v>
      </c>
      <c r="D88" s="1297" t="s">
        <v>1780</v>
      </c>
      <c r="E88" s="1314">
        <v>8600</v>
      </c>
      <c r="F88" s="1298" t="s">
        <v>3954</v>
      </c>
      <c r="G88" s="1303">
        <v>15</v>
      </c>
      <c r="H88" s="1297" t="s">
        <v>1780</v>
      </c>
      <c r="I88" s="1314">
        <v>8600</v>
      </c>
      <c r="J88" s="1298" t="s">
        <v>3954</v>
      </c>
      <c r="K88" s="1303">
        <v>15</v>
      </c>
    </row>
    <row r="89" spans="1:11">
      <c r="A89" s="1297" t="s">
        <v>5017</v>
      </c>
      <c r="B89" s="1298" t="s">
        <v>4853</v>
      </c>
      <c r="C89" s="1299" t="s">
        <v>5017</v>
      </c>
      <c r="D89" s="1297" t="s">
        <v>1780</v>
      </c>
      <c r="E89" s="1318">
        <v>8700</v>
      </c>
      <c r="F89" s="1298" t="s">
        <v>5018</v>
      </c>
      <c r="G89" s="1299">
        <v>20</v>
      </c>
      <c r="H89" s="1297" t="s">
        <v>1780</v>
      </c>
      <c r="I89" s="1318">
        <v>8700</v>
      </c>
      <c r="J89" s="1298" t="s">
        <v>4973</v>
      </c>
      <c r="K89" s="1303">
        <v>20</v>
      </c>
    </row>
    <row r="90" spans="1:11">
      <c r="A90" s="1297" t="s">
        <v>5019</v>
      </c>
      <c r="B90" s="1298" t="s">
        <v>4853</v>
      </c>
      <c r="C90" s="1299" t="s">
        <v>5019</v>
      </c>
      <c r="D90" s="1297" t="s">
        <v>1780</v>
      </c>
      <c r="E90" s="1314">
        <v>8800</v>
      </c>
      <c r="F90" s="1298" t="s">
        <v>4851</v>
      </c>
      <c r="G90" s="1299">
        <v>30</v>
      </c>
      <c r="H90" s="1300" t="s">
        <v>1780</v>
      </c>
      <c r="I90" s="1319">
        <v>8800</v>
      </c>
      <c r="J90" s="1301" t="s">
        <v>4851</v>
      </c>
      <c r="K90" s="1302">
        <v>200</v>
      </c>
    </row>
    <row r="91" spans="1:11">
      <c r="A91" s="1297" t="s">
        <v>5020</v>
      </c>
      <c r="B91" s="1298" t="s">
        <v>4853</v>
      </c>
      <c r="C91" s="1299" t="s">
        <v>5020</v>
      </c>
      <c r="D91" s="1297" t="s">
        <v>1780</v>
      </c>
      <c r="E91" s="1318">
        <v>8900</v>
      </c>
      <c r="F91" s="1298" t="s">
        <v>3326</v>
      </c>
      <c r="G91" s="1299">
        <v>5</v>
      </c>
      <c r="H91" s="1297" t="s">
        <v>1780</v>
      </c>
      <c r="I91" s="1318">
        <v>8900</v>
      </c>
      <c r="J91" s="1298" t="s">
        <v>3326</v>
      </c>
      <c r="K91" s="1303">
        <v>5</v>
      </c>
    </row>
    <row r="92" spans="1:11">
      <c r="A92" s="1297" t="s">
        <v>5021</v>
      </c>
      <c r="B92" s="1298" t="s">
        <v>4853</v>
      </c>
      <c r="C92" s="1299" t="s">
        <v>5021</v>
      </c>
      <c r="D92" s="1297" t="s">
        <v>1780</v>
      </c>
      <c r="E92" s="1314">
        <v>9000</v>
      </c>
      <c r="F92" s="1298" t="s">
        <v>4954</v>
      </c>
      <c r="G92" s="1303">
        <v>50</v>
      </c>
      <c r="H92" s="1297" t="s">
        <v>1780</v>
      </c>
      <c r="I92" s="1314">
        <v>9000</v>
      </c>
      <c r="J92" s="1298" t="s">
        <v>4997</v>
      </c>
      <c r="K92" s="1303">
        <v>50</v>
      </c>
    </row>
    <row r="93" spans="1:11" ht="17.25" thickBot="1">
      <c r="A93" s="1320" t="s">
        <v>5022</v>
      </c>
      <c r="B93" s="1321" t="s">
        <v>4853</v>
      </c>
      <c r="C93" s="1322" t="s">
        <v>5022</v>
      </c>
      <c r="D93" s="1320" t="s">
        <v>3690</v>
      </c>
      <c r="E93" s="1323">
        <v>90</v>
      </c>
      <c r="F93" s="1321" t="s">
        <v>4965</v>
      </c>
      <c r="G93" s="1322">
        <v>1</v>
      </c>
      <c r="H93" s="1324" t="s">
        <v>3690</v>
      </c>
      <c r="I93" s="1325">
        <v>90</v>
      </c>
      <c r="J93" s="1326" t="s">
        <v>4895</v>
      </c>
      <c r="K93" s="1327">
        <v>50</v>
      </c>
    </row>
  </sheetData>
  <mergeCells count="5">
    <mergeCell ref="A2:A3"/>
    <mergeCell ref="B2:B3"/>
    <mergeCell ref="C2:C3"/>
    <mergeCell ref="D2:G2"/>
    <mergeCell ref="H2:K2"/>
  </mergeCells>
  <phoneticPr fontId="6" type="noConversion"/>
  <pageMargins left="0.7" right="0.7" top="0.75" bottom="0.75" header="0.3" footer="0.3"/>
  <pageSetup paperSize="9" scale="2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3979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3980</v>
      </c>
      <c r="F6" s="24"/>
      <c r="I6" s="13"/>
    </row>
    <row r="7" spans="2:9">
      <c r="B7" s="866"/>
      <c r="C7" s="21"/>
      <c r="D7" s="29"/>
      <c r="E7" s="162" t="s">
        <v>3981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3982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3983</v>
      </c>
      <c r="F18" s="24"/>
    </row>
    <row r="19" spans="2:6">
      <c r="B19" s="866"/>
      <c r="C19" s="21"/>
      <c r="D19" s="19"/>
      <c r="E19" s="893" t="s">
        <v>3984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3986</v>
      </c>
      <c r="F21" s="24"/>
    </row>
    <row r="22" spans="2:6">
      <c r="B22" s="866"/>
      <c r="C22" s="21"/>
      <c r="D22" s="29"/>
      <c r="E22" s="9" t="s">
        <v>3987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3988</v>
      </c>
      <c r="F24" s="24"/>
    </row>
    <row r="25" spans="2:6">
      <c r="B25" s="866"/>
      <c r="C25" s="21"/>
      <c r="E25" s="9" t="s">
        <v>3989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3990</v>
      </c>
      <c r="F27" s="24"/>
    </row>
    <row r="28" spans="2:6">
      <c r="B28" s="866"/>
      <c r="C28" s="21"/>
      <c r="E28" s="9" t="s">
        <v>3991</v>
      </c>
      <c r="F28" s="24"/>
    </row>
    <row r="29" spans="2:6">
      <c r="B29" s="866"/>
      <c r="C29" s="21"/>
      <c r="E29" s="9" t="s">
        <v>3992</v>
      </c>
      <c r="F29" s="24"/>
    </row>
    <row r="30" spans="2:6">
      <c r="B30" s="866"/>
      <c r="C30" s="21"/>
      <c r="E30" s="9" t="s">
        <v>3993</v>
      </c>
      <c r="F30" s="24"/>
    </row>
    <row r="31" spans="2:6">
      <c r="B31" s="866"/>
      <c r="C31" s="21"/>
      <c r="E31" s="9" t="s">
        <v>3994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3995</v>
      </c>
      <c r="F33" s="24"/>
    </row>
    <row r="34" spans="2:8">
      <c r="B34" s="866"/>
      <c r="C34" s="21"/>
      <c r="E34" s="9" t="s">
        <v>3996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3975</v>
      </c>
      <c r="F37" s="24"/>
    </row>
    <row r="38" spans="2:8">
      <c r="B38" s="866"/>
      <c r="C38" s="21"/>
      <c r="D38" s="29"/>
      <c r="E38" s="9" t="s">
        <v>3997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3998</v>
      </c>
      <c r="F40" s="24"/>
    </row>
    <row r="41" spans="2:8">
      <c r="B41" s="866"/>
      <c r="C41" s="21"/>
      <c r="E41" s="968" t="s">
        <v>3999</v>
      </c>
      <c r="F41" s="24"/>
    </row>
    <row r="42" spans="2:8">
      <c r="B42" s="866"/>
      <c r="C42" s="21"/>
      <c r="E42" s="968" t="s">
        <v>4000</v>
      </c>
      <c r="F42" s="24"/>
    </row>
    <row r="43" spans="2:8">
      <c r="B43" s="866"/>
      <c r="C43" s="21"/>
      <c r="D43" s="26"/>
      <c r="E43" s="968" t="s">
        <v>4001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4002</v>
      </c>
      <c r="E45" s="7"/>
      <c r="F45" s="24"/>
      <c r="H45" s="19"/>
    </row>
    <row r="46" spans="2:8" ht="27">
      <c r="B46" s="866"/>
      <c r="C46" s="21"/>
      <c r="D46" s="26"/>
      <c r="E46" s="6" t="s">
        <v>4003</v>
      </c>
      <c r="F46" s="24"/>
      <c r="H46" s="19"/>
    </row>
    <row r="47" spans="2:8">
      <c r="B47" s="866"/>
      <c r="C47" s="21"/>
      <c r="E47" s="19" t="s">
        <v>4004</v>
      </c>
      <c r="F47" s="24"/>
      <c r="H47" s="19"/>
    </row>
    <row r="48" spans="2:8">
      <c r="B48" s="866"/>
      <c r="C48" s="21"/>
      <c r="E48" s="19" t="s">
        <v>4005</v>
      </c>
      <c r="F48" s="24"/>
      <c r="H48" s="19"/>
    </row>
    <row r="49" spans="2:6">
      <c r="B49" s="866"/>
      <c r="C49" s="21"/>
      <c r="D49" s="26"/>
      <c r="E49" s="19" t="s">
        <v>4006</v>
      </c>
      <c r="F49" s="24"/>
    </row>
    <row r="50" spans="2:6">
      <c r="B50" s="866"/>
      <c r="C50" s="21"/>
      <c r="D50" s="26"/>
      <c r="E50" s="19" t="s">
        <v>4007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4008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3985</v>
      </c>
      <c r="D4" s="10"/>
      <c r="E4" s="565"/>
    </row>
    <row r="5" spans="1:9">
      <c r="A5" s="1"/>
      <c r="B5" s="1"/>
      <c r="C5" s="1"/>
      <c r="D5" t="s">
        <v>4009</v>
      </c>
    </row>
    <row r="6" spans="1:9">
      <c r="D6" t="s">
        <v>4010</v>
      </c>
    </row>
    <row r="8" spans="1:9">
      <c r="B8">
        <v>2</v>
      </c>
      <c r="C8" t="s">
        <v>4011</v>
      </c>
    </row>
    <row r="9" spans="1:9">
      <c r="D9" t="s">
        <v>4012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4013</v>
      </c>
      <c r="F11" s="974" t="s">
        <v>3620</v>
      </c>
      <c r="G11" s="974" t="s">
        <v>3619</v>
      </c>
      <c r="H11" s="975" t="s">
        <v>4014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4015</v>
      </c>
      <c r="G13" s="974" t="s">
        <v>3623</v>
      </c>
      <c r="H13" s="975" t="s">
        <v>3636</v>
      </c>
      <c r="I13" s="973" t="s">
        <v>4016</v>
      </c>
    </row>
    <row r="14" spans="1:9">
      <c r="D14" t="s">
        <v>4017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4018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4019</v>
      </c>
      <c r="H21" s="980" t="s">
        <v>4020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4021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4022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4022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4022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4022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4023</v>
      </c>
    </row>
    <row r="58" spans="3:8">
      <c r="D58" s="997" t="s">
        <v>4024</v>
      </c>
      <c r="E58" s="997" t="s">
        <v>4025</v>
      </c>
      <c r="F58" s="997" t="s">
        <v>4026</v>
      </c>
      <c r="G58" s="997" t="s">
        <v>4027</v>
      </c>
      <c r="H58" s="997" t="s">
        <v>4028</v>
      </c>
    </row>
    <row r="59" spans="3:8">
      <c r="D59" s="1338" t="s">
        <v>3568</v>
      </c>
      <c r="E59" s="1340">
        <v>160006001</v>
      </c>
      <c r="F59" s="998">
        <v>160006000</v>
      </c>
      <c r="G59" s="998">
        <v>70</v>
      </c>
      <c r="H59" s="999" t="s">
        <v>3567</v>
      </c>
    </row>
    <row r="60" spans="3:8">
      <c r="D60" s="1353"/>
      <c r="E60" s="1354"/>
      <c r="F60" s="1000">
        <v>160006009</v>
      </c>
      <c r="G60" s="1001">
        <v>7</v>
      </c>
      <c r="H60" s="1002" t="s">
        <v>3576</v>
      </c>
    </row>
    <row r="61" spans="3:8">
      <c r="D61" s="1342" t="s">
        <v>3569</v>
      </c>
      <c r="E61" s="1344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1355"/>
      <c r="E62" s="1354"/>
      <c r="F62" s="1005">
        <v>160006010</v>
      </c>
      <c r="G62" s="1003">
        <v>3</v>
      </c>
      <c r="H62" s="1002" t="s">
        <v>3577</v>
      </c>
    </row>
    <row r="63" spans="3:8">
      <c r="D63" s="1345" t="s">
        <v>3570</v>
      </c>
      <c r="E63" s="1344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1353"/>
      <c r="E64" s="1354"/>
      <c r="F64" s="1000">
        <v>160006011</v>
      </c>
      <c r="G64" s="1001">
        <v>5</v>
      </c>
      <c r="H64" s="1002" t="s">
        <v>3578</v>
      </c>
    </row>
    <row r="65" spans="4:8">
      <c r="D65" s="1342" t="s">
        <v>3571</v>
      </c>
      <c r="E65" s="1344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1355"/>
      <c r="E66" s="1354"/>
      <c r="F66" s="1005">
        <v>160006012</v>
      </c>
      <c r="G66" s="1003">
        <v>5</v>
      </c>
      <c r="H66" s="1002" t="s">
        <v>3579</v>
      </c>
    </row>
    <row r="67" spans="4:8">
      <c r="D67" s="1345" t="s">
        <v>3572</v>
      </c>
      <c r="E67" s="1344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1353"/>
      <c r="E68" s="1354"/>
      <c r="F68" s="1000">
        <v>160006013</v>
      </c>
      <c r="G68" s="1001">
        <v>3</v>
      </c>
      <c r="H68" s="1002" t="s">
        <v>3580</v>
      </c>
    </row>
    <row r="69" spans="4:8">
      <c r="D69" s="1342" t="s">
        <v>3573</v>
      </c>
      <c r="E69" s="1344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1355"/>
      <c r="E70" s="1354"/>
      <c r="F70" s="1005">
        <v>160006014</v>
      </c>
      <c r="G70" s="1003">
        <v>3</v>
      </c>
      <c r="H70" s="1002" t="s">
        <v>3581</v>
      </c>
    </row>
    <row r="71" spans="4:8">
      <c r="D71" s="1345" t="s">
        <v>3574</v>
      </c>
      <c r="E71" s="1344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1353"/>
      <c r="E72" s="1354"/>
      <c r="F72" s="1000">
        <v>160006015</v>
      </c>
      <c r="G72" s="1001">
        <v>5</v>
      </c>
      <c r="H72" s="1002" t="s">
        <v>3582</v>
      </c>
    </row>
    <row r="73" spans="4:8">
      <c r="D73" s="1342" t="s">
        <v>3575</v>
      </c>
      <c r="E73" s="1344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1355"/>
      <c r="E74" s="1354"/>
      <c r="F74" s="1005">
        <v>160006016</v>
      </c>
      <c r="G74" s="1003">
        <v>5</v>
      </c>
      <c r="H74" s="1002" t="s">
        <v>3583</v>
      </c>
    </row>
    <row r="97" spans="3:6">
      <c r="C97" t="s">
        <v>4029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4030</v>
      </c>
      <c r="E151" s="38" t="s">
        <v>1452</v>
      </c>
      <c r="F151" s="38" t="s">
        <v>1453</v>
      </c>
      <c r="G151" s="38" t="s">
        <v>3818</v>
      </c>
      <c r="H151" s="38" t="s">
        <v>4031</v>
      </c>
      <c r="I151" s="874" t="s">
        <v>4032</v>
      </c>
      <c r="J151" s="1012" t="s">
        <v>4033</v>
      </c>
      <c r="K151" s="1012" t="s">
        <v>1452</v>
      </c>
      <c r="L151" s="1012" t="s">
        <v>1453</v>
      </c>
      <c r="M151" s="1012" t="s">
        <v>3818</v>
      </c>
      <c r="N151" s="1012" t="s">
        <v>4034</v>
      </c>
      <c r="O151" s="1012" t="s">
        <v>4032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4035</v>
      </c>
      <c r="B1" s="329" t="s">
        <v>3694</v>
      </c>
      <c r="C1" s="329" t="s">
        <v>3695</v>
      </c>
      <c r="D1" s="30" t="s">
        <v>4036</v>
      </c>
      <c r="E1" s="38" t="s">
        <v>4037</v>
      </c>
      <c r="F1" s="329" t="s">
        <v>4038</v>
      </c>
      <c r="G1" s="30" t="s">
        <v>4039</v>
      </c>
      <c r="H1" s="30" t="s">
        <v>4040</v>
      </c>
      <c r="J1" s="786" t="s">
        <v>4041</v>
      </c>
    </row>
    <row r="2" spans="1:11" ht="16.5" customHeight="1">
      <c r="A2" s="1048" t="s">
        <v>3696</v>
      </c>
      <c r="B2" s="1045">
        <v>908231001</v>
      </c>
      <c r="C2" s="1049" t="s">
        <v>4042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4043</v>
      </c>
    </row>
    <row r="3" spans="1:11" ht="16.5" customHeight="1">
      <c r="A3" s="1048" t="s">
        <v>3697</v>
      </c>
      <c r="B3" s="1045">
        <v>908231002</v>
      </c>
      <c r="C3" s="1049" t="s">
        <v>4042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4042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4042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4042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4042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4043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4042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4042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4042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4042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4042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4043</v>
      </c>
    </row>
    <row r="13" spans="1:11" ht="16.5" customHeight="1">
      <c r="A13" s="1048" t="s">
        <v>3707</v>
      </c>
      <c r="B13" s="1045">
        <v>908231012</v>
      </c>
      <c r="C13" s="1049" t="s">
        <v>4042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4042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4042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4042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4042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4043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4042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4042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4042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4042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4042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4043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4042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4042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4042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4042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4042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4043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I1003"/>
  <sheetViews>
    <sheetView workbookViewId="0">
      <pane ySplit="5" topLeftCell="A12" activePane="bottomLeft" state="frozen"/>
      <selection pane="bottomLeft" activeCell="J40" sqref="J4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6" width="12.75" style="37" customWidth="1"/>
    <col min="7" max="7" width="9" style="37"/>
    <col min="8" max="9" width="13" style="37" customWidth="1"/>
    <col min="10" max="16384" width="9" style="37"/>
  </cols>
  <sheetData>
    <row r="1" spans="1:5" ht="16.5" customHeight="1">
      <c r="A1" s="1165" t="s">
        <v>4326</v>
      </c>
      <c r="B1" s="1166" t="s">
        <v>4326</v>
      </c>
      <c r="C1" s="786"/>
      <c r="D1" s="786"/>
      <c r="E1" s="1167"/>
    </row>
    <row r="2" spans="1:5" ht="40.5" customHeight="1">
      <c r="A2" s="30" t="s">
        <v>10</v>
      </c>
      <c r="B2" s="30" t="s">
        <v>1216</v>
      </c>
      <c r="C2" s="38" t="s">
        <v>1238</v>
      </c>
      <c r="D2" s="38" t="s">
        <v>1239</v>
      </c>
      <c r="E2" s="483" t="s">
        <v>1240</v>
      </c>
    </row>
    <row r="3" spans="1:5" ht="16.5" customHeight="1">
      <c r="A3" s="214" t="s">
        <v>515</v>
      </c>
      <c r="B3" s="213" t="s">
        <v>515</v>
      </c>
      <c r="C3" s="214" t="s">
        <v>516</v>
      </c>
      <c r="D3" s="214" t="s">
        <v>516</v>
      </c>
      <c r="E3" s="1168" t="s">
        <v>516</v>
      </c>
    </row>
    <row r="4" spans="1:5" ht="16.5" customHeight="1">
      <c r="A4" s="1169" t="s">
        <v>517</v>
      </c>
      <c r="B4" s="1169" t="s">
        <v>518</v>
      </c>
      <c r="C4" s="1169" t="s">
        <v>4327</v>
      </c>
      <c r="D4" s="1169" t="s">
        <v>521</v>
      </c>
      <c r="E4" s="1170" t="s">
        <v>4328</v>
      </c>
    </row>
    <row r="5" spans="1:5" ht="16.5" customHeight="1">
      <c r="A5" s="1171" t="s">
        <v>244</v>
      </c>
      <c r="B5" s="1171" t="s">
        <v>5</v>
      </c>
      <c r="C5" s="1171" t="s">
        <v>1226</v>
      </c>
      <c r="D5" s="1171" t="s">
        <v>1241</v>
      </c>
      <c r="E5" s="1172" t="s">
        <v>1242</v>
      </c>
    </row>
    <row r="6" spans="1:5" ht="16.5" customHeight="1">
      <c r="A6" s="1173" t="b">
        <v>1</v>
      </c>
      <c r="B6" s="1174" t="s">
        <v>4329</v>
      </c>
      <c r="C6" s="1175">
        <v>210220101</v>
      </c>
      <c r="D6" s="1175">
        <v>210230301</v>
      </c>
      <c r="E6" s="1176">
        <v>16.600000000000001</v>
      </c>
    </row>
    <row r="7" spans="1:5" ht="16.5" customHeight="1">
      <c r="A7" s="1173" t="b">
        <v>1</v>
      </c>
      <c r="B7" s="1174" t="s">
        <v>4329</v>
      </c>
      <c r="C7" s="1177">
        <v>210220101</v>
      </c>
      <c r="D7" s="1178">
        <v>210230401</v>
      </c>
      <c r="E7" s="1176">
        <v>41.5</v>
      </c>
    </row>
    <row r="8" spans="1:5" ht="16.5" customHeight="1">
      <c r="A8" s="1173" t="b">
        <v>1</v>
      </c>
      <c r="B8" s="1174" t="s">
        <v>4329</v>
      </c>
      <c r="C8" s="1177">
        <v>210220101</v>
      </c>
      <c r="D8" s="1178">
        <v>210230501</v>
      </c>
      <c r="E8" s="1176">
        <v>24.9</v>
      </c>
    </row>
    <row r="9" spans="1:5" ht="16.5" customHeight="1">
      <c r="A9" s="1173" t="b">
        <v>1</v>
      </c>
      <c r="B9" s="1174" t="s">
        <v>4329</v>
      </c>
      <c r="C9" s="1177">
        <v>210220101</v>
      </c>
      <c r="D9" s="1178">
        <v>210230302</v>
      </c>
      <c r="E9" s="1176">
        <v>2.4000000000000004</v>
      </c>
    </row>
    <row r="10" spans="1:5" ht="16.5" customHeight="1">
      <c r="A10" s="1173" t="b">
        <v>1</v>
      </c>
      <c r="B10" s="1174" t="s">
        <v>4329</v>
      </c>
      <c r="C10" s="1177">
        <v>210220101</v>
      </c>
      <c r="D10" s="1178">
        <v>210230402</v>
      </c>
      <c r="E10" s="1176">
        <v>6</v>
      </c>
    </row>
    <row r="11" spans="1:5" ht="16.5" customHeight="1">
      <c r="A11" s="1173" t="b">
        <v>1</v>
      </c>
      <c r="B11" s="1174" t="s">
        <v>4329</v>
      </c>
      <c r="C11" s="1177">
        <v>210220101</v>
      </c>
      <c r="D11" s="1178">
        <v>210230502</v>
      </c>
      <c r="E11" s="1176">
        <v>3.5999999999999996</v>
      </c>
    </row>
    <row r="12" spans="1:5" ht="16.5" customHeight="1">
      <c r="A12" s="1173" t="b">
        <v>1</v>
      </c>
      <c r="B12" s="1174" t="s">
        <v>4329</v>
      </c>
      <c r="C12" s="1177">
        <v>210220101</v>
      </c>
      <c r="D12" s="1178">
        <v>210230303</v>
      </c>
      <c r="E12" s="1176">
        <v>0.8</v>
      </c>
    </row>
    <row r="13" spans="1:5" ht="16.5" customHeight="1">
      <c r="A13" s="1173" t="b">
        <v>1</v>
      </c>
      <c r="B13" s="1174" t="s">
        <v>4329</v>
      </c>
      <c r="C13" s="1177">
        <v>210220101</v>
      </c>
      <c r="D13" s="1178">
        <v>210230403</v>
      </c>
      <c r="E13" s="1176">
        <v>2</v>
      </c>
    </row>
    <row r="14" spans="1:5" ht="16.5" customHeight="1">
      <c r="A14" s="1173" t="b">
        <v>1</v>
      </c>
      <c r="B14" s="1174" t="s">
        <v>4329</v>
      </c>
      <c r="C14" s="1177">
        <v>210220101</v>
      </c>
      <c r="D14" s="1178">
        <v>210230503</v>
      </c>
      <c r="E14" s="1176">
        <v>1.2</v>
      </c>
    </row>
    <row r="15" spans="1:5" ht="16.5" customHeight="1">
      <c r="A15" s="1173" t="b">
        <v>1</v>
      </c>
      <c r="B15" s="1174" t="s">
        <v>4329</v>
      </c>
      <c r="C15" s="1177">
        <v>210220101</v>
      </c>
      <c r="D15" s="1175">
        <v>210230314</v>
      </c>
      <c r="E15" s="1176">
        <v>0.2</v>
      </c>
    </row>
    <row r="16" spans="1:5" ht="16.5" customHeight="1">
      <c r="A16" s="1173" t="b">
        <v>1</v>
      </c>
      <c r="B16" s="1174" t="s">
        <v>4329</v>
      </c>
      <c r="C16" s="1177">
        <v>210220101</v>
      </c>
      <c r="D16" s="1175">
        <v>210230414</v>
      </c>
      <c r="E16" s="1176">
        <v>0.5</v>
      </c>
    </row>
    <row r="17" spans="1:9" ht="16.5" customHeight="1">
      <c r="A17" s="1173" t="b">
        <v>1</v>
      </c>
      <c r="B17" s="1174" t="s">
        <v>4329</v>
      </c>
      <c r="C17" s="1177">
        <v>210220101</v>
      </c>
      <c r="D17" s="1175">
        <v>210230514</v>
      </c>
      <c r="E17" s="1176">
        <v>0.3</v>
      </c>
      <c r="G17" s="37" t="s">
        <v>4330</v>
      </c>
      <c r="H17" s="37" t="s">
        <v>4331</v>
      </c>
      <c r="I17" s="37" t="s">
        <v>4332</v>
      </c>
    </row>
    <row r="18" spans="1:9" ht="16.5" customHeight="1">
      <c r="A18" s="1179" t="b">
        <v>1</v>
      </c>
      <c r="B18" s="1180" t="s">
        <v>4333</v>
      </c>
      <c r="C18" s="1181">
        <v>210220111</v>
      </c>
      <c r="D18" s="1182">
        <v>210230303</v>
      </c>
      <c r="E18" s="1372">
        <v>9.75</v>
      </c>
      <c r="F18" s="1183" t="s">
        <v>4334</v>
      </c>
      <c r="G18" s="1184">
        <f>SUM(E18:E20)</f>
        <v>48.75</v>
      </c>
      <c r="H18" s="37">
        <v>9.75</v>
      </c>
      <c r="I18" s="1185">
        <v>1</v>
      </c>
    </row>
    <row r="19" spans="1:9" ht="16.5" customHeight="1">
      <c r="A19" s="1179" t="b">
        <v>1</v>
      </c>
      <c r="B19" s="1180" t="s">
        <v>4333</v>
      </c>
      <c r="C19" s="1186">
        <v>210220111</v>
      </c>
      <c r="D19" s="1182">
        <v>210230403</v>
      </c>
      <c r="E19" s="1372">
        <v>24.375</v>
      </c>
      <c r="F19" s="1183"/>
      <c r="G19" s="1183"/>
      <c r="H19" s="37">
        <f>2.5*H18</f>
        <v>24.375</v>
      </c>
      <c r="I19" s="1187">
        <v>2.5</v>
      </c>
    </row>
    <row r="20" spans="1:9" ht="16.5" customHeight="1">
      <c r="A20" s="1179" t="b">
        <v>1</v>
      </c>
      <c r="B20" s="1180" t="s">
        <v>4333</v>
      </c>
      <c r="C20" s="1186">
        <v>210220111</v>
      </c>
      <c r="D20" s="1182">
        <v>210230503</v>
      </c>
      <c r="E20" s="1372">
        <v>14.625</v>
      </c>
      <c r="F20" s="1183"/>
      <c r="G20" s="1183"/>
      <c r="H20" s="37">
        <f>1.5*H18</f>
        <v>14.625</v>
      </c>
      <c r="I20" s="1187">
        <v>1.5</v>
      </c>
    </row>
    <row r="21" spans="1:9" ht="16.5" customHeight="1">
      <c r="A21" s="1179" t="b">
        <v>1</v>
      </c>
      <c r="B21" s="1180" t="s">
        <v>4333</v>
      </c>
      <c r="C21" s="1186">
        <v>210220111</v>
      </c>
      <c r="D21" s="1182">
        <v>210230304</v>
      </c>
      <c r="E21" s="1373">
        <v>6.6</v>
      </c>
      <c r="F21" s="1188" t="s">
        <v>4335</v>
      </c>
      <c r="G21" s="1189">
        <f>SUM(E21:E23)</f>
        <v>33</v>
      </c>
      <c r="H21" s="37">
        <v>6.6</v>
      </c>
      <c r="I21" s="1185">
        <v>1</v>
      </c>
    </row>
    <row r="22" spans="1:9" ht="16.5" customHeight="1">
      <c r="A22" s="1179" t="b">
        <v>1</v>
      </c>
      <c r="B22" s="1180" t="s">
        <v>4333</v>
      </c>
      <c r="C22" s="1186">
        <v>210220111</v>
      </c>
      <c r="D22" s="1182">
        <v>210230404</v>
      </c>
      <c r="E22" s="1373">
        <v>16.5</v>
      </c>
      <c r="F22" s="1188"/>
      <c r="G22" s="1188"/>
      <c r="H22" s="37">
        <f>H21*2.5</f>
        <v>16.5</v>
      </c>
      <c r="I22" s="1187">
        <v>2.5</v>
      </c>
    </row>
    <row r="23" spans="1:9" ht="16.5" customHeight="1">
      <c r="A23" s="1179" t="b">
        <v>1</v>
      </c>
      <c r="B23" s="1180" t="s">
        <v>4333</v>
      </c>
      <c r="C23" s="1186">
        <v>210220111</v>
      </c>
      <c r="D23" s="1182">
        <v>210230504</v>
      </c>
      <c r="E23" s="1373">
        <v>9.9</v>
      </c>
      <c r="F23" s="1188"/>
      <c r="G23" s="1188"/>
      <c r="H23" s="37">
        <f>H21*1.5</f>
        <v>9.8999999999999986</v>
      </c>
      <c r="I23" s="1187">
        <v>1.5</v>
      </c>
    </row>
    <row r="24" spans="1:9" ht="16.5" customHeight="1">
      <c r="A24" s="1179" t="b">
        <v>1</v>
      </c>
      <c r="B24" s="1180" t="s">
        <v>4333</v>
      </c>
      <c r="C24" s="1190">
        <v>210220111</v>
      </c>
      <c r="D24" s="1182">
        <v>210230324</v>
      </c>
      <c r="E24" s="1374">
        <v>7.0000000000000007E-2</v>
      </c>
      <c r="F24" s="1191" t="s">
        <v>4336</v>
      </c>
      <c r="G24" s="1192">
        <f>SUM(E24:E26)</f>
        <v>0.7</v>
      </c>
      <c r="H24" s="37">
        <v>7.0000000000000007E-2</v>
      </c>
      <c r="I24" s="1185">
        <v>1</v>
      </c>
    </row>
    <row r="25" spans="1:9" ht="16.5" customHeight="1">
      <c r="A25" s="1179" t="b">
        <v>1</v>
      </c>
      <c r="B25" s="1180" t="s">
        <v>4333</v>
      </c>
      <c r="C25" s="1190">
        <v>210220111</v>
      </c>
      <c r="D25" s="1182">
        <v>210230424</v>
      </c>
      <c r="E25" s="1374">
        <v>0.42</v>
      </c>
      <c r="F25" s="1191"/>
      <c r="G25" s="1191"/>
      <c r="H25" s="37">
        <f>H24*6</f>
        <v>0.42000000000000004</v>
      </c>
      <c r="I25" s="1187">
        <v>6</v>
      </c>
    </row>
    <row r="26" spans="1:9" ht="16.5" customHeight="1">
      <c r="A26" s="1179" t="b">
        <v>1</v>
      </c>
      <c r="B26" s="1180" t="s">
        <v>4333</v>
      </c>
      <c r="C26" s="1190">
        <v>210220111</v>
      </c>
      <c r="D26" s="1182">
        <v>210230524</v>
      </c>
      <c r="E26" s="1374">
        <v>0.21</v>
      </c>
      <c r="F26" s="1191"/>
      <c r="G26" s="1191"/>
      <c r="H26" s="37">
        <f>3*H24</f>
        <v>0.21000000000000002</v>
      </c>
      <c r="I26" s="1187">
        <v>3</v>
      </c>
    </row>
    <row r="27" spans="1:9" ht="16.5" customHeight="1">
      <c r="A27" s="1179" t="b">
        <v>1</v>
      </c>
      <c r="B27" s="1180" t="s">
        <v>4333</v>
      </c>
      <c r="C27" s="1186">
        <v>210220111</v>
      </c>
      <c r="D27" s="1182">
        <v>210230305</v>
      </c>
      <c r="E27" s="1373">
        <v>3</v>
      </c>
      <c r="F27" s="623" t="s">
        <v>4337</v>
      </c>
      <c r="G27" s="1193">
        <f>SUM(E27:E29)</f>
        <v>15</v>
      </c>
      <c r="H27" s="37">
        <v>3</v>
      </c>
      <c r="I27" s="1185">
        <v>1</v>
      </c>
    </row>
    <row r="28" spans="1:9" ht="16.5" customHeight="1">
      <c r="A28" s="1179" t="b">
        <v>1</v>
      </c>
      <c r="B28" s="1180" t="s">
        <v>4333</v>
      </c>
      <c r="C28" s="1186">
        <v>210220111</v>
      </c>
      <c r="D28" s="1182">
        <v>210230405</v>
      </c>
      <c r="E28" s="1373">
        <v>7.5</v>
      </c>
      <c r="F28" s="623"/>
      <c r="G28" s="623"/>
      <c r="H28" s="37">
        <f>H27*2.5</f>
        <v>7.5</v>
      </c>
      <c r="I28" s="1187">
        <v>2.5</v>
      </c>
    </row>
    <row r="29" spans="1:9" ht="16.5" customHeight="1">
      <c r="A29" s="1179" t="b">
        <v>1</v>
      </c>
      <c r="B29" s="1180" t="s">
        <v>4333</v>
      </c>
      <c r="C29" s="1186">
        <v>210220111</v>
      </c>
      <c r="D29" s="1182">
        <v>210230505</v>
      </c>
      <c r="E29" s="1372">
        <v>4.5</v>
      </c>
      <c r="F29" s="623"/>
      <c r="G29" s="623"/>
      <c r="H29" s="37">
        <f>1.5*H27</f>
        <v>4.5</v>
      </c>
      <c r="I29" s="1187">
        <v>1.5</v>
      </c>
    </row>
    <row r="30" spans="1:9" ht="16.5" customHeight="1">
      <c r="A30" s="1179" t="b">
        <v>1</v>
      </c>
      <c r="B30" s="1180" t="s">
        <v>4333</v>
      </c>
      <c r="C30" s="1190">
        <v>210220111</v>
      </c>
      <c r="D30" s="1182">
        <v>210230325</v>
      </c>
      <c r="E30" s="1374">
        <v>5.0000000000000001E-3</v>
      </c>
      <c r="F30" s="1194" t="s">
        <v>4338</v>
      </c>
      <c r="G30" s="1195">
        <f>SUM(E30:E32)</f>
        <v>4.9999999999999996E-2</v>
      </c>
      <c r="H30" s="37">
        <v>5.0000000000000001E-3</v>
      </c>
      <c r="I30" s="1185">
        <v>1</v>
      </c>
    </row>
    <row r="31" spans="1:9" ht="16.5" customHeight="1">
      <c r="A31" s="1179" t="b">
        <v>1</v>
      </c>
      <c r="B31" s="1180" t="s">
        <v>4333</v>
      </c>
      <c r="C31" s="1190">
        <v>210220111</v>
      </c>
      <c r="D31" s="1182">
        <v>210230425</v>
      </c>
      <c r="E31" s="1374">
        <v>0.03</v>
      </c>
      <c r="F31" s="1194"/>
      <c r="G31" s="1194"/>
      <c r="H31" s="37">
        <f>H30*6</f>
        <v>0.03</v>
      </c>
      <c r="I31" s="1187">
        <v>6</v>
      </c>
    </row>
    <row r="32" spans="1:9" ht="16.5" customHeight="1">
      <c r="A32" s="1179" t="b">
        <v>1</v>
      </c>
      <c r="B32" s="1180" t="s">
        <v>4333</v>
      </c>
      <c r="C32" s="1190">
        <v>210220111</v>
      </c>
      <c r="D32" s="1182">
        <v>210230525</v>
      </c>
      <c r="E32" s="1374">
        <v>1.4999999999999999E-2</v>
      </c>
      <c r="F32" s="1194"/>
      <c r="G32" s="1194"/>
      <c r="H32" s="37">
        <f>H30*3</f>
        <v>1.4999999999999999E-2</v>
      </c>
      <c r="I32" s="1187">
        <v>3</v>
      </c>
    </row>
    <row r="33" spans="1:9" ht="16.5" customHeight="1">
      <c r="A33" s="1179" t="b">
        <v>1</v>
      </c>
      <c r="B33" s="1180" t="s">
        <v>4333</v>
      </c>
      <c r="C33" s="1186">
        <v>210220111</v>
      </c>
      <c r="D33" s="1182">
        <v>210230306</v>
      </c>
      <c r="E33" s="1375">
        <v>0.4</v>
      </c>
      <c r="F33" s="1196" t="s">
        <v>4339</v>
      </c>
      <c r="G33" s="1197">
        <f>SUM(E33:E35)</f>
        <v>2</v>
      </c>
      <c r="H33" s="37">
        <v>0.4</v>
      </c>
      <c r="I33" s="1185">
        <v>1</v>
      </c>
    </row>
    <row r="34" spans="1:9" ht="16.5" customHeight="1">
      <c r="A34" s="1179" t="b">
        <v>1</v>
      </c>
      <c r="B34" s="1180" t="s">
        <v>4333</v>
      </c>
      <c r="C34" s="1186">
        <v>210220111</v>
      </c>
      <c r="D34" s="1182">
        <v>210230406</v>
      </c>
      <c r="E34" s="1375">
        <v>1</v>
      </c>
      <c r="F34" s="1196"/>
      <c r="G34" s="1196"/>
      <c r="H34" s="37">
        <f>2.5*H33</f>
        <v>1</v>
      </c>
      <c r="I34" s="1187">
        <v>2.5</v>
      </c>
    </row>
    <row r="35" spans="1:9" ht="16.5" customHeight="1">
      <c r="A35" s="1179" t="b">
        <v>1</v>
      </c>
      <c r="B35" s="1180" t="s">
        <v>4333</v>
      </c>
      <c r="C35" s="1186">
        <v>210220111</v>
      </c>
      <c r="D35" s="1182">
        <v>210230506</v>
      </c>
      <c r="E35" s="1375">
        <v>0.6</v>
      </c>
      <c r="F35" s="1196"/>
      <c r="G35" s="1196"/>
      <c r="H35" s="37">
        <f>1.5*H33</f>
        <v>0.60000000000000009</v>
      </c>
      <c r="I35" s="1187">
        <v>1.5</v>
      </c>
    </row>
    <row r="36" spans="1:9" ht="16.5" customHeight="1">
      <c r="A36" s="1179" t="b">
        <v>1</v>
      </c>
      <c r="B36" s="1180" t="s">
        <v>4333</v>
      </c>
      <c r="C36" s="1186">
        <v>210220111</v>
      </c>
      <c r="D36" s="1182">
        <v>210230307</v>
      </c>
      <c r="E36" s="1375">
        <v>0.1</v>
      </c>
      <c r="F36" s="1198" t="s">
        <v>4340</v>
      </c>
      <c r="G36" s="1199">
        <f>SUM(E36:E38)</f>
        <v>0.5</v>
      </c>
      <c r="H36" s="37">
        <f>0.5*0.2</f>
        <v>0.1</v>
      </c>
      <c r="I36" s="1185">
        <v>1</v>
      </c>
    </row>
    <row r="37" spans="1:9" ht="16.5" customHeight="1">
      <c r="A37" s="1179" t="b">
        <v>1</v>
      </c>
      <c r="B37" s="1180" t="s">
        <v>4333</v>
      </c>
      <c r="C37" s="1186">
        <v>210220111</v>
      </c>
      <c r="D37" s="1182">
        <v>210230407</v>
      </c>
      <c r="E37" s="1375">
        <v>0.25</v>
      </c>
      <c r="F37" s="1198"/>
      <c r="G37" s="1198"/>
      <c r="H37" s="37">
        <f>H36*2.5</f>
        <v>0.25</v>
      </c>
      <c r="I37" s="1187">
        <v>2.5</v>
      </c>
    </row>
    <row r="38" spans="1:9" ht="16.5" customHeight="1">
      <c r="A38" s="1179" t="b">
        <v>1</v>
      </c>
      <c r="B38" s="1180" t="s">
        <v>4333</v>
      </c>
      <c r="C38" s="1186">
        <v>210220111</v>
      </c>
      <c r="D38" s="1182">
        <v>210230507</v>
      </c>
      <c r="E38" s="1375">
        <v>0.15</v>
      </c>
      <c r="F38" s="1198"/>
      <c r="G38" s="1198"/>
      <c r="H38" s="37">
        <f>1.5*H36</f>
        <v>0.15000000000000002</v>
      </c>
      <c r="I38" s="1187">
        <v>1.5</v>
      </c>
    </row>
    <row r="39" spans="1:9" ht="16.5" customHeight="1">
      <c r="A39" s="1200" t="b">
        <v>1</v>
      </c>
      <c r="B39" s="1201" t="s">
        <v>4341</v>
      </c>
      <c r="C39" s="1175">
        <v>210220112</v>
      </c>
      <c r="D39" s="1175">
        <v>210230315</v>
      </c>
      <c r="E39" s="1202">
        <v>20</v>
      </c>
      <c r="F39" s="1203">
        <f>SUM(E18:E38)</f>
        <v>99.999999999999986</v>
      </c>
      <c r="G39" s="1203">
        <f>SUM(G18,G21,G24,G27,G30,G33,G36)</f>
        <v>100</v>
      </c>
      <c r="H39" s="37">
        <f>SUM(H18:H38)</f>
        <v>99.999999999999986</v>
      </c>
    </row>
    <row r="40" spans="1:9" ht="16.5" customHeight="1">
      <c r="A40" s="1200" t="b">
        <v>1</v>
      </c>
      <c r="B40" s="1201" t="s">
        <v>4341</v>
      </c>
      <c r="C40" s="1204">
        <v>210220112</v>
      </c>
      <c r="D40" s="1205">
        <v>210230415</v>
      </c>
      <c r="E40" s="1202">
        <v>50</v>
      </c>
    </row>
    <row r="41" spans="1:9" ht="16.5" customHeight="1">
      <c r="A41" s="1200" t="b">
        <v>1</v>
      </c>
      <c r="B41" s="1201" t="s">
        <v>4341</v>
      </c>
      <c r="C41" s="1204">
        <v>210220112</v>
      </c>
      <c r="D41" s="1205">
        <v>210230515</v>
      </c>
      <c r="E41" s="1202">
        <v>30</v>
      </c>
    </row>
    <row r="42" spans="1:9" ht="16.5" customHeight="1">
      <c r="A42" s="1173" t="b">
        <v>1</v>
      </c>
      <c r="B42" s="1174" t="s">
        <v>4342</v>
      </c>
      <c r="C42" s="1175">
        <v>210220121</v>
      </c>
      <c r="D42" s="1175">
        <v>210230301</v>
      </c>
      <c r="E42" s="1176">
        <v>16.600000000000001</v>
      </c>
    </row>
    <row r="43" spans="1:9" ht="16.5" customHeight="1">
      <c r="A43" s="1173" t="b">
        <v>1</v>
      </c>
      <c r="B43" s="1174" t="s">
        <v>4342</v>
      </c>
      <c r="C43" s="1177">
        <v>210220121</v>
      </c>
      <c r="D43" s="1178">
        <v>210230401</v>
      </c>
      <c r="E43" s="1176">
        <v>41.5</v>
      </c>
    </row>
    <row r="44" spans="1:9" ht="16.5" customHeight="1">
      <c r="A44" s="1173" t="b">
        <v>1</v>
      </c>
      <c r="B44" s="1174" t="s">
        <v>4342</v>
      </c>
      <c r="C44" s="1177">
        <v>210220121</v>
      </c>
      <c r="D44" s="1178">
        <v>210230501</v>
      </c>
      <c r="E44" s="1176">
        <v>24.9</v>
      </c>
    </row>
    <row r="45" spans="1:9" ht="16.5" customHeight="1">
      <c r="A45" s="1173" t="b">
        <v>1</v>
      </c>
      <c r="B45" s="1174" t="s">
        <v>4342</v>
      </c>
      <c r="C45" s="1177">
        <v>210220121</v>
      </c>
      <c r="D45" s="1178">
        <v>210230302</v>
      </c>
      <c r="E45" s="1176">
        <v>2.4000000000000004</v>
      </c>
    </row>
    <row r="46" spans="1:9" ht="16.5" customHeight="1">
      <c r="A46" s="1173" t="b">
        <v>1</v>
      </c>
      <c r="B46" s="1174" t="s">
        <v>4342</v>
      </c>
      <c r="C46" s="1177">
        <v>210220121</v>
      </c>
      <c r="D46" s="1178">
        <v>210230402</v>
      </c>
      <c r="E46" s="1176">
        <v>6</v>
      </c>
    </row>
    <row r="47" spans="1:9" ht="16.5" customHeight="1">
      <c r="A47" s="1173" t="b">
        <v>1</v>
      </c>
      <c r="B47" s="1174" t="s">
        <v>4342</v>
      </c>
      <c r="C47" s="1177">
        <v>210220121</v>
      </c>
      <c r="D47" s="1178">
        <v>210230502</v>
      </c>
      <c r="E47" s="1176">
        <v>3.5999999999999996</v>
      </c>
    </row>
    <row r="48" spans="1:9" ht="16.5" customHeight="1">
      <c r="A48" s="1173" t="b">
        <v>1</v>
      </c>
      <c r="B48" s="1174" t="s">
        <v>4342</v>
      </c>
      <c r="C48" s="1177">
        <v>210220121</v>
      </c>
      <c r="D48" s="1178">
        <v>210230303</v>
      </c>
      <c r="E48" s="1176">
        <v>0.8</v>
      </c>
    </row>
    <row r="49" spans="1:5" ht="16.5" customHeight="1">
      <c r="A49" s="1173" t="b">
        <v>1</v>
      </c>
      <c r="B49" s="1174" t="s">
        <v>4342</v>
      </c>
      <c r="C49" s="1177">
        <v>210220121</v>
      </c>
      <c r="D49" s="1178">
        <v>210230403</v>
      </c>
      <c r="E49" s="1176">
        <v>2</v>
      </c>
    </row>
    <row r="50" spans="1:5" ht="16.5" customHeight="1">
      <c r="A50" s="1173" t="b">
        <v>1</v>
      </c>
      <c r="B50" s="1174" t="s">
        <v>4342</v>
      </c>
      <c r="C50" s="1177">
        <v>210220121</v>
      </c>
      <c r="D50" s="1178">
        <v>210230503</v>
      </c>
      <c r="E50" s="1176">
        <v>1.2</v>
      </c>
    </row>
    <row r="51" spans="1:5" ht="16.5" customHeight="1">
      <c r="A51" s="1173" t="b">
        <v>1</v>
      </c>
      <c r="B51" s="1174" t="s">
        <v>4342</v>
      </c>
      <c r="C51" s="1177">
        <v>210220121</v>
      </c>
      <c r="D51" s="1178">
        <v>210230304</v>
      </c>
      <c r="E51" s="1176">
        <v>0.2</v>
      </c>
    </row>
    <row r="52" spans="1:5" ht="16.5" customHeight="1">
      <c r="A52" s="1173" t="b">
        <v>1</v>
      </c>
      <c r="B52" s="1174" t="s">
        <v>4342</v>
      </c>
      <c r="C52" s="1177">
        <v>210220121</v>
      </c>
      <c r="D52" s="1178">
        <v>210230404</v>
      </c>
      <c r="E52" s="1176">
        <v>0.5</v>
      </c>
    </row>
    <row r="53" spans="1:5" ht="16.5" customHeight="1">
      <c r="A53" s="1173" t="b">
        <v>1</v>
      </c>
      <c r="B53" s="1174" t="s">
        <v>4342</v>
      </c>
      <c r="C53" s="1177">
        <v>210220121</v>
      </c>
      <c r="D53" s="1178">
        <v>210230504</v>
      </c>
      <c r="E53" s="1176">
        <v>0.3</v>
      </c>
    </row>
    <row r="54" spans="1:5" ht="16.5" customHeight="1">
      <c r="A54" s="1206" t="b">
        <v>1</v>
      </c>
      <c r="B54" s="1207" t="s">
        <v>4343</v>
      </c>
      <c r="C54" s="1175">
        <v>210220201</v>
      </c>
      <c r="D54" s="1175">
        <v>210230601</v>
      </c>
      <c r="E54" s="1208">
        <v>83</v>
      </c>
    </row>
    <row r="55" spans="1:5" ht="16.5" customHeight="1">
      <c r="A55" s="1206" t="b">
        <v>1</v>
      </c>
      <c r="B55" s="1207" t="s">
        <v>4343</v>
      </c>
      <c r="C55" s="1209">
        <v>210220201</v>
      </c>
      <c r="D55" s="1210">
        <v>210230602</v>
      </c>
      <c r="E55" s="1208">
        <v>12</v>
      </c>
    </row>
    <row r="56" spans="1:5" ht="16.5" customHeight="1">
      <c r="A56" s="1206" t="b">
        <v>1</v>
      </c>
      <c r="B56" s="1207" t="s">
        <v>4343</v>
      </c>
      <c r="C56" s="1209">
        <v>210220201</v>
      </c>
      <c r="D56" s="1210">
        <v>210230603</v>
      </c>
      <c r="E56" s="1208">
        <v>4</v>
      </c>
    </row>
    <row r="57" spans="1:5" ht="16.5" customHeight="1">
      <c r="A57" s="1206" t="b">
        <v>1</v>
      </c>
      <c r="B57" s="1207" t="s">
        <v>4343</v>
      </c>
      <c r="C57" s="1209">
        <v>210220201</v>
      </c>
      <c r="D57" s="1210">
        <v>210230604</v>
      </c>
      <c r="E57" s="1208">
        <v>1</v>
      </c>
    </row>
    <row r="58" spans="1:5" ht="16.5" customHeight="1">
      <c r="A58" s="1179" t="b">
        <v>1</v>
      </c>
      <c r="B58" s="1180" t="s">
        <v>4344</v>
      </c>
      <c r="C58" s="1175">
        <v>210220211</v>
      </c>
      <c r="D58" s="1175">
        <v>210230603</v>
      </c>
      <c r="E58" s="1211">
        <v>81.999700000000004</v>
      </c>
    </row>
    <row r="59" spans="1:5" ht="16.5" customHeight="1">
      <c r="A59" s="1179" t="b">
        <v>1</v>
      </c>
      <c r="B59" s="1180" t="s">
        <v>4344</v>
      </c>
      <c r="C59" s="1212">
        <v>210220211</v>
      </c>
      <c r="D59" s="1213">
        <v>210230604</v>
      </c>
      <c r="E59" s="1211">
        <v>12</v>
      </c>
    </row>
    <row r="60" spans="1:5" ht="16.5" customHeight="1">
      <c r="A60" s="1179" t="b">
        <v>1</v>
      </c>
      <c r="B60" s="1180" t="s">
        <v>4344</v>
      </c>
      <c r="C60" s="1212">
        <v>210220211</v>
      </c>
      <c r="D60" s="1213">
        <v>210230605</v>
      </c>
      <c r="E60" s="1211">
        <v>5</v>
      </c>
    </row>
    <row r="61" spans="1:5" ht="16.5" customHeight="1">
      <c r="A61" s="1179" t="b">
        <v>1</v>
      </c>
      <c r="B61" s="1180" t="s">
        <v>4344</v>
      </c>
      <c r="C61" s="1212">
        <v>210220211</v>
      </c>
      <c r="D61" s="1213">
        <v>210230606</v>
      </c>
      <c r="E61" s="1211">
        <v>1</v>
      </c>
    </row>
    <row r="62" spans="1:5" ht="16.5" customHeight="1">
      <c r="A62" s="1179" t="b">
        <v>1</v>
      </c>
      <c r="B62" s="1180" t="s">
        <v>4344</v>
      </c>
      <c r="C62" s="1212">
        <v>210220211</v>
      </c>
      <c r="D62" s="1213">
        <v>210230607</v>
      </c>
      <c r="E62" s="1211">
        <v>2.9999999999999997E-4</v>
      </c>
    </row>
    <row r="63" spans="1:5" ht="16.5" customHeight="1">
      <c r="A63" s="1200" t="b">
        <v>1</v>
      </c>
      <c r="B63" s="1201" t="s">
        <v>4345</v>
      </c>
      <c r="C63" s="1175">
        <v>210220212</v>
      </c>
      <c r="D63" s="1175">
        <v>210230605</v>
      </c>
      <c r="E63" s="1202">
        <v>100</v>
      </c>
    </row>
    <row r="64" spans="1:5" ht="16.5" customHeight="1">
      <c r="A64" s="1214" t="b">
        <v>1</v>
      </c>
      <c r="B64" s="1215" t="s">
        <v>4346</v>
      </c>
      <c r="C64" s="1175">
        <v>210220301</v>
      </c>
      <c r="D64" s="1175">
        <v>210230301</v>
      </c>
      <c r="E64" s="1216">
        <v>100</v>
      </c>
    </row>
    <row r="65" spans="1:5" ht="16.5" customHeight="1">
      <c r="A65" s="1214" t="b">
        <v>1</v>
      </c>
      <c r="B65" s="1215" t="s">
        <v>4347</v>
      </c>
      <c r="C65" s="1217">
        <v>210220302</v>
      </c>
      <c r="D65" s="1217">
        <v>210230302</v>
      </c>
      <c r="E65" s="1216">
        <v>100</v>
      </c>
    </row>
    <row r="66" spans="1:5" ht="16.5" customHeight="1">
      <c r="A66" s="1214" t="b">
        <v>1</v>
      </c>
      <c r="B66" s="1215" t="s">
        <v>4348</v>
      </c>
      <c r="C66" s="1217">
        <v>210220303</v>
      </c>
      <c r="D66" s="1217">
        <v>210230303</v>
      </c>
      <c r="E66" s="1216">
        <v>100</v>
      </c>
    </row>
    <row r="67" spans="1:5" ht="16.5" customHeight="1">
      <c r="A67" s="1214" t="b">
        <v>1</v>
      </c>
      <c r="B67" s="1215" t="s">
        <v>4349</v>
      </c>
      <c r="C67" s="1217">
        <v>210220304</v>
      </c>
      <c r="D67" s="1217">
        <v>210230304</v>
      </c>
      <c r="E67" s="1216">
        <v>100</v>
      </c>
    </row>
    <row r="68" spans="1:5" ht="16.5" customHeight="1">
      <c r="A68" s="1214" t="b">
        <v>1</v>
      </c>
      <c r="B68" s="1215" t="s">
        <v>4350</v>
      </c>
      <c r="C68" s="1217">
        <v>210220305</v>
      </c>
      <c r="D68" s="1217">
        <v>210230305</v>
      </c>
      <c r="E68" s="1216">
        <v>100</v>
      </c>
    </row>
    <row r="69" spans="1:5" ht="16.5" customHeight="1">
      <c r="A69" s="1214" t="b">
        <v>1</v>
      </c>
      <c r="B69" s="1215" t="s">
        <v>4351</v>
      </c>
      <c r="C69" s="1217">
        <v>210220306</v>
      </c>
      <c r="D69" s="1217">
        <v>210230306</v>
      </c>
      <c r="E69" s="1216">
        <v>100</v>
      </c>
    </row>
    <row r="70" spans="1:5" ht="16.5" customHeight="1">
      <c r="A70" s="1214" t="b">
        <v>1</v>
      </c>
      <c r="B70" s="1215" t="s">
        <v>4352</v>
      </c>
      <c r="C70" s="1217">
        <v>210220307</v>
      </c>
      <c r="D70" s="1217">
        <v>210230307</v>
      </c>
      <c r="E70" s="1216">
        <v>100</v>
      </c>
    </row>
    <row r="71" spans="1:5" ht="16.5" customHeight="1">
      <c r="A71" s="1206" t="b">
        <v>1</v>
      </c>
      <c r="B71" s="1207" t="s">
        <v>4353</v>
      </c>
      <c r="C71" s="1218">
        <v>210220308</v>
      </c>
      <c r="D71" s="1218">
        <v>210230301</v>
      </c>
      <c r="E71" s="1208">
        <v>83</v>
      </c>
    </row>
    <row r="72" spans="1:5" ht="16.5" customHeight="1">
      <c r="A72" s="1206" t="b">
        <v>1</v>
      </c>
      <c r="B72" s="1207" t="s">
        <v>4353</v>
      </c>
      <c r="C72" s="1218">
        <v>210220308</v>
      </c>
      <c r="D72" s="1218">
        <v>210230302</v>
      </c>
      <c r="E72" s="1208">
        <v>12</v>
      </c>
    </row>
    <row r="73" spans="1:5" ht="16.5" customHeight="1">
      <c r="A73" s="1206" t="b">
        <v>1</v>
      </c>
      <c r="B73" s="1207" t="s">
        <v>4353</v>
      </c>
      <c r="C73" s="1218">
        <v>210220308</v>
      </c>
      <c r="D73" s="1218">
        <v>210230303</v>
      </c>
      <c r="E73" s="1208">
        <v>5</v>
      </c>
    </row>
    <row r="74" spans="1:5" ht="16.5" customHeight="1">
      <c r="A74" s="1214" t="b">
        <v>1</v>
      </c>
      <c r="B74" s="1215" t="s">
        <v>4354</v>
      </c>
      <c r="C74" s="1217">
        <v>210220309</v>
      </c>
      <c r="D74" s="1217">
        <v>210230303</v>
      </c>
      <c r="E74" s="1216">
        <v>90</v>
      </c>
    </row>
    <row r="75" spans="1:5" ht="16.5" customHeight="1">
      <c r="A75" s="1214" t="b">
        <v>1</v>
      </c>
      <c r="B75" s="1215" t="s">
        <v>4354</v>
      </c>
      <c r="C75" s="1217">
        <v>210220309</v>
      </c>
      <c r="D75" s="1217">
        <v>210230304</v>
      </c>
      <c r="E75" s="1216">
        <v>10</v>
      </c>
    </row>
    <row r="76" spans="1:5" ht="16.5" customHeight="1">
      <c r="A76" s="1206" t="b">
        <v>1</v>
      </c>
      <c r="B76" s="1207" t="s">
        <v>4355</v>
      </c>
      <c r="C76" s="1218">
        <v>210220310</v>
      </c>
      <c r="D76" s="1218">
        <v>210230303</v>
      </c>
      <c r="E76" s="1208">
        <v>83</v>
      </c>
    </row>
    <row r="77" spans="1:5" ht="16.5" customHeight="1">
      <c r="A77" s="1206" t="b">
        <v>1</v>
      </c>
      <c r="B77" s="1207" t="s">
        <v>4355</v>
      </c>
      <c r="C77" s="1218">
        <v>210220310</v>
      </c>
      <c r="D77" s="1218">
        <v>210230304</v>
      </c>
      <c r="E77" s="1208">
        <v>12</v>
      </c>
    </row>
    <row r="78" spans="1:5" ht="16.5" customHeight="1">
      <c r="A78" s="1206" t="b">
        <v>1</v>
      </c>
      <c r="B78" s="1207" t="s">
        <v>4355</v>
      </c>
      <c r="C78" s="1218">
        <v>210220310</v>
      </c>
      <c r="D78" s="1218">
        <v>210230305</v>
      </c>
      <c r="E78" s="1208">
        <v>5</v>
      </c>
    </row>
    <row r="79" spans="1:5" ht="16.5" customHeight="1">
      <c r="A79" s="1214" t="b">
        <v>1</v>
      </c>
      <c r="B79" s="1215" t="s">
        <v>4356</v>
      </c>
      <c r="C79" s="1217">
        <v>210220311</v>
      </c>
      <c r="D79" s="1217">
        <v>210230304</v>
      </c>
      <c r="E79" s="1216">
        <v>90</v>
      </c>
    </row>
    <row r="80" spans="1:5" ht="16.5" customHeight="1">
      <c r="A80" s="1214" t="b">
        <v>1</v>
      </c>
      <c r="B80" s="1215" t="s">
        <v>4356</v>
      </c>
      <c r="C80" s="1217">
        <v>210220311</v>
      </c>
      <c r="D80" s="1217">
        <v>210230305</v>
      </c>
      <c r="E80" s="1216">
        <v>10</v>
      </c>
    </row>
    <row r="81" spans="1:5" ht="16.5" customHeight="1">
      <c r="A81" s="1206" t="b">
        <v>1</v>
      </c>
      <c r="B81" s="1207" t="s">
        <v>4357</v>
      </c>
      <c r="C81" s="1218">
        <v>210220312</v>
      </c>
      <c r="D81" s="1218">
        <v>210230304</v>
      </c>
      <c r="E81" s="1208">
        <v>83</v>
      </c>
    </row>
    <row r="82" spans="1:5" ht="16.5" customHeight="1">
      <c r="A82" s="1206" t="b">
        <v>1</v>
      </c>
      <c r="B82" s="1207" t="s">
        <v>4357</v>
      </c>
      <c r="C82" s="1218">
        <v>210220312</v>
      </c>
      <c r="D82" s="1218">
        <v>210230305</v>
      </c>
      <c r="E82" s="1208">
        <v>12</v>
      </c>
    </row>
    <row r="83" spans="1:5" ht="16.5" customHeight="1">
      <c r="A83" s="1206" t="b">
        <v>1</v>
      </c>
      <c r="B83" s="1207" t="s">
        <v>4357</v>
      </c>
      <c r="C83" s="1218">
        <v>210220312</v>
      </c>
      <c r="D83" s="1218">
        <v>210230306</v>
      </c>
      <c r="E83" s="1208">
        <v>4</v>
      </c>
    </row>
    <row r="84" spans="1:5" ht="16.5" customHeight="1">
      <c r="A84" s="1206" t="b">
        <v>1</v>
      </c>
      <c r="B84" s="1207" t="s">
        <v>4357</v>
      </c>
      <c r="C84" s="1218">
        <v>210220312</v>
      </c>
      <c r="D84" s="1218">
        <v>210230307</v>
      </c>
      <c r="E84" s="1208">
        <v>1</v>
      </c>
    </row>
    <row r="85" spans="1:5" ht="16.5" customHeight="1">
      <c r="A85" s="1214" t="b">
        <v>1</v>
      </c>
      <c r="B85" s="1215" t="s">
        <v>4358</v>
      </c>
      <c r="C85" s="1217">
        <v>210220313</v>
      </c>
      <c r="D85" s="1217">
        <v>210230305</v>
      </c>
      <c r="E85" s="1216">
        <v>83</v>
      </c>
    </row>
    <row r="86" spans="1:5" ht="16.5" customHeight="1">
      <c r="A86" s="1214" t="b">
        <v>1</v>
      </c>
      <c r="B86" s="1215" t="s">
        <v>4358</v>
      </c>
      <c r="C86" s="1217">
        <v>210220313</v>
      </c>
      <c r="D86" s="1217">
        <v>210230306</v>
      </c>
      <c r="E86" s="1216">
        <v>12</v>
      </c>
    </row>
    <row r="87" spans="1:5" ht="16.5" customHeight="1">
      <c r="A87" s="1214" t="b">
        <v>1</v>
      </c>
      <c r="B87" s="1215" t="s">
        <v>4358</v>
      </c>
      <c r="C87" s="1217">
        <v>210220313</v>
      </c>
      <c r="D87" s="1217">
        <v>210230307</v>
      </c>
      <c r="E87" s="1216">
        <v>5</v>
      </c>
    </row>
    <row r="88" spans="1:5" ht="16.5" customHeight="1">
      <c r="A88" s="1214" t="b">
        <v>1</v>
      </c>
      <c r="B88" s="1215" t="s">
        <v>4359</v>
      </c>
      <c r="C88" s="1217">
        <v>210220324</v>
      </c>
      <c r="D88" s="1217">
        <v>210230324</v>
      </c>
      <c r="E88" s="1216">
        <v>100</v>
      </c>
    </row>
    <row r="89" spans="1:5" ht="16.5" customHeight="1">
      <c r="A89" s="1214" t="b">
        <v>1</v>
      </c>
      <c r="B89" s="1215" t="s">
        <v>4360</v>
      </c>
      <c r="C89" s="1217">
        <v>210220325</v>
      </c>
      <c r="D89" s="1217">
        <v>210230325</v>
      </c>
      <c r="E89" s="1216">
        <v>100</v>
      </c>
    </row>
    <row r="90" spans="1:5" ht="16.5" customHeight="1">
      <c r="A90" s="1214" t="b">
        <v>1</v>
      </c>
      <c r="B90" s="1215" t="s">
        <v>4361</v>
      </c>
      <c r="C90" s="1217">
        <v>210220326</v>
      </c>
      <c r="D90" s="1217">
        <v>210230326</v>
      </c>
      <c r="E90" s="1216">
        <v>100</v>
      </c>
    </row>
    <row r="91" spans="1:5" ht="16.5" customHeight="1">
      <c r="A91" s="1214" t="b">
        <v>1</v>
      </c>
      <c r="B91" s="1215" t="s">
        <v>4362</v>
      </c>
      <c r="C91" s="1217">
        <v>210220327</v>
      </c>
      <c r="D91" s="1217">
        <v>210230327</v>
      </c>
      <c r="E91" s="1216">
        <v>100</v>
      </c>
    </row>
    <row r="92" spans="1:5" ht="16.5" customHeight="1">
      <c r="A92" s="1206" t="b">
        <v>1</v>
      </c>
      <c r="B92" s="1207" t="s">
        <v>4363</v>
      </c>
      <c r="C92" s="1218">
        <v>210220328</v>
      </c>
      <c r="D92" s="1218">
        <v>210230306</v>
      </c>
      <c r="E92" s="1208">
        <v>97</v>
      </c>
    </row>
    <row r="93" spans="1:5" ht="16.5" customHeight="1">
      <c r="A93" s="1206" t="b">
        <v>1</v>
      </c>
      <c r="B93" s="1207" t="s">
        <v>4363</v>
      </c>
      <c r="C93" s="1218">
        <v>210220328</v>
      </c>
      <c r="D93" s="1218">
        <v>210230307</v>
      </c>
      <c r="E93" s="1208">
        <v>3</v>
      </c>
    </row>
    <row r="94" spans="1:5" ht="16.5" customHeight="1">
      <c r="A94" s="1214" t="b">
        <v>1</v>
      </c>
      <c r="B94" s="1215" t="s">
        <v>1680</v>
      </c>
      <c r="C94" s="1217">
        <v>210220329</v>
      </c>
      <c r="D94" s="1217">
        <v>210230302</v>
      </c>
      <c r="E94" s="1216">
        <v>100</v>
      </c>
    </row>
    <row r="95" spans="1:5" ht="16.5" customHeight="1">
      <c r="A95" s="1206" t="b">
        <v>1</v>
      </c>
      <c r="B95" s="1207" t="s">
        <v>4364</v>
      </c>
      <c r="C95" s="1218">
        <v>210220330</v>
      </c>
      <c r="D95" s="1218">
        <v>210230304</v>
      </c>
      <c r="E95" s="1208">
        <v>83</v>
      </c>
    </row>
    <row r="96" spans="1:5" ht="16.5" customHeight="1">
      <c r="A96" s="1206" t="b">
        <v>1</v>
      </c>
      <c r="B96" s="1207" t="s">
        <v>4364</v>
      </c>
      <c r="C96" s="1218">
        <v>210220330</v>
      </c>
      <c r="D96" s="1218">
        <v>210230305</v>
      </c>
      <c r="E96" s="1208">
        <v>12</v>
      </c>
    </row>
    <row r="97" spans="1:5" ht="16.5" customHeight="1">
      <c r="A97" s="1206" t="b">
        <v>1</v>
      </c>
      <c r="B97" s="1207" t="s">
        <v>4364</v>
      </c>
      <c r="C97" s="1218">
        <v>210220330</v>
      </c>
      <c r="D97" s="1218">
        <v>210230306</v>
      </c>
      <c r="E97" s="1208">
        <v>5</v>
      </c>
    </row>
    <row r="98" spans="1:5" ht="16.5" customHeight="1">
      <c r="A98" s="1219" t="b">
        <v>1</v>
      </c>
      <c r="B98" s="1220" t="s">
        <v>4365</v>
      </c>
      <c r="C98" s="1175">
        <v>210220401</v>
      </c>
      <c r="D98" s="1175">
        <v>210230401</v>
      </c>
      <c r="E98" s="1221">
        <v>100</v>
      </c>
    </row>
    <row r="99" spans="1:5" ht="16.5" customHeight="1">
      <c r="A99" s="1219" t="b">
        <v>1</v>
      </c>
      <c r="B99" s="1220" t="s">
        <v>4366</v>
      </c>
      <c r="C99" s="1222">
        <v>210220402</v>
      </c>
      <c r="D99" s="1222">
        <v>210230402</v>
      </c>
      <c r="E99" s="1221">
        <v>100</v>
      </c>
    </row>
    <row r="100" spans="1:5" ht="16.5" customHeight="1">
      <c r="A100" s="1219" t="b">
        <v>1</v>
      </c>
      <c r="B100" s="1220" t="s">
        <v>4367</v>
      </c>
      <c r="C100" s="1222">
        <v>210220403</v>
      </c>
      <c r="D100" s="1222">
        <v>210230403</v>
      </c>
      <c r="E100" s="1221">
        <v>100</v>
      </c>
    </row>
    <row r="101" spans="1:5" ht="16.5" customHeight="1">
      <c r="A101" s="1219" t="b">
        <v>1</v>
      </c>
      <c r="B101" s="1220" t="s">
        <v>4368</v>
      </c>
      <c r="C101" s="1222">
        <v>210220404</v>
      </c>
      <c r="D101" s="1222">
        <v>210230404</v>
      </c>
      <c r="E101" s="1221">
        <v>100</v>
      </c>
    </row>
    <row r="102" spans="1:5" ht="16.5" customHeight="1">
      <c r="A102" s="1219" t="b">
        <v>1</v>
      </c>
      <c r="B102" s="1220" t="s">
        <v>4369</v>
      </c>
      <c r="C102" s="1222">
        <v>210220405</v>
      </c>
      <c r="D102" s="1222">
        <v>210230405</v>
      </c>
      <c r="E102" s="1221">
        <v>100</v>
      </c>
    </row>
    <row r="103" spans="1:5" ht="16.5" customHeight="1">
      <c r="A103" s="1219" t="b">
        <v>1</v>
      </c>
      <c r="B103" s="1220" t="s">
        <v>4370</v>
      </c>
      <c r="C103" s="1222">
        <v>210220406</v>
      </c>
      <c r="D103" s="1222">
        <v>210230406</v>
      </c>
      <c r="E103" s="1221">
        <v>100</v>
      </c>
    </row>
    <row r="104" spans="1:5" ht="16.5" customHeight="1">
      <c r="A104" s="1219" t="b">
        <v>1</v>
      </c>
      <c r="B104" s="1220" t="s">
        <v>4371</v>
      </c>
      <c r="C104" s="1222">
        <v>210220407</v>
      </c>
      <c r="D104" s="1222">
        <v>210230407</v>
      </c>
      <c r="E104" s="1221">
        <v>100</v>
      </c>
    </row>
    <row r="105" spans="1:5" ht="16.5" customHeight="1">
      <c r="A105" s="1206" t="b">
        <v>1</v>
      </c>
      <c r="B105" s="1207" t="s">
        <v>4372</v>
      </c>
      <c r="C105" s="1218">
        <v>210220408</v>
      </c>
      <c r="D105" s="1218">
        <v>210230401</v>
      </c>
      <c r="E105" s="1208">
        <v>83</v>
      </c>
    </row>
    <row r="106" spans="1:5" ht="16.5" customHeight="1">
      <c r="A106" s="1206" t="b">
        <v>1</v>
      </c>
      <c r="B106" s="1207" t="s">
        <v>4372</v>
      </c>
      <c r="C106" s="1218">
        <v>210220408</v>
      </c>
      <c r="D106" s="1218">
        <v>210230402</v>
      </c>
      <c r="E106" s="1208">
        <v>12</v>
      </c>
    </row>
    <row r="107" spans="1:5" ht="16.5" customHeight="1">
      <c r="A107" s="1206" t="b">
        <v>1</v>
      </c>
      <c r="B107" s="1207" t="s">
        <v>4372</v>
      </c>
      <c r="C107" s="1218">
        <v>210220408</v>
      </c>
      <c r="D107" s="1218">
        <v>210230403</v>
      </c>
      <c r="E107" s="1208">
        <v>5</v>
      </c>
    </row>
    <row r="108" spans="1:5" ht="16.5" customHeight="1">
      <c r="A108" s="1219" t="b">
        <v>1</v>
      </c>
      <c r="B108" s="1220" t="s">
        <v>4373</v>
      </c>
      <c r="C108" s="1222">
        <v>210220409</v>
      </c>
      <c r="D108" s="1222">
        <v>210230403</v>
      </c>
      <c r="E108" s="1221">
        <v>90</v>
      </c>
    </row>
    <row r="109" spans="1:5" ht="16.5" customHeight="1">
      <c r="A109" s="1219" t="b">
        <v>1</v>
      </c>
      <c r="B109" s="1220" t="s">
        <v>4373</v>
      </c>
      <c r="C109" s="1222">
        <v>210220409</v>
      </c>
      <c r="D109" s="1222">
        <v>210230404</v>
      </c>
      <c r="E109" s="1221">
        <v>10</v>
      </c>
    </row>
    <row r="110" spans="1:5" ht="16.5" customHeight="1">
      <c r="A110" s="1206" t="b">
        <v>1</v>
      </c>
      <c r="B110" s="1207" t="s">
        <v>4374</v>
      </c>
      <c r="C110" s="1218">
        <v>210220410</v>
      </c>
      <c r="D110" s="1218">
        <v>210230403</v>
      </c>
      <c r="E110" s="1208">
        <v>83</v>
      </c>
    </row>
    <row r="111" spans="1:5" ht="16.5" customHeight="1">
      <c r="A111" s="1206" t="b">
        <v>1</v>
      </c>
      <c r="B111" s="1207" t="s">
        <v>4374</v>
      </c>
      <c r="C111" s="1218">
        <v>210220410</v>
      </c>
      <c r="D111" s="1218">
        <v>210230404</v>
      </c>
      <c r="E111" s="1208">
        <v>12</v>
      </c>
    </row>
    <row r="112" spans="1:5" ht="16.5" customHeight="1">
      <c r="A112" s="1206" t="b">
        <v>1</v>
      </c>
      <c r="B112" s="1207" t="s">
        <v>4374</v>
      </c>
      <c r="C112" s="1218">
        <v>210220410</v>
      </c>
      <c r="D112" s="1218">
        <v>210230405</v>
      </c>
      <c r="E112" s="1208">
        <v>5</v>
      </c>
    </row>
    <row r="113" spans="1:5" ht="16.5" customHeight="1">
      <c r="A113" s="1219" t="b">
        <v>1</v>
      </c>
      <c r="B113" s="1220" t="s">
        <v>4375</v>
      </c>
      <c r="C113" s="1222">
        <v>210220411</v>
      </c>
      <c r="D113" s="1222">
        <v>210230404</v>
      </c>
      <c r="E113" s="1221">
        <v>90</v>
      </c>
    </row>
    <row r="114" spans="1:5" ht="16.5" customHeight="1">
      <c r="A114" s="1219" t="b">
        <v>1</v>
      </c>
      <c r="B114" s="1220" t="s">
        <v>4375</v>
      </c>
      <c r="C114" s="1222">
        <v>210220411</v>
      </c>
      <c r="D114" s="1222">
        <v>210230405</v>
      </c>
      <c r="E114" s="1221">
        <v>10</v>
      </c>
    </row>
    <row r="115" spans="1:5" ht="16.5" customHeight="1">
      <c r="A115" s="1206" t="b">
        <v>1</v>
      </c>
      <c r="B115" s="1207" t="s">
        <v>4376</v>
      </c>
      <c r="C115" s="1218">
        <v>210220412</v>
      </c>
      <c r="D115" s="1218">
        <v>210230404</v>
      </c>
      <c r="E115" s="1208">
        <v>83</v>
      </c>
    </row>
    <row r="116" spans="1:5" ht="16.5" customHeight="1">
      <c r="A116" s="1206" t="b">
        <v>1</v>
      </c>
      <c r="B116" s="1207" t="s">
        <v>4376</v>
      </c>
      <c r="C116" s="1218">
        <v>210220412</v>
      </c>
      <c r="D116" s="1218">
        <v>210230405</v>
      </c>
      <c r="E116" s="1208">
        <v>12</v>
      </c>
    </row>
    <row r="117" spans="1:5" ht="16.5" customHeight="1">
      <c r="A117" s="1206" t="b">
        <v>1</v>
      </c>
      <c r="B117" s="1207" t="s">
        <v>4376</v>
      </c>
      <c r="C117" s="1218">
        <v>210220412</v>
      </c>
      <c r="D117" s="1218">
        <v>210230406</v>
      </c>
      <c r="E117" s="1208">
        <v>4</v>
      </c>
    </row>
    <row r="118" spans="1:5" ht="16.5" customHeight="1">
      <c r="A118" s="1206" t="b">
        <v>1</v>
      </c>
      <c r="B118" s="1207" t="s">
        <v>4376</v>
      </c>
      <c r="C118" s="1218">
        <v>210220412</v>
      </c>
      <c r="D118" s="1218">
        <v>210230407</v>
      </c>
      <c r="E118" s="1208">
        <v>1</v>
      </c>
    </row>
    <row r="119" spans="1:5" ht="16.5" customHeight="1">
      <c r="A119" s="1219" t="b">
        <v>1</v>
      </c>
      <c r="B119" s="1220" t="s">
        <v>4377</v>
      </c>
      <c r="C119" s="1222">
        <v>210220413</v>
      </c>
      <c r="D119" s="1222">
        <v>210230405</v>
      </c>
      <c r="E119" s="1221">
        <v>83</v>
      </c>
    </row>
    <row r="120" spans="1:5" ht="16.5" customHeight="1">
      <c r="A120" s="1219" t="b">
        <v>1</v>
      </c>
      <c r="B120" s="1220" t="s">
        <v>4377</v>
      </c>
      <c r="C120" s="1222">
        <v>210220413</v>
      </c>
      <c r="D120" s="1222">
        <v>210230406</v>
      </c>
      <c r="E120" s="1221">
        <v>12</v>
      </c>
    </row>
    <row r="121" spans="1:5" ht="16.5" customHeight="1">
      <c r="A121" s="1219" t="b">
        <v>1</v>
      </c>
      <c r="B121" s="1220" t="s">
        <v>4377</v>
      </c>
      <c r="C121" s="1222">
        <v>210220413</v>
      </c>
      <c r="D121" s="1222">
        <v>210230407</v>
      </c>
      <c r="E121" s="1221">
        <v>5</v>
      </c>
    </row>
    <row r="122" spans="1:5" ht="16.5" customHeight="1">
      <c r="A122" s="1219" t="b">
        <v>1</v>
      </c>
      <c r="B122" s="1220" t="s">
        <v>4378</v>
      </c>
      <c r="C122" s="1222">
        <v>210220424</v>
      </c>
      <c r="D122" s="1222">
        <v>210230424</v>
      </c>
      <c r="E122" s="1221">
        <v>100</v>
      </c>
    </row>
    <row r="123" spans="1:5" ht="16.5" customHeight="1">
      <c r="A123" s="1219" t="b">
        <v>1</v>
      </c>
      <c r="B123" s="1220" t="s">
        <v>4379</v>
      </c>
      <c r="C123" s="1222">
        <v>210220425</v>
      </c>
      <c r="D123" s="1222">
        <v>210230425</v>
      </c>
      <c r="E123" s="1221">
        <v>100</v>
      </c>
    </row>
    <row r="124" spans="1:5" ht="16.5" customHeight="1">
      <c r="A124" s="1219" t="b">
        <v>1</v>
      </c>
      <c r="B124" s="1220" t="s">
        <v>4380</v>
      </c>
      <c r="C124" s="1222">
        <v>210220426</v>
      </c>
      <c r="D124" s="1222">
        <v>210230426</v>
      </c>
      <c r="E124" s="1221">
        <v>100</v>
      </c>
    </row>
    <row r="125" spans="1:5" ht="16.5" customHeight="1">
      <c r="A125" s="1219" t="b">
        <v>1</v>
      </c>
      <c r="B125" s="1220" t="s">
        <v>4381</v>
      </c>
      <c r="C125" s="1222">
        <v>210220427</v>
      </c>
      <c r="D125" s="1222">
        <v>210230427</v>
      </c>
      <c r="E125" s="1221">
        <v>100</v>
      </c>
    </row>
    <row r="126" spans="1:5" ht="16.5" customHeight="1">
      <c r="A126" s="1223" t="b">
        <v>1</v>
      </c>
      <c r="B126" s="1224" t="s">
        <v>1681</v>
      </c>
      <c r="C126" s="1225">
        <v>210220428</v>
      </c>
      <c r="D126" s="1225">
        <v>210230404</v>
      </c>
      <c r="E126" s="1226">
        <v>83</v>
      </c>
    </row>
    <row r="127" spans="1:5" ht="16.5" customHeight="1">
      <c r="A127" s="1206" t="b">
        <v>1</v>
      </c>
      <c r="B127" s="1207" t="s">
        <v>1681</v>
      </c>
      <c r="C127" s="1218">
        <v>210220428</v>
      </c>
      <c r="D127" s="1218">
        <v>210230405</v>
      </c>
      <c r="E127" s="1226">
        <v>12</v>
      </c>
    </row>
    <row r="128" spans="1:5" ht="16.5" customHeight="1">
      <c r="A128" s="1206" t="b">
        <v>1</v>
      </c>
      <c r="B128" s="1207" t="s">
        <v>1681</v>
      </c>
      <c r="C128" s="1218">
        <v>210220428</v>
      </c>
      <c r="D128" s="1218">
        <v>210230406</v>
      </c>
      <c r="E128" s="1226">
        <v>5</v>
      </c>
    </row>
    <row r="129" spans="1:5" ht="16.5" customHeight="1">
      <c r="A129" s="1206" t="b">
        <v>1</v>
      </c>
      <c r="B129" s="1207" t="s">
        <v>1682</v>
      </c>
      <c r="C129" s="1218">
        <v>210220429</v>
      </c>
      <c r="D129" s="1218">
        <v>210230406</v>
      </c>
      <c r="E129" s="1208">
        <v>99</v>
      </c>
    </row>
    <row r="130" spans="1:5" ht="16.5" customHeight="1">
      <c r="A130" s="1206" t="b">
        <v>1</v>
      </c>
      <c r="B130" s="1207" t="s">
        <v>1682</v>
      </c>
      <c r="C130" s="1218">
        <v>210220429</v>
      </c>
      <c r="D130" s="1218">
        <v>210230407</v>
      </c>
      <c r="E130" s="1208">
        <v>1</v>
      </c>
    </row>
    <row r="131" spans="1:5" ht="16.5" customHeight="1">
      <c r="A131" s="1206" t="b">
        <v>1</v>
      </c>
      <c r="B131" s="1207" t="s">
        <v>1683</v>
      </c>
      <c r="C131" s="1218">
        <v>210220430</v>
      </c>
      <c r="D131" s="1218">
        <v>210230406</v>
      </c>
      <c r="E131" s="1208">
        <v>97</v>
      </c>
    </row>
    <row r="132" spans="1:5" ht="16.5" customHeight="1">
      <c r="A132" s="1206" t="b">
        <v>1</v>
      </c>
      <c r="B132" s="1207" t="s">
        <v>1683</v>
      </c>
      <c r="C132" s="1218">
        <v>210220430</v>
      </c>
      <c r="D132" s="1218">
        <v>210230407</v>
      </c>
      <c r="E132" s="1208">
        <v>3</v>
      </c>
    </row>
    <row r="133" spans="1:5" ht="16.5" customHeight="1">
      <c r="A133" s="1219" t="b">
        <v>1</v>
      </c>
      <c r="B133" s="1220" t="s">
        <v>1684</v>
      </c>
      <c r="C133" s="1222">
        <v>210220431</v>
      </c>
      <c r="D133" s="1222">
        <v>210230402</v>
      </c>
      <c r="E133" s="1221">
        <v>100</v>
      </c>
    </row>
    <row r="134" spans="1:5" ht="16.5" customHeight="1">
      <c r="A134" s="1214" t="b">
        <v>1</v>
      </c>
      <c r="B134" s="1215" t="s">
        <v>4382</v>
      </c>
      <c r="C134" s="1175">
        <v>210220501</v>
      </c>
      <c r="D134" s="1175">
        <v>210230501</v>
      </c>
      <c r="E134" s="1216">
        <v>100</v>
      </c>
    </row>
    <row r="135" spans="1:5" ht="16.5" customHeight="1">
      <c r="A135" s="1214" t="b">
        <v>1</v>
      </c>
      <c r="B135" s="1215" t="s">
        <v>4383</v>
      </c>
      <c r="C135" s="1217">
        <v>210220502</v>
      </c>
      <c r="D135" s="1217">
        <v>210230502</v>
      </c>
      <c r="E135" s="1216">
        <v>100</v>
      </c>
    </row>
    <row r="136" spans="1:5" ht="16.5" customHeight="1">
      <c r="A136" s="1214" t="b">
        <v>1</v>
      </c>
      <c r="B136" s="1215" t="s">
        <v>4384</v>
      </c>
      <c r="C136" s="1217">
        <v>210220503</v>
      </c>
      <c r="D136" s="1217">
        <v>210230503</v>
      </c>
      <c r="E136" s="1216">
        <v>100</v>
      </c>
    </row>
    <row r="137" spans="1:5" ht="16.5" customHeight="1">
      <c r="A137" s="1214" t="b">
        <v>1</v>
      </c>
      <c r="B137" s="1215" t="s">
        <v>4385</v>
      </c>
      <c r="C137" s="1217">
        <v>210220504</v>
      </c>
      <c r="D137" s="1217">
        <v>210230504</v>
      </c>
      <c r="E137" s="1216">
        <v>100</v>
      </c>
    </row>
    <row r="138" spans="1:5" ht="16.5" customHeight="1">
      <c r="A138" s="1214" t="b">
        <v>1</v>
      </c>
      <c r="B138" s="1215" t="s">
        <v>4386</v>
      </c>
      <c r="C138" s="1217">
        <v>210220505</v>
      </c>
      <c r="D138" s="1217">
        <v>210230505</v>
      </c>
      <c r="E138" s="1216">
        <v>100</v>
      </c>
    </row>
    <row r="139" spans="1:5" ht="16.5" customHeight="1">
      <c r="A139" s="1214" t="b">
        <v>1</v>
      </c>
      <c r="B139" s="1215" t="s">
        <v>4387</v>
      </c>
      <c r="C139" s="1217">
        <v>210220506</v>
      </c>
      <c r="D139" s="1217">
        <v>210230506</v>
      </c>
      <c r="E139" s="1216">
        <v>100</v>
      </c>
    </row>
    <row r="140" spans="1:5" ht="16.5" customHeight="1">
      <c r="A140" s="1214" t="b">
        <v>1</v>
      </c>
      <c r="B140" s="1215" t="s">
        <v>4388</v>
      </c>
      <c r="C140" s="1217">
        <v>210220507</v>
      </c>
      <c r="D140" s="1217">
        <v>210230507</v>
      </c>
      <c r="E140" s="1216">
        <v>100</v>
      </c>
    </row>
    <row r="141" spans="1:5" ht="16.5" customHeight="1">
      <c r="A141" s="1206" t="b">
        <v>1</v>
      </c>
      <c r="B141" s="1207" t="s">
        <v>4389</v>
      </c>
      <c r="C141" s="1218">
        <v>210220508</v>
      </c>
      <c r="D141" s="1218">
        <v>210230501</v>
      </c>
      <c r="E141" s="1208">
        <v>83</v>
      </c>
    </row>
    <row r="142" spans="1:5" ht="16.5" customHeight="1">
      <c r="A142" s="1206" t="b">
        <v>1</v>
      </c>
      <c r="B142" s="1207" t="s">
        <v>4389</v>
      </c>
      <c r="C142" s="1218">
        <v>210220508</v>
      </c>
      <c r="D142" s="1218">
        <v>210230502</v>
      </c>
      <c r="E142" s="1208">
        <v>12</v>
      </c>
    </row>
    <row r="143" spans="1:5" ht="16.5" customHeight="1">
      <c r="A143" s="1206" t="b">
        <v>1</v>
      </c>
      <c r="B143" s="1207" t="s">
        <v>4389</v>
      </c>
      <c r="C143" s="1218">
        <v>210220508</v>
      </c>
      <c r="D143" s="1218">
        <v>210230503</v>
      </c>
      <c r="E143" s="1208">
        <v>5</v>
      </c>
    </row>
    <row r="144" spans="1:5" ht="16.5" customHeight="1">
      <c r="A144" s="1214" t="b">
        <v>1</v>
      </c>
      <c r="B144" s="1215" t="s">
        <v>4390</v>
      </c>
      <c r="C144" s="1217">
        <v>210220509</v>
      </c>
      <c r="D144" s="1217">
        <v>210230503</v>
      </c>
      <c r="E144" s="1216">
        <v>90</v>
      </c>
    </row>
    <row r="145" spans="1:5" ht="16.5" customHeight="1">
      <c r="A145" s="1214" t="b">
        <v>1</v>
      </c>
      <c r="B145" s="1215" t="s">
        <v>4390</v>
      </c>
      <c r="C145" s="1217">
        <v>210220509</v>
      </c>
      <c r="D145" s="1217">
        <v>210230504</v>
      </c>
      <c r="E145" s="1216">
        <v>10</v>
      </c>
    </row>
    <row r="146" spans="1:5" ht="16.5" customHeight="1">
      <c r="A146" s="1206" t="b">
        <v>1</v>
      </c>
      <c r="B146" s="1207" t="s">
        <v>4391</v>
      </c>
      <c r="C146" s="1218">
        <v>210220510</v>
      </c>
      <c r="D146" s="1218">
        <v>210230503</v>
      </c>
      <c r="E146" s="1208">
        <v>83</v>
      </c>
    </row>
    <row r="147" spans="1:5" ht="16.5" customHeight="1">
      <c r="A147" s="1206" t="b">
        <v>1</v>
      </c>
      <c r="B147" s="1207" t="s">
        <v>4391</v>
      </c>
      <c r="C147" s="1218">
        <v>210220510</v>
      </c>
      <c r="D147" s="1218">
        <v>210230504</v>
      </c>
      <c r="E147" s="1208">
        <v>12</v>
      </c>
    </row>
    <row r="148" spans="1:5" ht="16.5" customHeight="1">
      <c r="A148" s="1206" t="b">
        <v>1</v>
      </c>
      <c r="B148" s="1207" t="s">
        <v>4391</v>
      </c>
      <c r="C148" s="1218">
        <v>210220510</v>
      </c>
      <c r="D148" s="1218">
        <v>210230505</v>
      </c>
      <c r="E148" s="1208">
        <v>5</v>
      </c>
    </row>
    <row r="149" spans="1:5" ht="16.5" customHeight="1">
      <c r="A149" s="1214" t="b">
        <v>1</v>
      </c>
      <c r="B149" s="1224" t="s">
        <v>4392</v>
      </c>
      <c r="C149" s="1217">
        <v>210220511</v>
      </c>
      <c r="D149" s="1217">
        <v>210230504</v>
      </c>
      <c r="E149" s="1226">
        <v>83</v>
      </c>
    </row>
    <row r="150" spans="1:5" ht="16.5" customHeight="1">
      <c r="A150" s="1214" t="b">
        <v>1</v>
      </c>
      <c r="B150" s="1224" t="s">
        <v>4392</v>
      </c>
      <c r="C150" s="1217">
        <v>210220511</v>
      </c>
      <c r="D150" s="1217">
        <v>210230505</v>
      </c>
      <c r="E150" s="1226">
        <v>12</v>
      </c>
    </row>
    <row r="151" spans="1:5" ht="16.5" customHeight="1">
      <c r="A151" s="1214" t="b">
        <v>1</v>
      </c>
      <c r="B151" s="1224" t="s">
        <v>4392</v>
      </c>
      <c r="C151" s="1217">
        <v>210220511</v>
      </c>
      <c r="D151" s="1217">
        <v>210230506</v>
      </c>
      <c r="E151" s="1226">
        <v>5</v>
      </c>
    </row>
    <row r="152" spans="1:5" ht="16.5" customHeight="1">
      <c r="A152" s="1206" t="b">
        <v>1</v>
      </c>
      <c r="B152" s="1207" t="s">
        <v>4393</v>
      </c>
      <c r="C152" s="1218">
        <v>210220512</v>
      </c>
      <c r="D152" s="1218">
        <v>210230504</v>
      </c>
      <c r="E152" s="1208">
        <v>83</v>
      </c>
    </row>
    <row r="153" spans="1:5" ht="16.5" customHeight="1">
      <c r="A153" s="1206" t="b">
        <v>1</v>
      </c>
      <c r="B153" s="1207" t="s">
        <v>4393</v>
      </c>
      <c r="C153" s="1218">
        <v>210220512</v>
      </c>
      <c r="D153" s="1218">
        <v>210230505</v>
      </c>
      <c r="E153" s="1208">
        <v>12</v>
      </c>
    </row>
    <row r="154" spans="1:5" ht="16.5" customHeight="1">
      <c r="A154" s="1206" t="b">
        <v>1</v>
      </c>
      <c r="B154" s="1207" t="s">
        <v>4393</v>
      </c>
      <c r="C154" s="1218">
        <v>210220512</v>
      </c>
      <c r="D154" s="1218">
        <v>210230506</v>
      </c>
      <c r="E154" s="1208">
        <v>4</v>
      </c>
    </row>
    <row r="155" spans="1:5" ht="16.5" customHeight="1">
      <c r="A155" s="1206" t="b">
        <v>1</v>
      </c>
      <c r="B155" s="1207" t="s">
        <v>4393</v>
      </c>
      <c r="C155" s="1218">
        <v>210220512</v>
      </c>
      <c r="D155" s="1218">
        <v>210230507</v>
      </c>
      <c r="E155" s="1208">
        <v>1</v>
      </c>
    </row>
    <row r="156" spans="1:5" ht="16.5" customHeight="1">
      <c r="A156" s="1214" t="b">
        <v>1</v>
      </c>
      <c r="B156" s="1215" t="s">
        <v>4394</v>
      </c>
      <c r="C156" s="1217">
        <v>210220513</v>
      </c>
      <c r="D156" s="1217">
        <v>210230505</v>
      </c>
      <c r="E156" s="1216">
        <v>83</v>
      </c>
    </row>
    <row r="157" spans="1:5" ht="16.5" customHeight="1">
      <c r="A157" s="1214" t="b">
        <v>1</v>
      </c>
      <c r="B157" s="1215" t="s">
        <v>4394</v>
      </c>
      <c r="C157" s="1217">
        <v>210220513</v>
      </c>
      <c r="D157" s="1217">
        <v>210230506</v>
      </c>
      <c r="E157" s="1216">
        <v>12</v>
      </c>
    </row>
    <row r="158" spans="1:5" ht="16.5" customHeight="1">
      <c r="A158" s="1214" t="b">
        <v>1</v>
      </c>
      <c r="B158" s="1215" t="s">
        <v>4394</v>
      </c>
      <c r="C158" s="1217">
        <v>210220513</v>
      </c>
      <c r="D158" s="1217">
        <v>210230507</v>
      </c>
      <c r="E158" s="1216">
        <v>5</v>
      </c>
    </row>
    <row r="159" spans="1:5" ht="16.5" customHeight="1">
      <c r="A159" s="1214" t="b">
        <v>1</v>
      </c>
      <c r="B159" s="1215" t="s">
        <v>4395</v>
      </c>
      <c r="C159" s="1217">
        <v>210220514</v>
      </c>
      <c r="D159" s="1217">
        <v>210230524</v>
      </c>
      <c r="E159" s="1216">
        <v>100</v>
      </c>
    </row>
    <row r="160" spans="1:5" ht="16.5" customHeight="1">
      <c r="A160" s="1214" t="b">
        <v>1</v>
      </c>
      <c r="B160" s="1215" t="s">
        <v>4396</v>
      </c>
      <c r="C160" s="1217">
        <v>210220515</v>
      </c>
      <c r="D160" s="1217">
        <v>210230525</v>
      </c>
      <c r="E160" s="1216">
        <v>100</v>
      </c>
    </row>
    <row r="161" spans="1:5" ht="16.5" customHeight="1">
      <c r="A161" s="1214" t="b">
        <v>1</v>
      </c>
      <c r="B161" s="1215" t="s">
        <v>4397</v>
      </c>
      <c r="C161" s="1217">
        <v>210220516</v>
      </c>
      <c r="D161" s="1217">
        <v>210230526</v>
      </c>
      <c r="E161" s="1216">
        <v>100</v>
      </c>
    </row>
    <row r="162" spans="1:5" ht="16.5" customHeight="1">
      <c r="A162" s="1214" t="b">
        <v>1</v>
      </c>
      <c r="B162" s="1215" t="s">
        <v>4398</v>
      </c>
      <c r="C162" s="1217">
        <v>210220517</v>
      </c>
      <c r="D162" s="1217">
        <v>210230527</v>
      </c>
      <c r="E162" s="1216">
        <v>100</v>
      </c>
    </row>
    <row r="163" spans="1:5" ht="16.5" customHeight="1">
      <c r="A163" s="1206" t="b">
        <v>1</v>
      </c>
      <c r="B163" s="1207" t="s">
        <v>4399</v>
      </c>
      <c r="C163" s="1218">
        <v>210220518</v>
      </c>
      <c r="D163" s="1218">
        <v>210230502</v>
      </c>
      <c r="E163" s="1208">
        <v>100</v>
      </c>
    </row>
    <row r="164" spans="1:5" ht="16.5" customHeight="1">
      <c r="A164" s="1219" t="b">
        <v>1</v>
      </c>
      <c r="B164" s="1220" t="s">
        <v>4400</v>
      </c>
      <c r="C164" s="1175">
        <v>210220601</v>
      </c>
      <c r="D164" s="1175">
        <v>210230601</v>
      </c>
      <c r="E164" s="1221">
        <v>100</v>
      </c>
    </row>
    <row r="165" spans="1:5" ht="16.5" customHeight="1">
      <c r="A165" s="1219" t="b">
        <v>1</v>
      </c>
      <c r="B165" s="1220" t="s">
        <v>4401</v>
      </c>
      <c r="C165" s="1222">
        <v>210220602</v>
      </c>
      <c r="D165" s="1222">
        <v>210230602</v>
      </c>
      <c r="E165" s="1221">
        <v>100</v>
      </c>
    </row>
    <row r="166" spans="1:5" ht="16.5" customHeight="1">
      <c r="A166" s="1219" t="b">
        <v>1</v>
      </c>
      <c r="B166" s="1220" t="s">
        <v>4402</v>
      </c>
      <c r="C166" s="1222">
        <v>210220603</v>
      </c>
      <c r="D166" s="1222">
        <v>210230603</v>
      </c>
      <c r="E166" s="1221">
        <v>100</v>
      </c>
    </row>
    <row r="167" spans="1:5" ht="16.5" customHeight="1">
      <c r="A167" s="1219" t="b">
        <v>1</v>
      </c>
      <c r="B167" s="1220" t="s">
        <v>4403</v>
      </c>
      <c r="C167" s="1222">
        <v>210220604</v>
      </c>
      <c r="D167" s="1222">
        <v>210230604</v>
      </c>
      <c r="E167" s="1221">
        <v>100</v>
      </c>
    </row>
    <row r="168" spans="1:5" ht="16.5" customHeight="1">
      <c r="A168" s="1219" t="b">
        <v>1</v>
      </c>
      <c r="B168" s="1220" t="s">
        <v>4404</v>
      </c>
      <c r="C168" s="1222">
        <v>210220605</v>
      </c>
      <c r="D168" s="1222">
        <v>210230605</v>
      </c>
      <c r="E168" s="1221">
        <v>100</v>
      </c>
    </row>
    <row r="169" spans="1:5" ht="16.5" customHeight="1">
      <c r="A169" s="1219" t="b">
        <v>1</v>
      </c>
      <c r="B169" s="1220" t="s">
        <v>4405</v>
      </c>
      <c r="C169" s="1222">
        <v>210220606</v>
      </c>
      <c r="D169" s="1222">
        <v>210230606</v>
      </c>
      <c r="E169" s="1221">
        <v>100</v>
      </c>
    </row>
    <row r="170" spans="1:5" ht="16.5" customHeight="1">
      <c r="A170" s="1219" t="b">
        <v>1</v>
      </c>
      <c r="B170" s="1220" t="s">
        <v>4406</v>
      </c>
      <c r="C170" s="1222">
        <v>210220607</v>
      </c>
      <c r="D170" s="1222">
        <v>210230607</v>
      </c>
      <c r="E170" s="1221">
        <v>100</v>
      </c>
    </row>
    <row r="171" spans="1:5" ht="16.5" customHeight="1">
      <c r="A171" s="1206" t="b">
        <v>1</v>
      </c>
      <c r="B171" s="1207" t="s">
        <v>4407</v>
      </c>
      <c r="C171" s="1218">
        <v>210220608</v>
      </c>
      <c r="D171" s="1218">
        <v>210230601</v>
      </c>
      <c r="E171" s="1208">
        <v>83</v>
      </c>
    </row>
    <row r="172" spans="1:5" ht="16.5" customHeight="1">
      <c r="A172" s="1206" t="b">
        <v>1</v>
      </c>
      <c r="B172" s="1207" t="s">
        <v>4407</v>
      </c>
      <c r="C172" s="1218">
        <v>210220608</v>
      </c>
      <c r="D172" s="1218">
        <v>210230602</v>
      </c>
      <c r="E172" s="1208">
        <v>12</v>
      </c>
    </row>
    <row r="173" spans="1:5" ht="16.5" customHeight="1">
      <c r="A173" s="1206" t="b">
        <v>1</v>
      </c>
      <c r="B173" s="1207" t="s">
        <v>4407</v>
      </c>
      <c r="C173" s="1218">
        <v>210220608</v>
      </c>
      <c r="D173" s="1218">
        <v>210230603</v>
      </c>
      <c r="E173" s="1208">
        <v>5</v>
      </c>
    </row>
    <row r="174" spans="1:5" ht="16.5" customHeight="1">
      <c r="A174" s="1219" t="b">
        <v>1</v>
      </c>
      <c r="B174" s="1220" t="s">
        <v>4408</v>
      </c>
      <c r="C174" s="1222">
        <v>210220609</v>
      </c>
      <c r="D174" s="1222">
        <v>210230603</v>
      </c>
      <c r="E174" s="1221">
        <v>90</v>
      </c>
    </row>
    <row r="175" spans="1:5" ht="16.5" customHeight="1">
      <c r="A175" s="1219" t="b">
        <v>1</v>
      </c>
      <c r="B175" s="1220" t="s">
        <v>4408</v>
      </c>
      <c r="C175" s="1222">
        <v>210220609</v>
      </c>
      <c r="D175" s="1222">
        <v>210230604</v>
      </c>
      <c r="E175" s="1221">
        <v>10</v>
      </c>
    </row>
    <row r="176" spans="1:5" ht="16.5" customHeight="1">
      <c r="A176" s="1206" t="b">
        <v>1</v>
      </c>
      <c r="B176" s="1207" t="s">
        <v>4409</v>
      </c>
      <c r="C176" s="1218">
        <v>210220610</v>
      </c>
      <c r="D176" s="1218">
        <v>210230603</v>
      </c>
      <c r="E176" s="1208">
        <v>83</v>
      </c>
    </row>
    <row r="177" spans="1:5" ht="16.5" customHeight="1">
      <c r="A177" s="1206" t="b">
        <v>1</v>
      </c>
      <c r="B177" s="1207" t="s">
        <v>4409</v>
      </c>
      <c r="C177" s="1218">
        <v>210220610</v>
      </c>
      <c r="D177" s="1218">
        <v>210230604</v>
      </c>
      <c r="E177" s="1208">
        <v>12</v>
      </c>
    </row>
    <row r="178" spans="1:5" ht="16.5" customHeight="1">
      <c r="A178" s="1206" t="b">
        <v>1</v>
      </c>
      <c r="B178" s="1207" t="s">
        <v>4409</v>
      </c>
      <c r="C178" s="1218">
        <v>210220610</v>
      </c>
      <c r="D178" s="1218">
        <v>210230605</v>
      </c>
      <c r="E178" s="1208">
        <v>5</v>
      </c>
    </row>
    <row r="179" spans="1:5" ht="16.5" customHeight="1">
      <c r="A179" s="1219" t="b">
        <v>1</v>
      </c>
      <c r="B179" s="1220" t="s">
        <v>4410</v>
      </c>
      <c r="C179" s="1222">
        <v>210220611</v>
      </c>
      <c r="D179" s="1222">
        <v>210230604</v>
      </c>
      <c r="E179" s="1221">
        <v>90</v>
      </c>
    </row>
    <row r="180" spans="1:5" ht="16.5" customHeight="1">
      <c r="A180" s="1219" t="b">
        <v>1</v>
      </c>
      <c r="B180" s="1220" t="s">
        <v>4410</v>
      </c>
      <c r="C180" s="1222">
        <v>210220611</v>
      </c>
      <c r="D180" s="1222">
        <v>210230605</v>
      </c>
      <c r="E180" s="1221">
        <v>10</v>
      </c>
    </row>
    <row r="181" spans="1:5" ht="16.5" customHeight="1">
      <c r="A181" s="1206" t="b">
        <v>1</v>
      </c>
      <c r="B181" s="1207" t="s">
        <v>4411</v>
      </c>
      <c r="C181" s="1218">
        <v>210220612</v>
      </c>
      <c r="D181" s="1218">
        <v>210230604</v>
      </c>
      <c r="E181" s="1208">
        <v>83</v>
      </c>
    </row>
    <row r="182" spans="1:5" ht="16.5" customHeight="1">
      <c r="A182" s="1206" t="b">
        <v>1</v>
      </c>
      <c r="B182" s="1207" t="s">
        <v>4411</v>
      </c>
      <c r="C182" s="1218">
        <v>210220612</v>
      </c>
      <c r="D182" s="1218">
        <v>210230605</v>
      </c>
      <c r="E182" s="1208">
        <v>12</v>
      </c>
    </row>
    <row r="183" spans="1:5" ht="16.5" customHeight="1">
      <c r="A183" s="1206" t="b">
        <v>1</v>
      </c>
      <c r="B183" s="1207" t="s">
        <v>4411</v>
      </c>
      <c r="C183" s="1218">
        <v>210220612</v>
      </c>
      <c r="D183" s="1218">
        <v>210230606</v>
      </c>
      <c r="E183" s="1208">
        <v>4</v>
      </c>
    </row>
    <row r="184" spans="1:5" ht="16.5" customHeight="1">
      <c r="A184" s="1206" t="b">
        <v>1</v>
      </c>
      <c r="B184" s="1207" t="s">
        <v>4411</v>
      </c>
      <c r="C184" s="1218">
        <v>210220612</v>
      </c>
      <c r="D184" s="1218">
        <v>210230607</v>
      </c>
      <c r="E184" s="1208">
        <v>1</v>
      </c>
    </row>
    <row r="185" spans="1:5" ht="16.5" customHeight="1">
      <c r="A185" s="1219" t="b">
        <v>1</v>
      </c>
      <c r="B185" s="1220" t="s">
        <v>4412</v>
      </c>
      <c r="C185" s="1222">
        <v>210220613</v>
      </c>
      <c r="D185" s="1222">
        <v>210230605</v>
      </c>
      <c r="E185" s="1221">
        <v>83</v>
      </c>
    </row>
    <row r="186" spans="1:5" ht="16.5" customHeight="1">
      <c r="A186" s="1219" t="b">
        <v>1</v>
      </c>
      <c r="B186" s="1220" t="s">
        <v>4412</v>
      </c>
      <c r="C186" s="1222">
        <v>210220613</v>
      </c>
      <c r="D186" s="1222">
        <v>210230606</v>
      </c>
      <c r="E186" s="1221">
        <v>12</v>
      </c>
    </row>
    <row r="187" spans="1:5" ht="16.5" customHeight="1">
      <c r="A187" s="1219" t="b">
        <v>1</v>
      </c>
      <c r="B187" s="1220" t="s">
        <v>4412</v>
      </c>
      <c r="C187" s="1222">
        <v>210220613</v>
      </c>
      <c r="D187" s="1222">
        <v>210230607</v>
      </c>
      <c r="E187" s="1221">
        <v>5</v>
      </c>
    </row>
    <row r="188" spans="1:5" ht="16.5" customHeight="1">
      <c r="A188" s="1206" t="b">
        <v>1</v>
      </c>
      <c r="B188" s="1207" t="s">
        <v>1685</v>
      </c>
      <c r="C188" s="1218">
        <v>210220614</v>
      </c>
      <c r="D188" s="1218">
        <v>210230602</v>
      </c>
      <c r="E188" s="1208">
        <v>100</v>
      </c>
    </row>
    <row r="189" spans="1:5" ht="16.5" customHeight="1">
      <c r="A189" s="1214" t="b">
        <v>1</v>
      </c>
      <c r="B189" s="1215" t="s">
        <v>4413</v>
      </c>
      <c r="C189" s="1175">
        <v>210220701</v>
      </c>
      <c r="D189" s="1175">
        <v>210230701</v>
      </c>
      <c r="E189" s="1216">
        <v>100</v>
      </c>
    </row>
    <row r="190" spans="1:5" ht="16.5" customHeight="1">
      <c r="A190" s="1214" t="b">
        <v>1</v>
      </c>
      <c r="B190" s="1215" t="s">
        <v>4414</v>
      </c>
      <c r="C190" s="1227">
        <v>210220702</v>
      </c>
      <c r="D190" s="1227">
        <v>210230702</v>
      </c>
      <c r="E190" s="1216">
        <v>100</v>
      </c>
    </row>
    <row r="191" spans="1:5" ht="16.5" customHeight="1">
      <c r="A191" s="1214" t="b">
        <v>1</v>
      </c>
      <c r="B191" s="1215" t="s">
        <v>4415</v>
      </c>
      <c r="C191" s="1227">
        <v>210220703</v>
      </c>
      <c r="D191" s="1227">
        <v>210230703</v>
      </c>
      <c r="E191" s="1216">
        <v>100</v>
      </c>
    </row>
    <row r="192" spans="1:5" ht="16.5" customHeight="1">
      <c r="A192" s="1214" t="b">
        <v>1</v>
      </c>
      <c r="B192" s="1215" t="s">
        <v>4416</v>
      </c>
      <c r="C192" s="1227">
        <v>210220704</v>
      </c>
      <c r="D192" s="1227">
        <v>210230704</v>
      </c>
      <c r="E192" s="1216">
        <v>100</v>
      </c>
    </row>
    <row r="193" spans="1:5" ht="16.5" customHeight="1">
      <c r="A193" s="1214" t="b">
        <v>1</v>
      </c>
      <c r="B193" s="1215" t="s">
        <v>4417</v>
      </c>
      <c r="C193" s="1227">
        <v>210220705</v>
      </c>
      <c r="D193" s="1227">
        <v>210230705</v>
      </c>
      <c r="E193" s="1216">
        <v>100</v>
      </c>
    </row>
    <row r="194" spans="1:5" ht="16.5" customHeight="1">
      <c r="A194" s="1214" t="b">
        <v>1</v>
      </c>
      <c r="B194" s="1215" t="s">
        <v>4418</v>
      </c>
      <c r="C194" s="1227">
        <v>210220706</v>
      </c>
      <c r="D194" s="1227">
        <v>210230706</v>
      </c>
      <c r="E194" s="1216">
        <v>100</v>
      </c>
    </row>
    <row r="195" spans="1:5" ht="16.5" customHeight="1">
      <c r="A195" s="1214" t="b">
        <v>1</v>
      </c>
      <c r="B195" s="1215" t="s">
        <v>4419</v>
      </c>
      <c r="C195" s="1227">
        <v>210220707</v>
      </c>
      <c r="D195" s="1227">
        <v>210230707</v>
      </c>
      <c r="E195" s="1216">
        <v>100</v>
      </c>
    </row>
    <row r="196" spans="1:5" ht="16.5" customHeight="1">
      <c r="A196" s="1206" t="b">
        <v>1</v>
      </c>
      <c r="B196" s="1207" t="s">
        <v>4420</v>
      </c>
      <c r="C196" s="1218">
        <v>210220708</v>
      </c>
      <c r="D196" s="1218">
        <v>210230701</v>
      </c>
      <c r="E196" s="1208">
        <v>83</v>
      </c>
    </row>
    <row r="197" spans="1:5" ht="16.5" customHeight="1">
      <c r="A197" s="1206" t="b">
        <v>1</v>
      </c>
      <c r="B197" s="1207" t="s">
        <v>4420</v>
      </c>
      <c r="C197" s="1218">
        <v>210220708</v>
      </c>
      <c r="D197" s="1218">
        <v>210230702</v>
      </c>
      <c r="E197" s="1208">
        <v>12</v>
      </c>
    </row>
    <row r="198" spans="1:5" ht="16.5" customHeight="1">
      <c r="A198" s="1206" t="b">
        <v>1</v>
      </c>
      <c r="B198" s="1207" t="s">
        <v>4420</v>
      </c>
      <c r="C198" s="1218">
        <v>210220708</v>
      </c>
      <c r="D198" s="1218">
        <v>210230703</v>
      </c>
      <c r="E198" s="1208">
        <v>5</v>
      </c>
    </row>
    <row r="199" spans="1:5" ht="16.5" customHeight="1">
      <c r="A199" s="1214" t="b">
        <v>1</v>
      </c>
      <c r="B199" s="1215" t="s">
        <v>4421</v>
      </c>
      <c r="C199" s="1217">
        <v>210220709</v>
      </c>
      <c r="D199" s="1217">
        <v>210230703</v>
      </c>
      <c r="E199" s="1216">
        <v>90</v>
      </c>
    </row>
    <row r="200" spans="1:5" ht="16.5" customHeight="1">
      <c r="A200" s="1214" t="b">
        <v>1</v>
      </c>
      <c r="B200" s="1215" t="s">
        <v>4421</v>
      </c>
      <c r="C200" s="1217">
        <v>210220709</v>
      </c>
      <c r="D200" s="1217">
        <v>210230704</v>
      </c>
      <c r="E200" s="1216">
        <v>10</v>
      </c>
    </row>
    <row r="201" spans="1:5" ht="16.5" customHeight="1">
      <c r="A201" s="1206" t="b">
        <v>1</v>
      </c>
      <c r="B201" s="1207" t="s">
        <v>4422</v>
      </c>
      <c r="C201" s="1218">
        <v>210220710</v>
      </c>
      <c r="D201" s="1218">
        <v>210230703</v>
      </c>
      <c r="E201" s="1208">
        <v>83</v>
      </c>
    </row>
    <row r="202" spans="1:5" ht="16.5" customHeight="1">
      <c r="A202" s="1206" t="b">
        <v>1</v>
      </c>
      <c r="B202" s="1207" t="s">
        <v>4422</v>
      </c>
      <c r="C202" s="1218">
        <v>210220710</v>
      </c>
      <c r="D202" s="1218">
        <v>210230704</v>
      </c>
      <c r="E202" s="1208">
        <v>12</v>
      </c>
    </row>
    <row r="203" spans="1:5" ht="16.5" customHeight="1">
      <c r="A203" s="1206" t="b">
        <v>1</v>
      </c>
      <c r="B203" s="1207" t="s">
        <v>4422</v>
      </c>
      <c r="C203" s="1218">
        <v>210220710</v>
      </c>
      <c r="D203" s="1218">
        <v>210230705</v>
      </c>
      <c r="E203" s="1208">
        <v>5</v>
      </c>
    </row>
    <row r="204" spans="1:5" ht="16.5" customHeight="1">
      <c r="A204" s="1214" t="b">
        <v>1</v>
      </c>
      <c r="B204" s="1215" t="s">
        <v>4423</v>
      </c>
      <c r="C204" s="1217">
        <v>210220711</v>
      </c>
      <c r="D204" s="1217">
        <v>210230704</v>
      </c>
      <c r="E204" s="1216">
        <v>90</v>
      </c>
    </row>
    <row r="205" spans="1:5" ht="16.5" customHeight="1">
      <c r="A205" s="1214" t="b">
        <v>1</v>
      </c>
      <c r="B205" s="1215" t="s">
        <v>4423</v>
      </c>
      <c r="C205" s="1217">
        <v>210220711</v>
      </c>
      <c r="D205" s="1217">
        <v>210230705</v>
      </c>
      <c r="E205" s="1216">
        <v>10</v>
      </c>
    </row>
    <row r="206" spans="1:5" ht="16.5" customHeight="1">
      <c r="A206" s="1206" t="b">
        <v>1</v>
      </c>
      <c r="B206" s="1207" t="s">
        <v>4424</v>
      </c>
      <c r="C206" s="1218">
        <v>210220712</v>
      </c>
      <c r="D206" s="1218">
        <v>210230704</v>
      </c>
      <c r="E206" s="1208">
        <v>83</v>
      </c>
    </row>
    <row r="207" spans="1:5" ht="16.5" customHeight="1">
      <c r="A207" s="1206" t="b">
        <v>1</v>
      </c>
      <c r="B207" s="1207" t="s">
        <v>4424</v>
      </c>
      <c r="C207" s="1218">
        <v>210220712</v>
      </c>
      <c r="D207" s="1218">
        <v>210230705</v>
      </c>
      <c r="E207" s="1208">
        <v>12</v>
      </c>
    </row>
    <row r="208" spans="1:5" ht="16.5" customHeight="1">
      <c r="A208" s="1206" t="b">
        <v>1</v>
      </c>
      <c r="B208" s="1207" t="s">
        <v>4424</v>
      </c>
      <c r="C208" s="1218">
        <v>210220712</v>
      </c>
      <c r="D208" s="1218">
        <v>210230706</v>
      </c>
      <c r="E208" s="1208">
        <v>4</v>
      </c>
    </row>
    <row r="209" spans="1:5" ht="16.5" customHeight="1">
      <c r="A209" s="1206" t="b">
        <v>1</v>
      </c>
      <c r="B209" s="1207" t="s">
        <v>4424</v>
      </c>
      <c r="C209" s="1218">
        <v>210220712</v>
      </c>
      <c r="D209" s="1218">
        <v>210230707</v>
      </c>
      <c r="E209" s="1208">
        <v>1</v>
      </c>
    </row>
    <row r="210" spans="1:5" ht="16.5" customHeight="1">
      <c r="A210" s="1214" t="b">
        <v>1</v>
      </c>
      <c r="B210" s="1215" t="s">
        <v>4425</v>
      </c>
      <c r="C210" s="1217">
        <v>210220713</v>
      </c>
      <c r="D210" s="1217">
        <v>210230705</v>
      </c>
      <c r="E210" s="1216">
        <v>83</v>
      </c>
    </row>
    <row r="211" spans="1:5" ht="16.5" customHeight="1">
      <c r="A211" s="1214" t="b">
        <v>1</v>
      </c>
      <c r="B211" s="1215" t="s">
        <v>4425</v>
      </c>
      <c r="C211" s="1217">
        <v>210220713</v>
      </c>
      <c r="D211" s="1217">
        <v>210230706</v>
      </c>
      <c r="E211" s="1216">
        <v>12</v>
      </c>
    </row>
    <row r="212" spans="1:5" ht="16.5" customHeight="1">
      <c r="A212" s="1214" t="b">
        <v>1</v>
      </c>
      <c r="B212" s="1215" t="s">
        <v>4425</v>
      </c>
      <c r="C212" s="1217">
        <v>210220713</v>
      </c>
      <c r="D212" s="1217">
        <v>210230707</v>
      </c>
      <c r="E212" s="1216">
        <v>5</v>
      </c>
    </row>
    <row r="213" spans="1:5" ht="16.5" customHeight="1">
      <c r="A213" s="1219" t="b">
        <v>1</v>
      </c>
      <c r="B213" s="1220" t="s">
        <v>4426</v>
      </c>
      <c r="C213" s="1175">
        <v>210220801</v>
      </c>
      <c r="D213" s="1175">
        <v>210230801</v>
      </c>
      <c r="E213" s="1221">
        <v>100</v>
      </c>
    </row>
    <row r="214" spans="1:5" ht="16.5" customHeight="1">
      <c r="A214" s="1219" t="b">
        <v>1</v>
      </c>
      <c r="B214" s="1220" t="s">
        <v>4427</v>
      </c>
      <c r="C214" s="1222">
        <v>210220802</v>
      </c>
      <c r="D214" s="1222">
        <v>210230802</v>
      </c>
      <c r="E214" s="1221">
        <v>100</v>
      </c>
    </row>
    <row r="215" spans="1:5" ht="16.5" customHeight="1">
      <c r="A215" s="1219" t="b">
        <v>1</v>
      </c>
      <c r="B215" s="1220" t="s">
        <v>4428</v>
      </c>
      <c r="C215" s="1222">
        <v>210220803</v>
      </c>
      <c r="D215" s="1222">
        <v>210230803</v>
      </c>
      <c r="E215" s="1221">
        <v>100</v>
      </c>
    </row>
    <row r="216" spans="1:5" ht="16.5" customHeight="1">
      <c r="A216" s="1219" t="b">
        <v>1</v>
      </c>
      <c r="B216" s="1220" t="s">
        <v>4429</v>
      </c>
      <c r="C216" s="1222">
        <v>210220804</v>
      </c>
      <c r="D216" s="1222">
        <v>210230804</v>
      </c>
      <c r="E216" s="1221">
        <v>100</v>
      </c>
    </row>
    <row r="217" spans="1:5" ht="16.5" customHeight="1">
      <c r="A217" s="1219" t="b">
        <v>1</v>
      </c>
      <c r="B217" s="1220" t="s">
        <v>4430</v>
      </c>
      <c r="C217" s="1222">
        <v>210220805</v>
      </c>
      <c r="D217" s="1222">
        <v>210230805</v>
      </c>
      <c r="E217" s="1221">
        <v>100</v>
      </c>
    </row>
    <row r="218" spans="1:5" ht="16.5" customHeight="1">
      <c r="A218" s="1219" t="b">
        <v>1</v>
      </c>
      <c r="B218" s="1220" t="s">
        <v>4431</v>
      </c>
      <c r="C218" s="1222">
        <v>210220806</v>
      </c>
      <c r="D218" s="1222">
        <v>210230806</v>
      </c>
      <c r="E218" s="1221">
        <v>100</v>
      </c>
    </row>
    <row r="219" spans="1:5" ht="16.5" customHeight="1">
      <c r="A219" s="1219" t="b">
        <v>1</v>
      </c>
      <c r="B219" s="1220" t="s">
        <v>4432</v>
      </c>
      <c r="C219" s="1222">
        <v>210220807</v>
      </c>
      <c r="D219" s="1222">
        <v>210230807</v>
      </c>
      <c r="E219" s="1221">
        <v>100</v>
      </c>
    </row>
    <row r="220" spans="1:5" ht="16.5" customHeight="1">
      <c r="A220" s="1206" t="b">
        <v>1</v>
      </c>
      <c r="B220" s="1207" t="s">
        <v>4433</v>
      </c>
      <c r="C220" s="1218">
        <v>210220808</v>
      </c>
      <c r="D220" s="1218">
        <v>210230801</v>
      </c>
      <c r="E220" s="1208">
        <v>83</v>
      </c>
    </row>
    <row r="221" spans="1:5" ht="16.5" customHeight="1">
      <c r="A221" s="1206" t="b">
        <v>1</v>
      </c>
      <c r="B221" s="1207" t="s">
        <v>4433</v>
      </c>
      <c r="C221" s="1218">
        <v>210220808</v>
      </c>
      <c r="D221" s="1218">
        <v>210230802</v>
      </c>
      <c r="E221" s="1208">
        <v>12</v>
      </c>
    </row>
    <row r="222" spans="1:5" ht="16.5" customHeight="1">
      <c r="A222" s="1206" t="b">
        <v>1</v>
      </c>
      <c r="B222" s="1207" t="s">
        <v>4433</v>
      </c>
      <c r="C222" s="1218">
        <v>210220808</v>
      </c>
      <c r="D222" s="1218">
        <v>210230803</v>
      </c>
      <c r="E222" s="1208">
        <v>5</v>
      </c>
    </row>
    <row r="223" spans="1:5" ht="16.5" customHeight="1">
      <c r="A223" s="1219" t="b">
        <v>1</v>
      </c>
      <c r="B223" s="1220" t="s">
        <v>4434</v>
      </c>
      <c r="C223" s="1222">
        <v>210220809</v>
      </c>
      <c r="D223" s="1222">
        <v>210230803</v>
      </c>
      <c r="E223" s="1221">
        <v>90</v>
      </c>
    </row>
    <row r="224" spans="1:5" ht="16.5" customHeight="1">
      <c r="A224" s="1219" t="b">
        <v>1</v>
      </c>
      <c r="B224" s="1220" t="s">
        <v>4434</v>
      </c>
      <c r="C224" s="1222">
        <v>210220809</v>
      </c>
      <c r="D224" s="1222">
        <v>210230804</v>
      </c>
      <c r="E224" s="1221">
        <v>10</v>
      </c>
    </row>
    <row r="225" spans="1:5" ht="16.5" customHeight="1">
      <c r="A225" s="1206" t="b">
        <v>1</v>
      </c>
      <c r="B225" s="1207" t="s">
        <v>4435</v>
      </c>
      <c r="C225" s="1218">
        <v>210220810</v>
      </c>
      <c r="D225" s="1218">
        <v>210230803</v>
      </c>
      <c r="E225" s="1208">
        <v>83</v>
      </c>
    </row>
    <row r="226" spans="1:5" ht="16.5" customHeight="1">
      <c r="A226" s="1206" t="b">
        <v>1</v>
      </c>
      <c r="B226" s="1207" t="s">
        <v>4435</v>
      </c>
      <c r="C226" s="1218">
        <v>210220810</v>
      </c>
      <c r="D226" s="1218">
        <v>210230804</v>
      </c>
      <c r="E226" s="1208">
        <v>12</v>
      </c>
    </row>
    <row r="227" spans="1:5" ht="16.5" customHeight="1">
      <c r="A227" s="1206" t="b">
        <v>1</v>
      </c>
      <c r="B227" s="1207" t="s">
        <v>4435</v>
      </c>
      <c r="C227" s="1218">
        <v>210220810</v>
      </c>
      <c r="D227" s="1218">
        <v>210230805</v>
      </c>
      <c r="E227" s="1208">
        <v>5</v>
      </c>
    </row>
    <row r="228" spans="1:5" ht="16.5" customHeight="1">
      <c r="A228" s="1219" t="b">
        <v>1</v>
      </c>
      <c r="B228" s="1220" t="s">
        <v>4436</v>
      </c>
      <c r="C228" s="1222">
        <v>210220811</v>
      </c>
      <c r="D228" s="1222">
        <v>210230804</v>
      </c>
      <c r="E228" s="1221">
        <v>90</v>
      </c>
    </row>
    <row r="229" spans="1:5" ht="16.5" customHeight="1">
      <c r="A229" s="1219" t="b">
        <v>1</v>
      </c>
      <c r="B229" s="1220" t="s">
        <v>4436</v>
      </c>
      <c r="C229" s="1222">
        <v>210220811</v>
      </c>
      <c r="D229" s="1222">
        <v>210230805</v>
      </c>
      <c r="E229" s="1221">
        <v>10</v>
      </c>
    </row>
    <row r="230" spans="1:5" ht="16.5" customHeight="1">
      <c r="A230" s="1206" t="b">
        <v>1</v>
      </c>
      <c r="B230" s="1207" t="s">
        <v>4437</v>
      </c>
      <c r="C230" s="1218">
        <v>210220812</v>
      </c>
      <c r="D230" s="1218">
        <v>210230804</v>
      </c>
      <c r="E230" s="1208">
        <v>83</v>
      </c>
    </row>
    <row r="231" spans="1:5" ht="16.5" customHeight="1">
      <c r="A231" s="1206" t="b">
        <v>1</v>
      </c>
      <c r="B231" s="1207" t="s">
        <v>4437</v>
      </c>
      <c r="C231" s="1218">
        <v>210220812</v>
      </c>
      <c r="D231" s="1218">
        <v>210230805</v>
      </c>
      <c r="E231" s="1208">
        <v>12</v>
      </c>
    </row>
    <row r="232" spans="1:5" ht="16.5" customHeight="1">
      <c r="A232" s="1206" t="b">
        <v>1</v>
      </c>
      <c r="B232" s="1207" t="s">
        <v>4437</v>
      </c>
      <c r="C232" s="1218">
        <v>210220812</v>
      </c>
      <c r="D232" s="1218">
        <v>210230806</v>
      </c>
      <c r="E232" s="1208">
        <v>4</v>
      </c>
    </row>
    <row r="233" spans="1:5" ht="16.5" customHeight="1">
      <c r="A233" s="1206" t="b">
        <v>1</v>
      </c>
      <c r="B233" s="1207" t="s">
        <v>4437</v>
      </c>
      <c r="C233" s="1218">
        <v>210220812</v>
      </c>
      <c r="D233" s="1218">
        <v>210230807</v>
      </c>
      <c r="E233" s="1208">
        <v>1</v>
      </c>
    </row>
    <row r="234" spans="1:5" ht="16.5" customHeight="1">
      <c r="A234" s="1219" t="b">
        <v>1</v>
      </c>
      <c r="B234" s="1220" t="s">
        <v>4438</v>
      </c>
      <c r="C234" s="1222">
        <v>210220813</v>
      </c>
      <c r="D234" s="1222">
        <v>210230805</v>
      </c>
      <c r="E234" s="1221">
        <v>83</v>
      </c>
    </row>
    <row r="235" spans="1:5" ht="16.5" customHeight="1">
      <c r="A235" s="1219" t="b">
        <v>1</v>
      </c>
      <c r="B235" s="1220" t="s">
        <v>4438</v>
      </c>
      <c r="C235" s="1222">
        <v>210220813</v>
      </c>
      <c r="D235" s="1222">
        <v>210230806</v>
      </c>
      <c r="E235" s="1221">
        <v>12</v>
      </c>
    </row>
    <row r="236" spans="1:5" ht="16.5" customHeight="1">
      <c r="A236" s="1219" t="b">
        <v>1</v>
      </c>
      <c r="B236" s="1220" t="s">
        <v>4438</v>
      </c>
      <c r="C236" s="1222">
        <v>210220813</v>
      </c>
      <c r="D236" s="1222">
        <v>210230807</v>
      </c>
      <c r="E236" s="1221">
        <v>5</v>
      </c>
    </row>
    <row r="237" spans="1:5" ht="16.5" customHeight="1">
      <c r="A237" s="1214" t="b">
        <v>1</v>
      </c>
      <c r="B237" s="1215" t="s">
        <v>4439</v>
      </c>
      <c r="C237" s="1175">
        <v>210220901</v>
      </c>
      <c r="D237" s="1175">
        <v>210230901</v>
      </c>
      <c r="E237" s="1216">
        <v>100</v>
      </c>
    </row>
    <row r="238" spans="1:5" ht="16.5" customHeight="1">
      <c r="A238" s="1214" t="b">
        <v>1</v>
      </c>
      <c r="B238" s="1215" t="s">
        <v>4440</v>
      </c>
      <c r="C238" s="1227">
        <v>210220902</v>
      </c>
      <c r="D238" s="1227">
        <v>210230902</v>
      </c>
      <c r="E238" s="1216">
        <v>100</v>
      </c>
    </row>
    <row r="239" spans="1:5" ht="16.5" customHeight="1">
      <c r="A239" s="1214" t="b">
        <v>1</v>
      </c>
      <c r="B239" s="1215" t="s">
        <v>4441</v>
      </c>
      <c r="C239" s="1227">
        <v>210220903</v>
      </c>
      <c r="D239" s="1227">
        <v>210230903</v>
      </c>
      <c r="E239" s="1216">
        <v>100</v>
      </c>
    </row>
    <row r="240" spans="1:5" ht="16.5" customHeight="1">
      <c r="A240" s="1214" t="b">
        <v>1</v>
      </c>
      <c r="B240" s="1215" t="s">
        <v>4442</v>
      </c>
      <c r="C240" s="1227">
        <v>210220904</v>
      </c>
      <c r="D240" s="1227">
        <v>210230904</v>
      </c>
      <c r="E240" s="1216">
        <v>100</v>
      </c>
    </row>
    <row r="241" spans="1:5" ht="16.5" customHeight="1">
      <c r="A241" s="1214" t="b">
        <v>1</v>
      </c>
      <c r="B241" s="1215" t="s">
        <v>4443</v>
      </c>
      <c r="C241" s="1227">
        <v>210220905</v>
      </c>
      <c r="D241" s="1227">
        <v>210230905</v>
      </c>
      <c r="E241" s="1216">
        <v>100</v>
      </c>
    </row>
    <row r="242" spans="1:5" ht="16.5" customHeight="1">
      <c r="A242" s="1214" t="b">
        <v>1</v>
      </c>
      <c r="B242" s="1215" t="s">
        <v>4444</v>
      </c>
      <c r="C242" s="1227">
        <v>210220906</v>
      </c>
      <c r="D242" s="1227">
        <v>210230906</v>
      </c>
      <c r="E242" s="1216">
        <v>100</v>
      </c>
    </row>
    <row r="243" spans="1:5" ht="16.5" customHeight="1">
      <c r="A243" s="1214" t="b">
        <v>1</v>
      </c>
      <c r="B243" s="1215" t="s">
        <v>4445</v>
      </c>
      <c r="C243" s="1227">
        <v>210220907</v>
      </c>
      <c r="D243" s="1227">
        <v>210230907</v>
      </c>
      <c r="E243" s="1216">
        <v>100</v>
      </c>
    </row>
    <row r="244" spans="1:5" ht="16.5" customHeight="1">
      <c r="A244" s="1206" t="b">
        <v>1</v>
      </c>
      <c r="B244" s="1207" t="s">
        <v>4446</v>
      </c>
      <c r="C244" s="1218">
        <v>210220908</v>
      </c>
      <c r="D244" s="1218">
        <v>210230901</v>
      </c>
      <c r="E244" s="1208">
        <v>83</v>
      </c>
    </row>
    <row r="245" spans="1:5" ht="16.5" customHeight="1">
      <c r="A245" s="1206" t="b">
        <v>1</v>
      </c>
      <c r="B245" s="1207" t="s">
        <v>4446</v>
      </c>
      <c r="C245" s="1218">
        <v>210220908</v>
      </c>
      <c r="D245" s="1218">
        <v>210230902</v>
      </c>
      <c r="E245" s="1208">
        <v>12</v>
      </c>
    </row>
    <row r="246" spans="1:5" ht="16.5" customHeight="1">
      <c r="A246" s="1206" t="b">
        <v>1</v>
      </c>
      <c r="B246" s="1207" t="s">
        <v>4446</v>
      </c>
      <c r="C246" s="1218">
        <v>210220908</v>
      </c>
      <c r="D246" s="1218">
        <v>210230903</v>
      </c>
      <c r="E246" s="1208">
        <v>5</v>
      </c>
    </row>
    <row r="247" spans="1:5" ht="16.5" customHeight="1">
      <c r="A247" s="1214" t="b">
        <v>1</v>
      </c>
      <c r="B247" s="1215" t="s">
        <v>4447</v>
      </c>
      <c r="C247" s="1217">
        <v>210220909</v>
      </c>
      <c r="D247" s="1217">
        <v>210230903</v>
      </c>
      <c r="E247" s="1216">
        <v>90</v>
      </c>
    </row>
    <row r="248" spans="1:5" ht="16.5" customHeight="1">
      <c r="A248" s="1214" t="b">
        <v>1</v>
      </c>
      <c r="B248" s="1215" t="s">
        <v>4447</v>
      </c>
      <c r="C248" s="1217">
        <v>210220909</v>
      </c>
      <c r="D248" s="1217">
        <v>210230904</v>
      </c>
      <c r="E248" s="1216">
        <v>10</v>
      </c>
    </row>
    <row r="249" spans="1:5" ht="16.5" customHeight="1">
      <c r="A249" s="1206" t="b">
        <v>1</v>
      </c>
      <c r="B249" s="1207" t="s">
        <v>4448</v>
      </c>
      <c r="C249" s="1218">
        <v>210220910</v>
      </c>
      <c r="D249" s="1218">
        <v>210230903</v>
      </c>
      <c r="E249" s="1208">
        <v>83</v>
      </c>
    </row>
    <row r="250" spans="1:5" ht="16.5" customHeight="1">
      <c r="A250" s="1206" t="b">
        <v>1</v>
      </c>
      <c r="B250" s="1207" t="s">
        <v>4448</v>
      </c>
      <c r="C250" s="1218">
        <v>210220910</v>
      </c>
      <c r="D250" s="1218">
        <v>210230904</v>
      </c>
      <c r="E250" s="1208">
        <v>12</v>
      </c>
    </row>
    <row r="251" spans="1:5" ht="16.5" customHeight="1">
      <c r="A251" s="1206" t="b">
        <v>1</v>
      </c>
      <c r="B251" s="1207" t="s">
        <v>4448</v>
      </c>
      <c r="C251" s="1218">
        <v>210220910</v>
      </c>
      <c r="D251" s="1218">
        <v>210230905</v>
      </c>
      <c r="E251" s="1208">
        <v>5</v>
      </c>
    </row>
    <row r="252" spans="1:5" ht="16.5" customHeight="1">
      <c r="A252" s="1214" t="b">
        <v>1</v>
      </c>
      <c r="B252" s="1215" t="s">
        <v>4449</v>
      </c>
      <c r="C252" s="1217">
        <v>210220911</v>
      </c>
      <c r="D252" s="1217">
        <v>210230904</v>
      </c>
      <c r="E252" s="1216">
        <v>90</v>
      </c>
    </row>
    <row r="253" spans="1:5" ht="16.5" customHeight="1">
      <c r="A253" s="1214" t="b">
        <v>1</v>
      </c>
      <c r="B253" s="1215" t="s">
        <v>4449</v>
      </c>
      <c r="C253" s="1217">
        <v>210220911</v>
      </c>
      <c r="D253" s="1217">
        <v>210230905</v>
      </c>
      <c r="E253" s="1216">
        <v>10</v>
      </c>
    </row>
    <row r="254" spans="1:5" ht="16.5" customHeight="1">
      <c r="A254" s="1206" t="b">
        <v>1</v>
      </c>
      <c r="B254" s="1207" t="s">
        <v>4450</v>
      </c>
      <c r="C254" s="1218">
        <v>210220912</v>
      </c>
      <c r="D254" s="1218">
        <v>210230904</v>
      </c>
      <c r="E254" s="1208">
        <v>83</v>
      </c>
    </row>
    <row r="255" spans="1:5" ht="16.5" customHeight="1">
      <c r="A255" s="1206" t="b">
        <v>1</v>
      </c>
      <c r="B255" s="1207" t="s">
        <v>4450</v>
      </c>
      <c r="C255" s="1218">
        <v>210220912</v>
      </c>
      <c r="D255" s="1218">
        <v>210230905</v>
      </c>
      <c r="E255" s="1208">
        <v>12</v>
      </c>
    </row>
    <row r="256" spans="1:5" ht="16.5" customHeight="1">
      <c r="A256" s="1206" t="b">
        <v>1</v>
      </c>
      <c r="B256" s="1207" t="s">
        <v>4450</v>
      </c>
      <c r="C256" s="1218">
        <v>210220912</v>
      </c>
      <c r="D256" s="1218">
        <v>210230906</v>
      </c>
      <c r="E256" s="1208">
        <v>4</v>
      </c>
    </row>
    <row r="257" spans="1:5" ht="16.5" customHeight="1">
      <c r="A257" s="1206" t="b">
        <v>1</v>
      </c>
      <c r="B257" s="1207" t="s">
        <v>4450</v>
      </c>
      <c r="C257" s="1218">
        <v>210220912</v>
      </c>
      <c r="D257" s="1218">
        <v>210230907</v>
      </c>
      <c r="E257" s="1208">
        <v>1</v>
      </c>
    </row>
    <row r="258" spans="1:5" ht="16.5" customHeight="1">
      <c r="A258" s="1214" t="b">
        <v>1</v>
      </c>
      <c r="B258" s="1215" t="s">
        <v>4451</v>
      </c>
      <c r="C258" s="1217">
        <v>210220913</v>
      </c>
      <c r="D258" s="1217">
        <v>210230905</v>
      </c>
      <c r="E258" s="1216">
        <v>83</v>
      </c>
    </row>
    <row r="259" spans="1:5" ht="16.5" customHeight="1">
      <c r="A259" s="1214" t="b">
        <v>1</v>
      </c>
      <c r="B259" s="1215" t="s">
        <v>4451</v>
      </c>
      <c r="C259" s="1217">
        <v>210220913</v>
      </c>
      <c r="D259" s="1217">
        <v>210230906</v>
      </c>
      <c r="E259" s="1216">
        <v>12</v>
      </c>
    </row>
    <row r="260" spans="1:5" ht="16.5" customHeight="1">
      <c r="A260" s="1214" t="b">
        <v>1</v>
      </c>
      <c r="B260" s="1215" t="s">
        <v>4451</v>
      </c>
      <c r="C260" s="1217">
        <v>210220913</v>
      </c>
      <c r="D260" s="1217">
        <v>210230907</v>
      </c>
      <c r="E260" s="1216">
        <v>5</v>
      </c>
    </row>
    <row r="261" spans="1:5" ht="16.5" customHeight="1">
      <c r="A261" s="1219" t="b">
        <v>1</v>
      </c>
      <c r="B261" s="1220" t="s">
        <v>4452</v>
      </c>
      <c r="C261" s="1175">
        <v>210221001</v>
      </c>
      <c r="D261" s="1228">
        <v>210231001</v>
      </c>
      <c r="E261" s="1221">
        <v>100</v>
      </c>
    </row>
    <row r="262" spans="1:5" ht="16.5" customHeight="1">
      <c r="A262" s="1219" t="b">
        <v>1</v>
      </c>
      <c r="B262" s="1220" t="s">
        <v>4453</v>
      </c>
      <c r="C262" s="1222">
        <v>210221002</v>
      </c>
      <c r="D262" s="1222">
        <v>210231002</v>
      </c>
      <c r="E262" s="1221">
        <v>100</v>
      </c>
    </row>
    <row r="263" spans="1:5" ht="16.5" customHeight="1">
      <c r="A263" s="1219" t="b">
        <v>1</v>
      </c>
      <c r="B263" s="1220" t="s">
        <v>4454</v>
      </c>
      <c r="C263" s="1222">
        <v>210221003</v>
      </c>
      <c r="D263" s="1222">
        <v>210231003</v>
      </c>
      <c r="E263" s="1221">
        <v>100</v>
      </c>
    </row>
    <row r="264" spans="1:5" ht="16.5" customHeight="1">
      <c r="A264" s="1219" t="b">
        <v>1</v>
      </c>
      <c r="B264" s="1220" t="s">
        <v>4455</v>
      </c>
      <c r="C264" s="1222">
        <v>210221004</v>
      </c>
      <c r="D264" s="1222">
        <v>210231004</v>
      </c>
      <c r="E264" s="1221">
        <v>100</v>
      </c>
    </row>
    <row r="265" spans="1:5" ht="16.5" customHeight="1">
      <c r="A265" s="1219" t="b">
        <v>1</v>
      </c>
      <c r="B265" s="1220" t="s">
        <v>4456</v>
      </c>
      <c r="C265" s="1222">
        <v>210221005</v>
      </c>
      <c r="D265" s="1222">
        <v>210231005</v>
      </c>
      <c r="E265" s="1221">
        <v>100</v>
      </c>
    </row>
    <row r="266" spans="1:5" ht="16.5" customHeight="1">
      <c r="A266" s="1219" t="b">
        <v>1</v>
      </c>
      <c r="B266" s="1220" t="s">
        <v>4457</v>
      </c>
      <c r="C266" s="1222">
        <v>210221006</v>
      </c>
      <c r="D266" s="1222">
        <v>210231006</v>
      </c>
      <c r="E266" s="1221">
        <v>100</v>
      </c>
    </row>
    <row r="267" spans="1:5" ht="16.5" customHeight="1">
      <c r="A267" s="1219" t="b">
        <v>1</v>
      </c>
      <c r="B267" s="1220" t="s">
        <v>4458</v>
      </c>
      <c r="C267" s="1222">
        <v>210221007</v>
      </c>
      <c r="D267" s="1222">
        <v>210231007</v>
      </c>
      <c r="E267" s="1221">
        <v>100</v>
      </c>
    </row>
    <row r="268" spans="1:5" ht="16.5" customHeight="1">
      <c r="A268" s="1206" t="b">
        <v>1</v>
      </c>
      <c r="B268" s="1207" t="s">
        <v>4459</v>
      </c>
      <c r="C268" s="1218">
        <v>210221008</v>
      </c>
      <c r="D268" s="1218">
        <v>210231001</v>
      </c>
      <c r="E268" s="1208">
        <v>83</v>
      </c>
    </row>
    <row r="269" spans="1:5" ht="16.5" customHeight="1">
      <c r="A269" s="1206" t="b">
        <v>1</v>
      </c>
      <c r="B269" s="1207" t="s">
        <v>4459</v>
      </c>
      <c r="C269" s="1218">
        <v>210221008</v>
      </c>
      <c r="D269" s="1218">
        <v>210231002</v>
      </c>
      <c r="E269" s="1208">
        <v>12</v>
      </c>
    </row>
    <row r="270" spans="1:5" ht="16.5" customHeight="1">
      <c r="A270" s="1206" t="b">
        <v>1</v>
      </c>
      <c r="B270" s="1207" t="s">
        <v>4459</v>
      </c>
      <c r="C270" s="1218">
        <v>210221008</v>
      </c>
      <c r="D270" s="1218">
        <v>210231003</v>
      </c>
      <c r="E270" s="1208">
        <v>5</v>
      </c>
    </row>
    <row r="271" spans="1:5" ht="16.5" customHeight="1">
      <c r="A271" s="1219" t="b">
        <v>1</v>
      </c>
      <c r="B271" s="1220" t="s">
        <v>4460</v>
      </c>
      <c r="C271" s="1222">
        <v>210221009</v>
      </c>
      <c r="D271" s="1222">
        <v>210231003</v>
      </c>
      <c r="E271" s="1221">
        <v>90</v>
      </c>
    </row>
    <row r="272" spans="1:5" ht="16.5" customHeight="1">
      <c r="A272" s="1219" t="b">
        <v>1</v>
      </c>
      <c r="B272" s="1220" t="s">
        <v>4460</v>
      </c>
      <c r="C272" s="1222">
        <v>210221009</v>
      </c>
      <c r="D272" s="1222">
        <v>210231004</v>
      </c>
      <c r="E272" s="1221">
        <v>10</v>
      </c>
    </row>
    <row r="273" spans="1:5" ht="16.5" customHeight="1">
      <c r="A273" s="1206" t="b">
        <v>1</v>
      </c>
      <c r="B273" s="1207" t="s">
        <v>4461</v>
      </c>
      <c r="C273" s="1218">
        <v>210221010</v>
      </c>
      <c r="D273" s="1218">
        <v>210231003</v>
      </c>
      <c r="E273" s="1208">
        <v>83</v>
      </c>
    </row>
    <row r="274" spans="1:5" ht="16.5" customHeight="1">
      <c r="A274" s="1206" t="b">
        <v>1</v>
      </c>
      <c r="B274" s="1207" t="s">
        <v>4461</v>
      </c>
      <c r="C274" s="1218">
        <v>210221010</v>
      </c>
      <c r="D274" s="1218">
        <v>210231004</v>
      </c>
      <c r="E274" s="1208">
        <v>12</v>
      </c>
    </row>
    <row r="275" spans="1:5" ht="16.5" customHeight="1">
      <c r="A275" s="1206" t="b">
        <v>1</v>
      </c>
      <c r="B275" s="1207" t="s">
        <v>4461</v>
      </c>
      <c r="C275" s="1218">
        <v>210221010</v>
      </c>
      <c r="D275" s="1218">
        <v>210231005</v>
      </c>
      <c r="E275" s="1208">
        <v>5</v>
      </c>
    </row>
    <row r="276" spans="1:5" ht="16.5" customHeight="1">
      <c r="A276" s="1219" t="b">
        <v>1</v>
      </c>
      <c r="B276" s="1220" t="s">
        <v>4462</v>
      </c>
      <c r="C276" s="1222">
        <v>210221011</v>
      </c>
      <c r="D276" s="1222">
        <v>210231004</v>
      </c>
      <c r="E276" s="1221">
        <v>90</v>
      </c>
    </row>
    <row r="277" spans="1:5" ht="16.5" customHeight="1">
      <c r="A277" s="1219" t="b">
        <v>1</v>
      </c>
      <c r="B277" s="1220" t="s">
        <v>4462</v>
      </c>
      <c r="C277" s="1222">
        <v>210221011</v>
      </c>
      <c r="D277" s="1222">
        <v>210231005</v>
      </c>
      <c r="E277" s="1221">
        <v>10</v>
      </c>
    </row>
    <row r="278" spans="1:5" ht="16.5" customHeight="1">
      <c r="A278" s="1206" t="b">
        <v>1</v>
      </c>
      <c r="B278" s="1207" t="s">
        <v>4463</v>
      </c>
      <c r="C278" s="1218">
        <v>210221012</v>
      </c>
      <c r="D278" s="1218">
        <v>210231004</v>
      </c>
      <c r="E278" s="1208">
        <v>83</v>
      </c>
    </row>
    <row r="279" spans="1:5" ht="16.5" customHeight="1">
      <c r="A279" s="1206" t="b">
        <v>1</v>
      </c>
      <c r="B279" s="1207" t="s">
        <v>4463</v>
      </c>
      <c r="C279" s="1218">
        <v>210221012</v>
      </c>
      <c r="D279" s="1218">
        <v>210231005</v>
      </c>
      <c r="E279" s="1208">
        <v>12</v>
      </c>
    </row>
    <row r="280" spans="1:5" ht="16.5" customHeight="1">
      <c r="A280" s="1206" t="b">
        <v>1</v>
      </c>
      <c r="B280" s="1207" t="s">
        <v>4463</v>
      </c>
      <c r="C280" s="1218">
        <v>210221012</v>
      </c>
      <c r="D280" s="1218">
        <v>210231006</v>
      </c>
      <c r="E280" s="1208">
        <v>4</v>
      </c>
    </row>
    <row r="281" spans="1:5" ht="16.5" customHeight="1">
      <c r="A281" s="1206" t="b">
        <v>1</v>
      </c>
      <c r="B281" s="1207" t="s">
        <v>4463</v>
      </c>
      <c r="C281" s="1218">
        <v>210221012</v>
      </c>
      <c r="D281" s="1218">
        <v>210231007</v>
      </c>
      <c r="E281" s="1208">
        <v>1</v>
      </c>
    </row>
    <row r="282" spans="1:5" ht="16.5" customHeight="1">
      <c r="A282" s="1219" t="b">
        <v>1</v>
      </c>
      <c r="B282" s="1220" t="s">
        <v>4464</v>
      </c>
      <c r="C282" s="1222">
        <v>210221013</v>
      </c>
      <c r="D282" s="1222">
        <v>210231005</v>
      </c>
      <c r="E282" s="1221">
        <v>83</v>
      </c>
    </row>
    <row r="283" spans="1:5" ht="16.5" customHeight="1">
      <c r="A283" s="1219" t="b">
        <v>1</v>
      </c>
      <c r="B283" s="1220" t="s">
        <v>4464</v>
      </c>
      <c r="C283" s="1222">
        <v>210221013</v>
      </c>
      <c r="D283" s="1222">
        <v>210231006</v>
      </c>
      <c r="E283" s="1221">
        <v>12</v>
      </c>
    </row>
    <row r="284" spans="1:5" ht="16.5" customHeight="1">
      <c r="A284" s="1219" t="b">
        <v>1</v>
      </c>
      <c r="B284" s="1220" t="s">
        <v>4464</v>
      </c>
      <c r="C284" s="1222">
        <v>210221013</v>
      </c>
      <c r="D284" s="1222">
        <v>210231007</v>
      </c>
      <c r="E284" s="1221">
        <v>5</v>
      </c>
    </row>
    <row r="285" spans="1:5" ht="16.5" customHeight="1">
      <c r="A285" s="1214" t="b">
        <v>1</v>
      </c>
      <c r="B285" s="1215" t="s">
        <v>4465</v>
      </c>
      <c r="C285" s="1175">
        <v>210221101</v>
      </c>
      <c r="D285" s="1228">
        <v>210231101</v>
      </c>
      <c r="E285" s="1216">
        <v>100</v>
      </c>
    </row>
    <row r="286" spans="1:5" ht="16.5" customHeight="1">
      <c r="A286" s="1214" t="b">
        <v>1</v>
      </c>
      <c r="B286" s="1215" t="s">
        <v>4466</v>
      </c>
      <c r="C286" s="1227">
        <v>210221102</v>
      </c>
      <c r="D286" s="1227">
        <v>210231102</v>
      </c>
      <c r="E286" s="1216">
        <v>100</v>
      </c>
    </row>
    <row r="287" spans="1:5" ht="16.5" customHeight="1">
      <c r="A287" s="1214" t="b">
        <v>1</v>
      </c>
      <c r="B287" s="1215" t="s">
        <v>4467</v>
      </c>
      <c r="C287" s="1227">
        <v>210221103</v>
      </c>
      <c r="D287" s="1227">
        <v>210231103</v>
      </c>
      <c r="E287" s="1216">
        <v>100</v>
      </c>
    </row>
    <row r="288" spans="1:5" ht="16.5" customHeight="1">
      <c r="A288" s="1214" t="b">
        <v>1</v>
      </c>
      <c r="B288" s="1215" t="s">
        <v>4468</v>
      </c>
      <c r="C288" s="1227">
        <v>210221104</v>
      </c>
      <c r="D288" s="1227">
        <v>210231104</v>
      </c>
      <c r="E288" s="1216">
        <v>100</v>
      </c>
    </row>
    <row r="289" spans="1:5" ht="16.5" customHeight="1">
      <c r="A289" s="1214" t="b">
        <v>1</v>
      </c>
      <c r="B289" s="1215" t="s">
        <v>4469</v>
      </c>
      <c r="C289" s="1227">
        <v>210221105</v>
      </c>
      <c r="D289" s="1227">
        <v>210231105</v>
      </c>
      <c r="E289" s="1216">
        <v>100</v>
      </c>
    </row>
    <row r="290" spans="1:5" ht="16.5" customHeight="1">
      <c r="A290" s="1214" t="b">
        <v>1</v>
      </c>
      <c r="B290" s="1215" t="s">
        <v>4470</v>
      </c>
      <c r="C290" s="1227">
        <v>210221106</v>
      </c>
      <c r="D290" s="1227">
        <v>210231106</v>
      </c>
      <c r="E290" s="1216">
        <v>100</v>
      </c>
    </row>
    <row r="291" spans="1:5" ht="16.5" customHeight="1">
      <c r="A291" s="1214" t="b">
        <v>1</v>
      </c>
      <c r="B291" s="1215" t="s">
        <v>4471</v>
      </c>
      <c r="C291" s="1227">
        <v>210221107</v>
      </c>
      <c r="D291" s="1227">
        <v>210231107</v>
      </c>
      <c r="E291" s="1216">
        <v>100</v>
      </c>
    </row>
    <row r="292" spans="1:5" ht="16.5" customHeight="1">
      <c r="A292" s="1206" t="b">
        <v>1</v>
      </c>
      <c r="B292" s="1207" t="s">
        <v>4472</v>
      </c>
      <c r="C292" s="1218">
        <v>210221108</v>
      </c>
      <c r="D292" s="1218">
        <v>210231101</v>
      </c>
      <c r="E292" s="1208">
        <v>83</v>
      </c>
    </row>
    <row r="293" spans="1:5" ht="16.5" customHeight="1">
      <c r="A293" s="1206" t="b">
        <v>1</v>
      </c>
      <c r="B293" s="1207" t="s">
        <v>4472</v>
      </c>
      <c r="C293" s="1218">
        <v>210221108</v>
      </c>
      <c r="D293" s="1218">
        <v>210231102</v>
      </c>
      <c r="E293" s="1208">
        <v>12</v>
      </c>
    </row>
    <row r="294" spans="1:5" ht="16.5" customHeight="1">
      <c r="A294" s="1206" t="b">
        <v>1</v>
      </c>
      <c r="B294" s="1207" t="s">
        <v>4472</v>
      </c>
      <c r="C294" s="1218">
        <v>210221108</v>
      </c>
      <c r="D294" s="1218">
        <v>210231103</v>
      </c>
      <c r="E294" s="1208">
        <v>5</v>
      </c>
    </row>
    <row r="295" spans="1:5" ht="16.5" customHeight="1">
      <c r="A295" s="1214" t="b">
        <v>1</v>
      </c>
      <c r="B295" s="1215" t="s">
        <v>4473</v>
      </c>
      <c r="C295" s="1217">
        <v>210221109</v>
      </c>
      <c r="D295" s="1217">
        <v>210231103</v>
      </c>
      <c r="E295" s="1216">
        <v>90</v>
      </c>
    </row>
    <row r="296" spans="1:5" ht="16.5" customHeight="1">
      <c r="A296" s="1214" t="b">
        <v>1</v>
      </c>
      <c r="B296" s="1215" t="s">
        <v>4473</v>
      </c>
      <c r="C296" s="1217">
        <v>210221109</v>
      </c>
      <c r="D296" s="1217">
        <v>210231104</v>
      </c>
      <c r="E296" s="1216">
        <v>10</v>
      </c>
    </row>
    <row r="297" spans="1:5" ht="16.5" customHeight="1">
      <c r="A297" s="1206" t="b">
        <v>1</v>
      </c>
      <c r="B297" s="1207" t="s">
        <v>4474</v>
      </c>
      <c r="C297" s="1218">
        <v>210221110</v>
      </c>
      <c r="D297" s="1218">
        <v>210231103</v>
      </c>
      <c r="E297" s="1208">
        <v>83</v>
      </c>
    </row>
    <row r="298" spans="1:5" ht="16.5" customHeight="1">
      <c r="A298" s="1206" t="b">
        <v>1</v>
      </c>
      <c r="B298" s="1207" t="s">
        <v>4474</v>
      </c>
      <c r="C298" s="1218">
        <v>210221110</v>
      </c>
      <c r="D298" s="1218">
        <v>210231104</v>
      </c>
      <c r="E298" s="1208">
        <v>12</v>
      </c>
    </row>
    <row r="299" spans="1:5" ht="16.5" customHeight="1">
      <c r="A299" s="1206" t="b">
        <v>1</v>
      </c>
      <c r="B299" s="1207" t="s">
        <v>4474</v>
      </c>
      <c r="C299" s="1218">
        <v>210221110</v>
      </c>
      <c r="D299" s="1218">
        <v>210231105</v>
      </c>
      <c r="E299" s="1208">
        <v>5</v>
      </c>
    </row>
    <row r="300" spans="1:5" ht="16.5" customHeight="1">
      <c r="A300" s="1214" t="b">
        <v>1</v>
      </c>
      <c r="B300" s="1215" t="s">
        <v>4475</v>
      </c>
      <c r="C300" s="1217">
        <v>210221111</v>
      </c>
      <c r="D300" s="1217">
        <v>210231104</v>
      </c>
      <c r="E300" s="1216">
        <v>90</v>
      </c>
    </row>
    <row r="301" spans="1:5" ht="16.5" customHeight="1">
      <c r="A301" s="1214" t="b">
        <v>1</v>
      </c>
      <c r="B301" s="1215" t="s">
        <v>4475</v>
      </c>
      <c r="C301" s="1217">
        <v>210221111</v>
      </c>
      <c r="D301" s="1217">
        <v>210231105</v>
      </c>
      <c r="E301" s="1216">
        <v>10</v>
      </c>
    </row>
    <row r="302" spans="1:5" ht="16.5" customHeight="1">
      <c r="A302" s="1206" t="b">
        <v>1</v>
      </c>
      <c r="B302" s="1207" t="s">
        <v>4476</v>
      </c>
      <c r="C302" s="1218">
        <v>210221112</v>
      </c>
      <c r="D302" s="1218">
        <v>210231104</v>
      </c>
      <c r="E302" s="1208">
        <v>83</v>
      </c>
    </row>
    <row r="303" spans="1:5" ht="16.5" customHeight="1">
      <c r="A303" s="1206" t="b">
        <v>1</v>
      </c>
      <c r="B303" s="1207" t="s">
        <v>4476</v>
      </c>
      <c r="C303" s="1218">
        <v>210221112</v>
      </c>
      <c r="D303" s="1218">
        <v>210231105</v>
      </c>
      <c r="E303" s="1208">
        <v>12</v>
      </c>
    </row>
    <row r="304" spans="1:5" ht="16.5" customHeight="1">
      <c r="A304" s="1206" t="b">
        <v>1</v>
      </c>
      <c r="B304" s="1207" t="s">
        <v>4476</v>
      </c>
      <c r="C304" s="1218">
        <v>210221112</v>
      </c>
      <c r="D304" s="1218">
        <v>210231106</v>
      </c>
      <c r="E304" s="1208">
        <v>4</v>
      </c>
    </row>
    <row r="305" spans="1:5" ht="16.5" customHeight="1">
      <c r="A305" s="1206" t="b">
        <v>1</v>
      </c>
      <c r="B305" s="1207" t="s">
        <v>4476</v>
      </c>
      <c r="C305" s="1218">
        <v>210221112</v>
      </c>
      <c r="D305" s="1218">
        <v>210231107</v>
      </c>
      <c r="E305" s="1208">
        <v>1</v>
      </c>
    </row>
    <row r="306" spans="1:5" ht="16.5" customHeight="1">
      <c r="A306" s="1214" t="b">
        <v>1</v>
      </c>
      <c r="B306" s="1215" t="s">
        <v>4477</v>
      </c>
      <c r="C306" s="1217">
        <v>210221113</v>
      </c>
      <c r="D306" s="1217">
        <v>210231105</v>
      </c>
      <c r="E306" s="1216">
        <v>83</v>
      </c>
    </row>
    <row r="307" spans="1:5" ht="16.5" customHeight="1">
      <c r="A307" s="1214" t="b">
        <v>1</v>
      </c>
      <c r="B307" s="1215" t="s">
        <v>4477</v>
      </c>
      <c r="C307" s="1217">
        <v>210221113</v>
      </c>
      <c r="D307" s="1217">
        <v>210231106</v>
      </c>
      <c r="E307" s="1216">
        <v>12</v>
      </c>
    </row>
    <row r="308" spans="1:5" ht="16.5" customHeight="1">
      <c r="A308" s="1214" t="b">
        <v>1</v>
      </c>
      <c r="B308" s="1215" t="s">
        <v>4477</v>
      </c>
      <c r="C308" s="1217">
        <v>210221113</v>
      </c>
      <c r="D308" s="1217">
        <v>210231107</v>
      </c>
      <c r="E308" s="1216">
        <v>5</v>
      </c>
    </row>
    <row r="309" spans="1:5" ht="16.5" customHeight="1">
      <c r="A309" s="1219" t="b">
        <v>1</v>
      </c>
      <c r="B309" s="1220" t="s">
        <v>4478</v>
      </c>
      <c r="C309" s="1175">
        <v>210221201</v>
      </c>
      <c r="D309" s="1228">
        <v>210231201</v>
      </c>
      <c r="E309" s="1221">
        <v>100</v>
      </c>
    </row>
    <row r="310" spans="1:5" ht="16.5" customHeight="1">
      <c r="A310" s="1219" t="b">
        <v>1</v>
      </c>
      <c r="B310" s="1220" t="s">
        <v>4479</v>
      </c>
      <c r="C310" s="1222">
        <v>210221202</v>
      </c>
      <c r="D310" s="1222">
        <v>210231202</v>
      </c>
      <c r="E310" s="1221">
        <v>100</v>
      </c>
    </row>
    <row r="311" spans="1:5" ht="16.5" customHeight="1">
      <c r="A311" s="1219" t="b">
        <v>1</v>
      </c>
      <c r="B311" s="1220" t="s">
        <v>4480</v>
      </c>
      <c r="C311" s="1222">
        <v>210221203</v>
      </c>
      <c r="D311" s="1222">
        <v>210231203</v>
      </c>
      <c r="E311" s="1221">
        <v>100</v>
      </c>
    </row>
    <row r="312" spans="1:5" ht="16.5" customHeight="1">
      <c r="A312" s="1219" t="b">
        <v>1</v>
      </c>
      <c r="B312" s="1220" t="s">
        <v>4481</v>
      </c>
      <c r="C312" s="1222">
        <v>210221204</v>
      </c>
      <c r="D312" s="1222">
        <v>210231204</v>
      </c>
      <c r="E312" s="1221">
        <v>100</v>
      </c>
    </row>
    <row r="313" spans="1:5" ht="16.5" customHeight="1">
      <c r="A313" s="1219" t="b">
        <v>1</v>
      </c>
      <c r="B313" s="1220" t="s">
        <v>4482</v>
      </c>
      <c r="C313" s="1222">
        <v>210221205</v>
      </c>
      <c r="D313" s="1222">
        <v>210231205</v>
      </c>
      <c r="E313" s="1221">
        <v>100</v>
      </c>
    </row>
    <row r="314" spans="1:5" ht="16.5" customHeight="1">
      <c r="A314" s="1219" t="b">
        <v>1</v>
      </c>
      <c r="B314" s="1220" t="s">
        <v>4483</v>
      </c>
      <c r="C314" s="1222">
        <v>210221206</v>
      </c>
      <c r="D314" s="1222">
        <v>210231206</v>
      </c>
      <c r="E314" s="1221">
        <v>100</v>
      </c>
    </row>
    <row r="315" spans="1:5" ht="16.5" customHeight="1">
      <c r="A315" s="1219" t="b">
        <v>1</v>
      </c>
      <c r="B315" s="1220" t="s">
        <v>4484</v>
      </c>
      <c r="C315" s="1222">
        <v>210221207</v>
      </c>
      <c r="D315" s="1222">
        <v>210231207</v>
      </c>
      <c r="E315" s="1221">
        <v>100</v>
      </c>
    </row>
    <row r="316" spans="1:5" ht="16.5" customHeight="1">
      <c r="A316" s="1206" t="b">
        <v>1</v>
      </c>
      <c r="B316" s="1207" t="s">
        <v>4485</v>
      </c>
      <c r="C316" s="1218">
        <v>210221208</v>
      </c>
      <c r="D316" s="1218">
        <v>210231201</v>
      </c>
      <c r="E316" s="1208">
        <v>83</v>
      </c>
    </row>
    <row r="317" spans="1:5" ht="16.5" customHeight="1">
      <c r="A317" s="1206" t="b">
        <v>1</v>
      </c>
      <c r="B317" s="1207" t="s">
        <v>4485</v>
      </c>
      <c r="C317" s="1218">
        <v>210221208</v>
      </c>
      <c r="D317" s="1218">
        <v>210231202</v>
      </c>
      <c r="E317" s="1208">
        <v>12</v>
      </c>
    </row>
    <row r="318" spans="1:5" ht="16.5" customHeight="1">
      <c r="A318" s="1206" t="b">
        <v>1</v>
      </c>
      <c r="B318" s="1207" t="s">
        <v>4485</v>
      </c>
      <c r="C318" s="1218">
        <v>210221208</v>
      </c>
      <c r="D318" s="1218">
        <v>210231203</v>
      </c>
      <c r="E318" s="1208">
        <v>5</v>
      </c>
    </row>
    <row r="319" spans="1:5" ht="16.5" customHeight="1">
      <c r="A319" s="1219" t="b">
        <v>1</v>
      </c>
      <c r="B319" s="1220" t="s">
        <v>4486</v>
      </c>
      <c r="C319" s="1222">
        <v>210221209</v>
      </c>
      <c r="D319" s="1222">
        <v>210231203</v>
      </c>
      <c r="E319" s="1221">
        <v>90</v>
      </c>
    </row>
    <row r="320" spans="1:5" ht="16.5" customHeight="1">
      <c r="A320" s="1219" t="b">
        <v>1</v>
      </c>
      <c r="B320" s="1220" t="s">
        <v>4486</v>
      </c>
      <c r="C320" s="1222">
        <v>210221209</v>
      </c>
      <c r="D320" s="1222">
        <v>210231204</v>
      </c>
      <c r="E320" s="1221">
        <v>10</v>
      </c>
    </row>
    <row r="321" spans="1:5" ht="16.5" customHeight="1">
      <c r="A321" s="1206" t="b">
        <v>1</v>
      </c>
      <c r="B321" s="1207" t="s">
        <v>4487</v>
      </c>
      <c r="C321" s="1218">
        <v>210221210</v>
      </c>
      <c r="D321" s="1218">
        <v>210231203</v>
      </c>
      <c r="E321" s="1208">
        <v>83</v>
      </c>
    </row>
    <row r="322" spans="1:5" ht="16.5" customHeight="1">
      <c r="A322" s="1206" t="b">
        <v>1</v>
      </c>
      <c r="B322" s="1207" t="s">
        <v>4487</v>
      </c>
      <c r="C322" s="1218">
        <v>210221210</v>
      </c>
      <c r="D322" s="1218">
        <v>210231204</v>
      </c>
      <c r="E322" s="1208">
        <v>12</v>
      </c>
    </row>
    <row r="323" spans="1:5" ht="16.5" customHeight="1">
      <c r="A323" s="1206" t="b">
        <v>1</v>
      </c>
      <c r="B323" s="1207" t="s">
        <v>4487</v>
      </c>
      <c r="C323" s="1218">
        <v>210221210</v>
      </c>
      <c r="D323" s="1218">
        <v>210231205</v>
      </c>
      <c r="E323" s="1208">
        <v>5</v>
      </c>
    </row>
    <row r="324" spans="1:5" ht="16.5" customHeight="1">
      <c r="A324" s="1219" t="b">
        <v>1</v>
      </c>
      <c r="B324" s="1220" t="s">
        <v>4488</v>
      </c>
      <c r="C324" s="1222">
        <v>210221211</v>
      </c>
      <c r="D324" s="1222">
        <v>210231204</v>
      </c>
      <c r="E324" s="1221">
        <v>90</v>
      </c>
    </row>
    <row r="325" spans="1:5" ht="16.5" customHeight="1">
      <c r="A325" s="1219" t="b">
        <v>1</v>
      </c>
      <c r="B325" s="1220" t="s">
        <v>4488</v>
      </c>
      <c r="C325" s="1222">
        <v>210221211</v>
      </c>
      <c r="D325" s="1222">
        <v>210231205</v>
      </c>
      <c r="E325" s="1221">
        <v>10</v>
      </c>
    </row>
    <row r="326" spans="1:5" ht="16.5" customHeight="1">
      <c r="A326" s="1206" t="b">
        <v>1</v>
      </c>
      <c r="B326" s="1207" t="s">
        <v>4489</v>
      </c>
      <c r="C326" s="1218">
        <v>210221212</v>
      </c>
      <c r="D326" s="1218">
        <v>210231204</v>
      </c>
      <c r="E326" s="1208">
        <v>83</v>
      </c>
    </row>
    <row r="327" spans="1:5" ht="16.5" customHeight="1">
      <c r="A327" s="1206" t="b">
        <v>1</v>
      </c>
      <c r="B327" s="1207" t="s">
        <v>4489</v>
      </c>
      <c r="C327" s="1218">
        <v>210221212</v>
      </c>
      <c r="D327" s="1218">
        <v>210231205</v>
      </c>
      <c r="E327" s="1208">
        <v>12</v>
      </c>
    </row>
    <row r="328" spans="1:5" ht="16.5" customHeight="1">
      <c r="A328" s="1206" t="b">
        <v>1</v>
      </c>
      <c r="B328" s="1207" t="s">
        <v>4489</v>
      </c>
      <c r="C328" s="1218">
        <v>210221212</v>
      </c>
      <c r="D328" s="1218">
        <v>210231206</v>
      </c>
      <c r="E328" s="1208">
        <v>4</v>
      </c>
    </row>
    <row r="329" spans="1:5" ht="16.5" customHeight="1">
      <c r="A329" s="1206" t="b">
        <v>1</v>
      </c>
      <c r="B329" s="1207" t="s">
        <v>4489</v>
      </c>
      <c r="C329" s="1218">
        <v>210221212</v>
      </c>
      <c r="D329" s="1218">
        <v>210231207</v>
      </c>
      <c r="E329" s="1208">
        <v>1</v>
      </c>
    </row>
    <row r="330" spans="1:5" ht="16.5" customHeight="1">
      <c r="A330" s="1219" t="b">
        <v>1</v>
      </c>
      <c r="B330" s="1220" t="s">
        <v>4490</v>
      </c>
      <c r="C330" s="1222">
        <v>210221213</v>
      </c>
      <c r="D330" s="1222">
        <v>210231205</v>
      </c>
      <c r="E330" s="1221">
        <v>83</v>
      </c>
    </row>
    <row r="331" spans="1:5" ht="16.5" customHeight="1">
      <c r="A331" s="1219" t="b">
        <v>1</v>
      </c>
      <c r="B331" s="1220" t="s">
        <v>4490</v>
      </c>
      <c r="C331" s="1222">
        <v>210221213</v>
      </c>
      <c r="D331" s="1222">
        <v>210231206</v>
      </c>
      <c r="E331" s="1221">
        <v>12</v>
      </c>
    </row>
    <row r="332" spans="1:5" ht="16.5" customHeight="1">
      <c r="A332" s="1219" t="b">
        <v>1</v>
      </c>
      <c r="B332" s="1220" t="s">
        <v>4490</v>
      </c>
      <c r="C332" s="1222">
        <v>210221213</v>
      </c>
      <c r="D332" s="1222">
        <v>210231207</v>
      </c>
      <c r="E332" s="1221">
        <v>5</v>
      </c>
    </row>
    <row r="333" spans="1:5" ht="16.5" customHeight="1">
      <c r="A333" s="1214" t="b">
        <v>1</v>
      </c>
      <c r="B333" s="1215" t="s">
        <v>4491</v>
      </c>
      <c r="C333" s="1175">
        <v>210221301</v>
      </c>
      <c r="D333" s="1175">
        <v>210231301</v>
      </c>
      <c r="E333" s="1216">
        <v>100</v>
      </c>
    </row>
    <row r="334" spans="1:5" ht="16.5" customHeight="1">
      <c r="A334" s="1214" t="b">
        <v>1</v>
      </c>
      <c r="B334" s="1215" t="s">
        <v>4492</v>
      </c>
      <c r="C334" s="1227">
        <v>210221302</v>
      </c>
      <c r="D334" s="1227">
        <v>210231302</v>
      </c>
      <c r="E334" s="1216">
        <v>100</v>
      </c>
    </row>
    <row r="335" spans="1:5" ht="16.5" customHeight="1">
      <c r="A335" s="1214" t="b">
        <v>1</v>
      </c>
      <c r="B335" s="1215" t="s">
        <v>4493</v>
      </c>
      <c r="C335" s="1227">
        <v>210221303</v>
      </c>
      <c r="D335" s="1227">
        <v>210231303</v>
      </c>
      <c r="E335" s="1216">
        <v>100</v>
      </c>
    </row>
    <row r="336" spans="1:5" ht="16.5" customHeight="1">
      <c r="A336" s="1214" t="b">
        <v>1</v>
      </c>
      <c r="B336" s="1215" t="s">
        <v>4494</v>
      </c>
      <c r="C336" s="1227">
        <v>210221304</v>
      </c>
      <c r="D336" s="1227">
        <v>210231304</v>
      </c>
      <c r="E336" s="1216">
        <v>100</v>
      </c>
    </row>
    <row r="337" spans="1:5" ht="16.5" customHeight="1">
      <c r="A337" s="1214" t="b">
        <v>1</v>
      </c>
      <c r="B337" s="1215" t="s">
        <v>4495</v>
      </c>
      <c r="C337" s="1227">
        <v>210221305</v>
      </c>
      <c r="D337" s="1227">
        <v>210231305</v>
      </c>
      <c r="E337" s="1216">
        <v>100</v>
      </c>
    </row>
    <row r="338" spans="1:5" ht="16.5" customHeight="1">
      <c r="A338" s="1214" t="b">
        <v>1</v>
      </c>
      <c r="B338" s="1215" t="s">
        <v>4496</v>
      </c>
      <c r="C338" s="1227">
        <v>210221306</v>
      </c>
      <c r="D338" s="1227">
        <v>210231306</v>
      </c>
      <c r="E338" s="1216">
        <v>100</v>
      </c>
    </row>
    <row r="339" spans="1:5" ht="16.5" customHeight="1">
      <c r="A339" s="1214" t="b">
        <v>1</v>
      </c>
      <c r="B339" s="1215" t="s">
        <v>4497</v>
      </c>
      <c r="C339" s="1227">
        <v>210221307</v>
      </c>
      <c r="D339" s="1227">
        <v>210231307</v>
      </c>
      <c r="E339" s="1216">
        <v>100</v>
      </c>
    </row>
    <row r="340" spans="1:5" ht="16.5" customHeight="1">
      <c r="A340" s="1206" t="b">
        <v>1</v>
      </c>
      <c r="B340" s="1207" t="s">
        <v>4498</v>
      </c>
      <c r="C340" s="1218">
        <v>210221308</v>
      </c>
      <c r="D340" s="1218">
        <v>210231301</v>
      </c>
      <c r="E340" s="1208">
        <v>83</v>
      </c>
    </row>
    <row r="341" spans="1:5" ht="16.5" customHeight="1">
      <c r="A341" s="1206" t="b">
        <v>1</v>
      </c>
      <c r="B341" s="1207" t="s">
        <v>4498</v>
      </c>
      <c r="C341" s="1218">
        <v>210221308</v>
      </c>
      <c r="D341" s="1218">
        <v>210231302</v>
      </c>
      <c r="E341" s="1208">
        <v>12</v>
      </c>
    </row>
    <row r="342" spans="1:5" ht="16.5" customHeight="1">
      <c r="A342" s="1206" t="b">
        <v>1</v>
      </c>
      <c r="B342" s="1207" t="s">
        <v>4498</v>
      </c>
      <c r="C342" s="1218">
        <v>210221308</v>
      </c>
      <c r="D342" s="1218">
        <v>210231303</v>
      </c>
      <c r="E342" s="1208">
        <v>5</v>
      </c>
    </row>
    <row r="343" spans="1:5" ht="16.5" customHeight="1">
      <c r="A343" s="1214" t="b">
        <v>1</v>
      </c>
      <c r="B343" s="1215" t="s">
        <v>4499</v>
      </c>
      <c r="C343" s="1217">
        <v>210221309</v>
      </c>
      <c r="D343" s="1217">
        <v>210231303</v>
      </c>
      <c r="E343" s="1216">
        <v>90</v>
      </c>
    </row>
    <row r="344" spans="1:5" ht="16.5" customHeight="1">
      <c r="A344" s="1214" t="b">
        <v>1</v>
      </c>
      <c r="B344" s="1215" t="s">
        <v>4499</v>
      </c>
      <c r="C344" s="1217">
        <v>210221309</v>
      </c>
      <c r="D344" s="1217">
        <v>210231304</v>
      </c>
      <c r="E344" s="1216">
        <v>10</v>
      </c>
    </row>
    <row r="345" spans="1:5" ht="16.5" customHeight="1">
      <c r="A345" s="1206" t="b">
        <v>1</v>
      </c>
      <c r="B345" s="1207" t="s">
        <v>4500</v>
      </c>
      <c r="C345" s="1218">
        <v>210221310</v>
      </c>
      <c r="D345" s="1218">
        <v>210231303</v>
      </c>
      <c r="E345" s="1208">
        <v>83</v>
      </c>
    </row>
    <row r="346" spans="1:5" ht="16.5" customHeight="1">
      <c r="A346" s="1206" t="b">
        <v>1</v>
      </c>
      <c r="B346" s="1207" t="s">
        <v>4500</v>
      </c>
      <c r="C346" s="1218">
        <v>210221310</v>
      </c>
      <c r="D346" s="1218">
        <v>210231304</v>
      </c>
      <c r="E346" s="1208">
        <v>12</v>
      </c>
    </row>
    <row r="347" spans="1:5" ht="16.5" customHeight="1">
      <c r="A347" s="1206" t="b">
        <v>1</v>
      </c>
      <c r="B347" s="1207" t="s">
        <v>4500</v>
      </c>
      <c r="C347" s="1218">
        <v>210221310</v>
      </c>
      <c r="D347" s="1218">
        <v>210231305</v>
      </c>
      <c r="E347" s="1208">
        <v>5</v>
      </c>
    </row>
    <row r="348" spans="1:5" ht="16.5" customHeight="1">
      <c r="A348" s="1214" t="b">
        <v>1</v>
      </c>
      <c r="B348" s="1215" t="s">
        <v>4501</v>
      </c>
      <c r="C348" s="1217">
        <v>210221311</v>
      </c>
      <c r="D348" s="1217">
        <v>210231304</v>
      </c>
      <c r="E348" s="1216">
        <v>90</v>
      </c>
    </row>
    <row r="349" spans="1:5" ht="16.5" customHeight="1">
      <c r="A349" s="1214" t="b">
        <v>1</v>
      </c>
      <c r="B349" s="1215" t="s">
        <v>4501</v>
      </c>
      <c r="C349" s="1217">
        <v>210221311</v>
      </c>
      <c r="D349" s="1217">
        <v>210231305</v>
      </c>
      <c r="E349" s="1216">
        <v>10</v>
      </c>
    </row>
    <row r="350" spans="1:5" ht="16.5" customHeight="1">
      <c r="A350" s="1206" t="b">
        <v>1</v>
      </c>
      <c r="B350" s="1207" t="s">
        <v>4502</v>
      </c>
      <c r="C350" s="1218">
        <v>210221312</v>
      </c>
      <c r="D350" s="1218">
        <v>210231304</v>
      </c>
      <c r="E350" s="1208">
        <v>83</v>
      </c>
    </row>
    <row r="351" spans="1:5" ht="16.5" customHeight="1">
      <c r="A351" s="1206" t="b">
        <v>1</v>
      </c>
      <c r="B351" s="1207" t="s">
        <v>4502</v>
      </c>
      <c r="C351" s="1218">
        <v>210221312</v>
      </c>
      <c r="D351" s="1218">
        <v>210231305</v>
      </c>
      <c r="E351" s="1208">
        <v>12</v>
      </c>
    </row>
    <row r="352" spans="1:5" ht="16.5" customHeight="1">
      <c r="A352" s="1206" t="b">
        <v>1</v>
      </c>
      <c r="B352" s="1207" t="s">
        <v>4502</v>
      </c>
      <c r="C352" s="1218">
        <v>210221312</v>
      </c>
      <c r="D352" s="1218">
        <v>210231306</v>
      </c>
      <c r="E352" s="1208">
        <v>4</v>
      </c>
    </row>
    <row r="353" spans="1:5" ht="16.5" customHeight="1">
      <c r="A353" s="1206" t="b">
        <v>1</v>
      </c>
      <c r="B353" s="1207" t="s">
        <v>4502</v>
      </c>
      <c r="C353" s="1218">
        <v>210221312</v>
      </c>
      <c r="D353" s="1218">
        <v>210231307</v>
      </c>
      <c r="E353" s="1208">
        <v>1</v>
      </c>
    </row>
    <row r="354" spans="1:5" ht="16.5" customHeight="1">
      <c r="A354" s="1214" t="b">
        <v>1</v>
      </c>
      <c r="B354" s="1215" t="s">
        <v>4503</v>
      </c>
      <c r="C354" s="1217">
        <v>210221313</v>
      </c>
      <c r="D354" s="1217">
        <v>210231305</v>
      </c>
      <c r="E354" s="1216">
        <v>83</v>
      </c>
    </row>
    <row r="355" spans="1:5" ht="16.5" customHeight="1">
      <c r="A355" s="1214" t="b">
        <v>1</v>
      </c>
      <c r="B355" s="1215" t="s">
        <v>4503</v>
      </c>
      <c r="C355" s="1217">
        <v>210221313</v>
      </c>
      <c r="D355" s="1217">
        <v>210231306</v>
      </c>
      <c r="E355" s="1216">
        <v>12</v>
      </c>
    </row>
    <row r="356" spans="1:5" ht="16.5" customHeight="1">
      <c r="A356" s="1214" t="b">
        <v>1</v>
      </c>
      <c r="B356" s="1215" t="s">
        <v>4503</v>
      </c>
      <c r="C356" s="1217">
        <v>210221313</v>
      </c>
      <c r="D356" s="1217">
        <v>210231307</v>
      </c>
      <c r="E356" s="1216">
        <v>5</v>
      </c>
    </row>
    <row r="357" spans="1:5" ht="16.5" customHeight="1">
      <c r="A357" s="1229" t="b">
        <v>1</v>
      </c>
      <c r="B357" s="1207" t="s">
        <v>4504</v>
      </c>
      <c r="C357" s="1175">
        <v>210225111</v>
      </c>
      <c r="D357" s="1230">
        <v>210230302</v>
      </c>
      <c r="E357" s="1231">
        <v>7</v>
      </c>
    </row>
    <row r="358" spans="1:5" ht="16.5" customHeight="1">
      <c r="A358" s="1229" t="b">
        <v>1</v>
      </c>
      <c r="B358" s="1207" t="s">
        <v>4504</v>
      </c>
      <c r="C358" s="1218">
        <v>210225111</v>
      </c>
      <c r="D358" s="1218">
        <v>210230303</v>
      </c>
      <c r="E358" s="1231">
        <v>2.4</v>
      </c>
    </row>
    <row r="359" spans="1:5" ht="16.5" customHeight="1">
      <c r="A359" s="1229" t="b">
        <v>1</v>
      </c>
      <c r="B359" s="1207" t="s">
        <v>4504</v>
      </c>
      <c r="C359" s="1218">
        <v>210225111</v>
      </c>
      <c r="D359" s="1218">
        <v>210230304</v>
      </c>
      <c r="E359" s="1231">
        <v>0.6</v>
      </c>
    </row>
    <row r="360" spans="1:5" ht="16.5" customHeight="1">
      <c r="A360" s="1229" t="b">
        <v>1</v>
      </c>
      <c r="B360" s="1207" t="s">
        <v>4505</v>
      </c>
      <c r="C360" s="1218">
        <v>210225111</v>
      </c>
      <c r="D360" s="1230">
        <v>210230402</v>
      </c>
      <c r="E360" s="1231">
        <v>14</v>
      </c>
    </row>
    <row r="361" spans="1:5" ht="16.5" customHeight="1">
      <c r="A361" s="1229" t="b">
        <v>1</v>
      </c>
      <c r="B361" s="1207" t="s">
        <v>4505</v>
      </c>
      <c r="C361" s="1218">
        <v>210225111</v>
      </c>
      <c r="D361" s="1218">
        <v>210230403</v>
      </c>
      <c r="E361" s="1231">
        <v>4.8</v>
      </c>
    </row>
    <row r="362" spans="1:5" ht="16.5" customHeight="1">
      <c r="A362" s="1229" t="b">
        <v>1</v>
      </c>
      <c r="B362" s="1207" t="s">
        <v>4505</v>
      </c>
      <c r="C362" s="1218">
        <v>210225111</v>
      </c>
      <c r="D362" s="1218">
        <v>210230404</v>
      </c>
      <c r="E362" s="1231">
        <v>1.2</v>
      </c>
    </row>
    <row r="363" spans="1:5" ht="16.5" customHeight="1">
      <c r="A363" s="1229" t="b">
        <v>1</v>
      </c>
      <c r="B363" s="1207" t="s">
        <v>4506</v>
      </c>
      <c r="C363" s="1218">
        <v>210225111</v>
      </c>
      <c r="D363" s="1230">
        <v>210230502</v>
      </c>
      <c r="E363" s="1231">
        <v>10.5</v>
      </c>
    </row>
    <row r="364" spans="1:5" ht="16.5" customHeight="1">
      <c r="A364" s="1229" t="b">
        <v>1</v>
      </c>
      <c r="B364" s="1207" t="s">
        <v>4506</v>
      </c>
      <c r="C364" s="1218">
        <v>210225111</v>
      </c>
      <c r="D364" s="1218">
        <v>210230503</v>
      </c>
      <c r="E364" s="1231">
        <v>3.5999999999999996</v>
      </c>
    </row>
    <row r="365" spans="1:5" ht="16.5" customHeight="1">
      <c r="A365" s="1229" t="b">
        <v>1</v>
      </c>
      <c r="B365" s="1207" t="s">
        <v>4506</v>
      </c>
      <c r="C365" s="1218">
        <v>210225111</v>
      </c>
      <c r="D365" s="1218">
        <v>210230504</v>
      </c>
      <c r="E365" s="1231">
        <v>0.89999999999999991</v>
      </c>
    </row>
    <row r="366" spans="1:5" ht="16.5" customHeight="1">
      <c r="A366" s="1229" t="b">
        <v>1</v>
      </c>
      <c r="B366" s="1207" t="s">
        <v>4507</v>
      </c>
      <c r="C366" s="1218">
        <v>210225111</v>
      </c>
      <c r="D366" s="1230">
        <v>210230602</v>
      </c>
      <c r="E366" s="1231">
        <v>10.5</v>
      </c>
    </row>
    <row r="367" spans="1:5" ht="16.5" customHeight="1">
      <c r="A367" s="1229" t="b">
        <v>1</v>
      </c>
      <c r="B367" s="1207" t="s">
        <v>4507</v>
      </c>
      <c r="C367" s="1218">
        <v>210225111</v>
      </c>
      <c r="D367" s="1218">
        <v>210230603</v>
      </c>
      <c r="E367" s="1231">
        <v>3.5999999999999996</v>
      </c>
    </row>
    <row r="368" spans="1:5" ht="16.5" customHeight="1">
      <c r="A368" s="1229" t="b">
        <v>1</v>
      </c>
      <c r="B368" s="1207" t="s">
        <v>4507</v>
      </c>
      <c r="C368" s="1218">
        <v>210225111</v>
      </c>
      <c r="D368" s="1218">
        <v>210230604</v>
      </c>
      <c r="E368" s="1231">
        <v>0.89999999999999991</v>
      </c>
    </row>
    <row r="369" spans="1:5" ht="16.5" customHeight="1">
      <c r="A369" s="1229" t="b">
        <v>1</v>
      </c>
      <c r="B369" s="1207" t="s">
        <v>4508</v>
      </c>
      <c r="C369" s="1218">
        <v>210225111</v>
      </c>
      <c r="D369" s="1230">
        <v>210235101</v>
      </c>
      <c r="E369" s="1231">
        <v>10</v>
      </c>
    </row>
    <row r="370" spans="1:5" ht="16.5" customHeight="1">
      <c r="A370" s="1229" t="b">
        <v>1</v>
      </c>
      <c r="B370" s="1207" t="s">
        <v>4509</v>
      </c>
      <c r="C370" s="1218">
        <v>210225111</v>
      </c>
      <c r="D370" s="1230">
        <v>210235104</v>
      </c>
      <c r="E370" s="1231">
        <v>5</v>
      </c>
    </row>
    <row r="371" spans="1:5" ht="16.5" customHeight="1">
      <c r="A371" s="1229" t="b">
        <v>1</v>
      </c>
      <c r="B371" s="1207" t="s">
        <v>4510</v>
      </c>
      <c r="C371" s="1218">
        <v>210225111</v>
      </c>
      <c r="D371" s="1230">
        <v>210235105</v>
      </c>
      <c r="E371" s="1231">
        <v>10</v>
      </c>
    </row>
    <row r="372" spans="1:5" ht="16.5" customHeight="1">
      <c r="A372" s="1229" t="b">
        <v>1</v>
      </c>
      <c r="B372" s="1207" t="s">
        <v>4511</v>
      </c>
      <c r="C372" s="1218">
        <v>210225111</v>
      </c>
      <c r="D372" s="1230">
        <v>210235106</v>
      </c>
      <c r="E372" s="1231">
        <v>15</v>
      </c>
    </row>
    <row r="373" spans="1:5" ht="16.5" customHeight="1">
      <c r="A373" s="1232" t="b">
        <v>1</v>
      </c>
      <c r="B373" s="1180" t="s">
        <v>4512</v>
      </c>
      <c r="C373" s="1175">
        <v>210225112</v>
      </c>
      <c r="D373" s="1230">
        <v>210230303</v>
      </c>
      <c r="E373" s="1233">
        <v>2.0999999999999996</v>
      </c>
    </row>
    <row r="374" spans="1:5" ht="16.5" customHeight="1">
      <c r="A374" s="1232" t="b">
        <v>1</v>
      </c>
      <c r="B374" s="1180" t="s">
        <v>4512</v>
      </c>
      <c r="C374" s="1234">
        <v>210225112</v>
      </c>
      <c r="D374" s="1234">
        <v>210230304</v>
      </c>
      <c r="E374" s="1233">
        <v>0.72</v>
      </c>
    </row>
    <row r="375" spans="1:5" ht="16.5" customHeight="1">
      <c r="A375" s="1232" t="b">
        <v>1</v>
      </c>
      <c r="B375" s="1180" t="s">
        <v>4512</v>
      </c>
      <c r="C375" s="1234">
        <v>210225112</v>
      </c>
      <c r="D375" s="1234">
        <v>210230305</v>
      </c>
      <c r="E375" s="1233">
        <v>0.18</v>
      </c>
    </row>
    <row r="376" spans="1:5" ht="16.5" customHeight="1">
      <c r="A376" s="1232" t="b">
        <v>1</v>
      </c>
      <c r="B376" s="1180" t="s">
        <v>4513</v>
      </c>
      <c r="C376" s="1234">
        <v>210225112</v>
      </c>
      <c r="D376" s="1230">
        <v>210230403</v>
      </c>
      <c r="E376" s="1233">
        <v>3.5</v>
      </c>
    </row>
    <row r="377" spans="1:5" ht="16.5" customHeight="1">
      <c r="A377" s="1232" t="b">
        <v>1</v>
      </c>
      <c r="B377" s="1180" t="s">
        <v>4513</v>
      </c>
      <c r="C377" s="1234">
        <v>210225112</v>
      </c>
      <c r="D377" s="1234">
        <v>210230404</v>
      </c>
      <c r="E377" s="1233">
        <v>1.2</v>
      </c>
    </row>
    <row r="378" spans="1:5" ht="16.5" customHeight="1">
      <c r="A378" s="1232" t="b">
        <v>1</v>
      </c>
      <c r="B378" s="1180" t="s">
        <v>4513</v>
      </c>
      <c r="C378" s="1234">
        <v>210225112</v>
      </c>
      <c r="D378" s="1234">
        <v>210230405</v>
      </c>
      <c r="E378" s="1233">
        <v>0.3</v>
      </c>
    </row>
    <row r="379" spans="1:5" ht="16.5" customHeight="1">
      <c r="A379" s="1232" t="b">
        <v>1</v>
      </c>
      <c r="B379" s="1180" t="s">
        <v>4514</v>
      </c>
      <c r="C379" s="1234">
        <v>210225112</v>
      </c>
      <c r="D379" s="1230">
        <v>210230503</v>
      </c>
      <c r="E379" s="1233">
        <v>3.5</v>
      </c>
    </row>
    <row r="380" spans="1:5" ht="16.5" customHeight="1">
      <c r="A380" s="1232" t="b">
        <v>1</v>
      </c>
      <c r="B380" s="1180" t="s">
        <v>4514</v>
      </c>
      <c r="C380" s="1234">
        <v>210225112</v>
      </c>
      <c r="D380" s="1234">
        <v>210230504</v>
      </c>
      <c r="E380" s="1233">
        <v>1.2</v>
      </c>
    </row>
    <row r="381" spans="1:5" ht="16.5" customHeight="1">
      <c r="A381" s="1232" t="b">
        <v>1</v>
      </c>
      <c r="B381" s="1180" t="s">
        <v>4514</v>
      </c>
      <c r="C381" s="1234">
        <v>210225112</v>
      </c>
      <c r="D381" s="1234">
        <v>210230505</v>
      </c>
      <c r="E381" s="1233">
        <v>0.3</v>
      </c>
    </row>
    <row r="382" spans="1:5" ht="16.5" customHeight="1">
      <c r="A382" s="1232" t="b">
        <v>1</v>
      </c>
      <c r="B382" s="1180" t="s">
        <v>4515</v>
      </c>
      <c r="C382" s="1234">
        <v>210225112</v>
      </c>
      <c r="D382" s="1230">
        <v>210230603</v>
      </c>
      <c r="E382" s="1233">
        <v>21</v>
      </c>
    </row>
    <row r="383" spans="1:5" ht="16.5" customHeight="1">
      <c r="A383" s="1232" t="b">
        <v>1</v>
      </c>
      <c r="B383" s="1180" t="s">
        <v>4515</v>
      </c>
      <c r="C383" s="1234">
        <v>210225112</v>
      </c>
      <c r="D383" s="1234">
        <v>210230604</v>
      </c>
      <c r="E383" s="1233">
        <v>7.1999999999999993</v>
      </c>
    </row>
    <row r="384" spans="1:5" ht="16.5" customHeight="1">
      <c r="A384" s="1232" t="b">
        <v>1</v>
      </c>
      <c r="B384" s="1180" t="s">
        <v>4515</v>
      </c>
      <c r="C384" s="1234">
        <v>210225112</v>
      </c>
      <c r="D384" s="1234">
        <v>210230605</v>
      </c>
      <c r="E384" s="1233">
        <v>1.7999999999999998</v>
      </c>
    </row>
    <row r="385" spans="1:5" ht="16.5" customHeight="1">
      <c r="A385" s="1232" t="b">
        <v>1</v>
      </c>
      <c r="B385" s="1180" t="s">
        <v>4516</v>
      </c>
      <c r="C385" s="1234">
        <v>210225112</v>
      </c>
      <c r="D385" s="1235">
        <v>210235201</v>
      </c>
      <c r="E385" s="1233">
        <v>30</v>
      </c>
    </row>
    <row r="386" spans="1:5" ht="16.5" customHeight="1">
      <c r="A386" s="1232" t="b">
        <v>1</v>
      </c>
      <c r="B386" s="1180" t="s">
        <v>4517</v>
      </c>
      <c r="C386" s="1234">
        <v>210225112</v>
      </c>
      <c r="D386" s="1235">
        <v>210235204</v>
      </c>
      <c r="E386" s="1233">
        <v>2</v>
      </c>
    </row>
    <row r="387" spans="1:5" ht="16.5" customHeight="1">
      <c r="A387" s="1232" t="b">
        <v>1</v>
      </c>
      <c r="B387" s="1180" t="s">
        <v>4518</v>
      </c>
      <c r="C387" s="1234">
        <v>210225112</v>
      </c>
      <c r="D387" s="1235">
        <v>210235205</v>
      </c>
      <c r="E387" s="1233">
        <v>20</v>
      </c>
    </row>
    <row r="388" spans="1:5" ht="16.5" customHeight="1">
      <c r="A388" s="1232" t="b">
        <v>1</v>
      </c>
      <c r="B388" s="1180" t="s">
        <v>4519</v>
      </c>
      <c r="C388" s="1234">
        <v>210225112</v>
      </c>
      <c r="D388" s="1235">
        <v>210235206</v>
      </c>
      <c r="E388" s="1233">
        <v>5</v>
      </c>
    </row>
    <row r="389" spans="1:5" ht="16.5" customHeight="1">
      <c r="A389" s="1236" t="b">
        <v>1</v>
      </c>
      <c r="B389" s="1201" t="s">
        <v>4520</v>
      </c>
      <c r="C389" s="1175">
        <v>210225113</v>
      </c>
      <c r="D389" s="1230">
        <v>210230302</v>
      </c>
      <c r="E389" s="1237">
        <v>6</v>
      </c>
    </row>
    <row r="390" spans="1:5" ht="16.5" customHeight="1">
      <c r="A390" s="1236" t="b">
        <v>1</v>
      </c>
      <c r="B390" s="1201" t="s">
        <v>4520</v>
      </c>
      <c r="C390" s="1238">
        <v>210225113</v>
      </c>
      <c r="D390" s="1238">
        <v>210230303</v>
      </c>
      <c r="E390" s="1237">
        <v>3</v>
      </c>
    </row>
    <row r="391" spans="1:5" ht="16.5" customHeight="1">
      <c r="A391" s="1236" t="b">
        <v>1</v>
      </c>
      <c r="B391" s="1201" t="s">
        <v>4520</v>
      </c>
      <c r="C391" s="1238">
        <v>210225113</v>
      </c>
      <c r="D391" s="1238">
        <v>210230304</v>
      </c>
      <c r="E391" s="1237">
        <v>1</v>
      </c>
    </row>
    <row r="392" spans="1:5" ht="16.5" customHeight="1">
      <c r="A392" s="1236" t="b">
        <v>1</v>
      </c>
      <c r="B392" s="1201" t="s">
        <v>4521</v>
      </c>
      <c r="C392" s="1238">
        <v>210225113</v>
      </c>
      <c r="D392" s="1230">
        <v>210230402</v>
      </c>
      <c r="E392" s="1237">
        <v>12</v>
      </c>
    </row>
    <row r="393" spans="1:5" ht="16.5" customHeight="1">
      <c r="A393" s="1236" t="b">
        <v>1</v>
      </c>
      <c r="B393" s="1201" t="s">
        <v>4521</v>
      </c>
      <c r="C393" s="1238">
        <v>210225113</v>
      </c>
      <c r="D393" s="1238">
        <v>210230403</v>
      </c>
      <c r="E393" s="1237">
        <v>6</v>
      </c>
    </row>
    <row r="394" spans="1:5" ht="16.5" customHeight="1">
      <c r="A394" s="1236" t="b">
        <v>1</v>
      </c>
      <c r="B394" s="1201" t="s">
        <v>4521</v>
      </c>
      <c r="C394" s="1238">
        <v>210225113</v>
      </c>
      <c r="D394" s="1238">
        <v>210230404</v>
      </c>
      <c r="E394" s="1237">
        <v>2</v>
      </c>
    </row>
    <row r="395" spans="1:5" ht="16.5" customHeight="1">
      <c r="A395" s="1236" t="b">
        <v>1</v>
      </c>
      <c r="B395" s="1201" t="s">
        <v>4522</v>
      </c>
      <c r="C395" s="1238">
        <v>210225113</v>
      </c>
      <c r="D395" s="1230">
        <v>210230502</v>
      </c>
      <c r="E395" s="1237">
        <v>9</v>
      </c>
    </row>
    <row r="396" spans="1:5" ht="16.5" customHeight="1">
      <c r="A396" s="1236" t="b">
        <v>1</v>
      </c>
      <c r="B396" s="1201" t="s">
        <v>4522</v>
      </c>
      <c r="C396" s="1238">
        <v>210225113</v>
      </c>
      <c r="D396" s="1238">
        <v>210230503</v>
      </c>
      <c r="E396" s="1237">
        <v>4.5</v>
      </c>
    </row>
    <row r="397" spans="1:5" ht="16.5" customHeight="1">
      <c r="A397" s="1236" t="b">
        <v>1</v>
      </c>
      <c r="B397" s="1201" t="s">
        <v>4522</v>
      </c>
      <c r="C397" s="1238">
        <v>210225113</v>
      </c>
      <c r="D397" s="1238">
        <v>210230504</v>
      </c>
      <c r="E397" s="1237">
        <v>1.5</v>
      </c>
    </row>
    <row r="398" spans="1:5" ht="16.5" customHeight="1">
      <c r="A398" s="1236" t="b">
        <v>1</v>
      </c>
      <c r="B398" s="1201" t="s">
        <v>4523</v>
      </c>
      <c r="C398" s="1238">
        <v>210225113</v>
      </c>
      <c r="D398" s="1230">
        <v>210230602</v>
      </c>
      <c r="E398" s="1237">
        <v>9</v>
      </c>
    </row>
    <row r="399" spans="1:5" ht="16.5" customHeight="1">
      <c r="A399" s="1236" t="b">
        <v>1</v>
      </c>
      <c r="B399" s="1201" t="s">
        <v>4523</v>
      </c>
      <c r="C399" s="1238">
        <v>210225113</v>
      </c>
      <c r="D399" s="1238">
        <v>210230603</v>
      </c>
      <c r="E399" s="1237">
        <v>4.5</v>
      </c>
    </row>
    <row r="400" spans="1:5" ht="16.5" customHeight="1">
      <c r="A400" s="1236" t="b">
        <v>1</v>
      </c>
      <c r="B400" s="1201" t="s">
        <v>4523</v>
      </c>
      <c r="C400" s="1238">
        <v>210225113</v>
      </c>
      <c r="D400" s="1238">
        <v>210230604</v>
      </c>
      <c r="E400" s="1237">
        <v>1.5</v>
      </c>
    </row>
    <row r="401" spans="1:5" ht="16.5" customHeight="1">
      <c r="A401" s="1236" t="b">
        <v>1</v>
      </c>
      <c r="B401" s="1201" t="s">
        <v>4524</v>
      </c>
      <c r="C401" s="1238">
        <v>210225113</v>
      </c>
      <c r="D401" s="1235">
        <v>210235111</v>
      </c>
      <c r="E401" s="1237">
        <v>10</v>
      </c>
    </row>
    <row r="402" spans="1:5" ht="16.5" customHeight="1">
      <c r="A402" s="1236" t="b">
        <v>1</v>
      </c>
      <c r="B402" s="1201" t="s">
        <v>4525</v>
      </c>
      <c r="C402" s="1238">
        <v>210225113</v>
      </c>
      <c r="D402" s="1235">
        <v>210235114</v>
      </c>
      <c r="E402" s="1237">
        <v>5</v>
      </c>
    </row>
    <row r="403" spans="1:5" ht="16.5" customHeight="1">
      <c r="A403" s="1236" t="b">
        <v>1</v>
      </c>
      <c r="B403" s="1201" t="s">
        <v>4526</v>
      </c>
      <c r="C403" s="1238">
        <v>210225113</v>
      </c>
      <c r="D403" s="1235">
        <v>210235115</v>
      </c>
      <c r="E403" s="1237">
        <v>10</v>
      </c>
    </row>
    <row r="404" spans="1:5" ht="16.5" customHeight="1">
      <c r="A404" s="1236" t="b">
        <v>1</v>
      </c>
      <c r="B404" s="1201" t="s">
        <v>4527</v>
      </c>
      <c r="C404" s="1238">
        <v>210225113</v>
      </c>
      <c r="D404" s="1235">
        <v>210235116</v>
      </c>
      <c r="E404" s="1237">
        <v>15</v>
      </c>
    </row>
    <row r="405" spans="1:5" ht="16.5" customHeight="1">
      <c r="A405" s="1232" t="b">
        <v>1</v>
      </c>
      <c r="B405" s="1180" t="s">
        <v>4528</v>
      </c>
      <c r="C405" s="1175">
        <v>210225114</v>
      </c>
      <c r="D405" s="1230">
        <v>210230303</v>
      </c>
      <c r="E405" s="1233">
        <v>1.7999999999999998</v>
      </c>
    </row>
    <row r="406" spans="1:5" ht="16.5" customHeight="1">
      <c r="A406" s="1232" t="b">
        <v>1</v>
      </c>
      <c r="B406" s="1180" t="s">
        <v>4528</v>
      </c>
      <c r="C406" s="1234">
        <v>210225114</v>
      </c>
      <c r="D406" s="1234">
        <v>210230304</v>
      </c>
      <c r="E406" s="1233">
        <v>0.89999999999999991</v>
      </c>
    </row>
    <row r="407" spans="1:5" ht="16.5" customHeight="1">
      <c r="A407" s="1232" t="b">
        <v>1</v>
      </c>
      <c r="B407" s="1180" t="s">
        <v>4528</v>
      </c>
      <c r="C407" s="1234">
        <v>210225114</v>
      </c>
      <c r="D407" s="1234">
        <v>210230305</v>
      </c>
      <c r="E407" s="1233">
        <v>0.30000000000000004</v>
      </c>
    </row>
    <row r="408" spans="1:5" ht="16.5" customHeight="1">
      <c r="A408" s="1232" t="b">
        <v>1</v>
      </c>
      <c r="B408" s="1180" t="s">
        <v>4529</v>
      </c>
      <c r="C408" s="1234">
        <v>210225114</v>
      </c>
      <c r="D408" s="1230">
        <v>210230403</v>
      </c>
      <c r="E408" s="1233">
        <v>3</v>
      </c>
    </row>
    <row r="409" spans="1:5" ht="16.5" customHeight="1">
      <c r="A409" s="1232" t="b">
        <v>1</v>
      </c>
      <c r="B409" s="1180" t="s">
        <v>4529</v>
      </c>
      <c r="C409" s="1234">
        <v>210225114</v>
      </c>
      <c r="D409" s="1234">
        <v>210230404</v>
      </c>
      <c r="E409" s="1233">
        <v>1.5</v>
      </c>
    </row>
    <row r="410" spans="1:5" ht="16.5" customHeight="1">
      <c r="A410" s="1232" t="b">
        <v>1</v>
      </c>
      <c r="B410" s="1180" t="s">
        <v>4529</v>
      </c>
      <c r="C410" s="1234">
        <v>210225114</v>
      </c>
      <c r="D410" s="1234">
        <v>210230405</v>
      </c>
      <c r="E410" s="1233">
        <v>0.5</v>
      </c>
    </row>
    <row r="411" spans="1:5" ht="16.5" customHeight="1">
      <c r="A411" s="1232" t="b">
        <v>1</v>
      </c>
      <c r="B411" s="1180" t="s">
        <v>4530</v>
      </c>
      <c r="C411" s="1234">
        <v>210225114</v>
      </c>
      <c r="D411" s="1230">
        <v>210230503</v>
      </c>
      <c r="E411" s="1233">
        <v>3</v>
      </c>
    </row>
    <row r="412" spans="1:5" ht="16.5" customHeight="1">
      <c r="A412" s="1232" t="b">
        <v>1</v>
      </c>
      <c r="B412" s="1180" t="s">
        <v>4530</v>
      </c>
      <c r="C412" s="1234">
        <v>210225114</v>
      </c>
      <c r="D412" s="1234">
        <v>210230504</v>
      </c>
      <c r="E412" s="1233">
        <v>1.5</v>
      </c>
    </row>
    <row r="413" spans="1:5" ht="16.5" customHeight="1">
      <c r="A413" s="1232" t="b">
        <v>1</v>
      </c>
      <c r="B413" s="1180" t="s">
        <v>4530</v>
      </c>
      <c r="C413" s="1234">
        <v>210225114</v>
      </c>
      <c r="D413" s="1234">
        <v>210230505</v>
      </c>
      <c r="E413" s="1233">
        <v>0.5</v>
      </c>
    </row>
    <row r="414" spans="1:5" ht="16.5" customHeight="1">
      <c r="A414" s="1232" t="b">
        <v>1</v>
      </c>
      <c r="B414" s="1180" t="s">
        <v>4531</v>
      </c>
      <c r="C414" s="1234">
        <v>210225114</v>
      </c>
      <c r="D414" s="1230">
        <v>210230603</v>
      </c>
      <c r="E414" s="1233">
        <v>18</v>
      </c>
    </row>
    <row r="415" spans="1:5" ht="16.5" customHeight="1">
      <c r="A415" s="1232" t="b">
        <v>1</v>
      </c>
      <c r="B415" s="1180" t="s">
        <v>4531</v>
      </c>
      <c r="C415" s="1234">
        <v>210225114</v>
      </c>
      <c r="D415" s="1234">
        <v>210230604</v>
      </c>
      <c r="E415" s="1233">
        <v>9</v>
      </c>
    </row>
    <row r="416" spans="1:5" ht="16.5" customHeight="1">
      <c r="A416" s="1232" t="b">
        <v>1</v>
      </c>
      <c r="B416" s="1180" t="s">
        <v>4531</v>
      </c>
      <c r="C416" s="1234">
        <v>210225114</v>
      </c>
      <c r="D416" s="1234">
        <v>210230605</v>
      </c>
      <c r="E416" s="1233">
        <v>3</v>
      </c>
    </row>
    <row r="417" spans="1:5" ht="16.5" customHeight="1">
      <c r="A417" s="1232" t="b">
        <v>1</v>
      </c>
      <c r="B417" s="1180" t="s">
        <v>4532</v>
      </c>
      <c r="C417" s="1234">
        <v>210225114</v>
      </c>
      <c r="D417" s="1235">
        <v>210235211</v>
      </c>
      <c r="E417" s="1233">
        <v>30</v>
      </c>
    </row>
    <row r="418" spans="1:5" ht="16.5" customHeight="1">
      <c r="A418" s="1232" t="b">
        <v>1</v>
      </c>
      <c r="B418" s="1180" t="s">
        <v>4533</v>
      </c>
      <c r="C418" s="1234">
        <v>210225114</v>
      </c>
      <c r="D418" s="1235">
        <v>210235214</v>
      </c>
      <c r="E418" s="1233">
        <v>2</v>
      </c>
    </row>
    <row r="419" spans="1:5" ht="16.5" customHeight="1">
      <c r="A419" s="1232" t="b">
        <v>1</v>
      </c>
      <c r="B419" s="1180" t="s">
        <v>4534</v>
      </c>
      <c r="C419" s="1234">
        <v>210225114</v>
      </c>
      <c r="D419" s="1235">
        <v>210235215</v>
      </c>
      <c r="E419" s="1233">
        <v>20</v>
      </c>
    </row>
    <row r="420" spans="1:5" ht="16.5" customHeight="1">
      <c r="A420" s="1232" t="b">
        <v>1</v>
      </c>
      <c r="B420" s="1180" t="s">
        <v>4535</v>
      </c>
      <c r="C420" s="1234">
        <v>210225114</v>
      </c>
      <c r="D420" s="1235">
        <v>210235216</v>
      </c>
      <c r="E420" s="1233">
        <v>5</v>
      </c>
    </row>
    <row r="421" spans="1:5" ht="16.5" customHeight="1">
      <c r="A421" s="1229" t="b">
        <v>1</v>
      </c>
      <c r="B421" s="1207" t="s">
        <v>4536</v>
      </c>
      <c r="C421" s="1175">
        <v>210225115</v>
      </c>
      <c r="D421" s="1230">
        <v>210230302</v>
      </c>
      <c r="E421" s="1231">
        <v>5</v>
      </c>
    </row>
    <row r="422" spans="1:5" ht="16.5" customHeight="1">
      <c r="A422" s="1229" t="b">
        <v>1</v>
      </c>
      <c r="B422" s="1207" t="s">
        <v>4536</v>
      </c>
      <c r="C422" s="1218">
        <v>210225115</v>
      </c>
      <c r="D422" s="1238">
        <v>210230303</v>
      </c>
      <c r="E422" s="1231">
        <v>3.5999999999999996</v>
      </c>
    </row>
    <row r="423" spans="1:5" ht="16.5" customHeight="1">
      <c r="A423" s="1229" t="b">
        <v>1</v>
      </c>
      <c r="B423" s="1207" t="s">
        <v>4536</v>
      </c>
      <c r="C423" s="1218">
        <v>210225115</v>
      </c>
      <c r="D423" s="1238">
        <v>210230304</v>
      </c>
      <c r="E423" s="1231">
        <v>1.4000000000000001</v>
      </c>
    </row>
    <row r="424" spans="1:5" ht="16.5" customHeight="1">
      <c r="A424" s="1229" t="b">
        <v>1</v>
      </c>
      <c r="B424" s="1207" t="s">
        <v>4537</v>
      </c>
      <c r="C424" s="1218">
        <v>210225115</v>
      </c>
      <c r="D424" s="1230">
        <v>210230402</v>
      </c>
      <c r="E424" s="1231">
        <v>10</v>
      </c>
    </row>
    <row r="425" spans="1:5" ht="16.5" customHeight="1">
      <c r="A425" s="1229" t="b">
        <v>1</v>
      </c>
      <c r="B425" s="1207" t="s">
        <v>4537</v>
      </c>
      <c r="C425" s="1218">
        <v>210225115</v>
      </c>
      <c r="D425" s="1238">
        <v>210230403</v>
      </c>
      <c r="E425" s="1231">
        <v>7.1999999999999993</v>
      </c>
    </row>
    <row r="426" spans="1:5" ht="16.5" customHeight="1">
      <c r="A426" s="1229" t="b">
        <v>1</v>
      </c>
      <c r="B426" s="1207" t="s">
        <v>4537</v>
      </c>
      <c r="C426" s="1218">
        <v>210225115</v>
      </c>
      <c r="D426" s="1238">
        <v>210230404</v>
      </c>
      <c r="E426" s="1231">
        <v>2.8000000000000003</v>
      </c>
    </row>
    <row r="427" spans="1:5" ht="16.5" customHeight="1">
      <c r="A427" s="1229" t="b">
        <v>1</v>
      </c>
      <c r="B427" s="1207" t="s">
        <v>4538</v>
      </c>
      <c r="C427" s="1218">
        <v>210225115</v>
      </c>
      <c r="D427" s="1230">
        <v>210230502</v>
      </c>
      <c r="E427" s="1231">
        <v>7.5</v>
      </c>
    </row>
    <row r="428" spans="1:5" ht="16.5" customHeight="1">
      <c r="A428" s="1229" t="b">
        <v>1</v>
      </c>
      <c r="B428" s="1207" t="s">
        <v>4538</v>
      </c>
      <c r="C428" s="1218">
        <v>210225115</v>
      </c>
      <c r="D428" s="1238">
        <v>210230503</v>
      </c>
      <c r="E428" s="1231">
        <v>5.3999999999999995</v>
      </c>
    </row>
    <row r="429" spans="1:5" ht="16.5" customHeight="1">
      <c r="A429" s="1229" t="b">
        <v>1</v>
      </c>
      <c r="B429" s="1207" t="s">
        <v>4538</v>
      </c>
      <c r="C429" s="1218">
        <v>210225115</v>
      </c>
      <c r="D429" s="1238">
        <v>210230504</v>
      </c>
      <c r="E429" s="1231">
        <v>2.1</v>
      </c>
    </row>
    <row r="430" spans="1:5" ht="16.5" customHeight="1">
      <c r="A430" s="1229" t="b">
        <v>1</v>
      </c>
      <c r="B430" s="1207" t="s">
        <v>4539</v>
      </c>
      <c r="C430" s="1218">
        <v>210225115</v>
      </c>
      <c r="D430" s="1230">
        <v>210230602</v>
      </c>
      <c r="E430" s="1231">
        <v>7.5</v>
      </c>
    </row>
    <row r="431" spans="1:5" ht="16.5" customHeight="1">
      <c r="A431" s="1229" t="b">
        <v>1</v>
      </c>
      <c r="B431" s="1207" t="s">
        <v>4539</v>
      </c>
      <c r="C431" s="1218">
        <v>210225115</v>
      </c>
      <c r="D431" s="1238">
        <v>210230603</v>
      </c>
      <c r="E431" s="1231">
        <v>5.3999999999999995</v>
      </c>
    </row>
    <row r="432" spans="1:5" ht="16.5" customHeight="1">
      <c r="A432" s="1229" t="b">
        <v>1</v>
      </c>
      <c r="B432" s="1207" t="s">
        <v>4539</v>
      </c>
      <c r="C432" s="1218">
        <v>210225115</v>
      </c>
      <c r="D432" s="1238">
        <v>210230604</v>
      </c>
      <c r="E432" s="1231">
        <v>2.1</v>
      </c>
    </row>
    <row r="433" spans="1:5" ht="16.5" customHeight="1">
      <c r="A433" s="1229" t="b">
        <v>1</v>
      </c>
      <c r="B433" s="1207" t="s">
        <v>4540</v>
      </c>
      <c r="C433" s="1218">
        <v>210225115</v>
      </c>
      <c r="D433" s="1235">
        <v>210235121</v>
      </c>
      <c r="E433" s="1231">
        <v>10</v>
      </c>
    </row>
    <row r="434" spans="1:5" ht="16.5" customHeight="1">
      <c r="A434" s="1229" t="b">
        <v>1</v>
      </c>
      <c r="B434" s="1207" t="s">
        <v>4541</v>
      </c>
      <c r="C434" s="1218">
        <v>210225115</v>
      </c>
      <c r="D434" s="1235">
        <v>210235124</v>
      </c>
      <c r="E434" s="1231">
        <v>5</v>
      </c>
    </row>
    <row r="435" spans="1:5" ht="16.5" customHeight="1">
      <c r="A435" s="1229" t="b">
        <v>1</v>
      </c>
      <c r="B435" s="1207" t="s">
        <v>4542</v>
      </c>
      <c r="C435" s="1218">
        <v>210225115</v>
      </c>
      <c r="D435" s="1235">
        <v>210235125</v>
      </c>
      <c r="E435" s="1231">
        <v>10</v>
      </c>
    </row>
    <row r="436" spans="1:5" ht="16.5" customHeight="1">
      <c r="A436" s="1229" t="b">
        <v>1</v>
      </c>
      <c r="B436" s="1207" t="s">
        <v>4543</v>
      </c>
      <c r="C436" s="1218">
        <v>210225115</v>
      </c>
      <c r="D436" s="1235">
        <v>210235126</v>
      </c>
      <c r="E436" s="1231">
        <v>15</v>
      </c>
    </row>
    <row r="437" spans="1:5" ht="16.5" customHeight="1">
      <c r="A437" s="1232" t="b">
        <v>1</v>
      </c>
      <c r="B437" s="1180" t="s">
        <v>4544</v>
      </c>
      <c r="C437" s="1175">
        <v>210225116</v>
      </c>
      <c r="D437" s="1230">
        <v>210230303</v>
      </c>
      <c r="E437" s="1233">
        <v>1.5</v>
      </c>
    </row>
    <row r="438" spans="1:5" ht="16.5" customHeight="1">
      <c r="A438" s="1232" t="b">
        <v>1</v>
      </c>
      <c r="B438" s="1180" t="s">
        <v>4544</v>
      </c>
      <c r="C438" s="1234">
        <v>210225116</v>
      </c>
      <c r="D438" s="1234">
        <v>210230304</v>
      </c>
      <c r="E438" s="1233">
        <v>1.08</v>
      </c>
    </row>
    <row r="439" spans="1:5" ht="16.5" customHeight="1">
      <c r="A439" s="1232" t="b">
        <v>1</v>
      </c>
      <c r="B439" s="1180" t="s">
        <v>4544</v>
      </c>
      <c r="C439" s="1234">
        <v>210225116</v>
      </c>
      <c r="D439" s="1234">
        <v>210230305</v>
      </c>
      <c r="E439" s="1233">
        <v>0.42000000000000004</v>
      </c>
    </row>
    <row r="440" spans="1:5" ht="16.5" customHeight="1">
      <c r="A440" s="1232" t="b">
        <v>1</v>
      </c>
      <c r="B440" s="1180" t="s">
        <v>4545</v>
      </c>
      <c r="C440" s="1234">
        <v>210225116</v>
      </c>
      <c r="D440" s="1230">
        <v>210230403</v>
      </c>
      <c r="E440" s="1233">
        <v>2.5</v>
      </c>
    </row>
    <row r="441" spans="1:5" ht="16.5" customHeight="1">
      <c r="A441" s="1232" t="b">
        <v>1</v>
      </c>
      <c r="B441" s="1180" t="s">
        <v>4545</v>
      </c>
      <c r="C441" s="1234">
        <v>210225116</v>
      </c>
      <c r="D441" s="1234">
        <v>210230404</v>
      </c>
      <c r="E441" s="1233">
        <v>1.7999999999999998</v>
      </c>
    </row>
    <row r="442" spans="1:5" ht="16.5" customHeight="1">
      <c r="A442" s="1232" t="b">
        <v>1</v>
      </c>
      <c r="B442" s="1180" t="s">
        <v>4545</v>
      </c>
      <c r="C442" s="1234">
        <v>210225116</v>
      </c>
      <c r="D442" s="1234">
        <v>210230405</v>
      </c>
      <c r="E442" s="1233">
        <v>0.70000000000000007</v>
      </c>
    </row>
    <row r="443" spans="1:5" ht="16.5" customHeight="1">
      <c r="A443" s="1232" t="b">
        <v>1</v>
      </c>
      <c r="B443" s="1180" t="s">
        <v>4546</v>
      </c>
      <c r="C443" s="1234">
        <v>210225116</v>
      </c>
      <c r="D443" s="1230">
        <v>210230503</v>
      </c>
      <c r="E443" s="1233">
        <v>2.5</v>
      </c>
    </row>
    <row r="444" spans="1:5" ht="16.5" customHeight="1">
      <c r="A444" s="1232" t="b">
        <v>1</v>
      </c>
      <c r="B444" s="1180" t="s">
        <v>4546</v>
      </c>
      <c r="C444" s="1234">
        <v>210225116</v>
      </c>
      <c r="D444" s="1234">
        <v>210230504</v>
      </c>
      <c r="E444" s="1233">
        <v>1.7999999999999998</v>
      </c>
    </row>
    <row r="445" spans="1:5" ht="16.5" customHeight="1">
      <c r="A445" s="1232" t="b">
        <v>1</v>
      </c>
      <c r="B445" s="1180" t="s">
        <v>4546</v>
      </c>
      <c r="C445" s="1234">
        <v>210225116</v>
      </c>
      <c r="D445" s="1234">
        <v>210230505</v>
      </c>
      <c r="E445" s="1233">
        <v>0.70000000000000007</v>
      </c>
    </row>
    <row r="446" spans="1:5" ht="16.5" customHeight="1">
      <c r="A446" s="1232" t="b">
        <v>1</v>
      </c>
      <c r="B446" s="1180" t="s">
        <v>4547</v>
      </c>
      <c r="C446" s="1234">
        <v>210225116</v>
      </c>
      <c r="D446" s="1230">
        <v>210230603</v>
      </c>
      <c r="E446" s="1233">
        <v>15</v>
      </c>
    </row>
    <row r="447" spans="1:5" ht="16.5" customHeight="1">
      <c r="A447" s="1232" t="b">
        <v>1</v>
      </c>
      <c r="B447" s="1180" t="s">
        <v>4547</v>
      </c>
      <c r="C447" s="1234">
        <v>210225116</v>
      </c>
      <c r="D447" s="1234">
        <v>210230604</v>
      </c>
      <c r="E447" s="1233">
        <v>10.799999999999999</v>
      </c>
    </row>
    <row r="448" spans="1:5" ht="16.5" customHeight="1">
      <c r="A448" s="1232" t="b">
        <v>1</v>
      </c>
      <c r="B448" s="1180" t="s">
        <v>4547</v>
      </c>
      <c r="C448" s="1234">
        <v>210225116</v>
      </c>
      <c r="D448" s="1234">
        <v>210230605</v>
      </c>
      <c r="E448" s="1233">
        <v>4.2</v>
      </c>
    </row>
    <row r="449" spans="1:5" ht="16.5" customHeight="1">
      <c r="A449" s="1232" t="b">
        <v>1</v>
      </c>
      <c r="B449" s="1180" t="s">
        <v>4548</v>
      </c>
      <c r="C449" s="1234">
        <v>210225116</v>
      </c>
      <c r="D449" s="1235">
        <v>210235221</v>
      </c>
      <c r="E449" s="1233">
        <v>30</v>
      </c>
    </row>
    <row r="450" spans="1:5" ht="16.5" customHeight="1">
      <c r="A450" s="1232" t="b">
        <v>1</v>
      </c>
      <c r="B450" s="1180" t="s">
        <v>4549</v>
      </c>
      <c r="C450" s="1234">
        <v>210225116</v>
      </c>
      <c r="D450" s="1235">
        <v>210235224</v>
      </c>
      <c r="E450" s="1233">
        <v>2</v>
      </c>
    </row>
    <row r="451" spans="1:5" ht="16.5" customHeight="1">
      <c r="A451" s="1232" t="b">
        <v>1</v>
      </c>
      <c r="B451" s="1180" t="s">
        <v>4550</v>
      </c>
      <c r="C451" s="1234">
        <v>210225116</v>
      </c>
      <c r="D451" s="1235">
        <v>210235225</v>
      </c>
      <c r="E451" s="1233">
        <v>20</v>
      </c>
    </row>
    <row r="452" spans="1:5" ht="16.5" customHeight="1">
      <c r="A452" s="1232" t="b">
        <v>1</v>
      </c>
      <c r="B452" s="1180" t="s">
        <v>4551</v>
      </c>
      <c r="C452" s="1234">
        <v>210225116</v>
      </c>
      <c r="D452" s="1235">
        <v>210235226</v>
      </c>
      <c r="E452" s="1233">
        <v>5</v>
      </c>
    </row>
    <row r="453" spans="1:5" ht="16.5" customHeight="1">
      <c r="A453" s="1236" t="b">
        <v>1</v>
      </c>
      <c r="B453" s="1201" t="s">
        <v>4552</v>
      </c>
      <c r="C453" s="1175">
        <v>210225117</v>
      </c>
      <c r="D453" s="1230">
        <v>210230302</v>
      </c>
      <c r="E453" s="1237">
        <v>4</v>
      </c>
    </row>
    <row r="454" spans="1:5" ht="16.5" customHeight="1">
      <c r="A454" s="1236" t="b">
        <v>1</v>
      </c>
      <c r="B454" s="1201" t="s">
        <v>4552</v>
      </c>
      <c r="C454" s="1238">
        <v>210225117</v>
      </c>
      <c r="D454" s="1238">
        <v>210230303</v>
      </c>
      <c r="E454" s="1237">
        <v>4.2</v>
      </c>
    </row>
    <row r="455" spans="1:5" ht="16.5" customHeight="1">
      <c r="A455" s="1236" t="b">
        <v>1</v>
      </c>
      <c r="B455" s="1201" t="s">
        <v>4552</v>
      </c>
      <c r="C455" s="1238">
        <v>210225117</v>
      </c>
      <c r="D455" s="1238">
        <v>210230304</v>
      </c>
      <c r="E455" s="1237">
        <v>1.7999999999999998</v>
      </c>
    </row>
    <row r="456" spans="1:5" ht="16.5" customHeight="1">
      <c r="A456" s="1236" t="b">
        <v>1</v>
      </c>
      <c r="B456" s="1201" t="s">
        <v>4553</v>
      </c>
      <c r="C456" s="1238">
        <v>210225117</v>
      </c>
      <c r="D456" s="1230">
        <v>210230402</v>
      </c>
      <c r="E456" s="1237">
        <v>8</v>
      </c>
    </row>
    <row r="457" spans="1:5" ht="16.5" customHeight="1">
      <c r="A457" s="1236" t="b">
        <v>1</v>
      </c>
      <c r="B457" s="1201" t="s">
        <v>4553</v>
      </c>
      <c r="C457" s="1238">
        <v>210225117</v>
      </c>
      <c r="D457" s="1238">
        <v>210230403</v>
      </c>
      <c r="E457" s="1237">
        <v>8.4</v>
      </c>
    </row>
    <row r="458" spans="1:5" ht="16.5" customHeight="1">
      <c r="A458" s="1236" t="b">
        <v>1</v>
      </c>
      <c r="B458" s="1201" t="s">
        <v>4553</v>
      </c>
      <c r="C458" s="1238">
        <v>210225117</v>
      </c>
      <c r="D458" s="1238">
        <v>210230404</v>
      </c>
      <c r="E458" s="1237">
        <v>3.5999999999999996</v>
      </c>
    </row>
    <row r="459" spans="1:5" ht="16.5" customHeight="1">
      <c r="A459" s="1236" t="b">
        <v>1</v>
      </c>
      <c r="B459" s="1201" t="s">
        <v>4554</v>
      </c>
      <c r="C459" s="1238">
        <v>210225117</v>
      </c>
      <c r="D459" s="1230">
        <v>210230502</v>
      </c>
      <c r="E459" s="1237">
        <v>6</v>
      </c>
    </row>
    <row r="460" spans="1:5" ht="16.5" customHeight="1">
      <c r="A460" s="1236" t="b">
        <v>1</v>
      </c>
      <c r="B460" s="1201" t="s">
        <v>4554</v>
      </c>
      <c r="C460" s="1238">
        <v>210225117</v>
      </c>
      <c r="D460" s="1238">
        <v>210230503</v>
      </c>
      <c r="E460" s="1237">
        <v>6.3</v>
      </c>
    </row>
    <row r="461" spans="1:5" ht="16.5" customHeight="1">
      <c r="A461" s="1236" t="b">
        <v>1</v>
      </c>
      <c r="B461" s="1201" t="s">
        <v>4554</v>
      </c>
      <c r="C461" s="1238">
        <v>210225117</v>
      </c>
      <c r="D461" s="1238">
        <v>210230504</v>
      </c>
      <c r="E461" s="1237">
        <v>2.6999999999999997</v>
      </c>
    </row>
    <row r="462" spans="1:5" ht="16.5" customHeight="1">
      <c r="A462" s="1236" t="b">
        <v>1</v>
      </c>
      <c r="B462" s="1201" t="s">
        <v>4555</v>
      </c>
      <c r="C462" s="1238">
        <v>210225117</v>
      </c>
      <c r="D462" s="1230">
        <v>210230602</v>
      </c>
      <c r="E462" s="1237">
        <v>6</v>
      </c>
    </row>
    <row r="463" spans="1:5" ht="16.5" customHeight="1">
      <c r="A463" s="1236" t="b">
        <v>1</v>
      </c>
      <c r="B463" s="1201" t="s">
        <v>4555</v>
      </c>
      <c r="C463" s="1238">
        <v>210225117</v>
      </c>
      <c r="D463" s="1238">
        <v>210230603</v>
      </c>
      <c r="E463" s="1237">
        <v>6.3</v>
      </c>
    </row>
    <row r="464" spans="1:5" ht="16.5" customHeight="1">
      <c r="A464" s="1236" t="b">
        <v>1</v>
      </c>
      <c r="B464" s="1201" t="s">
        <v>4555</v>
      </c>
      <c r="C464" s="1238">
        <v>210225117</v>
      </c>
      <c r="D464" s="1238">
        <v>210230604</v>
      </c>
      <c r="E464" s="1237">
        <v>2.6999999999999997</v>
      </c>
    </row>
    <row r="465" spans="1:5" ht="16.5" customHeight="1">
      <c r="A465" s="1236" t="b">
        <v>1</v>
      </c>
      <c r="B465" s="1201" t="s">
        <v>4556</v>
      </c>
      <c r="C465" s="1238">
        <v>210225117</v>
      </c>
      <c r="D465" s="1235">
        <v>210235131</v>
      </c>
      <c r="E465" s="1237">
        <v>10</v>
      </c>
    </row>
    <row r="466" spans="1:5" ht="16.5" customHeight="1">
      <c r="A466" s="1236" t="b">
        <v>1</v>
      </c>
      <c r="B466" s="1201" t="s">
        <v>4557</v>
      </c>
      <c r="C466" s="1238">
        <v>210225117</v>
      </c>
      <c r="D466" s="1235">
        <v>210235134</v>
      </c>
      <c r="E466" s="1237">
        <v>5</v>
      </c>
    </row>
    <row r="467" spans="1:5" ht="16.5" customHeight="1">
      <c r="A467" s="1236" t="b">
        <v>1</v>
      </c>
      <c r="B467" s="1201" t="s">
        <v>4558</v>
      </c>
      <c r="C467" s="1238">
        <v>210225117</v>
      </c>
      <c r="D467" s="1235">
        <v>210235135</v>
      </c>
      <c r="E467" s="1237">
        <v>10</v>
      </c>
    </row>
    <row r="468" spans="1:5" ht="16.5" customHeight="1">
      <c r="A468" s="1236" t="b">
        <v>1</v>
      </c>
      <c r="B468" s="1201" t="s">
        <v>4559</v>
      </c>
      <c r="C468" s="1238">
        <v>210225117</v>
      </c>
      <c r="D468" s="1235">
        <v>210235136</v>
      </c>
      <c r="E468" s="1237">
        <v>15</v>
      </c>
    </row>
    <row r="469" spans="1:5" ht="16.5" customHeight="1">
      <c r="A469" s="1232" t="b">
        <v>1</v>
      </c>
      <c r="B469" s="1180" t="s">
        <v>4560</v>
      </c>
      <c r="C469" s="1175">
        <v>210225118</v>
      </c>
      <c r="D469" s="1230">
        <v>210230303</v>
      </c>
      <c r="E469" s="1233">
        <v>1.2000000000000002</v>
      </c>
    </row>
    <row r="470" spans="1:5" ht="16.5" customHeight="1">
      <c r="A470" s="1232" t="b">
        <v>1</v>
      </c>
      <c r="B470" s="1180" t="s">
        <v>4560</v>
      </c>
      <c r="C470" s="1234">
        <v>210225118</v>
      </c>
      <c r="D470" s="1234">
        <v>210230304</v>
      </c>
      <c r="E470" s="1233">
        <v>1.26</v>
      </c>
    </row>
    <row r="471" spans="1:5" ht="16.5" customHeight="1">
      <c r="A471" s="1232" t="b">
        <v>1</v>
      </c>
      <c r="B471" s="1180" t="s">
        <v>4560</v>
      </c>
      <c r="C471" s="1234">
        <v>210225118</v>
      </c>
      <c r="D471" s="1234">
        <v>210230305</v>
      </c>
      <c r="E471" s="1233">
        <v>0.54</v>
      </c>
    </row>
    <row r="472" spans="1:5" ht="16.5" customHeight="1">
      <c r="A472" s="1232" t="b">
        <v>1</v>
      </c>
      <c r="B472" s="1180" t="s">
        <v>4561</v>
      </c>
      <c r="C472" s="1234">
        <v>210225118</v>
      </c>
      <c r="D472" s="1230">
        <v>210230403</v>
      </c>
      <c r="E472" s="1233">
        <v>2</v>
      </c>
    </row>
    <row r="473" spans="1:5" ht="16.5" customHeight="1">
      <c r="A473" s="1232" t="b">
        <v>1</v>
      </c>
      <c r="B473" s="1180" t="s">
        <v>4561</v>
      </c>
      <c r="C473" s="1234">
        <v>210225118</v>
      </c>
      <c r="D473" s="1234">
        <v>210230404</v>
      </c>
      <c r="E473" s="1233">
        <v>2.1</v>
      </c>
    </row>
    <row r="474" spans="1:5" ht="16.5" customHeight="1">
      <c r="A474" s="1232" t="b">
        <v>1</v>
      </c>
      <c r="B474" s="1180" t="s">
        <v>4561</v>
      </c>
      <c r="C474" s="1234">
        <v>210225118</v>
      </c>
      <c r="D474" s="1234">
        <v>210230405</v>
      </c>
      <c r="E474" s="1233">
        <v>0.89999999999999991</v>
      </c>
    </row>
    <row r="475" spans="1:5" ht="16.5" customHeight="1">
      <c r="A475" s="1232" t="b">
        <v>1</v>
      </c>
      <c r="B475" s="1180" t="s">
        <v>4562</v>
      </c>
      <c r="C475" s="1234">
        <v>210225118</v>
      </c>
      <c r="D475" s="1230">
        <v>210230503</v>
      </c>
      <c r="E475" s="1233">
        <v>2</v>
      </c>
    </row>
    <row r="476" spans="1:5" ht="16.5" customHeight="1">
      <c r="A476" s="1232" t="b">
        <v>1</v>
      </c>
      <c r="B476" s="1180" t="s">
        <v>4562</v>
      </c>
      <c r="C476" s="1234">
        <v>210225118</v>
      </c>
      <c r="D476" s="1234">
        <v>210230504</v>
      </c>
      <c r="E476" s="1233">
        <v>2.1</v>
      </c>
    </row>
    <row r="477" spans="1:5" ht="16.5" customHeight="1">
      <c r="A477" s="1232" t="b">
        <v>1</v>
      </c>
      <c r="B477" s="1180" t="s">
        <v>4562</v>
      </c>
      <c r="C477" s="1234">
        <v>210225118</v>
      </c>
      <c r="D477" s="1234">
        <v>210230505</v>
      </c>
      <c r="E477" s="1233">
        <v>0.89999999999999991</v>
      </c>
    </row>
    <row r="478" spans="1:5" ht="16.5" customHeight="1">
      <c r="A478" s="1232" t="b">
        <v>1</v>
      </c>
      <c r="B478" s="1180" t="s">
        <v>4563</v>
      </c>
      <c r="C478" s="1234">
        <v>210225118</v>
      </c>
      <c r="D478" s="1230">
        <v>210230603</v>
      </c>
      <c r="E478" s="1233">
        <v>12</v>
      </c>
    </row>
    <row r="479" spans="1:5" ht="16.5" customHeight="1">
      <c r="A479" s="1232" t="b">
        <v>1</v>
      </c>
      <c r="B479" s="1180" t="s">
        <v>4563</v>
      </c>
      <c r="C479" s="1234">
        <v>210225118</v>
      </c>
      <c r="D479" s="1234">
        <v>210230604</v>
      </c>
      <c r="E479" s="1233">
        <v>12.6</v>
      </c>
    </row>
    <row r="480" spans="1:5" ht="16.5" customHeight="1">
      <c r="A480" s="1232" t="b">
        <v>1</v>
      </c>
      <c r="B480" s="1180" t="s">
        <v>4563</v>
      </c>
      <c r="C480" s="1234">
        <v>210225118</v>
      </c>
      <c r="D480" s="1234">
        <v>210230605</v>
      </c>
      <c r="E480" s="1233">
        <v>5.3999999999999995</v>
      </c>
    </row>
    <row r="481" spans="1:5" ht="16.5" customHeight="1">
      <c r="A481" s="1232" t="b">
        <v>1</v>
      </c>
      <c r="B481" s="1180" t="s">
        <v>4564</v>
      </c>
      <c r="C481" s="1234">
        <v>210225118</v>
      </c>
      <c r="D481" s="1235">
        <v>210235231</v>
      </c>
      <c r="E481" s="1233">
        <v>30</v>
      </c>
    </row>
    <row r="482" spans="1:5" ht="16.5" customHeight="1">
      <c r="A482" s="1232" t="b">
        <v>1</v>
      </c>
      <c r="B482" s="1180" t="s">
        <v>4565</v>
      </c>
      <c r="C482" s="1234">
        <v>210225118</v>
      </c>
      <c r="D482" s="1235">
        <v>210235234</v>
      </c>
      <c r="E482" s="1233">
        <v>2</v>
      </c>
    </row>
    <row r="483" spans="1:5" ht="16.5" customHeight="1">
      <c r="A483" s="1232" t="b">
        <v>1</v>
      </c>
      <c r="B483" s="1180" t="s">
        <v>4566</v>
      </c>
      <c r="C483" s="1234">
        <v>210225118</v>
      </c>
      <c r="D483" s="1235">
        <v>210235235</v>
      </c>
      <c r="E483" s="1233">
        <v>20</v>
      </c>
    </row>
    <row r="484" spans="1:5" ht="16.5" customHeight="1">
      <c r="A484" s="1232" t="b">
        <v>1</v>
      </c>
      <c r="B484" s="1180" t="s">
        <v>4567</v>
      </c>
      <c r="C484" s="1234">
        <v>210225118</v>
      </c>
      <c r="D484" s="1235">
        <v>210235236</v>
      </c>
      <c r="E484" s="1233">
        <v>5</v>
      </c>
    </row>
    <row r="485" spans="1:5" ht="16.5" customHeight="1">
      <c r="A485" s="1229" t="b">
        <v>1</v>
      </c>
      <c r="B485" s="1207" t="s">
        <v>4568</v>
      </c>
      <c r="C485" s="1175">
        <v>210225119</v>
      </c>
      <c r="D485" s="1230">
        <v>210230302</v>
      </c>
      <c r="E485" s="1231">
        <v>3</v>
      </c>
    </row>
    <row r="486" spans="1:5" ht="16.5" customHeight="1">
      <c r="A486" s="1229" t="b">
        <v>1</v>
      </c>
      <c r="B486" s="1207" t="s">
        <v>4568</v>
      </c>
      <c r="C486" s="1218">
        <v>210225119</v>
      </c>
      <c r="D486" s="1218">
        <v>210230303</v>
      </c>
      <c r="E486" s="1231">
        <v>4.8</v>
      </c>
    </row>
    <row r="487" spans="1:5" ht="16.5" customHeight="1">
      <c r="A487" s="1229" t="b">
        <v>1</v>
      </c>
      <c r="B487" s="1207" t="s">
        <v>4568</v>
      </c>
      <c r="C487" s="1218">
        <v>210225119</v>
      </c>
      <c r="D487" s="1218">
        <v>210230304</v>
      </c>
      <c r="E487" s="1231">
        <v>2.2000000000000002</v>
      </c>
    </row>
    <row r="488" spans="1:5" ht="16.5" customHeight="1">
      <c r="A488" s="1229" t="b">
        <v>1</v>
      </c>
      <c r="B488" s="1207" t="s">
        <v>4569</v>
      </c>
      <c r="C488" s="1218">
        <v>210225119</v>
      </c>
      <c r="D488" s="1230">
        <v>210230402</v>
      </c>
      <c r="E488" s="1231">
        <v>6</v>
      </c>
    </row>
    <row r="489" spans="1:5" ht="16.5" customHeight="1">
      <c r="A489" s="1229" t="b">
        <v>1</v>
      </c>
      <c r="B489" s="1207" t="s">
        <v>4569</v>
      </c>
      <c r="C489" s="1218">
        <v>210225119</v>
      </c>
      <c r="D489" s="1218">
        <v>210230403</v>
      </c>
      <c r="E489" s="1231">
        <v>9.6</v>
      </c>
    </row>
    <row r="490" spans="1:5" ht="16.5" customHeight="1">
      <c r="A490" s="1229" t="b">
        <v>1</v>
      </c>
      <c r="B490" s="1207" t="s">
        <v>4569</v>
      </c>
      <c r="C490" s="1218">
        <v>210225119</v>
      </c>
      <c r="D490" s="1218">
        <v>210230404</v>
      </c>
      <c r="E490" s="1231">
        <v>4.4000000000000004</v>
      </c>
    </row>
    <row r="491" spans="1:5" ht="16.5" customHeight="1">
      <c r="A491" s="1229" t="b">
        <v>1</v>
      </c>
      <c r="B491" s="1207" t="s">
        <v>4570</v>
      </c>
      <c r="C491" s="1218">
        <v>210225119</v>
      </c>
      <c r="D491" s="1230">
        <v>210230502</v>
      </c>
      <c r="E491" s="1231">
        <v>4.5</v>
      </c>
    </row>
    <row r="492" spans="1:5" ht="16.5" customHeight="1">
      <c r="A492" s="1229" t="b">
        <v>1</v>
      </c>
      <c r="B492" s="1207" t="s">
        <v>4570</v>
      </c>
      <c r="C492" s="1218">
        <v>210225119</v>
      </c>
      <c r="D492" s="1218">
        <v>210230503</v>
      </c>
      <c r="E492" s="1231">
        <v>7.1999999999999993</v>
      </c>
    </row>
    <row r="493" spans="1:5" ht="16.5" customHeight="1">
      <c r="A493" s="1229" t="b">
        <v>1</v>
      </c>
      <c r="B493" s="1207" t="s">
        <v>4570</v>
      </c>
      <c r="C493" s="1218">
        <v>210225119</v>
      </c>
      <c r="D493" s="1218">
        <v>210230504</v>
      </c>
      <c r="E493" s="1231">
        <v>3.3</v>
      </c>
    </row>
    <row r="494" spans="1:5" ht="16.5" customHeight="1">
      <c r="A494" s="1229" t="b">
        <v>1</v>
      </c>
      <c r="B494" s="1207" t="s">
        <v>4571</v>
      </c>
      <c r="C494" s="1218">
        <v>210225119</v>
      </c>
      <c r="D494" s="1230">
        <v>210230602</v>
      </c>
      <c r="E494" s="1231">
        <v>4.5</v>
      </c>
    </row>
    <row r="495" spans="1:5" ht="16.5" customHeight="1">
      <c r="A495" s="1229" t="b">
        <v>1</v>
      </c>
      <c r="B495" s="1207" t="s">
        <v>4571</v>
      </c>
      <c r="C495" s="1218">
        <v>210225119</v>
      </c>
      <c r="D495" s="1218">
        <v>210230603</v>
      </c>
      <c r="E495" s="1231">
        <v>7.1999999999999993</v>
      </c>
    </row>
    <row r="496" spans="1:5" ht="16.5" customHeight="1">
      <c r="A496" s="1229" t="b">
        <v>1</v>
      </c>
      <c r="B496" s="1207" t="s">
        <v>4571</v>
      </c>
      <c r="C496" s="1218">
        <v>210225119</v>
      </c>
      <c r="D496" s="1218">
        <v>210230604</v>
      </c>
      <c r="E496" s="1231">
        <v>3.3</v>
      </c>
    </row>
    <row r="497" spans="1:5" ht="16.5" customHeight="1">
      <c r="A497" s="1229" t="b">
        <v>1</v>
      </c>
      <c r="B497" s="1207" t="s">
        <v>4572</v>
      </c>
      <c r="C497" s="1218">
        <v>210225119</v>
      </c>
      <c r="D497" s="1235">
        <v>210235141</v>
      </c>
      <c r="E497" s="1231">
        <v>10</v>
      </c>
    </row>
    <row r="498" spans="1:5" ht="16.5" customHeight="1">
      <c r="A498" s="1229" t="b">
        <v>1</v>
      </c>
      <c r="B498" s="1207" t="s">
        <v>4573</v>
      </c>
      <c r="C498" s="1218">
        <v>210225119</v>
      </c>
      <c r="D498" s="1235">
        <v>210235144</v>
      </c>
      <c r="E498" s="1231">
        <v>5</v>
      </c>
    </row>
    <row r="499" spans="1:5" ht="16.5" customHeight="1">
      <c r="A499" s="1229" t="b">
        <v>1</v>
      </c>
      <c r="B499" s="1207" t="s">
        <v>4574</v>
      </c>
      <c r="C499" s="1218">
        <v>210225119</v>
      </c>
      <c r="D499" s="1235">
        <v>210235145</v>
      </c>
      <c r="E499" s="1231">
        <v>10</v>
      </c>
    </row>
    <row r="500" spans="1:5" ht="16.5" customHeight="1">
      <c r="A500" s="1229" t="b">
        <v>1</v>
      </c>
      <c r="B500" s="1207" t="s">
        <v>4575</v>
      </c>
      <c r="C500" s="1218">
        <v>210225119</v>
      </c>
      <c r="D500" s="1235">
        <v>210235146</v>
      </c>
      <c r="E500" s="1231">
        <v>15</v>
      </c>
    </row>
    <row r="501" spans="1:5" ht="16.5" customHeight="1">
      <c r="A501" s="1232" t="b">
        <v>1</v>
      </c>
      <c r="B501" s="1180" t="s">
        <v>4576</v>
      </c>
      <c r="C501" s="1175">
        <v>210225120</v>
      </c>
      <c r="D501" s="1230">
        <v>210230303</v>
      </c>
      <c r="E501" s="1233">
        <v>0.89999999999999991</v>
      </c>
    </row>
    <row r="502" spans="1:5" ht="16.5" customHeight="1">
      <c r="A502" s="1232" t="b">
        <v>1</v>
      </c>
      <c r="B502" s="1180" t="s">
        <v>4576</v>
      </c>
      <c r="C502" s="1234">
        <v>210225120</v>
      </c>
      <c r="D502" s="1234">
        <v>210230304</v>
      </c>
      <c r="E502" s="1233">
        <v>1.44</v>
      </c>
    </row>
    <row r="503" spans="1:5" ht="16.5" customHeight="1">
      <c r="A503" s="1232" t="b">
        <v>1</v>
      </c>
      <c r="B503" s="1180" t="s">
        <v>4576</v>
      </c>
      <c r="C503" s="1234">
        <v>210225120</v>
      </c>
      <c r="D503" s="1234">
        <v>210230305</v>
      </c>
      <c r="E503" s="1233">
        <v>0.66</v>
      </c>
    </row>
    <row r="504" spans="1:5" ht="16.5" customHeight="1">
      <c r="A504" s="1232" t="b">
        <v>1</v>
      </c>
      <c r="B504" s="1180" t="s">
        <v>4577</v>
      </c>
      <c r="C504" s="1234">
        <v>210225120</v>
      </c>
      <c r="D504" s="1230">
        <v>210230403</v>
      </c>
      <c r="E504" s="1233">
        <v>1.5</v>
      </c>
    </row>
    <row r="505" spans="1:5" ht="16.5" customHeight="1">
      <c r="A505" s="1232" t="b">
        <v>1</v>
      </c>
      <c r="B505" s="1180" t="s">
        <v>4577</v>
      </c>
      <c r="C505" s="1234">
        <v>210225120</v>
      </c>
      <c r="D505" s="1234">
        <v>210230404</v>
      </c>
      <c r="E505" s="1233">
        <v>2.4</v>
      </c>
    </row>
    <row r="506" spans="1:5" ht="16.5" customHeight="1">
      <c r="A506" s="1232" t="b">
        <v>1</v>
      </c>
      <c r="B506" s="1180" t="s">
        <v>4577</v>
      </c>
      <c r="C506" s="1234">
        <v>210225120</v>
      </c>
      <c r="D506" s="1234">
        <v>210230405</v>
      </c>
      <c r="E506" s="1233">
        <v>1.1000000000000001</v>
      </c>
    </row>
    <row r="507" spans="1:5" ht="16.5" customHeight="1">
      <c r="A507" s="1232" t="b">
        <v>1</v>
      </c>
      <c r="B507" s="1180" t="s">
        <v>4578</v>
      </c>
      <c r="C507" s="1234">
        <v>210225120</v>
      </c>
      <c r="D507" s="1230">
        <v>210230503</v>
      </c>
      <c r="E507" s="1233">
        <v>1.5</v>
      </c>
    </row>
    <row r="508" spans="1:5" ht="16.5" customHeight="1">
      <c r="A508" s="1232" t="b">
        <v>1</v>
      </c>
      <c r="B508" s="1180" t="s">
        <v>4578</v>
      </c>
      <c r="C508" s="1234">
        <v>210225120</v>
      </c>
      <c r="D508" s="1234">
        <v>210230504</v>
      </c>
      <c r="E508" s="1233">
        <v>2.4</v>
      </c>
    </row>
    <row r="509" spans="1:5" ht="16.5" customHeight="1">
      <c r="A509" s="1232" t="b">
        <v>1</v>
      </c>
      <c r="B509" s="1180" t="s">
        <v>4578</v>
      </c>
      <c r="C509" s="1234">
        <v>210225120</v>
      </c>
      <c r="D509" s="1234">
        <v>210230505</v>
      </c>
      <c r="E509" s="1233">
        <v>1.1000000000000001</v>
      </c>
    </row>
    <row r="510" spans="1:5" ht="16.5" customHeight="1">
      <c r="A510" s="1232" t="b">
        <v>1</v>
      </c>
      <c r="B510" s="1180" t="s">
        <v>4579</v>
      </c>
      <c r="C510" s="1234">
        <v>210225120</v>
      </c>
      <c r="D510" s="1230">
        <v>210230603</v>
      </c>
      <c r="E510" s="1233">
        <v>9</v>
      </c>
    </row>
    <row r="511" spans="1:5" ht="16.5" customHeight="1">
      <c r="A511" s="1232" t="b">
        <v>1</v>
      </c>
      <c r="B511" s="1180" t="s">
        <v>4579</v>
      </c>
      <c r="C511" s="1234">
        <v>210225120</v>
      </c>
      <c r="D511" s="1234">
        <v>210230604</v>
      </c>
      <c r="E511" s="1233">
        <v>14.399999999999999</v>
      </c>
    </row>
    <row r="512" spans="1:5" ht="16.5" customHeight="1">
      <c r="A512" s="1232" t="b">
        <v>1</v>
      </c>
      <c r="B512" s="1180" t="s">
        <v>4579</v>
      </c>
      <c r="C512" s="1234">
        <v>210225120</v>
      </c>
      <c r="D512" s="1234">
        <v>210230605</v>
      </c>
      <c r="E512" s="1233">
        <v>6.6</v>
      </c>
    </row>
    <row r="513" spans="1:5" ht="16.5" customHeight="1">
      <c r="A513" s="1232" t="b">
        <v>1</v>
      </c>
      <c r="B513" s="1180" t="s">
        <v>4580</v>
      </c>
      <c r="C513" s="1234">
        <v>210225120</v>
      </c>
      <c r="D513" s="1235">
        <v>210235241</v>
      </c>
      <c r="E513" s="1233">
        <v>30</v>
      </c>
    </row>
    <row r="514" spans="1:5" ht="16.5" customHeight="1">
      <c r="A514" s="1232" t="b">
        <v>1</v>
      </c>
      <c r="B514" s="1180" t="s">
        <v>4581</v>
      </c>
      <c r="C514" s="1234">
        <v>210225120</v>
      </c>
      <c r="D514" s="1235">
        <v>210235244</v>
      </c>
      <c r="E514" s="1233">
        <v>2</v>
      </c>
    </row>
    <row r="515" spans="1:5" ht="16.5" customHeight="1">
      <c r="A515" s="1232" t="b">
        <v>1</v>
      </c>
      <c r="B515" s="1180" t="s">
        <v>4582</v>
      </c>
      <c r="C515" s="1234">
        <v>210225120</v>
      </c>
      <c r="D515" s="1235">
        <v>210235245</v>
      </c>
      <c r="E515" s="1233">
        <v>20</v>
      </c>
    </row>
    <row r="516" spans="1:5" ht="16.5" customHeight="1">
      <c r="A516" s="1232" t="b">
        <v>1</v>
      </c>
      <c r="B516" s="1180" t="s">
        <v>4583</v>
      </c>
      <c r="C516" s="1234">
        <v>210225120</v>
      </c>
      <c r="D516" s="1235">
        <v>210235246</v>
      </c>
      <c r="E516" s="1233">
        <v>5</v>
      </c>
    </row>
    <row r="517" spans="1:5" ht="16.5" customHeight="1">
      <c r="A517" s="1236" t="b">
        <v>1</v>
      </c>
      <c r="B517" s="1201" t="s">
        <v>4584</v>
      </c>
      <c r="C517" s="1175">
        <v>210225121</v>
      </c>
      <c r="D517" s="1230">
        <v>210230302</v>
      </c>
      <c r="E517" s="1237">
        <v>2</v>
      </c>
    </row>
    <row r="518" spans="1:5" ht="16.5" customHeight="1">
      <c r="A518" s="1236" t="b">
        <v>1</v>
      </c>
      <c r="B518" s="1201" t="s">
        <v>4584</v>
      </c>
      <c r="C518" s="1238">
        <v>210225121</v>
      </c>
      <c r="D518" s="1238">
        <v>210230303</v>
      </c>
      <c r="E518" s="1237">
        <v>5.4</v>
      </c>
    </row>
    <row r="519" spans="1:5" ht="16.5" customHeight="1">
      <c r="A519" s="1236" t="b">
        <v>1</v>
      </c>
      <c r="B519" s="1201" t="s">
        <v>4584</v>
      </c>
      <c r="C519" s="1238">
        <v>210225121</v>
      </c>
      <c r="D519" s="1238">
        <v>210230304</v>
      </c>
      <c r="E519" s="1237">
        <v>2.6</v>
      </c>
    </row>
    <row r="520" spans="1:5" ht="16.5" customHeight="1">
      <c r="A520" s="1236" t="b">
        <v>1</v>
      </c>
      <c r="B520" s="1201" t="s">
        <v>4585</v>
      </c>
      <c r="C520" s="1238">
        <v>210225121</v>
      </c>
      <c r="D520" s="1230">
        <v>210230402</v>
      </c>
      <c r="E520" s="1237">
        <v>4</v>
      </c>
    </row>
    <row r="521" spans="1:5" ht="16.5" customHeight="1">
      <c r="A521" s="1236" t="b">
        <v>1</v>
      </c>
      <c r="B521" s="1201" t="s">
        <v>4585</v>
      </c>
      <c r="C521" s="1238">
        <v>210225121</v>
      </c>
      <c r="D521" s="1238">
        <v>210230403</v>
      </c>
      <c r="E521" s="1237">
        <v>10.8</v>
      </c>
    </row>
    <row r="522" spans="1:5" ht="16.5" customHeight="1">
      <c r="A522" s="1236" t="b">
        <v>1</v>
      </c>
      <c r="B522" s="1201" t="s">
        <v>4585</v>
      </c>
      <c r="C522" s="1238">
        <v>210225121</v>
      </c>
      <c r="D522" s="1238">
        <v>210230404</v>
      </c>
      <c r="E522" s="1237">
        <v>5.2</v>
      </c>
    </row>
    <row r="523" spans="1:5" ht="16.5" customHeight="1">
      <c r="A523" s="1236" t="b">
        <v>1</v>
      </c>
      <c r="B523" s="1201" t="s">
        <v>4586</v>
      </c>
      <c r="C523" s="1238">
        <v>210225121</v>
      </c>
      <c r="D523" s="1230">
        <v>210230502</v>
      </c>
      <c r="E523" s="1237">
        <v>3</v>
      </c>
    </row>
    <row r="524" spans="1:5" ht="16.5" customHeight="1">
      <c r="A524" s="1236" t="b">
        <v>1</v>
      </c>
      <c r="B524" s="1201" t="s">
        <v>4586</v>
      </c>
      <c r="C524" s="1238">
        <v>210225121</v>
      </c>
      <c r="D524" s="1238">
        <v>210230503</v>
      </c>
      <c r="E524" s="1237">
        <v>8.1000000000000014</v>
      </c>
    </row>
    <row r="525" spans="1:5" ht="16.5" customHeight="1">
      <c r="A525" s="1236" t="b">
        <v>1</v>
      </c>
      <c r="B525" s="1201" t="s">
        <v>4586</v>
      </c>
      <c r="C525" s="1238">
        <v>210225121</v>
      </c>
      <c r="D525" s="1238">
        <v>210230504</v>
      </c>
      <c r="E525" s="1237">
        <v>3.9000000000000004</v>
      </c>
    </row>
    <row r="526" spans="1:5" ht="16.5" customHeight="1">
      <c r="A526" s="1236" t="b">
        <v>1</v>
      </c>
      <c r="B526" s="1201" t="s">
        <v>4587</v>
      </c>
      <c r="C526" s="1238">
        <v>210225121</v>
      </c>
      <c r="D526" s="1230">
        <v>210230602</v>
      </c>
      <c r="E526" s="1237">
        <v>3</v>
      </c>
    </row>
    <row r="527" spans="1:5" ht="16.5" customHeight="1">
      <c r="A527" s="1236" t="b">
        <v>1</v>
      </c>
      <c r="B527" s="1201" t="s">
        <v>4587</v>
      </c>
      <c r="C527" s="1238">
        <v>210225121</v>
      </c>
      <c r="D527" s="1238">
        <v>210230603</v>
      </c>
      <c r="E527" s="1237">
        <v>8.1000000000000014</v>
      </c>
    </row>
    <row r="528" spans="1:5" ht="16.5" customHeight="1">
      <c r="A528" s="1236" t="b">
        <v>1</v>
      </c>
      <c r="B528" s="1201" t="s">
        <v>4587</v>
      </c>
      <c r="C528" s="1238">
        <v>210225121</v>
      </c>
      <c r="D528" s="1238">
        <v>210230604</v>
      </c>
      <c r="E528" s="1237">
        <v>3.9000000000000004</v>
      </c>
    </row>
    <row r="529" spans="1:5" ht="16.5" customHeight="1">
      <c r="A529" s="1236" t="b">
        <v>1</v>
      </c>
      <c r="B529" s="1201" t="s">
        <v>4588</v>
      </c>
      <c r="C529" s="1238">
        <v>210225121</v>
      </c>
      <c r="D529" s="1235">
        <v>210235151</v>
      </c>
      <c r="E529" s="1237">
        <v>10</v>
      </c>
    </row>
    <row r="530" spans="1:5" ht="16.5" customHeight="1">
      <c r="A530" s="1236" t="b">
        <v>1</v>
      </c>
      <c r="B530" s="1201" t="s">
        <v>4589</v>
      </c>
      <c r="C530" s="1238">
        <v>210225121</v>
      </c>
      <c r="D530" s="1235">
        <v>210235154</v>
      </c>
      <c r="E530" s="1237">
        <v>5</v>
      </c>
    </row>
    <row r="531" spans="1:5" ht="16.5" customHeight="1">
      <c r="A531" s="1236" t="b">
        <v>1</v>
      </c>
      <c r="B531" s="1201" t="s">
        <v>4590</v>
      </c>
      <c r="C531" s="1238">
        <v>210225121</v>
      </c>
      <c r="D531" s="1235">
        <v>210235155</v>
      </c>
      <c r="E531" s="1237">
        <v>10</v>
      </c>
    </row>
    <row r="532" spans="1:5" ht="16.5" customHeight="1">
      <c r="A532" s="1236" t="b">
        <v>1</v>
      </c>
      <c r="B532" s="1201" t="s">
        <v>4591</v>
      </c>
      <c r="C532" s="1238">
        <v>210225121</v>
      </c>
      <c r="D532" s="1235">
        <v>210235156</v>
      </c>
      <c r="E532" s="1237">
        <v>15</v>
      </c>
    </row>
    <row r="533" spans="1:5" ht="16.5" customHeight="1">
      <c r="A533" s="1232" t="b">
        <v>1</v>
      </c>
      <c r="B533" s="1180" t="s">
        <v>4592</v>
      </c>
      <c r="C533" s="1175">
        <v>210225122</v>
      </c>
      <c r="D533" s="1230">
        <v>210230303</v>
      </c>
      <c r="E533" s="1233">
        <v>0.60000000000000009</v>
      </c>
    </row>
    <row r="534" spans="1:5" ht="16.5" customHeight="1">
      <c r="A534" s="1232" t="b">
        <v>1</v>
      </c>
      <c r="B534" s="1180" t="s">
        <v>4592</v>
      </c>
      <c r="C534" s="1234">
        <v>210225122</v>
      </c>
      <c r="D534" s="1234">
        <v>210230304</v>
      </c>
      <c r="E534" s="1233">
        <v>1.62</v>
      </c>
    </row>
    <row r="535" spans="1:5" ht="16.5" customHeight="1">
      <c r="A535" s="1232" t="b">
        <v>1</v>
      </c>
      <c r="B535" s="1180" t="s">
        <v>4592</v>
      </c>
      <c r="C535" s="1234">
        <v>210225122</v>
      </c>
      <c r="D535" s="1234">
        <v>210230305</v>
      </c>
      <c r="E535" s="1233">
        <v>0.78</v>
      </c>
    </row>
    <row r="536" spans="1:5" ht="16.5" customHeight="1">
      <c r="A536" s="1232" t="b">
        <v>1</v>
      </c>
      <c r="B536" s="1180" t="s">
        <v>4593</v>
      </c>
      <c r="C536" s="1234">
        <v>210225122</v>
      </c>
      <c r="D536" s="1230">
        <v>210230403</v>
      </c>
      <c r="E536" s="1233">
        <v>1</v>
      </c>
    </row>
    <row r="537" spans="1:5" ht="16.5" customHeight="1">
      <c r="A537" s="1232" t="b">
        <v>1</v>
      </c>
      <c r="B537" s="1180" t="s">
        <v>4593</v>
      </c>
      <c r="C537" s="1234">
        <v>210225122</v>
      </c>
      <c r="D537" s="1234">
        <v>210230404</v>
      </c>
      <c r="E537" s="1233">
        <v>2.7</v>
      </c>
    </row>
    <row r="538" spans="1:5" ht="16.5" customHeight="1">
      <c r="A538" s="1232" t="b">
        <v>1</v>
      </c>
      <c r="B538" s="1180" t="s">
        <v>4593</v>
      </c>
      <c r="C538" s="1234">
        <v>210225122</v>
      </c>
      <c r="D538" s="1234">
        <v>210230405</v>
      </c>
      <c r="E538" s="1233">
        <v>1.3</v>
      </c>
    </row>
    <row r="539" spans="1:5" ht="16.5" customHeight="1">
      <c r="A539" s="1232" t="b">
        <v>1</v>
      </c>
      <c r="B539" s="1180" t="s">
        <v>4594</v>
      </c>
      <c r="C539" s="1234">
        <v>210225122</v>
      </c>
      <c r="D539" s="1230">
        <v>210230503</v>
      </c>
      <c r="E539" s="1233">
        <v>1</v>
      </c>
    </row>
    <row r="540" spans="1:5" ht="16.5" customHeight="1">
      <c r="A540" s="1232" t="b">
        <v>1</v>
      </c>
      <c r="B540" s="1180" t="s">
        <v>4594</v>
      </c>
      <c r="C540" s="1234">
        <v>210225122</v>
      </c>
      <c r="D540" s="1234">
        <v>210230504</v>
      </c>
      <c r="E540" s="1233">
        <v>2.7</v>
      </c>
    </row>
    <row r="541" spans="1:5" ht="16.5" customHeight="1">
      <c r="A541" s="1232" t="b">
        <v>1</v>
      </c>
      <c r="B541" s="1180" t="s">
        <v>4594</v>
      </c>
      <c r="C541" s="1234">
        <v>210225122</v>
      </c>
      <c r="D541" s="1234">
        <v>210230505</v>
      </c>
      <c r="E541" s="1233">
        <v>1.3</v>
      </c>
    </row>
    <row r="542" spans="1:5" ht="16.5" customHeight="1">
      <c r="A542" s="1232" t="b">
        <v>1</v>
      </c>
      <c r="B542" s="1180" t="s">
        <v>4595</v>
      </c>
      <c r="C542" s="1234">
        <v>210225122</v>
      </c>
      <c r="D542" s="1230">
        <v>210230603</v>
      </c>
      <c r="E542" s="1233">
        <v>6</v>
      </c>
    </row>
    <row r="543" spans="1:5" ht="16.5" customHeight="1">
      <c r="A543" s="1232" t="b">
        <v>1</v>
      </c>
      <c r="B543" s="1180" t="s">
        <v>4595</v>
      </c>
      <c r="C543" s="1234">
        <v>210225122</v>
      </c>
      <c r="D543" s="1234">
        <v>210230604</v>
      </c>
      <c r="E543" s="1233">
        <v>16.200000000000003</v>
      </c>
    </row>
    <row r="544" spans="1:5" ht="16.5" customHeight="1">
      <c r="A544" s="1232" t="b">
        <v>1</v>
      </c>
      <c r="B544" s="1180" t="s">
        <v>4595</v>
      </c>
      <c r="C544" s="1234">
        <v>210225122</v>
      </c>
      <c r="D544" s="1234">
        <v>210230605</v>
      </c>
      <c r="E544" s="1233">
        <v>7.8000000000000007</v>
      </c>
    </row>
    <row r="545" spans="1:5" ht="16.5" customHeight="1">
      <c r="A545" s="1232" t="b">
        <v>1</v>
      </c>
      <c r="B545" s="1180" t="s">
        <v>4596</v>
      </c>
      <c r="C545" s="1234">
        <v>210225122</v>
      </c>
      <c r="D545" s="1235">
        <v>210235251</v>
      </c>
      <c r="E545" s="1233">
        <v>30</v>
      </c>
    </row>
    <row r="546" spans="1:5" ht="16.5" customHeight="1">
      <c r="A546" s="1232" t="b">
        <v>1</v>
      </c>
      <c r="B546" s="1180" t="s">
        <v>4597</v>
      </c>
      <c r="C546" s="1234">
        <v>210225122</v>
      </c>
      <c r="D546" s="1235">
        <v>210235254</v>
      </c>
      <c r="E546" s="1233">
        <v>2</v>
      </c>
    </row>
    <row r="547" spans="1:5" ht="16.5" customHeight="1">
      <c r="A547" s="1232" t="b">
        <v>1</v>
      </c>
      <c r="B547" s="1180" t="s">
        <v>4598</v>
      </c>
      <c r="C547" s="1234">
        <v>210225122</v>
      </c>
      <c r="D547" s="1235">
        <v>210235255</v>
      </c>
      <c r="E547" s="1233">
        <v>20</v>
      </c>
    </row>
    <row r="548" spans="1:5" ht="16.5" customHeight="1">
      <c r="A548" s="1232" t="b">
        <v>1</v>
      </c>
      <c r="B548" s="1180" t="s">
        <v>4599</v>
      </c>
      <c r="C548" s="1234">
        <v>210225122</v>
      </c>
      <c r="D548" s="1235">
        <v>210235256</v>
      </c>
      <c r="E548" s="1233">
        <v>5</v>
      </c>
    </row>
    <row r="549" spans="1:5" ht="16.5" customHeight="1">
      <c r="A549" s="1229" t="b">
        <v>1</v>
      </c>
      <c r="B549" s="1207" t="s">
        <v>4600</v>
      </c>
      <c r="C549" s="1175">
        <v>210225201</v>
      </c>
      <c r="D549" s="1230">
        <v>210230302</v>
      </c>
      <c r="E549" s="1231">
        <v>7</v>
      </c>
    </row>
    <row r="550" spans="1:5" ht="16.5" customHeight="1">
      <c r="A550" s="1229" t="b">
        <v>1</v>
      </c>
      <c r="B550" s="1207" t="s">
        <v>4600</v>
      </c>
      <c r="C550" s="1218">
        <v>210225201</v>
      </c>
      <c r="D550" s="1218">
        <v>210230303</v>
      </c>
      <c r="E550" s="1231">
        <v>2.4</v>
      </c>
    </row>
    <row r="551" spans="1:5" ht="16.5" customHeight="1">
      <c r="A551" s="1229" t="b">
        <v>1</v>
      </c>
      <c r="B551" s="1207" t="s">
        <v>4600</v>
      </c>
      <c r="C551" s="1218">
        <v>210225201</v>
      </c>
      <c r="D551" s="1218">
        <v>210230304</v>
      </c>
      <c r="E551" s="1231">
        <v>0.6</v>
      </c>
    </row>
    <row r="552" spans="1:5" ht="16.5" customHeight="1">
      <c r="A552" s="1229" t="b">
        <v>1</v>
      </c>
      <c r="B552" s="1207" t="s">
        <v>4601</v>
      </c>
      <c r="C552" s="1218">
        <v>210225201</v>
      </c>
      <c r="D552" s="1230">
        <v>210230402</v>
      </c>
      <c r="E552" s="1231">
        <v>14</v>
      </c>
    </row>
    <row r="553" spans="1:5" ht="16.5" customHeight="1">
      <c r="A553" s="1229" t="b">
        <v>1</v>
      </c>
      <c r="B553" s="1207" t="s">
        <v>4601</v>
      </c>
      <c r="C553" s="1218">
        <v>210225201</v>
      </c>
      <c r="D553" s="1218">
        <v>210230403</v>
      </c>
      <c r="E553" s="1231">
        <v>4.8</v>
      </c>
    </row>
    <row r="554" spans="1:5" ht="16.5" customHeight="1">
      <c r="A554" s="1229" t="b">
        <v>1</v>
      </c>
      <c r="B554" s="1207" t="s">
        <v>4601</v>
      </c>
      <c r="C554" s="1218">
        <v>210225201</v>
      </c>
      <c r="D554" s="1218">
        <v>210230404</v>
      </c>
      <c r="E554" s="1231">
        <v>1.2</v>
      </c>
    </row>
    <row r="555" spans="1:5" ht="16.5" customHeight="1">
      <c r="A555" s="1229" t="b">
        <v>1</v>
      </c>
      <c r="B555" s="1207" t="s">
        <v>4602</v>
      </c>
      <c r="C555" s="1218">
        <v>210225201</v>
      </c>
      <c r="D555" s="1230">
        <v>210230502</v>
      </c>
      <c r="E555" s="1231">
        <v>10.5</v>
      </c>
    </row>
    <row r="556" spans="1:5" ht="16.5" customHeight="1">
      <c r="A556" s="1229" t="b">
        <v>1</v>
      </c>
      <c r="B556" s="1207" t="s">
        <v>4602</v>
      </c>
      <c r="C556" s="1218">
        <v>210225201</v>
      </c>
      <c r="D556" s="1218">
        <v>210230503</v>
      </c>
      <c r="E556" s="1231">
        <v>3.5999999999999996</v>
      </c>
    </row>
    <row r="557" spans="1:5" ht="16.5" customHeight="1">
      <c r="A557" s="1229" t="b">
        <v>1</v>
      </c>
      <c r="B557" s="1207" t="s">
        <v>4602</v>
      </c>
      <c r="C557" s="1218">
        <v>210225201</v>
      </c>
      <c r="D557" s="1218">
        <v>210230504</v>
      </c>
      <c r="E557" s="1231">
        <v>0.89999999999999991</v>
      </c>
    </row>
    <row r="558" spans="1:5" ht="16.5" customHeight="1">
      <c r="A558" s="1229" t="b">
        <v>1</v>
      </c>
      <c r="B558" s="1207" t="s">
        <v>4603</v>
      </c>
      <c r="C558" s="1218">
        <v>210225201</v>
      </c>
      <c r="D558" s="1230">
        <v>210230602</v>
      </c>
      <c r="E558" s="1231">
        <v>10.5</v>
      </c>
    </row>
    <row r="559" spans="1:5" ht="16.5" customHeight="1">
      <c r="A559" s="1229" t="b">
        <v>1</v>
      </c>
      <c r="B559" s="1207" t="s">
        <v>4603</v>
      </c>
      <c r="C559" s="1218">
        <v>210225201</v>
      </c>
      <c r="D559" s="1218">
        <v>210230603</v>
      </c>
      <c r="E559" s="1231">
        <v>3.5999999999999996</v>
      </c>
    </row>
    <row r="560" spans="1:5" ht="16.5" customHeight="1">
      <c r="A560" s="1229" t="b">
        <v>1</v>
      </c>
      <c r="B560" s="1207" t="s">
        <v>4603</v>
      </c>
      <c r="C560" s="1218">
        <v>210225201</v>
      </c>
      <c r="D560" s="1218">
        <v>210230604</v>
      </c>
      <c r="E560" s="1231">
        <v>0.89999999999999991</v>
      </c>
    </row>
    <row r="561" spans="1:5" ht="16.5" customHeight="1">
      <c r="A561" s="1229" t="b">
        <v>1</v>
      </c>
      <c r="B561" s="1207" t="s">
        <v>4604</v>
      </c>
      <c r="C561" s="1218">
        <v>210225201</v>
      </c>
      <c r="D561" s="1230">
        <v>210235102</v>
      </c>
      <c r="E561" s="1231">
        <v>10</v>
      </c>
    </row>
    <row r="562" spans="1:5" ht="16.5" customHeight="1">
      <c r="A562" s="1229" t="b">
        <v>1</v>
      </c>
      <c r="B562" s="1207" t="s">
        <v>4605</v>
      </c>
      <c r="C562" s="1218">
        <v>210225201</v>
      </c>
      <c r="D562" s="1230">
        <v>210235104</v>
      </c>
      <c r="E562" s="1231">
        <v>5</v>
      </c>
    </row>
    <row r="563" spans="1:5" ht="16.5" customHeight="1">
      <c r="A563" s="1229" t="b">
        <v>1</v>
      </c>
      <c r="B563" s="1207" t="s">
        <v>4606</v>
      </c>
      <c r="C563" s="1218">
        <v>210225201</v>
      </c>
      <c r="D563" s="1230">
        <v>210235105</v>
      </c>
      <c r="E563" s="1231">
        <v>10</v>
      </c>
    </row>
    <row r="564" spans="1:5" ht="16.5" customHeight="1">
      <c r="A564" s="1229" t="b">
        <v>1</v>
      </c>
      <c r="B564" s="1207" t="s">
        <v>4607</v>
      </c>
      <c r="C564" s="1218">
        <v>210225201</v>
      </c>
      <c r="D564" s="1230">
        <v>210235106</v>
      </c>
      <c r="E564" s="1231">
        <v>15</v>
      </c>
    </row>
    <row r="565" spans="1:5" ht="16.5" customHeight="1">
      <c r="A565" s="1232" t="b">
        <v>1</v>
      </c>
      <c r="B565" s="1180" t="s">
        <v>4608</v>
      </c>
      <c r="C565" s="1175">
        <v>210225202</v>
      </c>
      <c r="D565" s="1230">
        <v>210230303</v>
      </c>
      <c r="E565" s="1233">
        <v>2.0999999999999996</v>
      </c>
    </row>
    <row r="566" spans="1:5" ht="16.5" customHeight="1">
      <c r="A566" s="1232" t="b">
        <v>1</v>
      </c>
      <c r="B566" s="1180" t="s">
        <v>4608</v>
      </c>
      <c r="C566" s="1234">
        <v>210225202</v>
      </c>
      <c r="D566" s="1234">
        <v>210230304</v>
      </c>
      <c r="E566" s="1233">
        <v>0.72</v>
      </c>
    </row>
    <row r="567" spans="1:5" ht="16.5" customHeight="1">
      <c r="A567" s="1232" t="b">
        <v>1</v>
      </c>
      <c r="B567" s="1180" t="s">
        <v>4608</v>
      </c>
      <c r="C567" s="1234">
        <v>210225202</v>
      </c>
      <c r="D567" s="1234">
        <v>210230305</v>
      </c>
      <c r="E567" s="1233">
        <v>0.18</v>
      </c>
    </row>
    <row r="568" spans="1:5" ht="16.5" customHeight="1">
      <c r="A568" s="1232" t="b">
        <v>1</v>
      </c>
      <c r="B568" s="1180" t="s">
        <v>4609</v>
      </c>
      <c r="C568" s="1234">
        <v>210225202</v>
      </c>
      <c r="D568" s="1230">
        <v>210230403</v>
      </c>
      <c r="E568" s="1233">
        <v>3.5</v>
      </c>
    </row>
    <row r="569" spans="1:5" ht="16.5" customHeight="1">
      <c r="A569" s="1232" t="b">
        <v>1</v>
      </c>
      <c r="B569" s="1180" t="s">
        <v>4609</v>
      </c>
      <c r="C569" s="1234">
        <v>210225202</v>
      </c>
      <c r="D569" s="1234">
        <v>210230404</v>
      </c>
      <c r="E569" s="1233">
        <v>1.2</v>
      </c>
    </row>
    <row r="570" spans="1:5" ht="16.5" customHeight="1">
      <c r="A570" s="1232" t="b">
        <v>1</v>
      </c>
      <c r="B570" s="1180" t="s">
        <v>4609</v>
      </c>
      <c r="C570" s="1234">
        <v>210225202</v>
      </c>
      <c r="D570" s="1234">
        <v>210230405</v>
      </c>
      <c r="E570" s="1233">
        <v>0.3</v>
      </c>
    </row>
    <row r="571" spans="1:5" ht="16.5" customHeight="1">
      <c r="A571" s="1232" t="b">
        <v>1</v>
      </c>
      <c r="B571" s="1180" t="s">
        <v>4610</v>
      </c>
      <c r="C571" s="1234">
        <v>210225202</v>
      </c>
      <c r="D571" s="1230">
        <v>210230503</v>
      </c>
      <c r="E571" s="1233">
        <v>3.5</v>
      </c>
    </row>
    <row r="572" spans="1:5" ht="16.5" customHeight="1">
      <c r="A572" s="1232" t="b">
        <v>1</v>
      </c>
      <c r="B572" s="1180" t="s">
        <v>4610</v>
      </c>
      <c r="C572" s="1234">
        <v>210225202</v>
      </c>
      <c r="D572" s="1234">
        <v>210230504</v>
      </c>
      <c r="E572" s="1233">
        <v>1.2</v>
      </c>
    </row>
    <row r="573" spans="1:5" ht="16.5" customHeight="1">
      <c r="A573" s="1232" t="b">
        <v>1</v>
      </c>
      <c r="B573" s="1180" t="s">
        <v>4610</v>
      </c>
      <c r="C573" s="1234">
        <v>210225202</v>
      </c>
      <c r="D573" s="1234">
        <v>210230505</v>
      </c>
      <c r="E573" s="1233">
        <v>0.3</v>
      </c>
    </row>
    <row r="574" spans="1:5" ht="16.5" customHeight="1">
      <c r="A574" s="1232" t="b">
        <v>1</v>
      </c>
      <c r="B574" s="1180" t="s">
        <v>4611</v>
      </c>
      <c r="C574" s="1234">
        <v>210225202</v>
      </c>
      <c r="D574" s="1230">
        <v>210230603</v>
      </c>
      <c r="E574" s="1233">
        <v>21</v>
      </c>
    </row>
    <row r="575" spans="1:5" ht="16.5" customHeight="1">
      <c r="A575" s="1232" t="b">
        <v>1</v>
      </c>
      <c r="B575" s="1180" t="s">
        <v>4611</v>
      </c>
      <c r="C575" s="1234">
        <v>210225202</v>
      </c>
      <c r="D575" s="1234">
        <v>210230604</v>
      </c>
      <c r="E575" s="1233">
        <v>7.1999999999999993</v>
      </c>
    </row>
    <row r="576" spans="1:5" ht="16.5" customHeight="1">
      <c r="A576" s="1232" t="b">
        <v>1</v>
      </c>
      <c r="B576" s="1180" t="s">
        <v>4611</v>
      </c>
      <c r="C576" s="1234">
        <v>210225202</v>
      </c>
      <c r="D576" s="1234">
        <v>210230605</v>
      </c>
      <c r="E576" s="1233">
        <v>1.7999999999999998</v>
      </c>
    </row>
    <row r="577" spans="1:5" ht="16.5" customHeight="1">
      <c r="A577" s="1232" t="b">
        <v>1</v>
      </c>
      <c r="B577" s="1180" t="s">
        <v>4612</v>
      </c>
      <c r="C577" s="1234">
        <v>210225202</v>
      </c>
      <c r="D577" s="1235">
        <v>210235202</v>
      </c>
      <c r="E577" s="1233">
        <v>30</v>
      </c>
    </row>
    <row r="578" spans="1:5" ht="16.5" customHeight="1">
      <c r="A578" s="1232" t="b">
        <v>1</v>
      </c>
      <c r="B578" s="1180" t="s">
        <v>4613</v>
      </c>
      <c r="C578" s="1234">
        <v>210225202</v>
      </c>
      <c r="D578" s="1235">
        <v>210235204</v>
      </c>
      <c r="E578" s="1233">
        <v>2</v>
      </c>
    </row>
    <row r="579" spans="1:5" ht="16.5" customHeight="1">
      <c r="A579" s="1232" t="b">
        <v>1</v>
      </c>
      <c r="B579" s="1180" t="s">
        <v>4614</v>
      </c>
      <c r="C579" s="1234">
        <v>210225202</v>
      </c>
      <c r="D579" s="1235">
        <v>210235205</v>
      </c>
      <c r="E579" s="1233">
        <v>20</v>
      </c>
    </row>
    <row r="580" spans="1:5" ht="16.5" customHeight="1">
      <c r="A580" s="1232" t="b">
        <v>1</v>
      </c>
      <c r="B580" s="1180" t="s">
        <v>4615</v>
      </c>
      <c r="C580" s="1234">
        <v>210225202</v>
      </c>
      <c r="D580" s="1235">
        <v>210235206</v>
      </c>
      <c r="E580" s="1233">
        <v>5</v>
      </c>
    </row>
    <row r="581" spans="1:5" ht="16.5" customHeight="1">
      <c r="A581" s="1236" t="b">
        <v>1</v>
      </c>
      <c r="B581" s="1201" t="s">
        <v>4616</v>
      </c>
      <c r="C581" s="1175">
        <v>210225203</v>
      </c>
      <c r="D581" s="1230">
        <v>210230302</v>
      </c>
      <c r="E581" s="1237">
        <v>6</v>
      </c>
    </row>
    <row r="582" spans="1:5" ht="16.5" customHeight="1">
      <c r="A582" s="1236" t="b">
        <v>1</v>
      </c>
      <c r="B582" s="1201" t="s">
        <v>4616</v>
      </c>
      <c r="C582" s="1238">
        <v>210225203</v>
      </c>
      <c r="D582" s="1238">
        <v>210230303</v>
      </c>
      <c r="E582" s="1237">
        <v>3</v>
      </c>
    </row>
    <row r="583" spans="1:5" ht="16.5" customHeight="1">
      <c r="A583" s="1236" t="b">
        <v>1</v>
      </c>
      <c r="B583" s="1201" t="s">
        <v>4616</v>
      </c>
      <c r="C583" s="1238">
        <v>210225203</v>
      </c>
      <c r="D583" s="1238">
        <v>210230304</v>
      </c>
      <c r="E583" s="1237">
        <v>1</v>
      </c>
    </row>
    <row r="584" spans="1:5" ht="16.5" customHeight="1">
      <c r="A584" s="1236" t="b">
        <v>1</v>
      </c>
      <c r="B584" s="1201" t="s">
        <v>4617</v>
      </c>
      <c r="C584" s="1238">
        <v>210225203</v>
      </c>
      <c r="D584" s="1230">
        <v>210230402</v>
      </c>
      <c r="E584" s="1237">
        <v>12</v>
      </c>
    </row>
    <row r="585" spans="1:5" ht="16.5" customHeight="1">
      <c r="A585" s="1236" t="b">
        <v>1</v>
      </c>
      <c r="B585" s="1201" t="s">
        <v>4617</v>
      </c>
      <c r="C585" s="1238">
        <v>210225203</v>
      </c>
      <c r="D585" s="1238">
        <v>210230403</v>
      </c>
      <c r="E585" s="1237">
        <v>6</v>
      </c>
    </row>
    <row r="586" spans="1:5" ht="16.5" customHeight="1">
      <c r="A586" s="1236" t="b">
        <v>1</v>
      </c>
      <c r="B586" s="1201" t="s">
        <v>4617</v>
      </c>
      <c r="C586" s="1238">
        <v>210225203</v>
      </c>
      <c r="D586" s="1238">
        <v>210230404</v>
      </c>
      <c r="E586" s="1237">
        <v>2</v>
      </c>
    </row>
    <row r="587" spans="1:5" ht="16.5" customHeight="1">
      <c r="A587" s="1236" t="b">
        <v>1</v>
      </c>
      <c r="B587" s="1201" t="s">
        <v>4618</v>
      </c>
      <c r="C587" s="1238">
        <v>210225203</v>
      </c>
      <c r="D587" s="1230">
        <v>210230502</v>
      </c>
      <c r="E587" s="1237">
        <v>9</v>
      </c>
    </row>
    <row r="588" spans="1:5" ht="16.5" customHeight="1">
      <c r="A588" s="1236" t="b">
        <v>1</v>
      </c>
      <c r="B588" s="1201" t="s">
        <v>4618</v>
      </c>
      <c r="C588" s="1238">
        <v>210225203</v>
      </c>
      <c r="D588" s="1238">
        <v>210230503</v>
      </c>
      <c r="E588" s="1237">
        <v>4.5</v>
      </c>
    </row>
    <row r="589" spans="1:5" ht="16.5" customHeight="1">
      <c r="A589" s="1236" t="b">
        <v>1</v>
      </c>
      <c r="B589" s="1201" t="s">
        <v>4618</v>
      </c>
      <c r="C589" s="1238">
        <v>210225203</v>
      </c>
      <c r="D589" s="1238">
        <v>210230504</v>
      </c>
      <c r="E589" s="1237">
        <v>1.5</v>
      </c>
    </row>
    <row r="590" spans="1:5" ht="16.5" customHeight="1">
      <c r="A590" s="1236" t="b">
        <v>1</v>
      </c>
      <c r="B590" s="1201" t="s">
        <v>4619</v>
      </c>
      <c r="C590" s="1238">
        <v>210225203</v>
      </c>
      <c r="D590" s="1230">
        <v>210230602</v>
      </c>
      <c r="E590" s="1237">
        <v>9</v>
      </c>
    </row>
    <row r="591" spans="1:5" ht="16.5" customHeight="1">
      <c r="A591" s="1236" t="b">
        <v>1</v>
      </c>
      <c r="B591" s="1201" t="s">
        <v>4619</v>
      </c>
      <c r="C591" s="1238">
        <v>210225203</v>
      </c>
      <c r="D591" s="1238">
        <v>210230603</v>
      </c>
      <c r="E591" s="1237">
        <v>4.5</v>
      </c>
    </row>
    <row r="592" spans="1:5" ht="16.5" customHeight="1">
      <c r="A592" s="1236" t="b">
        <v>1</v>
      </c>
      <c r="B592" s="1201" t="s">
        <v>4619</v>
      </c>
      <c r="C592" s="1238">
        <v>210225203</v>
      </c>
      <c r="D592" s="1238">
        <v>210230604</v>
      </c>
      <c r="E592" s="1237">
        <v>1.5</v>
      </c>
    </row>
    <row r="593" spans="1:5" ht="16.5" customHeight="1">
      <c r="A593" s="1236" t="b">
        <v>1</v>
      </c>
      <c r="B593" s="1201" t="s">
        <v>4620</v>
      </c>
      <c r="C593" s="1238">
        <v>210225203</v>
      </c>
      <c r="D593" s="1235">
        <v>210235112</v>
      </c>
      <c r="E593" s="1237">
        <v>10</v>
      </c>
    </row>
    <row r="594" spans="1:5" ht="16.5" customHeight="1">
      <c r="A594" s="1236" t="b">
        <v>1</v>
      </c>
      <c r="B594" s="1201" t="s">
        <v>4621</v>
      </c>
      <c r="C594" s="1238">
        <v>210225203</v>
      </c>
      <c r="D594" s="1235">
        <v>210235114</v>
      </c>
      <c r="E594" s="1237">
        <v>5</v>
      </c>
    </row>
    <row r="595" spans="1:5" ht="16.5" customHeight="1">
      <c r="A595" s="1236" t="b">
        <v>1</v>
      </c>
      <c r="B595" s="1201" t="s">
        <v>4622</v>
      </c>
      <c r="C595" s="1238">
        <v>210225203</v>
      </c>
      <c r="D595" s="1235">
        <v>210235115</v>
      </c>
      <c r="E595" s="1237">
        <v>10</v>
      </c>
    </row>
    <row r="596" spans="1:5" ht="16.5" customHeight="1">
      <c r="A596" s="1236" t="b">
        <v>1</v>
      </c>
      <c r="B596" s="1201" t="s">
        <v>4623</v>
      </c>
      <c r="C596" s="1238">
        <v>210225203</v>
      </c>
      <c r="D596" s="1235">
        <v>210235116</v>
      </c>
      <c r="E596" s="1237">
        <v>15</v>
      </c>
    </row>
    <row r="597" spans="1:5" ht="16.5" customHeight="1">
      <c r="A597" s="1232" t="b">
        <v>1</v>
      </c>
      <c r="B597" s="1180" t="s">
        <v>4624</v>
      </c>
      <c r="C597" s="1175">
        <v>210225204</v>
      </c>
      <c r="D597" s="1230">
        <v>210230303</v>
      </c>
      <c r="E597" s="1233">
        <v>1.7999999999999998</v>
      </c>
    </row>
    <row r="598" spans="1:5" ht="16.5" customHeight="1">
      <c r="A598" s="1232" t="b">
        <v>1</v>
      </c>
      <c r="B598" s="1180" t="s">
        <v>4624</v>
      </c>
      <c r="C598" s="1234">
        <v>210225204</v>
      </c>
      <c r="D598" s="1234">
        <v>210230304</v>
      </c>
      <c r="E598" s="1233">
        <v>0.89999999999999991</v>
      </c>
    </row>
    <row r="599" spans="1:5" ht="16.5" customHeight="1">
      <c r="A599" s="1232" t="b">
        <v>1</v>
      </c>
      <c r="B599" s="1180" t="s">
        <v>4624</v>
      </c>
      <c r="C599" s="1234">
        <v>210225204</v>
      </c>
      <c r="D599" s="1234">
        <v>210230305</v>
      </c>
      <c r="E599" s="1233">
        <v>0.30000000000000004</v>
      </c>
    </row>
    <row r="600" spans="1:5" ht="16.5" customHeight="1">
      <c r="A600" s="1232" t="b">
        <v>1</v>
      </c>
      <c r="B600" s="1180" t="s">
        <v>4625</v>
      </c>
      <c r="C600" s="1234">
        <v>210225204</v>
      </c>
      <c r="D600" s="1230">
        <v>210230403</v>
      </c>
      <c r="E600" s="1233">
        <v>3</v>
      </c>
    </row>
    <row r="601" spans="1:5" ht="16.5" customHeight="1">
      <c r="A601" s="1232" t="b">
        <v>1</v>
      </c>
      <c r="B601" s="1180" t="s">
        <v>4625</v>
      </c>
      <c r="C601" s="1234">
        <v>210225204</v>
      </c>
      <c r="D601" s="1234">
        <v>210230404</v>
      </c>
      <c r="E601" s="1233">
        <v>1.5</v>
      </c>
    </row>
    <row r="602" spans="1:5" ht="16.5" customHeight="1">
      <c r="A602" s="1232" t="b">
        <v>1</v>
      </c>
      <c r="B602" s="1180" t="s">
        <v>4625</v>
      </c>
      <c r="C602" s="1234">
        <v>210225204</v>
      </c>
      <c r="D602" s="1234">
        <v>210230405</v>
      </c>
      <c r="E602" s="1233">
        <v>0.5</v>
      </c>
    </row>
    <row r="603" spans="1:5" ht="16.5" customHeight="1">
      <c r="A603" s="1232" t="b">
        <v>1</v>
      </c>
      <c r="B603" s="1180" t="s">
        <v>4626</v>
      </c>
      <c r="C603" s="1234">
        <v>210225204</v>
      </c>
      <c r="D603" s="1230">
        <v>210230503</v>
      </c>
      <c r="E603" s="1233">
        <v>3</v>
      </c>
    </row>
    <row r="604" spans="1:5" ht="16.5" customHeight="1">
      <c r="A604" s="1232" t="b">
        <v>1</v>
      </c>
      <c r="B604" s="1180" t="s">
        <v>4626</v>
      </c>
      <c r="C604" s="1234">
        <v>210225204</v>
      </c>
      <c r="D604" s="1234">
        <v>210230504</v>
      </c>
      <c r="E604" s="1233">
        <v>1.5</v>
      </c>
    </row>
    <row r="605" spans="1:5" ht="16.5" customHeight="1">
      <c r="A605" s="1232" t="b">
        <v>1</v>
      </c>
      <c r="B605" s="1180" t="s">
        <v>4626</v>
      </c>
      <c r="C605" s="1234">
        <v>210225204</v>
      </c>
      <c r="D605" s="1234">
        <v>210230505</v>
      </c>
      <c r="E605" s="1233">
        <v>0.5</v>
      </c>
    </row>
    <row r="606" spans="1:5" ht="16.5" customHeight="1">
      <c r="A606" s="1232" t="b">
        <v>1</v>
      </c>
      <c r="B606" s="1180" t="s">
        <v>4627</v>
      </c>
      <c r="C606" s="1234">
        <v>210225204</v>
      </c>
      <c r="D606" s="1230">
        <v>210230603</v>
      </c>
      <c r="E606" s="1233">
        <v>18</v>
      </c>
    </row>
    <row r="607" spans="1:5" ht="16.5" customHeight="1">
      <c r="A607" s="1232" t="b">
        <v>1</v>
      </c>
      <c r="B607" s="1180" t="s">
        <v>4627</v>
      </c>
      <c r="C607" s="1234">
        <v>210225204</v>
      </c>
      <c r="D607" s="1234">
        <v>210230604</v>
      </c>
      <c r="E607" s="1233">
        <v>9</v>
      </c>
    </row>
    <row r="608" spans="1:5" ht="16.5" customHeight="1">
      <c r="A608" s="1232" t="b">
        <v>1</v>
      </c>
      <c r="B608" s="1180" t="s">
        <v>4627</v>
      </c>
      <c r="C608" s="1234">
        <v>210225204</v>
      </c>
      <c r="D608" s="1234">
        <v>210230605</v>
      </c>
      <c r="E608" s="1233">
        <v>3</v>
      </c>
    </row>
    <row r="609" spans="1:5" ht="16.5" customHeight="1">
      <c r="A609" s="1232" t="b">
        <v>1</v>
      </c>
      <c r="B609" s="1180" t="s">
        <v>4628</v>
      </c>
      <c r="C609" s="1234">
        <v>210225204</v>
      </c>
      <c r="D609" s="1235">
        <v>210235212</v>
      </c>
      <c r="E609" s="1233">
        <v>30</v>
      </c>
    </row>
    <row r="610" spans="1:5" ht="16.5" customHeight="1">
      <c r="A610" s="1232" t="b">
        <v>1</v>
      </c>
      <c r="B610" s="1180" t="s">
        <v>4629</v>
      </c>
      <c r="C610" s="1234">
        <v>210225204</v>
      </c>
      <c r="D610" s="1235">
        <v>210235214</v>
      </c>
      <c r="E610" s="1233">
        <v>2</v>
      </c>
    </row>
    <row r="611" spans="1:5" ht="16.5" customHeight="1">
      <c r="A611" s="1232" t="b">
        <v>1</v>
      </c>
      <c r="B611" s="1180" t="s">
        <v>4630</v>
      </c>
      <c r="C611" s="1234">
        <v>210225204</v>
      </c>
      <c r="D611" s="1235">
        <v>210235215</v>
      </c>
      <c r="E611" s="1233">
        <v>20</v>
      </c>
    </row>
    <row r="612" spans="1:5" ht="16.5" customHeight="1">
      <c r="A612" s="1232" t="b">
        <v>1</v>
      </c>
      <c r="B612" s="1180" t="s">
        <v>4631</v>
      </c>
      <c r="C612" s="1234">
        <v>210225204</v>
      </c>
      <c r="D612" s="1235">
        <v>210235216</v>
      </c>
      <c r="E612" s="1233">
        <v>5</v>
      </c>
    </row>
    <row r="613" spans="1:5" ht="16.5" customHeight="1">
      <c r="A613" s="1229" t="b">
        <v>1</v>
      </c>
      <c r="B613" s="1207" t="s">
        <v>4632</v>
      </c>
      <c r="C613" s="1175">
        <v>210225205</v>
      </c>
      <c r="D613" s="1230">
        <v>210230302</v>
      </c>
      <c r="E613" s="1231">
        <v>5</v>
      </c>
    </row>
    <row r="614" spans="1:5" ht="16.5" customHeight="1">
      <c r="A614" s="1229" t="b">
        <v>1</v>
      </c>
      <c r="B614" s="1207" t="s">
        <v>4632</v>
      </c>
      <c r="C614" s="1218">
        <v>210225205</v>
      </c>
      <c r="D614" s="1238">
        <v>210230303</v>
      </c>
      <c r="E614" s="1231">
        <v>3.5999999999999996</v>
      </c>
    </row>
    <row r="615" spans="1:5" ht="16.5" customHeight="1">
      <c r="A615" s="1229" t="b">
        <v>1</v>
      </c>
      <c r="B615" s="1207" t="s">
        <v>4632</v>
      </c>
      <c r="C615" s="1218">
        <v>210225205</v>
      </c>
      <c r="D615" s="1238">
        <v>210230304</v>
      </c>
      <c r="E615" s="1231">
        <v>1.4000000000000001</v>
      </c>
    </row>
    <row r="616" spans="1:5" ht="16.5" customHeight="1">
      <c r="A616" s="1229" t="b">
        <v>1</v>
      </c>
      <c r="B616" s="1207" t="s">
        <v>4633</v>
      </c>
      <c r="C616" s="1218">
        <v>210225205</v>
      </c>
      <c r="D616" s="1230">
        <v>210230402</v>
      </c>
      <c r="E616" s="1231">
        <v>10</v>
      </c>
    </row>
    <row r="617" spans="1:5" ht="16.5" customHeight="1">
      <c r="A617" s="1229" t="b">
        <v>1</v>
      </c>
      <c r="B617" s="1207" t="s">
        <v>4633</v>
      </c>
      <c r="C617" s="1218">
        <v>210225205</v>
      </c>
      <c r="D617" s="1238">
        <v>210230403</v>
      </c>
      <c r="E617" s="1231">
        <v>7.1999999999999993</v>
      </c>
    </row>
    <row r="618" spans="1:5" ht="16.5" customHeight="1">
      <c r="A618" s="1229" t="b">
        <v>1</v>
      </c>
      <c r="B618" s="1207" t="s">
        <v>4633</v>
      </c>
      <c r="C618" s="1218">
        <v>210225205</v>
      </c>
      <c r="D618" s="1238">
        <v>210230404</v>
      </c>
      <c r="E618" s="1231">
        <v>2.8000000000000003</v>
      </c>
    </row>
    <row r="619" spans="1:5" ht="16.5" customHeight="1">
      <c r="A619" s="1229" t="b">
        <v>1</v>
      </c>
      <c r="B619" s="1207" t="s">
        <v>4634</v>
      </c>
      <c r="C619" s="1218">
        <v>210225205</v>
      </c>
      <c r="D619" s="1230">
        <v>210230502</v>
      </c>
      <c r="E619" s="1231">
        <v>7.5</v>
      </c>
    </row>
    <row r="620" spans="1:5" ht="16.5" customHeight="1">
      <c r="A620" s="1229" t="b">
        <v>1</v>
      </c>
      <c r="B620" s="1207" t="s">
        <v>4634</v>
      </c>
      <c r="C620" s="1218">
        <v>210225205</v>
      </c>
      <c r="D620" s="1238">
        <v>210230503</v>
      </c>
      <c r="E620" s="1231">
        <v>5.3999999999999995</v>
      </c>
    </row>
    <row r="621" spans="1:5" ht="16.5" customHeight="1">
      <c r="A621" s="1229" t="b">
        <v>1</v>
      </c>
      <c r="B621" s="1207" t="s">
        <v>4634</v>
      </c>
      <c r="C621" s="1218">
        <v>210225205</v>
      </c>
      <c r="D621" s="1238">
        <v>210230504</v>
      </c>
      <c r="E621" s="1231">
        <v>2.1</v>
      </c>
    </row>
    <row r="622" spans="1:5" ht="16.5" customHeight="1">
      <c r="A622" s="1229" t="b">
        <v>1</v>
      </c>
      <c r="B622" s="1207" t="s">
        <v>4635</v>
      </c>
      <c r="C622" s="1218">
        <v>210225205</v>
      </c>
      <c r="D622" s="1230">
        <v>210230602</v>
      </c>
      <c r="E622" s="1231">
        <v>7.5</v>
      </c>
    </row>
    <row r="623" spans="1:5" ht="16.5" customHeight="1">
      <c r="A623" s="1229" t="b">
        <v>1</v>
      </c>
      <c r="B623" s="1207" t="s">
        <v>4635</v>
      </c>
      <c r="C623" s="1218">
        <v>210225205</v>
      </c>
      <c r="D623" s="1238">
        <v>210230603</v>
      </c>
      <c r="E623" s="1231">
        <v>5.3999999999999995</v>
      </c>
    </row>
    <row r="624" spans="1:5" ht="16.5" customHeight="1">
      <c r="A624" s="1229" t="b">
        <v>1</v>
      </c>
      <c r="B624" s="1207" t="s">
        <v>4635</v>
      </c>
      <c r="C624" s="1218">
        <v>210225205</v>
      </c>
      <c r="D624" s="1238">
        <v>210230604</v>
      </c>
      <c r="E624" s="1231">
        <v>2.1</v>
      </c>
    </row>
    <row r="625" spans="1:5" ht="16.5" customHeight="1">
      <c r="A625" s="1229" t="b">
        <v>1</v>
      </c>
      <c r="B625" s="1207" t="s">
        <v>4636</v>
      </c>
      <c r="C625" s="1218">
        <v>210225205</v>
      </c>
      <c r="D625" s="1235">
        <v>210235122</v>
      </c>
      <c r="E625" s="1231">
        <v>10</v>
      </c>
    </row>
    <row r="626" spans="1:5" ht="16.5" customHeight="1">
      <c r="A626" s="1229" t="b">
        <v>1</v>
      </c>
      <c r="B626" s="1207" t="s">
        <v>4637</v>
      </c>
      <c r="C626" s="1218">
        <v>210225205</v>
      </c>
      <c r="D626" s="1235">
        <v>210235124</v>
      </c>
      <c r="E626" s="1231">
        <v>5</v>
      </c>
    </row>
    <row r="627" spans="1:5" ht="16.5" customHeight="1">
      <c r="A627" s="1229" t="b">
        <v>1</v>
      </c>
      <c r="B627" s="1207" t="s">
        <v>4638</v>
      </c>
      <c r="C627" s="1218">
        <v>210225205</v>
      </c>
      <c r="D627" s="1235">
        <v>210235125</v>
      </c>
      <c r="E627" s="1231">
        <v>10</v>
      </c>
    </row>
    <row r="628" spans="1:5" ht="16.5" customHeight="1">
      <c r="A628" s="1229" t="b">
        <v>1</v>
      </c>
      <c r="B628" s="1207" t="s">
        <v>4639</v>
      </c>
      <c r="C628" s="1218">
        <v>210225205</v>
      </c>
      <c r="D628" s="1235">
        <v>210235126</v>
      </c>
      <c r="E628" s="1231">
        <v>15</v>
      </c>
    </row>
    <row r="629" spans="1:5" ht="16.5" customHeight="1">
      <c r="A629" s="1232" t="b">
        <v>1</v>
      </c>
      <c r="B629" s="1180" t="s">
        <v>4640</v>
      </c>
      <c r="C629" s="1175">
        <v>210225206</v>
      </c>
      <c r="D629" s="1230">
        <v>210230303</v>
      </c>
      <c r="E629" s="1233">
        <v>1.5</v>
      </c>
    </row>
    <row r="630" spans="1:5" ht="16.5" customHeight="1">
      <c r="A630" s="1232" t="b">
        <v>1</v>
      </c>
      <c r="B630" s="1180" t="s">
        <v>4640</v>
      </c>
      <c r="C630" s="1234">
        <v>210225206</v>
      </c>
      <c r="D630" s="1234">
        <v>210230304</v>
      </c>
      <c r="E630" s="1233">
        <v>1.08</v>
      </c>
    </row>
    <row r="631" spans="1:5" ht="16.5" customHeight="1">
      <c r="A631" s="1232" t="b">
        <v>1</v>
      </c>
      <c r="B631" s="1180" t="s">
        <v>4640</v>
      </c>
      <c r="C631" s="1234">
        <v>210225206</v>
      </c>
      <c r="D631" s="1234">
        <v>210230305</v>
      </c>
      <c r="E631" s="1233">
        <v>0.42000000000000004</v>
      </c>
    </row>
    <row r="632" spans="1:5" ht="16.5" customHeight="1">
      <c r="A632" s="1232" t="b">
        <v>1</v>
      </c>
      <c r="B632" s="1180" t="s">
        <v>4641</v>
      </c>
      <c r="C632" s="1234">
        <v>210225206</v>
      </c>
      <c r="D632" s="1230">
        <v>210230403</v>
      </c>
      <c r="E632" s="1233">
        <v>2.5</v>
      </c>
    </row>
    <row r="633" spans="1:5" ht="16.5" customHeight="1">
      <c r="A633" s="1232" t="b">
        <v>1</v>
      </c>
      <c r="B633" s="1180" t="s">
        <v>4641</v>
      </c>
      <c r="C633" s="1234">
        <v>210225206</v>
      </c>
      <c r="D633" s="1234">
        <v>210230404</v>
      </c>
      <c r="E633" s="1233">
        <v>1.7999999999999998</v>
      </c>
    </row>
    <row r="634" spans="1:5" ht="16.5" customHeight="1">
      <c r="A634" s="1232" t="b">
        <v>1</v>
      </c>
      <c r="B634" s="1180" t="s">
        <v>4641</v>
      </c>
      <c r="C634" s="1234">
        <v>210225206</v>
      </c>
      <c r="D634" s="1234">
        <v>210230405</v>
      </c>
      <c r="E634" s="1233">
        <v>0.70000000000000007</v>
      </c>
    </row>
    <row r="635" spans="1:5" ht="16.5" customHeight="1">
      <c r="A635" s="1232" t="b">
        <v>1</v>
      </c>
      <c r="B635" s="1180" t="s">
        <v>4642</v>
      </c>
      <c r="C635" s="1234">
        <v>210225206</v>
      </c>
      <c r="D635" s="1230">
        <v>210230503</v>
      </c>
      <c r="E635" s="1233">
        <v>2.5</v>
      </c>
    </row>
    <row r="636" spans="1:5" ht="16.5" customHeight="1">
      <c r="A636" s="1232" t="b">
        <v>1</v>
      </c>
      <c r="B636" s="1180" t="s">
        <v>4642</v>
      </c>
      <c r="C636" s="1234">
        <v>210225206</v>
      </c>
      <c r="D636" s="1234">
        <v>210230504</v>
      </c>
      <c r="E636" s="1233">
        <v>1.7999999999999998</v>
      </c>
    </row>
    <row r="637" spans="1:5" ht="16.5" customHeight="1">
      <c r="A637" s="1232" t="b">
        <v>1</v>
      </c>
      <c r="B637" s="1180" t="s">
        <v>4642</v>
      </c>
      <c r="C637" s="1234">
        <v>210225206</v>
      </c>
      <c r="D637" s="1234">
        <v>210230505</v>
      </c>
      <c r="E637" s="1233">
        <v>0.70000000000000007</v>
      </c>
    </row>
    <row r="638" spans="1:5" ht="16.5" customHeight="1">
      <c r="A638" s="1232" t="b">
        <v>1</v>
      </c>
      <c r="B638" s="1180" t="s">
        <v>4643</v>
      </c>
      <c r="C638" s="1234">
        <v>210225206</v>
      </c>
      <c r="D638" s="1230">
        <v>210230603</v>
      </c>
      <c r="E638" s="1233">
        <v>15</v>
      </c>
    </row>
    <row r="639" spans="1:5" ht="16.5" customHeight="1">
      <c r="A639" s="1232" t="b">
        <v>1</v>
      </c>
      <c r="B639" s="1180" t="s">
        <v>4643</v>
      </c>
      <c r="C639" s="1234">
        <v>210225206</v>
      </c>
      <c r="D639" s="1234">
        <v>210230604</v>
      </c>
      <c r="E639" s="1233">
        <v>10.799999999999999</v>
      </c>
    </row>
    <row r="640" spans="1:5" ht="16.5" customHeight="1">
      <c r="A640" s="1232" t="b">
        <v>1</v>
      </c>
      <c r="B640" s="1180" t="s">
        <v>4643</v>
      </c>
      <c r="C640" s="1234">
        <v>210225206</v>
      </c>
      <c r="D640" s="1234">
        <v>210230605</v>
      </c>
      <c r="E640" s="1233">
        <v>4.2</v>
      </c>
    </row>
    <row r="641" spans="1:5" ht="16.5" customHeight="1">
      <c r="A641" s="1232" t="b">
        <v>1</v>
      </c>
      <c r="B641" s="1180" t="s">
        <v>4644</v>
      </c>
      <c r="C641" s="1234">
        <v>210225206</v>
      </c>
      <c r="D641" s="1235">
        <v>210235222</v>
      </c>
      <c r="E641" s="1233">
        <v>30</v>
      </c>
    </row>
    <row r="642" spans="1:5" ht="16.5" customHeight="1">
      <c r="A642" s="1232" t="b">
        <v>1</v>
      </c>
      <c r="B642" s="1180" t="s">
        <v>4645</v>
      </c>
      <c r="C642" s="1234">
        <v>210225206</v>
      </c>
      <c r="D642" s="1235">
        <v>210235224</v>
      </c>
      <c r="E642" s="1233">
        <v>2</v>
      </c>
    </row>
    <row r="643" spans="1:5" ht="16.5" customHeight="1">
      <c r="A643" s="1232" t="b">
        <v>1</v>
      </c>
      <c r="B643" s="1180" t="s">
        <v>4646</v>
      </c>
      <c r="C643" s="1234">
        <v>210225206</v>
      </c>
      <c r="D643" s="1235">
        <v>210235225</v>
      </c>
      <c r="E643" s="1233">
        <v>20</v>
      </c>
    </row>
    <row r="644" spans="1:5" ht="16.5" customHeight="1">
      <c r="A644" s="1232" t="b">
        <v>1</v>
      </c>
      <c r="B644" s="1180" t="s">
        <v>4647</v>
      </c>
      <c r="C644" s="1234">
        <v>210225206</v>
      </c>
      <c r="D644" s="1235">
        <v>210235226</v>
      </c>
      <c r="E644" s="1233">
        <v>5</v>
      </c>
    </row>
    <row r="645" spans="1:5" ht="16.5" customHeight="1">
      <c r="A645" s="1236" t="b">
        <v>1</v>
      </c>
      <c r="B645" s="1201" t="s">
        <v>4648</v>
      </c>
      <c r="C645" s="1175">
        <v>210225206</v>
      </c>
      <c r="D645" s="1230">
        <v>210230302</v>
      </c>
      <c r="E645" s="1237">
        <v>4</v>
      </c>
    </row>
    <row r="646" spans="1:5" ht="16.5" customHeight="1">
      <c r="A646" s="1236" t="b">
        <v>1</v>
      </c>
      <c r="B646" s="1201" t="s">
        <v>4648</v>
      </c>
      <c r="C646" s="1238">
        <v>210225206</v>
      </c>
      <c r="D646" s="1238">
        <v>210230303</v>
      </c>
      <c r="E646" s="1237">
        <v>4.2</v>
      </c>
    </row>
    <row r="647" spans="1:5" ht="16.5" customHeight="1">
      <c r="A647" s="1236" t="b">
        <v>1</v>
      </c>
      <c r="B647" s="1201" t="s">
        <v>4648</v>
      </c>
      <c r="C647" s="1238">
        <v>210225206</v>
      </c>
      <c r="D647" s="1238">
        <v>210230304</v>
      </c>
      <c r="E647" s="1237">
        <v>1.7999999999999998</v>
      </c>
    </row>
    <row r="648" spans="1:5" ht="16.5" customHeight="1">
      <c r="A648" s="1236" t="b">
        <v>1</v>
      </c>
      <c r="B648" s="1201" t="s">
        <v>4649</v>
      </c>
      <c r="C648" s="1238">
        <v>210225206</v>
      </c>
      <c r="D648" s="1230">
        <v>210230402</v>
      </c>
      <c r="E648" s="1237">
        <v>8</v>
      </c>
    </row>
    <row r="649" spans="1:5" ht="16.5" customHeight="1">
      <c r="A649" s="1236" t="b">
        <v>1</v>
      </c>
      <c r="B649" s="1201" t="s">
        <v>4649</v>
      </c>
      <c r="C649" s="1238">
        <v>210225206</v>
      </c>
      <c r="D649" s="1238">
        <v>210230403</v>
      </c>
      <c r="E649" s="1237">
        <v>8.4</v>
      </c>
    </row>
    <row r="650" spans="1:5" ht="16.5" customHeight="1">
      <c r="A650" s="1236" t="b">
        <v>1</v>
      </c>
      <c r="B650" s="1201" t="s">
        <v>4649</v>
      </c>
      <c r="C650" s="1238">
        <v>210225206</v>
      </c>
      <c r="D650" s="1238">
        <v>210230404</v>
      </c>
      <c r="E650" s="1237">
        <v>3.5999999999999996</v>
      </c>
    </row>
    <row r="651" spans="1:5" ht="16.5" customHeight="1">
      <c r="A651" s="1236" t="b">
        <v>1</v>
      </c>
      <c r="B651" s="1201" t="s">
        <v>4650</v>
      </c>
      <c r="C651" s="1238">
        <v>210225206</v>
      </c>
      <c r="D651" s="1230">
        <v>210230502</v>
      </c>
      <c r="E651" s="1237">
        <v>6</v>
      </c>
    </row>
    <row r="652" spans="1:5" ht="16.5" customHeight="1">
      <c r="A652" s="1236" t="b">
        <v>1</v>
      </c>
      <c r="B652" s="1201" t="s">
        <v>4650</v>
      </c>
      <c r="C652" s="1238">
        <v>210225206</v>
      </c>
      <c r="D652" s="1238">
        <v>210230503</v>
      </c>
      <c r="E652" s="1237">
        <v>6.3</v>
      </c>
    </row>
    <row r="653" spans="1:5" ht="16.5" customHeight="1">
      <c r="A653" s="1236" t="b">
        <v>1</v>
      </c>
      <c r="B653" s="1201" t="s">
        <v>4650</v>
      </c>
      <c r="C653" s="1238">
        <v>210225206</v>
      </c>
      <c r="D653" s="1238">
        <v>210230504</v>
      </c>
      <c r="E653" s="1237">
        <v>2.6999999999999997</v>
      </c>
    </row>
    <row r="654" spans="1:5" ht="16.5" customHeight="1">
      <c r="A654" s="1236" t="b">
        <v>1</v>
      </c>
      <c r="B654" s="1201" t="s">
        <v>4651</v>
      </c>
      <c r="C654" s="1238">
        <v>210225206</v>
      </c>
      <c r="D654" s="1230">
        <v>210230602</v>
      </c>
      <c r="E654" s="1237">
        <v>6</v>
      </c>
    </row>
    <row r="655" spans="1:5" ht="16.5" customHeight="1">
      <c r="A655" s="1236" t="b">
        <v>1</v>
      </c>
      <c r="B655" s="1201" t="s">
        <v>4651</v>
      </c>
      <c r="C655" s="1238">
        <v>210225206</v>
      </c>
      <c r="D655" s="1238">
        <v>210230603</v>
      </c>
      <c r="E655" s="1237">
        <v>6.3</v>
      </c>
    </row>
    <row r="656" spans="1:5" ht="16.5" customHeight="1">
      <c r="A656" s="1236" t="b">
        <v>1</v>
      </c>
      <c r="B656" s="1201" t="s">
        <v>4651</v>
      </c>
      <c r="C656" s="1238">
        <v>210225206</v>
      </c>
      <c r="D656" s="1238">
        <v>210230604</v>
      </c>
      <c r="E656" s="1237">
        <v>2.6999999999999997</v>
      </c>
    </row>
    <row r="657" spans="1:5" ht="16.5" customHeight="1">
      <c r="A657" s="1236" t="b">
        <v>1</v>
      </c>
      <c r="B657" s="1201" t="s">
        <v>4652</v>
      </c>
      <c r="C657" s="1238">
        <v>210225206</v>
      </c>
      <c r="D657" s="1235">
        <v>210235132</v>
      </c>
      <c r="E657" s="1237">
        <v>10</v>
      </c>
    </row>
    <row r="658" spans="1:5" ht="16.5" customHeight="1">
      <c r="A658" s="1236" t="b">
        <v>1</v>
      </c>
      <c r="B658" s="1201" t="s">
        <v>4653</v>
      </c>
      <c r="C658" s="1238">
        <v>210225206</v>
      </c>
      <c r="D658" s="1235">
        <v>210235134</v>
      </c>
      <c r="E658" s="1237">
        <v>5</v>
      </c>
    </row>
    <row r="659" spans="1:5" ht="16.5" customHeight="1">
      <c r="A659" s="1236" t="b">
        <v>1</v>
      </c>
      <c r="B659" s="1201" t="s">
        <v>4654</v>
      </c>
      <c r="C659" s="1238">
        <v>210225206</v>
      </c>
      <c r="D659" s="1235">
        <v>210235135</v>
      </c>
      <c r="E659" s="1237">
        <v>10</v>
      </c>
    </row>
    <row r="660" spans="1:5" ht="16.5" customHeight="1">
      <c r="A660" s="1236" t="b">
        <v>1</v>
      </c>
      <c r="B660" s="1201" t="s">
        <v>4655</v>
      </c>
      <c r="C660" s="1238">
        <v>210225206</v>
      </c>
      <c r="D660" s="1235">
        <v>210235136</v>
      </c>
      <c r="E660" s="1237">
        <v>15</v>
      </c>
    </row>
    <row r="661" spans="1:5" ht="16.5" customHeight="1">
      <c r="A661" s="1232" t="b">
        <v>1</v>
      </c>
      <c r="B661" s="1180" t="s">
        <v>4656</v>
      </c>
      <c r="C661" s="1175">
        <v>210225207</v>
      </c>
      <c r="D661" s="1230">
        <v>210230303</v>
      </c>
      <c r="E661" s="1233">
        <v>1.2000000000000002</v>
      </c>
    </row>
    <row r="662" spans="1:5" ht="16.5" customHeight="1">
      <c r="A662" s="1232" t="b">
        <v>1</v>
      </c>
      <c r="B662" s="1180" t="s">
        <v>4656</v>
      </c>
      <c r="C662" s="1234">
        <v>210225207</v>
      </c>
      <c r="D662" s="1234">
        <v>210230304</v>
      </c>
      <c r="E662" s="1233">
        <v>1.26</v>
      </c>
    </row>
    <row r="663" spans="1:5" ht="16.5" customHeight="1">
      <c r="A663" s="1232" t="b">
        <v>1</v>
      </c>
      <c r="B663" s="1180" t="s">
        <v>4656</v>
      </c>
      <c r="C663" s="1234">
        <v>210225207</v>
      </c>
      <c r="D663" s="1234">
        <v>210230305</v>
      </c>
      <c r="E663" s="1233">
        <v>0.54</v>
      </c>
    </row>
    <row r="664" spans="1:5" ht="16.5" customHeight="1">
      <c r="A664" s="1232" t="b">
        <v>1</v>
      </c>
      <c r="B664" s="1180" t="s">
        <v>4657</v>
      </c>
      <c r="C664" s="1234">
        <v>210225207</v>
      </c>
      <c r="D664" s="1230">
        <v>210230403</v>
      </c>
      <c r="E664" s="1233">
        <v>2</v>
      </c>
    </row>
    <row r="665" spans="1:5" ht="16.5" customHeight="1">
      <c r="A665" s="1232" t="b">
        <v>1</v>
      </c>
      <c r="B665" s="1180" t="s">
        <v>4657</v>
      </c>
      <c r="C665" s="1234">
        <v>210225207</v>
      </c>
      <c r="D665" s="1234">
        <v>210230404</v>
      </c>
      <c r="E665" s="1233">
        <v>2.1</v>
      </c>
    </row>
    <row r="666" spans="1:5" ht="16.5" customHeight="1">
      <c r="A666" s="1232" t="b">
        <v>1</v>
      </c>
      <c r="B666" s="1180" t="s">
        <v>4657</v>
      </c>
      <c r="C666" s="1234">
        <v>210225207</v>
      </c>
      <c r="D666" s="1234">
        <v>210230405</v>
      </c>
      <c r="E666" s="1233">
        <v>0.89999999999999991</v>
      </c>
    </row>
    <row r="667" spans="1:5" ht="16.5" customHeight="1">
      <c r="A667" s="1232" t="b">
        <v>1</v>
      </c>
      <c r="B667" s="1180" t="s">
        <v>4658</v>
      </c>
      <c r="C667" s="1234">
        <v>210225207</v>
      </c>
      <c r="D667" s="1230">
        <v>210230503</v>
      </c>
      <c r="E667" s="1233">
        <v>2</v>
      </c>
    </row>
    <row r="668" spans="1:5" ht="16.5" customHeight="1">
      <c r="A668" s="1232" t="b">
        <v>1</v>
      </c>
      <c r="B668" s="1180" t="s">
        <v>4658</v>
      </c>
      <c r="C668" s="1234">
        <v>210225207</v>
      </c>
      <c r="D668" s="1234">
        <v>210230504</v>
      </c>
      <c r="E668" s="1233">
        <v>2.1</v>
      </c>
    </row>
    <row r="669" spans="1:5" ht="16.5" customHeight="1">
      <c r="A669" s="1232" t="b">
        <v>1</v>
      </c>
      <c r="B669" s="1180" t="s">
        <v>4658</v>
      </c>
      <c r="C669" s="1234">
        <v>210225207</v>
      </c>
      <c r="D669" s="1234">
        <v>210230505</v>
      </c>
      <c r="E669" s="1233">
        <v>0.89999999999999991</v>
      </c>
    </row>
    <row r="670" spans="1:5" ht="16.5" customHeight="1">
      <c r="A670" s="1232" t="b">
        <v>1</v>
      </c>
      <c r="B670" s="1180" t="s">
        <v>4659</v>
      </c>
      <c r="C670" s="1234">
        <v>210225207</v>
      </c>
      <c r="D670" s="1230">
        <v>210230603</v>
      </c>
      <c r="E670" s="1233">
        <v>12</v>
      </c>
    </row>
    <row r="671" spans="1:5" ht="16.5" customHeight="1">
      <c r="A671" s="1232" t="b">
        <v>1</v>
      </c>
      <c r="B671" s="1180" t="s">
        <v>4659</v>
      </c>
      <c r="C671" s="1234">
        <v>210225207</v>
      </c>
      <c r="D671" s="1234">
        <v>210230604</v>
      </c>
      <c r="E671" s="1233">
        <v>12.6</v>
      </c>
    </row>
    <row r="672" spans="1:5" ht="16.5" customHeight="1">
      <c r="A672" s="1232" t="b">
        <v>1</v>
      </c>
      <c r="B672" s="1180" t="s">
        <v>4659</v>
      </c>
      <c r="C672" s="1234">
        <v>210225207</v>
      </c>
      <c r="D672" s="1234">
        <v>210230605</v>
      </c>
      <c r="E672" s="1233">
        <v>5.3999999999999995</v>
      </c>
    </row>
    <row r="673" spans="1:5" ht="16.5" customHeight="1">
      <c r="A673" s="1232" t="b">
        <v>1</v>
      </c>
      <c r="B673" s="1180" t="s">
        <v>4660</v>
      </c>
      <c r="C673" s="1234">
        <v>210225207</v>
      </c>
      <c r="D673" s="1235">
        <v>210235232</v>
      </c>
      <c r="E673" s="1233">
        <v>30</v>
      </c>
    </row>
    <row r="674" spans="1:5" ht="16.5" customHeight="1">
      <c r="A674" s="1232" t="b">
        <v>1</v>
      </c>
      <c r="B674" s="1180" t="s">
        <v>4661</v>
      </c>
      <c r="C674" s="1234">
        <v>210225207</v>
      </c>
      <c r="D674" s="1235">
        <v>210235234</v>
      </c>
      <c r="E674" s="1233">
        <v>2</v>
      </c>
    </row>
    <row r="675" spans="1:5" ht="16.5" customHeight="1">
      <c r="A675" s="1232" t="b">
        <v>1</v>
      </c>
      <c r="B675" s="1180" t="s">
        <v>4662</v>
      </c>
      <c r="C675" s="1234">
        <v>210225207</v>
      </c>
      <c r="D675" s="1235">
        <v>210235235</v>
      </c>
      <c r="E675" s="1233">
        <v>20</v>
      </c>
    </row>
    <row r="676" spans="1:5" ht="16.5" customHeight="1">
      <c r="A676" s="1232" t="b">
        <v>1</v>
      </c>
      <c r="B676" s="1180" t="s">
        <v>4663</v>
      </c>
      <c r="C676" s="1234">
        <v>210225207</v>
      </c>
      <c r="D676" s="1235">
        <v>210235236</v>
      </c>
      <c r="E676" s="1233">
        <v>5</v>
      </c>
    </row>
    <row r="677" spans="1:5" ht="16.5" customHeight="1">
      <c r="A677" s="1229" t="b">
        <v>1</v>
      </c>
      <c r="B677" s="1207" t="s">
        <v>4664</v>
      </c>
      <c r="C677" s="1175">
        <v>210225208</v>
      </c>
      <c r="D677" s="1230">
        <v>210230302</v>
      </c>
      <c r="E677" s="1231">
        <v>3</v>
      </c>
    </row>
    <row r="678" spans="1:5" ht="16.5" customHeight="1">
      <c r="A678" s="1229" t="b">
        <v>1</v>
      </c>
      <c r="B678" s="1207" t="s">
        <v>4664</v>
      </c>
      <c r="C678" s="1218">
        <v>210225208</v>
      </c>
      <c r="D678" s="1218">
        <v>210230303</v>
      </c>
      <c r="E678" s="1231">
        <v>4.8</v>
      </c>
    </row>
    <row r="679" spans="1:5" ht="16.5" customHeight="1">
      <c r="A679" s="1229" t="b">
        <v>1</v>
      </c>
      <c r="B679" s="1207" t="s">
        <v>4664</v>
      </c>
      <c r="C679" s="1218">
        <v>210225208</v>
      </c>
      <c r="D679" s="1218">
        <v>210230304</v>
      </c>
      <c r="E679" s="1231">
        <v>2.2000000000000002</v>
      </c>
    </row>
    <row r="680" spans="1:5" ht="16.5" customHeight="1">
      <c r="A680" s="1229" t="b">
        <v>1</v>
      </c>
      <c r="B680" s="1207" t="s">
        <v>4665</v>
      </c>
      <c r="C680" s="1218">
        <v>210225208</v>
      </c>
      <c r="D680" s="1230">
        <v>210230402</v>
      </c>
      <c r="E680" s="1231">
        <v>6</v>
      </c>
    </row>
    <row r="681" spans="1:5" ht="16.5" customHeight="1">
      <c r="A681" s="1229" t="b">
        <v>1</v>
      </c>
      <c r="B681" s="1207" t="s">
        <v>4665</v>
      </c>
      <c r="C681" s="1218">
        <v>210225208</v>
      </c>
      <c r="D681" s="1218">
        <v>210230403</v>
      </c>
      <c r="E681" s="1231">
        <v>9.6</v>
      </c>
    </row>
    <row r="682" spans="1:5" ht="16.5" customHeight="1">
      <c r="A682" s="1229" t="b">
        <v>1</v>
      </c>
      <c r="B682" s="1207" t="s">
        <v>4665</v>
      </c>
      <c r="C682" s="1218">
        <v>210225208</v>
      </c>
      <c r="D682" s="1218">
        <v>210230404</v>
      </c>
      <c r="E682" s="1231">
        <v>4.4000000000000004</v>
      </c>
    </row>
    <row r="683" spans="1:5" ht="16.5" customHeight="1">
      <c r="A683" s="1229" t="b">
        <v>1</v>
      </c>
      <c r="B683" s="1207" t="s">
        <v>4666</v>
      </c>
      <c r="C683" s="1218">
        <v>210225208</v>
      </c>
      <c r="D683" s="1230">
        <v>210230502</v>
      </c>
      <c r="E683" s="1231">
        <v>4.5</v>
      </c>
    </row>
    <row r="684" spans="1:5" ht="16.5" customHeight="1">
      <c r="A684" s="1229" t="b">
        <v>1</v>
      </c>
      <c r="B684" s="1207" t="s">
        <v>4666</v>
      </c>
      <c r="C684" s="1218">
        <v>210225208</v>
      </c>
      <c r="D684" s="1218">
        <v>210230503</v>
      </c>
      <c r="E684" s="1231">
        <v>7.1999999999999993</v>
      </c>
    </row>
    <row r="685" spans="1:5" ht="16.5" customHeight="1">
      <c r="A685" s="1229" t="b">
        <v>1</v>
      </c>
      <c r="B685" s="1207" t="s">
        <v>4666</v>
      </c>
      <c r="C685" s="1218">
        <v>210225208</v>
      </c>
      <c r="D685" s="1218">
        <v>210230504</v>
      </c>
      <c r="E685" s="1231">
        <v>3.3</v>
      </c>
    </row>
    <row r="686" spans="1:5" ht="16.5" customHeight="1">
      <c r="A686" s="1229" t="b">
        <v>1</v>
      </c>
      <c r="B686" s="1207" t="s">
        <v>4667</v>
      </c>
      <c r="C686" s="1218">
        <v>210225208</v>
      </c>
      <c r="D686" s="1230">
        <v>210230602</v>
      </c>
      <c r="E686" s="1231">
        <v>4.5</v>
      </c>
    </row>
    <row r="687" spans="1:5" ht="16.5" customHeight="1">
      <c r="A687" s="1229" t="b">
        <v>1</v>
      </c>
      <c r="B687" s="1207" t="s">
        <v>4667</v>
      </c>
      <c r="C687" s="1218">
        <v>210225208</v>
      </c>
      <c r="D687" s="1218">
        <v>210230603</v>
      </c>
      <c r="E687" s="1231">
        <v>7.1999999999999993</v>
      </c>
    </row>
    <row r="688" spans="1:5" ht="16.5" customHeight="1">
      <c r="A688" s="1229" t="b">
        <v>1</v>
      </c>
      <c r="B688" s="1207" t="s">
        <v>4667</v>
      </c>
      <c r="C688" s="1218">
        <v>210225208</v>
      </c>
      <c r="D688" s="1218">
        <v>210230604</v>
      </c>
      <c r="E688" s="1231">
        <v>3.3</v>
      </c>
    </row>
    <row r="689" spans="1:5" ht="16.5" customHeight="1">
      <c r="A689" s="1229" t="b">
        <v>1</v>
      </c>
      <c r="B689" s="1207" t="s">
        <v>4668</v>
      </c>
      <c r="C689" s="1218">
        <v>210225208</v>
      </c>
      <c r="D689" s="1235">
        <v>210235142</v>
      </c>
      <c r="E689" s="1231">
        <v>10</v>
      </c>
    </row>
    <row r="690" spans="1:5" ht="16.5" customHeight="1">
      <c r="A690" s="1229" t="b">
        <v>1</v>
      </c>
      <c r="B690" s="1207" t="s">
        <v>4669</v>
      </c>
      <c r="C690" s="1218">
        <v>210225208</v>
      </c>
      <c r="D690" s="1235">
        <v>210235144</v>
      </c>
      <c r="E690" s="1231">
        <v>5</v>
      </c>
    </row>
    <row r="691" spans="1:5" ht="16.5" customHeight="1">
      <c r="A691" s="1229" t="b">
        <v>1</v>
      </c>
      <c r="B691" s="1207" t="s">
        <v>4670</v>
      </c>
      <c r="C691" s="1218">
        <v>210225208</v>
      </c>
      <c r="D691" s="1235">
        <v>210235145</v>
      </c>
      <c r="E691" s="1231">
        <v>10</v>
      </c>
    </row>
    <row r="692" spans="1:5" ht="16.5" customHeight="1">
      <c r="A692" s="1229" t="b">
        <v>1</v>
      </c>
      <c r="B692" s="1207" t="s">
        <v>4671</v>
      </c>
      <c r="C692" s="1218">
        <v>210225208</v>
      </c>
      <c r="D692" s="1235">
        <v>210235146</v>
      </c>
      <c r="E692" s="1231">
        <v>15</v>
      </c>
    </row>
    <row r="693" spans="1:5" ht="16.5" customHeight="1">
      <c r="A693" s="1232" t="b">
        <v>1</v>
      </c>
      <c r="B693" s="1180" t="s">
        <v>4672</v>
      </c>
      <c r="C693" s="1175">
        <v>210225209</v>
      </c>
      <c r="D693" s="1230">
        <v>210230303</v>
      </c>
      <c r="E693" s="1233">
        <v>0.89999999999999991</v>
      </c>
    </row>
    <row r="694" spans="1:5" ht="16.5" customHeight="1">
      <c r="A694" s="1232" t="b">
        <v>1</v>
      </c>
      <c r="B694" s="1180" t="s">
        <v>4672</v>
      </c>
      <c r="C694" s="1234">
        <v>210225209</v>
      </c>
      <c r="D694" s="1234">
        <v>210230304</v>
      </c>
      <c r="E694" s="1233">
        <v>1.44</v>
      </c>
    </row>
    <row r="695" spans="1:5" ht="16.5" customHeight="1">
      <c r="A695" s="1232" t="b">
        <v>1</v>
      </c>
      <c r="B695" s="1180" t="s">
        <v>4672</v>
      </c>
      <c r="C695" s="1234">
        <v>210225209</v>
      </c>
      <c r="D695" s="1234">
        <v>210230305</v>
      </c>
      <c r="E695" s="1233">
        <v>0.66</v>
      </c>
    </row>
    <row r="696" spans="1:5" ht="16.5" customHeight="1">
      <c r="A696" s="1232" t="b">
        <v>1</v>
      </c>
      <c r="B696" s="1180" t="s">
        <v>4673</v>
      </c>
      <c r="C696" s="1234">
        <v>210225209</v>
      </c>
      <c r="D696" s="1230">
        <v>210230403</v>
      </c>
      <c r="E696" s="1233">
        <v>1.5</v>
      </c>
    </row>
    <row r="697" spans="1:5" ht="16.5" customHeight="1">
      <c r="A697" s="1232" t="b">
        <v>1</v>
      </c>
      <c r="B697" s="1180" t="s">
        <v>4673</v>
      </c>
      <c r="C697" s="1234">
        <v>210225209</v>
      </c>
      <c r="D697" s="1234">
        <v>210230404</v>
      </c>
      <c r="E697" s="1233">
        <v>2.4</v>
      </c>
    </row>
    <row r="698" spans="1:5" ht="16.5" customHeight="1">
      <c r="A698" s="1232" t="b">
        <v>1</v>
      </c>
      <c r="B698" s="1180" t="s">
        <v>4673</v>
      </c>
      <c r="C698" s="1234">
        <v>210225209</v>
      </c>
      <c r="D698" s="1234">
        <v>210230405</v>
      </c>
      <c r="E698" s="1233">
        <v>1.1000000000000001</v>
      </c>
    </row>
    <row r="699" spans="1:5" ht="16.5" customHeight="1">
      <c r="A699" s="1232" t="b">
        <v>1</v>
      </c>
      <c r="B699" s="1180" t="s">
        <v>4674</v>
      </c>
      <c r="C699" s="1234">
        <v>210225209</v>
      </c>
      <c r="D699" s="1230">
        <v>210230503</v>
      </c>
      <c r="E699" s="1233">
        <v>1.5</v>
      </c>
    </row>
    <row r="700" spans="1:5" ht="16.5" customHeight="1">
      <c r="A700" s="1232" t="b">
        <v>1</v>
      </c>
      <c r="B700" s="1180" t="s">
        <v>4674</v>
      </c>
      <c r="C700" s="1234">
        <v>210225209</v>
      </c>
      <c r="D700" s="1234">
        <v>210230504</v>
      </c>
      <c r="E700" s="1233">
        <v>2.4</v>
      </c>
    </row>
    <row r="701" spans="1:5" ht="16.5" customHeight="1">
      <c r="A701" s="1232" t="b">
        <v>1</v>
      </c>
      <c r="B701" s="1180" t="s">
        <v>4674</v>
      </c>
      <c r="C701" s="1234">
        <v>210225209</v>
      </c>
      <c r="D701" s="1234">
        <v>210230505</v>
      </c>
      <c r="E701" s="1233">
        <v>1.1000000000000001</v>
      </c>
    </row>
    <row r="702" spans="1:5" ht="16.5" customHeight="1">
      <c r="A702" s="1232" t="b">
        <v>1</v>
      </c>
      <c r="B702" s="1180" t="s">
        <v>4675</v>
      </c>
      <c r="C702" s="1234">
        <v>210225209</v>
      </c>
      <c r="D702" s="1230">
        <v>210230603</v>
      </c>
      <c r="E702" s="1233">
        <v>9</v>
      </c>
    </row>
    <row r="703" spans="1:5" ht="16.5" customHeight="1">
      <c r="A703" s="1232" t="b">
        <v>1</v>
      </c>
      <c r="B703" s="1180" t="s">
        <v>4675</v>
      </c>
      <c r="C703" s="1234">
        <v>210225209</v>
      </c>
      <c r="D703" s="1234">
        <v>210230604</v>
      </c>
      <c r="E703" s="1233">
        <v>14.399999999999999</v>
      </c>
    </row>
    <row r="704" spans="1:5" ht="16.5" customHeight="1">
      <c r="A704" s="1232" t="b">
        <v>1</v>
      </c>
      <c r="B704" s="1180" t="s">
        <v>4675</v>
      </c>
      <c r="C704" s="1234">
        <v>210225209</v>
      </c>
      <c r="D704" s="1234">
        <v>210230605</v>
      </c>
      <c r="E704" s="1233">
        <v>6.6</v>
      </c>
    </row>
    <row r="705" spans="1:5" ht="16.5" customHeight="1">
      <c r="A705" s="1232" t="b">
        <v>1</v>
      </c>
      <c r="B705" s="1180" t="s">
        <v>4676</v>
      </c>
      <c r="C705" s="1234">
        <v>210225209</v>
      </c>
      <c r="D705" s="1235">
        <v>210235242</v>
      </c>
      <c r="E705" s="1233">
        <v>30</v>
      </c>
    </row>
    <row r="706" spans="1:5" ht="16.5" customHeight="1">
      <c r="A706" s="1232" t="b">
        <v>1</v>
      </c>
      <c r="B706" s="1180" t="s">
        <v>4677</v>
      </c>
      <c r="C706" s="1234">
        <v>210225209</v>
      </c>
      <c r="D706" s="1235">
        <v>210235244</v>
      </c>
      <c r="E706" s="1233">
        <v>2</v>
      </c>
    </row>
    <row r="707" spans="1:5" ht="16.5" customHeight="1">
      <c r="A707" s="1232" t="b">
        <v>1</v>
      </c>
      <c r="B707" s="1180" t="s">
        <v>4678</v>
      </c>
      <c r="C707" s="1234">
        <v>210225209</v>
      </c>
      <c r="D707" s="1235">
        <v>210235245</v>
      </c>
      <c r="E707" s="1233">
        <v>20</v>
      </c>
    </row>
    <row r="708" spans="1:5" ht="16.5" customHeight="1">
      <c r="A708" s="1232" t="b">
        <v>1</v>
      </c>
      <c r="B708" s="1180" t="s">
        <v>4679</v>
      </c>
      <c r="C708" s="1234">
        <v>210225209</v>
      </c>
      <c r="D708" s="1235">
        <v>210235246</v>
      </c>
      <c r="E708" s="1233">
        <v>5</v>
      </c>
    </row>
    <row r="709" spans="1:5" ht="16.5" customHeight="1">
      <c r="A709" s="1236" t="b">
        <v>1</v>
      </c>
      <c r="B709" s="1201" t="s">
        <v>4680</v>
      </c>
      <c r="C709" s="1175">
        <v>210225210</v>
      </c>
      <c r="D709" s="1230">
        <v>210230302</v>
      </c>
      <c r="E709" s="1237">
        <v>2</v>
      </c>
    </row>
    <row r="710" spans="1:5" ht="16.5" customHeight="1">
      <c r="A710" s="1236" t="b">
        <v>1</v>
      </c>
      <c r="B710" s="1201" t="s">
        <v>4680</v>
      </c>
      <c r="C710" s="1238">
        <v>210225210</v>
      </c>
      <c r="D710" s="1238">
        <v>210230303</v>
      </c>
      <c r="E710" s="1237">
        <v>5.4</v>
      </c>
    </row>
    <row r="711" spans="1:5" ht="16.5" customHeight="1">
      <c r="A711" s="1236" t="b">
        <v>1</v>
      </c>
      <c r="B711" s="1201" t="s">
        <v>4680</v>
      </c>
      <c r="C711" s="1238">
        <v>210225210</v>
      </c>
      <c r="D711" s="1238">
        <v>210230304</v>
      </c>
      <c r="E711" s="1237">
        <v>2.6</v>
      </c>
    </row>
    <row r="712" spans="1:5" ht="16.5" customHeight="1">
      <c r="A712" s="1236" t="b">
        <v>1</v>
      </c>
      <c r="B712" s="1201" t="s">
        <v>4681</v>
      </c>
      <c r="C712" s="1238">
        <v>210225210</v>
      </c>
      <c r="D712" s="1230">
        <v>210230402</v>
      </c>
      <c r="E712" s="1237">
        <v>4</v>
      </c>
    </row>
    <row r="713" spans="1:5" ht="16.5" customHeight="1">
      <c r="A713" s="1236" t="b">
        <v>1</v>
      </c>
      <c r="B713" s="1201" t="s">
        <v>4681</v>
      </c>
      <c r="C713" s="1238">
        <v>210225210</v>
      </c>
      <c r="D713" s="1238">
        <v>210230403</v>
      </c>
      <c r="E713" s="1237">
        <v>10.8</v>
      </c>
    </row>
    <row r="714" spans="1:5" ht="16.5" customHeight="1">
      <c r="A714" s="1236" t="b">
        <v>1</v>
      </c>
      <c r="B714" s="1201" t="s">
        <v>4681</v>
      </c>
      <c r="C714" s="1238">
        <v>210225210</v>
      </c>
      <c r="D714" s="1238">
        <v>210230404</v>
      </c>
      <c r="E714" s="1237">
        <v>5.2</v>
      </c>
    </row>
    <row r="715" spans="1:5" ht="16.5" customHeight="1">
      <c r="A715" s="1236" t="b">
        <v>1</v>
      </c>
      <c r="B715" s="1201" t="s">
        <v>4682</v>
      </c>
      <c r="C715" s="1238">
        <v>210225210</v>
      </c>
      <c r="D715" s="1230">
        <v>210230502</v>
      </c>
      <c r="E715" s="1237">
        <v>3</v>
      </c>
    </row>
    <row r="716" spans="1:5" ht="16.5" customHeight="1">
      <c r="A716" s="1236" t="b">
        <v>1</v>
      </c>
      <c r="B716" s="1201" t="s">
        <v>4682</v>
      </c>
      <c r="C716" s="1238">
        <v>210225210</v>
      </c>
      <c r="D716" s="1238">
        <v>210230503</v>
      </c>
      <c r="E716" s="1237">
        <v>8.1000000000000014</v>
      </c>
    </row>
    <row r="717" spans="1:5" ht="16.5" customHeight="1">
      <c r="A717" s="1236" t="b">
        <v>1</v>
      </c>
      <c r="B717" s="1201" t="s">
        <v>4682</v>
      </c>
      <c r="C717" s="1238">
        <v>210225210</v>
      </c>
      <c r="D717" s="1238">
        <v>210230504</v>
      </c>
      <c r="E717" s="1237">
        <v>3.9000000000000004</v>
      </c>
    </row>
    <row r="718" spans="1:5" ht="16.5" customHeight="1">
      <c r="A718" s="1236" t="b">
        <v>1</v>
      </c>
      <c r="B718" s="1201" t="s">
        <v>4683</v>
      </c>
      <c r="C718" s="1238">
        <v>210225210</v>
      </c>
      <c r="D718" s="1230">
        <v>210230602</v>
      </c>
      <c r="E718" s="1237">
        <v>3</v>
      </c>
    </row>
    <row r="719" spans="1:5" ht="16.5" customHeight="1">
      <c r="A719" s="1236" t="b">
        <v>1</v>
      </c>
      <c r="B719" s="1201" t="s">
        <v>4683</v>
      </c>
      <c r="C719" s="1238">
        <v>210225210</v>
      </c>
      <c r="D719" s="1238">
        <v>210230603</v>
      </c>
      <c r="E719" s="1237">
        <v>8.1000000000000014</v>
      </c>
    </row>
    <row r="720" spans="1:5" ht="16.5" customHeight="1">
      <c r="A720" s="1236" t="b">
        <v>1</v>
      </c>
      <c r="B720" s="1201" t="s">
        <v>4683</v>
      </c>
      <c r="C720" s="1238">
        <v>210225210</v>
      </c>
      <c r="D720" s="1238">
        <v>210230604</v>
      </c>
      <c r="E720" s="1237">
        <v>3.9000000000000004</v>
      </c>
    </row>
    <row r="721" spans="1:5" ht="16.5" customHeight="1">
      <c r="A721" s="1236" t="b">
        <v>1</v>
      </c>
      <c r="B721" s="1201" t="s">
        <v>4684</v>
      </c>
      <c r="C721" s="1238">
        <v>210225210</v>
      </c>
      <c r="D721" s="1235">
        <v>210235152</v>
      </c>
      <c r="E721" s="1237">
        <v>10</v>
      </c>
    </row>
    <row r="722" spans="1:5" ht="16.5" customHeight="1">
      <c r="A722" s="1236" t="b">
        <v>1</v>
      </c>
      <c r="B722" s="1201" t="s">
        <v>4685</v>
      </c>
      <c r="C722" s="1238">
        <v>210225210</v>
      </c>
      <c r="D722" s="1235">
        <v>210235154</v>
      </c>
      <c r="E722" s="1237">
        <v>5</v>
      </c>
    </row>
    <row r="723" spans="1:5" ht="16.5" customHeight="1">
      <c r="A723" s="1236" t="b">
        <v>1</v>
      </c>
      <c r="B723" s="1201" t="s">
        <v>4686</v>
      </c>
      <c r="C723" s="1238">
        <v>210225210</v>
      </c>
      <c r="D723" s="1235">
        <v>210235155</v>
      </c>
      <c r="E723" s="1237">
        <v>10</v>
      </c>
    </row>
    <row r="724" spans="1:5" ht="16.5" customHeight="1">
      <c r="A724" s="1236" t="b">
        <v>1</v>
      </c>
      <c r="B724" s="1201" t="s">
        <v>4687</v>
      </c>
      <c r="C724" s="1238">
        <v>210225210</v>
      </c>
      <c r="D724" s="1235">
        <v>210235156</v>
      </c>
      <c r="E724" s="1237">
        <v>15</v>
      </c>
    </row>
    <row r="725" spans="1:5" ht="16.5" customHeight="1">
      <c r="A725" s="1232" t="b">
        <v>1</v>
      </c>
      <c r="B725" s="1180" t="s">
        <v>4688</v>
      </c>
      <c r="C725" s="1175">
        <v>210225211</v>
      </c>
      <c r="D725" s="1230">
        <v>210230303</v>
      </c>
      <c r="E725" s="1233">
        <v>0.60000000000000009</v>
      </c>
    </row>
    <row r="726" spans="1:5" ht="16.5" customHeight="1">
      <c r="A726" s="1232" t="b">
        <v>1</v>
      </c>
      <c r="B726" s="1180" t="s">
        <v>4688</v>
      </c>
      <c r="C726" s="1234">
        <v>210225211</v>
      </c>
      <c r="D726" s="1234">
        <v>210230304</v>
      </c>
      <c r="E726" s="1233">
        <v>1.62</v>
      </c>
    </row>
    <row r="727" spans="1:5" ht="16.5" customHeight="1">
      <c r="A727" s="1232" t="b">
        <v>1</v>
      </c>
      <c r="B727" s="1180" t="s">
        <v>4688</v>
      </c>
      <c r="C727" s="1234">
        <v>210225211</v>
      </c>
      <c r="D727" s="1234">
        <v>210230305</v>
      </c>
      <c r="E727" s="1233">
        <v>0.78</v>
      </c>
    </row>
    <row r="728" spans="1:5" ht="16.5" customHeight="1">
      <c r="A728" s="1232" t="b">
        <v>1</v>
      </c>
      <c r="B728" s="1180" t="s">
        <v>4689</v>
      </c>
      <c r="C728" s="1234">
        <v>210225211</v>
      </c>
      <c r="D728" s="1230">
        <v>210230403</v>
      </c>
      <c r="E728" s="1233">
        <v>1</v>
      </c>
    </row>
    <row r="729" spans="1:5" ht="16.5" customHeight="1">
      <c r="A729" s="1232" t="b">
        <v>1</v>
      </c>
      <c r="B729" s="1180" t="s">
        <v>4689</v>
      </c>
      <c r="C729" s="1234">
        <v>210225211</v>
      </c>
      <c r="D729" s="1234">
        <v>210230404</v>
      </c>
      <c r="E729" s="1233">
        <v>2.7</v>
      </c>
    </row>
    <row r="730" spans="1:5" ht="16.5" customHeight="1">
      <c r="A730" s="1232" t="b">
        <v>1</v>
      </c>
      <c r="B730" s="1180" t="s">
        <v>4689</v>
      </c>
      <c r="C730" s="1234">
        <v>210225211</v>
      </c>
      <c r="D730" s="1234">
        <v>210230405</v>
      </c>
      <c r="E730" s="1233">
        <v>1.3</v>
      </c>
    </row>
    <row r="731" spans="1:5" ht="16.5" customHeight="1">
      <c r="A731" s="1232" t="b">
        <v>1</v>
      </c>
      <c r="B731" s="1180" t="s">
        <v>4690</v>
      </c>
      <c r="C731" s="1234">
        <v>210225211</v>
      </c>
      <c r="D731" s="1230">
        <v>210230503</v>
      </c>
      <c r="E731" s="1233">
        <v>1</v>
      </c>
    </row>
    <row r="732" spans="1:5" ht="16.5" customHeight="1">
      <c r="A732" s="1232" t="b">
        <v>1</v>
      </c>
      <c r="B732" s="1180" t="s">
        <v>4690</v>
      </c>
      <c r="C732" s="1234">
        <v>210225211</v>
      </c>
      <c r="D732" s="1234">
        <v>210230504</v>
      </c>
      <c r="E732" s="1233">
        <v>2.7</v>
      </c>
    </row>
    <row r="733" spans="1:5" ht="16.5" customHeight="1">
      <c r="A733" s="1232" t="b">
        <v>1</v>
      </c>
      <c r="B733" s="1180" t="s">
        <v>4690</v>
      </c>
      <c r="C733" s="1234">
        <v>210225211</v>
      </c>
      <c r="D733" s="1234">
        <v>210230505</v>
      </c>
      <c r="E733" s="1233">
        <v>1.3</v>
      </c>
    </row>
    <row r="734" spans="1:5" ht="16.5" customHeight="1">
      <c r="A734" s="1232" t="b">
        <v>1</v>
      </c>
      <c r="B734" s="1180" t="s">
        <v>4691</v>
      </c>
      <c r="C734" s="1234">
        <v>210225211</v>
      </c>
      <c r="D734" s="1230">
        <v>210230603</v>
      </c>
      <c r="E734" s="1233">
        <v>6</v>
      </c>
    </row>
    <row r="735" spans="1:5" ht="16.5" customHeight="1">
      <c r="A735" s="1232" t="b">
        <v>1</v>
      </c>
      <c r="B735" s="1180" t="s">
        <v>4691</v>
      </c>
      <c r="C735" s="1234">
        <v>210225211</v>
      </c>
      <c r="D735" s="1234">
        <v>210230604</v>
      </c>
      <c r="E735" s="1233">
        <v>16.200000000000003</v>
      </c>
    </row>
    <row r="736" spans="1:5" ht="16.5" customHeight="1">
      <c r="A736" s="1232" t="b">
        <v>1</v>
      </c>
      <c r="B736" s="1180" t="s">
        <v>4691</v>
      </c>
      <c r="C736" s="1234">
        <v>210225211</v>
      </c>
      <c r="D736" s="1234">
        <v>210230605</v>
      </c>
      <c r="E736" s="1233">
        <v>7.8000000000000007</v>
      </c>
    </row>
    <row r="737" spans="1:5" ht="16.5" customHeight="1">
      <c r="A737" s="1232" t="b">
        <v>1</v>
      </c>
      <c r="B737" s="1180" t="s">
        <v>4692</v>
      </c>
      <c r="C737" s="1234">
        <v>210225211</v>
      </c>
      <c r="D737" s="1235">
        <v>210235252</v>
      </c>
      <c r="E737" s="1233">
        <v>30</v>
      </c>
    </row>
    <row r="738" spans="1:5" ht="16.5" customHeight="1">
      <c r="A738" s="1232" t="b">
        <v>1</v>
      </c>
      <c r="B738" s="1180" t="s">
        <v>4693</v>
      </c>
      <c r="C738" s="1234">
        <v>210225211</v>
      </c>
      <c r="D738" s="1235">
        <v>210235254</v>
      </c>
      <c r="E738" s="1233">
        <v>2</v>
      </c>
    </row>
    <row r="739" spans="1:5" ht="16.5" customHeight="1">
      <c r="A739" s="1232" t="b">
        <v>1</v>
      </c>
      <c r="B739" s="1180" t="s">
        <v>4694</v>
      </c>
      <c r="C739" s="1234">
        <v>210225211</v>
      </c>
      <c r="D739" s="1235">
        <v>210235255</v>
      </c>
      <c r="E739" s="1233">
        <v>20</v>
      </c>
    </row>
    <row r="740" spans="1:5" ht="16.5" customHeight="1">
      <c r="A740" s="1232" t="b">
        <v>1</v>
      </c>
      <c r="B740" s="1180" t="s">
        <v>4695</v>
      </c>
      <c r="C740" s="1234">
        <v>210225211</v>
      </c>
      <c r="D740" s="1235">
        <v>210235256</v>
      </c>
      <c r="E740" s="1233">
        <v>5</v>
      </c>
    </row>
    <row r="741" spans="1:5" ht="16.5" customHeight="1">
      <c r="A741" s="1229" t="b">
        <v>1</v>
      </c>
      <c r="B741" s="1207" t="s">
        <v>4696</v>
      </c>
      <c r="C741" s="1175">
        <v>210225301</v>
      </c>
      <c r="D741" s="1230">
        <v>210230302</v>
      </c>
      <c r="E741" s="1231">
        <v>7</v>
      </c>
    </row>
    <row r="742" spans="1:5" ht="16.5" customHeight="1">
      <c r="A742" s="1229" t="b">
        <v>1</v>
      </c>
      <c r="B742" s="1207" t="s">
        <v>4696</v>
      </c>
      <c r="C742" s="1218">
        <v>210225301</v>
      </c>
      <c r="D742" s="1218">
        <v>210230303</v>
      </c>
      <c r="E742" s="1231">
        <v>2.4</v>
      </c>
    </row>
    <row r="743" spans="1:5" ht="16.5" customHeight="1">
      <c r="A743" s="1229" t="b">
        <v>1</v>
      </c>
      <c r="B743" s="1207" t="s">
        <v>4696</v>
      </c>
      <c r="C743" s="1218">
        <v>210225301</v>
      </c>
      <c r="D743" s="1218">
        <v>210230304</v>
      </c>
      <c r="E743" s="1231">
        <v>0.6</v>
      </c>
    </row>
    <row r="744" spans="1:5" ht="16.5" customHeight="1">
      <c r="A744" s="1229" t="b">
        <v>1</v>
      </c>
      <c r="B744" s="1207" t="s">
        <v>4697</v>
      </c>
      <c r="C744" s="1218">
        <v>210225301</v>
      </c>
      <c r="D744" s="1230">
        <v>210230402</v>
      </c>
      <c r="E744" s="1231">
        <v>14</v>
      </c>
    </row>
    <row r="745" spans="1:5" ht="16.5" customHeight="1">
      <c r="A745" s="1229" t="b">
        <v>1</v>
      </c>
      <c r="B745" s="1207" t="s">
        <v>4697</v>
      </c>
      <c r="C745" s="1218">
        <v>210225301</v>
      </c>
      <c r="D745" s="1218">
        <v>210230403</v>
      </c>
      <c r="E745" s="1231">
        <v>4.8</v>
      </c>
    </row>
    <row r="746" spans="1:5" ht="16.5" customHeight="1">
      <c r="A746" s="1229" t="b">
        <v>1</v>
      </c>
      <c r="B746" s="1207" t="s">
        <v>4697</v>
      </c>
      <c r="C746" s="1218">
        <v>210225301</v>
      </c>
      <c r="D746" s="1218">
        <v>210230404</v>
      </c>
      <c r="E746" s="1231">
        <v>1.2</v>
      </c>
    </row>
    <row r="747" spans="1:5" ht="16.5" customHeight="1">
      <c r="A747" s="1229" t="b">
        <v>1</v>
      </c>
      <c r="B747" s="1207" t="s">
        <v>4698</v>
      </c>
      <c r="C747" s="1218">
        <v>210225301</v>
      </c>
      <c r="D747" s="1230">
        <v>210230502</v>
      </c>
      <c r="E747" s="1231">
        <v>10.5</v>
      </c>
    </row>
    <row r="748" spans="1:5" ht="16.5" customHeight="1">
      <c r="A748" s="1229" t="b">
        <v>1</v>
      </c>
      <c r="B748" s="1207" t="s">
        <v>4698</v>
      </c>
      <c r="C748" s="1218">
        <v>210225301</v>
      </c>
      <c r="D748" s="1218">
        <v>210230503</v>
      </c>
      <c r="E748" s="1231">
        <v>3.5999999999999996</v>
      </c>
    </row>
    <row r="749" spans="1:5" ht="16.5" customHeight="1">
      <c r="A749" s="1229" t="b">
        <v>1</v>
      </c>
      <c r="B749" s="1207" t="s">
        <v>4698</v>
      </c>
      <c r="C749" s="1218">
        <v>210225301</v>
      </c>
      <c r="D749" s="1218">
        <v>210230504</v>
      </c>
      <c r="E749" s="1231">
        <v>0.89999999999999991</v>
      </c>
    </row>
    <row r="750" spans="1:5" ht="16.5" customHeight="1">
      <c r="A750" s="1229" t="b">
        <v>1</v>
      </c>
      <c r="B750" s="1207" t="s">
        <v>4699</v>
      </c>
      <c r="C750" s="1218">
        <v>210225301</v>
      </c>
      <c r="D750" s="1230">
        <v>210230602</v>
      </c>
      <c r="E750" s="1231">
        <v>10.5</v>
      </c>
    </row>
    <row r="751" spans="1:5" ht="16.5" customHeight="1">
      <c r="A751" s="1229" t="b">
        <v>1</v>
      </c>
      <c r="B751" s="1207" t="s">
        <v>4699</v>
      </c>
      <c r="C751" s="1218">
        <v>210225301</v>
      </c>
      <c r="D751" s="1218">
        <v>210230603</v>
      </c>
      <c r="E751" s="1231">
        <v>3.5999999999999996</v>
      </c>
    </row>
    <row r="752" spans="1:5" ht="16.5" customHeight="1">
      <c r="A752" s="1229" t="b">
        <v>1</v>
      </c>
      <c r="B752" s="1207" t="s">
        <v>4699</v>
      </c>
      <c r="C752" s="1218">
        <v>210225301</v>
      </c>
      <c r="D752" s="1218">
        <v>210230604</v>
      </c>
      <c r="E752" s="1231">
        <v>0.89999999999999991</v>
      </c>
    </row>
    <row r="753" spans="1:5" ht="16.5" customHeight="1">
      <c r="A753" s="1229" t="b">
        <v>1</v>
      </c>
      <c r="B753" s="1207" t="s">
        <v>4700</v>
      </c>
      <c r="C753" s="1218">
        <v>210225301</v>
      </c>
      <c r="D753" s="1230">
        <v>210235103</v>
      </c>
      <c r="E753" s="1231">
        <v>10</v>
      </c>
    </row>
    <row r="754" spans="1:5" ht="16.5" customHeight="1">
      <c r="A754" s="1229" t="b">
        <v>1</v>
      </c>
      <c r="B754" s="1207" t="s">
        <v>4701</v>
      </c>
      <c r="C754" s="1218">
        <v>210225301</v>
      </c>
      <c r="D754" s="1230">
        <v>210235104</v>
      </c>
      <c r="E754" s="1231">
        <v>5</v>
      </c>
    </row>
    <row r="755" spans="1:5" ht="16.5" customHeight="1">
      <c r="A755" s="1229" t="b">
        <v>1</v>
      </c>
      <c r="B755" s="1207" t="s">
        <v>4702</v>
      </c>
      <c r="C755" s="1218">
        <v>210225301</v>
      </c>
      <c r="D755" s="1230">
        <v>210235105</v>
      </c>
      <c r="E755" s="1231">
        <v>10</v>
      </c>
    </row>
    <row r="756" spans="1:5" ht="16.5" customHeight="1">
      <c r="A756" s="1229" t="b">
        <v>1</v>
      </c>
      <c r="B756" s="1207" t="s">
        <v>4703</v>
      </c>
      <c r="C756" s="1218">
        <v>210225301</v>
      </c>
      <c r="D756" s="1230">
        <v>210235106</v>
      </c>
      <c r="E756" s="1231">
        <v>15</v>
      </c>
    </row>
    <row r="757" spans="1:5" ht="16.5" customHeight="1">
      <c r="A757" s="1232" t="b">
        <v>1</v>
      </c>
      <c r="B757" s="1180" t="s">
        <v>4704</v>
      </c>
      <c r="C757" s="1175">
        <v>210225302</v>
      </c>
      <c r="D757" s="1230">
        <v>210230303</v>
      </c>
      <c r="E757" s="1233">
        <v>2.0999999999999996</v>
      </c>
    </row>
    <row r="758" spans="1:5" ht="16.5" customHeight="1">
      <c r="A758" s="1232" t="b">
        <v>1</v>
      </c>
      <c r="B758" s="1180" t="s">
        <v>4704</v>
      </c>
      <c r="C758" s="1234">
        <v>210225302</v>
      </c>
      <c r="D758" s="1234">
        <v>210230304</v>
      </c>
      <c r="E758" s="1233">
        <v>0.72</v>
      </c>
    </row>
    <row r="759" spans="1:5" ht="16.5" customHeight="1">
      <c r="A759" s="1232" t="b">
        <v>1</v>
      </c>
      <c r="B759" s="1180" t="s">
        <v>4704</v>
      </c>
      <c r="C759" s="1234">
        <v>210225302</v>
      </c>
      <c r="D759" s="1234">
        <v>210230305</v>
      </c>
      <c r="E759" s="1233">
        <v>0.18</v>
      </c>
    </row>
    <row r="760" spans="1:5" ht="16.5" customHeight="1">
      <c r="A760" s="1232" t="b">
        <v>1</v>
      </c>
      <c r="B760" s="1180" t="s">
        <v>4705</v>
      </c>
      <c r="C760" s="1234">
        <v>210225302</v>
      </c>
      <c r="D760" s="1230">
        <v>210230403</v>
      </c>
      <c r="E760" s="1233">
        <v>3.5</v>
      </c>
    </row>
    <row r="761" spans="1:5" ht="16.5" customHeight="1">
      <c r="A761" s="1232" t="b">
        <v>1</v>
      </c>
      <c r="B761" s="1180" t="s">
        <v>4705</v>
      </c>
      <c r="C761" s="1234">
        <v>210225302</v>
      </c>
      <c r="D761" s="1234">
        <v>210230404</v>
      </c>
      <c r="E761" s="1233">
        <v>1.2</v>
      </c>
    </row>
    <row r="762" spans="1:5" ht="16.5" customHeight="1">
      <c r="A762" s="1232" t="b">
        <v>1</v>
      </c>
      <c r="B762" s="1180" t="s">
        <v>4705</v>
      </c>
      <c r="C762" s="1234">
        <v>210225302</v>
      </c>
      <c r="D762" s="1234">
        <v>210230405</v>
      </c>
      <c r="E762" s="1233">
        <v>0.3</v>
      </c>
    </row>
    <row r="763" spans="1:5" ht="16.5" customHeight="1">
      <c r="A763" s="1232" t="b">
        <v>1</v>
      </c>
      <c r="B763" s="1180" t="s">
        <v>4706</v>
      </c>
      <c r="C763" s="1234">
        <v>210225302</v>
      </c>
      <c r="D763" s="1230">
        <v>210230503</v>
      </c>
      <c r="E763" s="1233">
        <v>3.5</v>
      </c>
    </row>
    <row r="764" spans="1:5" ht="16.5" customHeight="1">
      <c r="A764" s="1232" t="b">
        <v>1</v>
      </c>
      <c r="B764" s="1180" t="s">
        <v>4706</v>
      </c>
      <c r="C764" s="1234">
        <v>210225302</v>
      </c>
      <c r="D764" s="1234">
        <v>210230504</v>
      </c>
      <c r="E764" s="1233">
        <v>1.2</v>
      </c>
    </row>
    <row r="765" spans="1:5" ht="16.5" customHeight="1">
      <c r="A765" s="1232" t="b">
        <v>1</v>
      </c>
      <c r="B765" s="1180" t="s">
        <v>4706</v>
      </c>
      <c r="C765" s="1234">
        <v>210225302</v>
      </c>
      <c r="D765" s="1234">
        <v>210230505</v>
      </c>
      <c r="E765" s="1233">
        <v>0.3</v>
      </c>
    </row>
    <row r="766" spans="1:5" ht="16.5" customHeight="1">
      <c r="A766" s="1232" t="b">
        <v>1</v>
      </c>
      <c r="B766" s="1180" t="s">
        <v>4707</v>
      </c>
      <c r="C766" s="1234">
        <v>210225302</v>
      </c>
      <c r="D766" s="1230">
        <v>210230603</v>
      </c>
      <c r="E766" s="1233">
        <v>21</v>
      </c>
    </row>
    <row r="767" spans="1:5" ht="16.5" customHeight="1">
      <c r="A767" s="1232" t="b">
        <v>1</v>
      </c>
      <c r="B767" s="1180" t="s">
        <v>4707</v>
      </c>
      <c r="C767" s="1234">
        <v>210225302</v>
      </c>
      <c r="D767" s="1234">
        <v>210230604</v>
      </c>
      <c r="E767" s="1233">
        <v>7.1999999999999993</v>
      </c>
    </row>
    <row r="768" spans="1:5" ht="16.5" customHeight="1">
      <c r="A768" s="1232" t="b">
        <v>1</v>
      </c>
      <c r="B768" s="1180" t="s">
        <v>4707</v>
      </c>
      <c r="C768" s="1234">
        <v>210225302</v>
      </c>
      <c r="D768" s="1234">
        <v>210230605</v>
      </c>
      <c r="E768" s="1233">
        <v>1.7999999999999998</v>
      </c>
    </row>
    <row r="769" spans="1:5" ht="16.5" customHeight="1">
      <c r="A769" s="1232" t="b">
        <v>1</v>
      </c>
      <c r="B769" s="1180" t="s">
        <v>4708</v>
      </c>
      <c r="C769" s="1234">
        <v>210225302</v>
      </c>
      <c r="D769" s="1235">
        <v>210235203</v>
      </c>
      <c r="E769" s="1233">
        <v>30</v>
      </c>
    </row>
    <row r="770" spans="1:5" ht="16.5" customHeight="1">
      <c r="A770" s="1232" t="b">
        <v>1</v>
      </c>
      <c r="B770" s="1180" t="s">
        <v>4709</v>
      </c>
      <c r="C770" s="1234">
        <v>210225302</v>
      </c>
      <c r="D770" s="1235">
        <v>210235204</v>
      </c>
      <c r="E770" s="1233">
        <v>2</v>
      </c>
    </row>
    <row r="771" spans="1:5" ht="16.5" customHeight="1">
      <c r="A771" s="1232" t="b">
        <v>1</v>
      </c>
      <c r="B771" s="1180" t="s">
        <v>4710</v>
      </c>
      <c r="C771" s="1234">
        <v>210225302</v>
      </c>
      <c r="D771" s="1235">
        <v>210235205</v>
      </c>
      <c r="E771" s="1233">
        <v>20</v>
      </c>
    </row>
    <row r="772" spans="1:5" ht="16.5" customHeight="1">
      <c r="A772" s="1232" t="b">
        <v>1</v>
      </c>
      <c r="B772" s="1180" t="s">
        <v>4711</v>
      </c>
      <c r="C772" s="1234">
        <v>210225302</v>
      </c>
      <c r="D772" s="1235">
        <v>210235206</v>
      </c>
      <c r="E772" s="1233">
        <v>5</v>
      </c>
    </row>
    <row r="773" spans="1:5" ht="16.5" customHeight="1">
      <c r="A773" s="1236" t="b">
        <v>1</v>
      </c>
      <c r="B773" s="1201" t="s">
        <v>4712</v>
      </c>
      <c r="C773" s="1175">
        <v>210225303</v>
      </c>
      <c r="D773" s="1230">
        <v>210230302</v>
      </c>
      <c r="E773" s="1237">
        <v>6</v>
      </c>
    </row>
    <row r="774" spans="1:5" ht="16.5" customHeight="1">
      <c r="A774" s="1236" t="b">
        <v>1</v>
      </c>
      <c r="B774" s="1201" t="s">
        <v>4712</v>
      </c>
      <c r="C774" s="1238">
        <v>210225303</v>
      </c>
      <c r="D774" s="1238">
        <v>210230303</v>
      </c>
      <c r="E774" s="1237">
        <v>3</v>
      </c>
    </row>
    <row r="775" spans="1:5" ht="16.5" customHeight="1">
      <c r="A775" s="1236" t="b">
        <v>1</v>
      </c>
      <c r="B775" s="1201" t="s">
        <v>4712</v>
      </c>
      <c r="C775" s="1238">
        <v>210225303</v>
      </c>
      <c r="D775" s="1238">
        <v>210230304</v>
      </c>
      <c r="E775" s="1237">
        <v>1</v>
      </c>
    </row>
    <row r="776" spans="1:5" ht="16.5" customHeight="1">
      <c r="A776" s="1236" t="b">
        <v>1</v>
      </c>
      <c r="B776" s="1201" t="s">
        <v>4713</v>
      </c>
      <c r="C776" s="1238">
        <v>210225303</v>
      </c>
      <c r="D776" s="1230">
        <v>210230402</v>
      </c>
      <c r="E776" s="1237">
        <v>12</v>
      </c>
    </row>
    <row r="777" spans="1:5" ht="16.5" customHeight="1">
      <c r="A777" s="1236" t="b">
        <v>1</v>
      </c>
      <c r="B777" s="1201" t="s">
        <v>4713</v>
      </c>
      <c r="C777" s="1238">
        <v>210225303</v>
      </c>
      <c r="D777" s="1238">
        <v>210230403</v>
      </c>
      <c r="E777" s="1237">
        <v>6</v>
      </c>
    </row>
    <row r="778" spans="1:5" ht="16.5" customHeight="1">
      <c r="A778" s="1236" t="b">
        <v>1</v>
      </c>
      <c r="B778" s="1201" t="s">
        <v>4713</v>
      </c>
      <c r="C778" s="1238">
        <v>210225303</v>
      </c>
      <c r="D778" s="1238">
        <v>210230404</v>
      </c>
      <c r="E778" s="1237">
        <v>2</v>
      </c>
    </row>
    <row r="779" spans="1:5" ht="16.5" customHeight="1">
      <c r="A779" s="1236" t="b">
        <v>1</v>
      </c>
      <c r="B779" s="1201" t="s">
        <v>4714</v>
      </c>
      <c r="C779" s="1238">
        <v>210225303</v>
      </c>
      <c r="D779" s="1230">
        <v>210230502</v>
      </c>
      <c r="E779" s="1237">
        <v>9</v>
      </c>
    </row>
    <row r="780" spans="1:5" ht="16.5" customHeight="1">
      <c r="A780" s="1236" t="b">
        <v>1</v>
      </c>
      <c r="B780" s="1201" t="s">
        <v>4714</v>
      </c>
      <c r="C780" s="1238">
        <v>210225303</v>
      </c>
      <c r="D780" s="1238">
        <v>210230503</v>
      </c>
      <c r="E780" s="1237">
        <v>4.5</v>
      </c>
    </row>
    <row r="781" spans="1:5" ht="16.5" customHeight="1">
      <c r="A781" s="1236" t="b">
        <v>1</v>
      </c>
      <c r="B781" s="1201" t="s">
        <v>4714</v>
      </c>
      <c r="C781" s="1238">
        <v>210225303</v>
      </c>
      <c r="D781" s="1238">
        <v>210230504</v>
      </c>
      <c r="E781" s="1237">
        <v>1.5</v>
      </c>
    </row>
    <row r="782" spans="1:5" ht="16.5" customHeight="1">
      <c r="A782" s="1236" t="b">
        <v>1</v>
      </c>
      <c r="B782" s="1201" t="s">
        <v>4715</v>
      </c>
      <c r="C782" s="1238">
        <v>210225303</v>
      </c>
      <c r="D782" s="1230">
        <v>210230602</v>
      </c>
      <c r="E782" s="1237">
        <v>9</v>
      </c>
    </row>
    <row r="783" spans="1:5" ht="16.5" customHeight="1">
      <c r="A783" s="1236" t="b">
        <v>1</v>
      </c>
      <c r="B783" s="1201" t="s">
        <v>4715</v>
      </c>
      <c r="C783" s="1238">
        <v>210225303</v>
      </c>
      <c r="D783" s="1238">
        <v>210230603</v>
      </c>
      <c r="E783" s="1237">
        <v>4.5</v>
      </c>
    </row>
    <row r="784" spans="1:5" ht="16.5" customHeight="1">
      <c r="A784" s="1236" t="b">
        <v>1</v>
      </c>
      <c r="B784" s="1201" t="s">
        <v>4715</v>
      </c>
      <c r="C784" s="1238">
        <v>210225303</v>
      </c>
      <c r="D784" s="1238">
        <v>210230604</v>
      </c>
      <c r="E784" s="1237">
        <v>1.5</v>
      </c>
    </row>
    <row r="785" spans="1:5" ht="16.5" customHeight="1">
      <c r="A785" s="1236" t="b">
        <v>1</v>
      </c>
      <c r="B785" s="1201" t="s">
        <v>4716</v>
      </c>
      <c r="C785" s="1238">
        <v>210225303</v>
      </c>
      <c r="D785" s="1235">
        <v>210235113</v>
      </c>
      <c r="E785" s="1237">
        <v>10</v>
      </c>
    </row>
    <row r="786" spans="1:5" ht="16.5" customHeight="1">
      <c r="A786" s="1236" t="b">
        <v>1</v>
      </c>
      <c r="B786" s="1201" t="s">
        <v>4717</v>
      </c>
      <c r="C786" s="1238">
        <v>210225303</v>
      </c>
      <c r="D786" s="1235">
        <v>210235114</v>
      </c>
      <c r="E786" s="1237">
        <v>5</v>
      </c>
    </row>
    <row r="787" spans="1:5" ht="16.5" customHeight="1">
      <c r="A787" s="1236" t="b">
        <v>1</v>
      </c>
      <c r="B787" s="1201" t="s">
        <v>4718</v>
      </c>
      <c r="C787" s="1238">
        <v>210225303</v>
      </c>
      <c r="D787" s="1235">
        <v>210235115</v>
      </c>
      <c r="E787" s="1237">
        <v>10</v>
      </c>
    </row>
    <row r="788" spans="1:5" ht="16.5" customHeight="1">
      <c r="A788" s="1236" t="b">
        <v>1</v>
      </c>
      <c r="B788" s="1201" t="s">
        <v>4719</v>
      </c>
      <c r="C788" s="1238">
        <v>210225303</v>
      </c>
      <c r="D788" s="1235">
        <v>210235116</v>
      </c>
      <c r="E788" s="1237">
        <v>15</v>
      </c>
    </row>
    <row r="789" spans="1:5" ht="16.5" customHeight="1">
      <c r="A789" s="1232" t="b">
        <v>1</v>
      </c>
      <c r="B789" s="1180" t="s">
        <v>4720</v>
      </c>
      <c r="C789" s="1175">
        <v>210225304</v>
      </c>
      <c r="D789" s="1230">
        <v>210230303</v>
      </c>
      <c r="E789" s="1233">
        <v>1.7999999999999998</v>
      </c>
    </row>
    <row r="790" spans="1:5" ht="16.5" customHeight="1">
      <c r="A790" s="1232" t="b">
        <v>1</v>
      </c>
      <c r="B790" s="1180" t="s">
        <v>4720</v>
      </c>
      <c r="C790" s="1234">
        <v>210225304</v>
      </c>
      <c r="D790" s="1234">
        <v>210230304</v>
      </c>
      <c r="E790" s="1233">
        <v>0.89999999999999991</v>
      </c>
    </row>
    <row r="791" spans="1:5" ht="16.5" customHeight="1">
      <c r="A791" s="1232" t="b">
        <v>1</v>
      </c>
      <c r="B791" s="1180" t="s">
        <v>4720</v>
      </c>
      <c r="C791" s="1234">
        <v>210225304</v>
      </c>
      <c r="D791" s="1234">
        <v>210230305</v>
      </c>
      <c r="E791" s="1233">
        <v>0.30000000000000004</v>
      </c>
    </row>
    <row r="792" spans="1:5" ht="16.5" customHeight="1">
      <c r="A792" s="1232" t="b">
        <v>1</v>
      </c>
      <c r="B792" s="1180" t="s">
        <v>4721</v>
      </c>
      <c r="C792" s="1234">
        <v>210225304</v>
      </c>
      <c r="D792" s="1230">
        <v>210230403</v>
      </c>
      <c r="E792" s="1233">
        <v>3</v>
      </c>
    </row>
    <row r="793" spans="1:5" ht="16.5" customHeight="1">
      <c r="A793" s="1232" t="b">
        <v>1</v>
      </c>
      <c r="B793" s="1180" t="s">
        <v>4721</v>
      </c>
      <c r="C793" s="1234">
        <v>210225304</v>
      </c>
      <c r="D793" s="1234">
        <v>210230404</v>
      </c>
      <c r="E793" s="1233">
        <v>1.5</v>
      </c>
    </row>
    <row r="794" spans="1:5" ht="16.5" customHeight="1">
      <c r="A794" s="1232" t="b">
        <v>1</v>
      </c>
      <c r="B794" s="1180" t="s">
        <v>4721</v>
      </c>
      <c r="C794" s="1234">
        <v>210225304</v>
      </c>
      <c r="D794" s="1234">
        <v>210230405</v>
      </c>
      <c r="E794" s="1233">
        <v>0.5</v>
      </c>
    </row>
    <row r="795" spans="1:5" ht="16.5" customHeight="1">
      <c r="A795" s="1232" t="b">
        <v>1</v>
      </c>
      <c r="B795" s="1180" t="s">
        <v>4722</v>
      </c>
      <c r="C795" s="1234">
        <v>210225304</v>
      </c>
      <c r="D795" s="1230">
        <v>210230503</v>
      </c>
      <c r="E795" s="1233">
        <v>3</v>
      </c>
    </row>
    <row r="796" spans="1:5" ht="16.5" customHeight="1">
      <c r="A796" s="1232" t="b">
        <v>1</v>
      </c>
      <c r="B796" s="1180" t="s">
        <v>4722</v>
      </c>
      <c r="C796" s="1234">
        <v>210225304</v>
      </c>
      <c r="D796" s="1234">
        <v>210230504</v>
      </c>
      <c r="E796" s="1233">
        <v>1.5</v>
      </c>
    </row>
    <row r="797" spans="1:5" ht="16.5" customHeight="1">
      <c r="A797" s="1232" t="b">
        <v>1</v>
      </c>
      <c r="B797" s="1180" t="s">
        <v>4722</v>
      </c>
      <c r="C797" s="1234">
        <v>210225304</v>
      </c>
      <c r="D797" s="1234">
        <v>210230505</v>
      </c>
      <c r="E797" s="1233">
        <v>0.5</v>
      </c>
    </row>
    <row r="798" spans="1:5" ht="16.5" customHeight="1">
      <c r="A798" s="1232" t="b">
        <v>1</v>
      </c>
      <c r="B798" s="1180" t="s">
        <v>4723</v>
      </c>
      <c r="C798" s="1234">
        <v>210225304</v>
      </c>
      <c r="D798" s="1230">
        <v>210230603</v>
      </c>
      <c r="E798" s="1233">
        <v>18</v>
      </c>
    </row>
    <row r="799" spans="1:5" ht="16.5" customHeight="1">
      <c r="A799" s="1232" t="b">
        <v>1</v>
      </c>
      <c r="B799" s="1180" t="s">
        <v>4723</v>
      </c>
      <c r="C799" s="1234">
        <v>210225304</v>
      </c>
      <c r="D799" s="1234">
        <v>210230604</v>
      </c>
      <c r="E799" s="1233">
        <v>9</v>
      </c>
    </row>
    <row r="800" spans="1:5" ht="16.5" customHeight="1">
      <c r="A800" s="1232" t="b">
        <v>1</v>
      </c>
      <c r="B800" s="1180" t="s">
        <v>4723</v>
      </c>
      <c r="C800" s="1234">
        <v>210225304</v>
      </c>
      <c r="D800" s="1234">
        <v>210230605</v>
      </c>
      <c r="E800" s="1233">
        <v>3</v>
      </c>
    </row>
    <row r="801" spans="1:5" ht="16.5" customHeight="1">
      <c r="A801" s="1232" t="b">
        <v>1</v>
      </c>
      <c r="B801" s="1180" t="s">
        <v>4724</v>
      </c>
      <c r="C801" s="1234">
        <v>210225304</v>
      </c>
      <c r="D801" s="1235">
        <v>210235213</v>
      </c>
      <c r="E801" s="1233">
        <v>30</v>
      </c>
    </row>
    <row r="802" spans="1:5" ht="16.5" customHeight="1">
      <c r="A802" s="1232" t="b">
        <v>1</v>
      </c>
      <c r="B802" s="1180" t="s">
        <v>4725</v>
      </c>
      <c r="C802" s="1234">
        <v>210225304</v>
      </c>
      <c r="D802" s="1235">
        <v>210235214</v>
      </c>
      <c r="E802" s="1233">
        <v>2</v>
      </c>
    </row>
    <row r="803" spans="1:5" ht="16.5" customHeight="1">
      <c r="A803" s="1232" t="b">
        <v>1</v>
      </c>
      <c r="B803" s="1180" t="s">
        <v>4726</v>
      </c>
      <c r="C803" s="1234">
        <v>210225304</v>
      </c>
      <c r="D803" s="1235">
        <v>210235215</v>
      </c>
      <c r="E803" s="1233">
        <v>20</v>
      </c>
    </row>
    <row r="804" spans="1:5" ht="16.5" customHeight="1">
      <c r="A804" s="1232" t="b">
        <v>1</v>
      </c>
      <c r="B804" s="1180" t="s">
        <v>4727</v>
      </c>
      <c r="C804" s="1234">
        <v>210225304</v>
      </c>
      <c r="D804" s="1235">
        <v>210235216</v>
      </c>
      <c r="E804" s="1233">
        <v>5</v>
      </c>
    </row>
    <row r="805" spans="1:5" ht="16.5" customHeight="1">
      <c r="A805" s="1229" t="b">
        <v>1</v>
      </c>
      <c r="B805" s="1207" t="s">
        <v>4728</v>
      </c>
      <c r="C805" s="1175">
        <v>210225305</v>
      </c>
      <c r="D805" s="1230">
        <v>210230302</v>
      </c>
      <c r="E805" s="1231">
        <v>5</v>
      </c>
    </row>
    <row r="806" spans="1:5" ht="16.5" customHeight="1">
      <c r="A806" s="1229" t="b">
        <v>1</v>
      </c>
      <c r="B806" s="1207" t="s">
        <v>4728</v>
      </c>
      <c r="C806" s="1218">
        <v>210225305</v>
      </c>
      <c r="D806" s="1238">
        <v>210230303</v>
      </c>
      <c r="E806" s="1231">
        <v>3.5999999999999996</v>
      </c>
    </row>
    <row r="807" spans="1:5" ht="16.5" customHeight="1">
      <c r="A807" s="1229" t="b">
        <v>1</v>
      </c>
      <c r="B807" s="1207" t="s">
        <v>4728</v>
      </c>
      <c r="C807" s="1218">
        <v>210225305</v>
      </c>
      <c r="D807" s="1238">
        <v>210230304</v>
      </c>
      <c r="E807" s="1231">
        <v>1.4000000000000001</v>
      </c>
    </row>
    <row r="808" spans="1:5" ht="16.5" customHeight="1">
      <c r="A808" s="1229" t="b">
        <v>1</v>
      </c>
      <c r="B808" s="1207" t="s">
        <v>4729</v>
      </c>
      <c r="C808" s="1218">
        <v>210225305</v>
      </c>
      <c r="D808" s="1230">
        <v>210230402</v>
      </c>
      <c r="E808" s="1231">
        <v>10</v>
      </c>
    </row>
    <row r="809" spans="1:5" ht="16.5" customHeight="1">
      <c r="A809" s="1229" t="b">
        <v>1</v>
      </c>
      <c r="B809" s="1207" t="s">
        <v>4729</v>
      </c>
      <c r="C809" s="1218">
        <v>210225305</v>
      </c>
      <c r="D809" s="1238">
        <v>210230403</v>
      </c>
      <c r="E809" s="1231">
        <v>7.1999999999999993</v>
      </c>
    </row>
    <row r="810" spans="1:5" ht="16.5" customHeight="1">
      <c r="A810" s="1229" t="b">
        <v>1</v>
      </c>
      <c r="B810" s="1207" t="s">
        <v>4729</v>
      </c>
      <c r="C810" s="1218">
        <v>210225305</v>
      </c>
      <c r="D810" s="1238">
        <v>210230404</v>
      </c>
      <c r="E810" s="1231">
        <v>2.8000000000000003</v>
      </c>
    </row>
    <row r="811" spans="1:5" ht="16.5" customHeight="1">
      <c r="A811" s="1229" t="b">
        <v>1</v>
      </c>
      <c r="B811" s="1207" t="s">
        <v>4730</v>
      </c>
      <c r="C811" s="1218">
        <v>210225305</v>
      </c>
      <c r="D811" s="1230">
        <v>210230502</v>
      </c>
      <c r="E811" s="1231">
        <v>7.5</v>
      </c>
    </row>
    <row r="812" spans="1:5" ht="16.5" customHeight="1">
      <c r="A812" s="1229" t="b">
        <v>1</v>
      </c>
      <c r="B812" s="1207" t="s">
        <v>4730</v>
      </c>
      <c r="C812" s="1218">
        <v>210225305</v>
      </c>
      <c r="D812" s="1238">
        <v>210230503</v>
      </c>
      <c r="E812" s="1231">
        <v>5.3999999999999995</v>
      </c>
    </row>
    <row r="813" spans="1:5" ht="16.5" customHeight="1">
      <c r="A813" s="1229" t="b">
        <v>1</v>
      </c>
      <c r="B813" s="1207" t="s">
        <v>4730</v>
      </c>
      <c r="C813" s="1218">
        <v>210225305</v>
      </c>
      <c r="D813" s="1238">
        <v>210230504</v>
      </c>
      <c r="E813" s="1231">
        <v>2.1</v>
      </c>
    </row>
    <row r="814" spans="1:5" ht="16.5" customHeight="1">
      <c r="A814" s="1229" t="b">
        <v>1</v>
      </c>
      <c r="B814" s="1207" t="s">
        <v>4731</v>
      </c>
      <c r="C814" s="1218">
        <v>210225305</v>
      </c>
      <c r="D814" s="1230">
        <v>210230602</v>
      </c>
      <c r="E814" s="1231">
        <v>7.5</v>
      </c>
    </row>
    <row r="815" spans="1:5" ht="16.5" customHeight="1">
      <c r="A815" s="1229" t="b">
        <v>1</v>
      </c>
      <c r="B815" s="1207" t="s">
        <v>4731</v>
      </c>
      <c r="C815" s="1218">
        <v>210225305</v>
      </c>
      <c r="D815" s="1238">
        <v>210230603</v>
      </c>
      <c r="E815" s="1231">
        <v>5.3999999999999995</v>
      </c>
    </row>
    <row r="816" spans="1:5" ht="16.5" customHeight="1">
      <c r="A816" s="1229" t="b">
        <v>1</v>
      </c>
      <c r="B816" s="1207" t="s">
        <v>4731</v>
      </c>
      <c r="C816" s="1218">
        <v>210225305</v>
      </c>
      <c r="D816" s="1238">
        <v>210230604</v>
      </c>
      <c r="E816" s="1231">
        <v>2.1</v>
      </c>
    </row>
    <row r="817" spans="1:5" ht="16.5" customHeight="1">
      <c r="A817" s="1229" t="b">
        <v>1</v>
      </c>
      <c r="B817" s="1207" t="s">
        <v>4732</v>
      </c>
      <c r="C817" s="1218">
        <v>210225305</v>
      </c>
      <c r="D817" s="1235">
        <v>210235123</v>
      </c>
      <c r="E817" s="1231">
        <v>10</v>
      </c>
    </row>
    <row r="818" spans="1:5" ht="16.5" customHeight="1">
      <c r="A818" s="1229" t="b">
        <v>1</v>
      </c>
      <c r="B818" s="1207" t="s">
        <v>4733</v>
      </c>
      <c r="C818" s="1218">
        <v>210225305</v>
      </c>
      <c r="D818" s="1235">
        <v>210235124</v>
      </c>
      <c r="E818" s="1231">
        <v>5</v>
      </c>
    </row>
    <row r="819" spans="1:5" ht="16.5" customHeight="1">
      <c r="A819" s="1229" t="b">
        <v>1</v>
      </c>
      <c r="B819" s="1207" t="s">
        <v>4734</v>
      </c>
      <c r="C819" s="1218">
        <v>210225305</v>
      </c>
      <c r="D819" s="1235">
        <v>210235125</v>
      </c>
      <c r="E819" s="1231">
        <v>10</v>
      </c>
    </row>
    <row r="820" spans="1:5" ht="16.5" customHeight="1">
      <c r="A820" s="1229" t="b">
        <v>1</v>
      </c>
      <c r="B820" s="1207" t="s">
        <v>4735</v>
      </c>
      <c r="C820" s="1218">
        <v>210225305</v>
      </c>
      <c r="D820" s="1235">
        <v>210235126</v>
      </c>
      <c r="E820" s="1231">
        <v>15</v>
      </c>
    </row>
    <row r="821" spans="1:5" ht="16.5" customHeight="1">
      <c r="A821" s="1232" t="b">
        <v>1</v>
      </c>
      <c r="B821" s="1180" t="s">
        <v>4736</v>
      </c>
      <c r="C821" s="1175">
        <v>210225306</v>
      </c>
      <c r="D821" s="1230">
        <v>210230303</v>
      </c>
      <c r="E821" s="1233">
        <v>1.5</v>
      </c>
    </row>
    <row r="822" spans="1:5" ht="16.5" customHeight="1">
      <c r="A822" s="1232" t="b">
        <v>1</v>
      </c>
      <c r="B822" s="1180" t="s">
        <v>4736</v>
      </c>
      <c r="C822" s="1234">
        <v>210225306</v>
      </c>
      <c r="D822" s="1234">
        <v>210230304</v>
      </c>
      <c r="E822" s="1233">
        <v>1.08</v>
      </c>
    </row>
    <row r="823" spans="1:5" ht="16.5" customHeight="1">
      <c r="A823" s="1232" t="b">
        <v>1</v>
      </c>
      <c r="B823" s="1180" t="s">
        <v>4736</v>
      </c>
      <c r="C823" s="1234">
        <v>210225306</v>
      </c>
      <c r="D823" s="1234">
        <v>210230305</v>
      </c>
      <c r="E823" s="1233">
        <v>0.42000000000000004</v>
      </c>
    </row>
    <row r="824" spans="1:5" ht="16.5" customHeight="1">
      <c r="A824" s="1232" t="b">
        <v>1</v>
      </c>
      <c r="B824" s="1180" t="s">
        <v>4737</v>
      </c>
      <c r="C824" s="1234">
        <v>210225306</v>
      </c>
      <c r="D824" s="1230">
        <v>210230403</v>
      </c>
      <c r="E824" s="1233">
        <v>2.5</v>
      </c>
    </row>
    <row r="825" spans="1:5" ht="16.5" customHeight="1">
      <c r="A825" s="1232" t="b">
        <v>1</v>
      </c>
      <c r="B825" s="1180" t="s">
        <v>4737</v>
      </c>
      <c r="C825" s="1234">
        <v>210225306</v>
      </c>
      <c r="D825" s="1234">
        <v>210230404</v>
      </c>
      <c r="E825" s="1233">
        <v>1.7999999999999998</v>
      </c>
    </row>
    <row r="826" spans="1:5" ht="16.5" customHeight="1">
      <c r="A826" s="1232" t="b">
        <v>1</v>
      </c>
      <c r="B826" s="1180" t="s">
        <v>4737</v>
      </c>
      <c r="C826" s="1234">
        <v>210225306</v>
      </c>
      <c r="D826" s="1234">
        <v>210230405</v>
      </c>
      <c r="E826" s="1233">
        <v>0.70000000000000007</v>
      </c>
    </row>
    <row r="827" spans="1:5" ht="16.5" customHeight="1">
      <c r="A827" s="1232" t="b">
        <v>1</v>
      </c>
      <c r="B827" s="1180" t="s">
        <v>4738</v>
      </c>
      <c r="C827" s="1234">
        <v>210225306</v>
      </c>
      <c r="D827" s="1230">
        <v>210230503</v>
      </c>
      <c r="E827" s="1233">
        <v>2.5</v>
      </c>
    </row>
    <row r="828" spans="1:5" ht="16.5" customHeight="1">
      <c r="A828" s="1232" t="b">
        <v>1</v>
      </c>
      <c r="B828" s="1180" t="s">
        <v>4738</v>
      </c>
      <c r="C828" s="1234">
        <v>210225306</v>
      </c>
      <c r="D828" s="1234">
        <v>210230504</v>
      </c>
      <c r="E828" s="1233">
        <v>1.7999999999999998</v>
      </c>
    </row>
    <row r="829" spans="1:5" ht="16.5" customHeight="1">
      <c r="A829" s="1232" t="b">
        <v>1</v>
      </c>
      <c r="B829" s="1180" t="s">
        <v>4738</v>
      </c>
      <c r="C829" s="1234">
        <v>210225306</v>
      </c>
      <c r="D829" s="1234">
        <v>210230505</v>
      </c>
      <c r="E829" s="1233">
        <v>0.70000000000000007</v>
      </c>
    </row>
    <row r="830" spans="1:5" ht="16.5" customHeight="1">
      <c r="A830" s="1232" t="b">
        <v>1</v>
      </c>
      <c r="B830" s="1180" t="s">
        <v>4739</v>
      </c>
      <c r="C830" s="1234">
        <v>210225306</v>
      </c>
      <c r="D830" s="1230">
        <v>210230603</v>
      </c>
      <c r="E830" s="1233">
        <v>15</v>
      </c>
    </row>
    <row r="831" spans="1:5" ht="16.5" customHeight="1">
      <c r="A831" s="1232" t="b">
        <v>1</v>
      </c>
      <c r="B831" s="1180" t="s">
        <v>4739</v>
      </c>
      <c r="C831" s="1234">
        <v>210225306</v>
      </c>
      <c r="D831" s="1234">
        <v>210230604</v>
      </c>
      <c r="E831" s="1233">
        <v>10.799999999999999</v>
      </c>
    </row>
    <row r="832" spans="1:5" ht="16.5" customHeight="1">
      <c r="A832" s="1232" t="b">
        <v>1</v>
      </c>
      <c r="B832" s="1180" t="s">
        <v>4739</v>
      </c>
      <c r="C832" s="1234">
        <v>210225306</v>
      </c>
      <c r="D832" s="1234">
        <v>210230605</v>
      </c>
      <c r="E832" s="1233">
        <v>4.2</v>
      </c>
    </row>
    <row r="833" spans="1:5" ht="16.5" customHeight="1">
      <c r="A833" s="1232" t="b">
        <v>1</v>
      </c>
      <c r="B833" s="1180" t="s">
        <v>4740</v>
      </c>
      <c r="C833" s="1234">
        <v>210225306</v>
      </c>
      <c r="D833" s="1235">
        <v>210235223</v>
      </c>
      <c r="E833" s="1233">
        <v>30</v>
      </c>
    </row>
    <row r="834" spans="1:5" ht="16.5" customHeight="1">
      <c r="A834" s="1232" t="b">
        <v>1</v>
      </c>
      <c r="B834" s="1180" t="s">
        <v>4741</v>
      </c>
      <c r="C834" s="1234">
        <v>210225306</v>
      </c>
      <c r="D834" s="1235">
        <v>210235224</v>
      </c>
      <c r="E834" s="1233">
        <v>2</v>
      </c>
    </row>
    <row r="835" spans="1:5" ht="16.5" customHeight="1">
      <c r="A835" s="1232" t="b">
        <v>1</v>
      </c>
      <c r="B835" s="1180" t="s">
        <v>4742</v>
      </c>
      <c r="C835" s="1234">
        <v>210225306</v>
      </c>
      <c r="D835" s="1235">
        <v>210235225</v>
      </c>
      <c r="E835" s="1233">
        <v>20</v>
      </c>
    </row>
    <row r="836" spans="1:5" ht="16.5" customHeight="1">
      <c r="A836" s="1232" t="b">
        <v>1</v>
      </c>
      <c r="B836" s="1180" t="s">
        <v>4743</v>
      </c>
      <c r="C836" s="1234">
        <v>210225306</v>
      </c>
      <c r="D836" s="1235">
        <v>210235226</v>
      </c>
      <c r="E836" s="1233">
        <v>5</v>
      </c>
    </row>
    <row r="837" spans="1:5" ht="16.5" customHeight="1">
      <c r="A837" s="1236" t="b">
        <v>1</v>
      </c>
      <c r="B837" s="1201" t="s">
        <v>4744</v>
      </c>
      <c r="C837" s="1175">
        <v>210225307</v>
      </c>
      <c r="D837" s="1230">
        <v>210230302</v>
      </c>
      <c r="E837" s="1237">
        <v>4</v>
      </c>
    </row>
    <row r="838" spans="1:5" ht="16.5" customHeight="1">
      <c r="A838" s="1236" t="b">
        <v>1</v>
      </c>
      <c r="B838" s="1201" t="s">
        <v>4744</v>
      </c>
      <c r="C838" s="1238">
        <v>210225307</v>
      </c>
      <c r="D838" s="1238">
        <v>210230303</v>
      </c>
      <c r="E838" s="1237">
        <v>4.2</v>
      </c>
    </row>
    <row r="839" spans="1:5" ht="16.5" customHeight="1">
      <c r="A839" s="1236" t="b">
        <v>1</v>
      </c>
      <c r="B839" s="1201" t="s">
        <v>4744</v>
      </c>
      <c r="C839" s="1238">
        <v>210225307</v>
      </c>
      <c r="D839" s="1238">
        <v>210230304</v>
      </c>
      <c r="E839" s="1237">
        <v>1.7999999999999998</v>
      </c>
    </row>
    <row r="840" spans="1:5" ht="16.5" customHeight="1">
      <c r="A840" s="1236" t="b">
        <v>1</v>
      </c>
      <c r="B840" s="1201" t="s">
        <v>4745</v>
      </c>
      <c r="C840" s="1238">
        <v>210225307</v>
      </c>
      <c r="D840" s="1230">
        <v>210230402</v>
      </c>
      <c r="E840" s="1237">
        <v>8</v>
      </c>
    </row>
    <row r="841" spans="1:5" ht="16.5" customHeight="1">
      <c r="A841" s="1236" t="b">
        <v>1</v>
      </c>
      <c r="B841" s="1201" t="s">
        <v>4745</v>
      </c>
      <c r="C841" s="1238">
        <v>210225307</v>
      </c>
      <c r="D841" s="1238">
        <v>210230403</v>
      </c>
      <c r="E841" s="1237">
        <v>8.4</v>
      </c>
    </row>
    <row r="842" spans="1:5" ht="16.5" customHeight="1">
      <c r="A842" s="1236" t="b">
        <v>1</v>
      </c>
      <c r="B842" s="1201" t="s">
        <v>4745</v>
      </c>
      <c r="C842" s="1238">
        <v>210225307</v>
      </c>
      <c r="D842" s="1238">
        <v>210230404</v>
      </c>
      <c r="E842" s="1237">
        <v>3.5999999999999996</v>
      </c>
    </row>
    <row r="843" spans="1:5" ht="16.5" customHeight="1">
      <c r="A843" s="1236" t="b">
        <v>1</v>
      </c>
      <c r="B843" s="1201" t="s">
        <v>4746</v>
      </c>
      <c r="C843" s="1238">
        <v>210225307</v>
      </c>
      <c r="D843" s="1230">
        <v>210230502</v>
      </c>
      <c r="E843" s="1237">
        <v>6</v>
      </c>
    </row>
    <row r="844" spans="1:5" ht="16.5" customHeight="1">
      <c r="A844" s="1236" t="b">
        <v>1</v>
      </c>
      <c r="B844" s="1201" t="s">
        <v>4746</v>
      </c>
      <c r="C844" s="1238">
        <v>210225307</v>
      </c>
      <c r="D844" s="1238">
        <v>210230503</v>
      </c>
      <c r="E844" s="1237">
        <v>6.3</v>
      </c>
    </row>
    <row r="845" spans="1:5" ht="16.5" customHeight="1">
      <c r="A845" s="1236" t="b">
        <v>1</v>
      </c>
      <c r="B845" s="1201" t="s">
        <v>4746</v>
      </c>
      <c r="C845" s="1238">
        <v>210225307</v>
      </c>
      <c r="D845" s="1238">
        <v>210230504</v>
      </c>
      <c r="E845" s="1237">
        <v>2.6999999999999997</v>
      </c>
    </row>
    <row r="846" spans="1:5" ht="16.5" customHeight="1">
      <c r="A846" s="1236" t="b">
        <v>1</v>
      </c>
      <c r="B846" s="1201" t="s">
        <v>4747</v>
      </c>
      <c r="C846" s="1238">
        <v>210225307</v>
      </c>
      <c r="D846" s="1230">
        <v>210230602</v>
      </c>
      <c r="E846" s="1237">
        <v>6</v>
      </c>
    </row>
    <row r="847" spans="1:5" ht="16.5" customHeight="1">
      <c r="A847" s="1236" t="b">
        <v>1</v>
      </c>
      <c r="B847" s="1201" t="s">
        <v>4747</v>
      </c>
      <c r="C847" s="1238">
        <v>210225307</v>
      </c>
      <c r="D847" s="1238">
        <v>210230603</v>
      </c>
      <c r="E847" s="1237">
        <v>6.3</v>
      </c>
    </row>
    <row r="848" spans="1:5" ht="16.5" customHeight="1">
      <c r="A848" s="1236" t="b">
        <v>1</v>
      </c>
      <c r="B848" s="1201" t="s">
        <v>4747</v>
      </c>
      <c r="C848" s="1238">
        <v>210225307</v>
      </c>
      <c r="D848" s="1238">
        <v>210230604</v>
      </c>
      <c r="E848" s="1237">
        <v>2.6999999999999997</v>
      </c>
    </row>
    <row r="849" spans="1:5" ht="16.5" customHeight="1">
      <c r="A849" s="1236" t="b">
        <v>1</v>
      </c>
      <c r="B849" s="1201" t="s">
        <v>4748</v>
      </c>
      <c r="C849" s="1238">
        <v>210225307</v>
      </c>
      <c r="D849" s="1235">
        <v>210235133</v>
      </c>
      <c r="E849" s="1237">
        <v>10</v>
      </c>
    </row>
    <row r="850" spans="1:5" ht="16.5" customHeight="1">
      <c r="A850" s="1236" t="b">
        <v>1</v>
      </c>
      <c r="B850" s="1201" t="s">
        <v>4749</v>
      </c>
      <c r="C850" s="1238">
        <v>210225307</v>
      </c>
      <c r="D850" s="1235">
        <v>210235134</v>
      </c>
      <c r="E850" s="1237">
        <v>5</v>
      </c>
    </row>
    <row r="851" spans="1:5" ht="16.5" customHeight="1">
      <c r="A851" s="1236" t="b">
        <v>1</v>
      </c>
      <c r="B851" s="1201" t="s">
        <v>4750</v>
      </c>
      <c r="C851" s="1238">
        <v>210225307</v>
      </c>
      <c r="D851" s="1235">
        <v>210235135</v>
      </c>
      <c r="E851" s="1237">
        <v>10</v>
      </c>
    </row>
    <row r="852" spans="1:5" ht="16.5" customHeight="1">
      <c r="A852" s="1236" t="b">
        <v>1</v>
      </c>
      <c r="B852" s="1201" t="s">
        <v>4751</v>
      </c>
      <c r="C852" s="1238">
        <v>210225307</v>
      </c>
      <c r="D852" s="1235">
        <v>210235136</v>
      </c>
      <c r="E852" s="1237">
        <v>15</v>
      </c>
    </row>
    <row r="853" spans="1:5" ht="16.5" customHeight="1">
      <c r="A853" s="1232" t="b">
        <v>1</v>
      </c>
      <c r="B853" s="1180" t="s">
        <v>4752</v>
      </c>
      <c r="C853" s="1175">
        <v>210225308</v>
      </c>
      <c r="D853" s="1230">
        <v>210230303</v>
      </c>
      <c r="E853" s="1233">
        <v>1.2000000000000002</v>
      </c>
    </row>
    <row r="854" spans="1:5" ht="16.5" customHeight="1">
      <c r="A854" s="1232" t="b">
        <v>1</v>
      </c>
      <c r="B854" s="1180" t="s">
        <v>4752</v>
      </c>
      <c r="C854" s="1234">
        <v>210225308</v>
      </c>
      <c r="D854" s="1234">
        <v>210230304</v>
      </c>
      <c r="E854" s="1233">
        <v>1.26</v>
      </c>
    </row>
    <row r="855" spans="1:5" ht="16.5" customHeight="1">
      <c r="A855" s="1232" t="b">
        <v>1</v>
      </c>
      <c r="B855" s="1180" t="s">
        <v>4752</v>
      </c>
      <c r="C855" s="1234">
        <v>210225308</v>
      </c>
      <c r="D855" s="1234">
        <v>210230305</v>
      </c>
      <c r="E855" s="1233">
        <v>0.54</v>
      </c>
    </row>
    <row r="856" spans="1:5" ht="16.5" customHeight="1">
      <c r="A856" s="1232" t="b">
        <v>1</v>
      </c>
      <c r="B856" s="1180" t="s">
        <v>4753</v>
      </c>
      <c r="C856" s="1234">
        <v>210225308</v>
      </c>
      <c r="D856" s="1230">
        <v>210230403</v>
      </c>
      <c r="E856" s="1233">
        <v>2</v>
      </c>
    </row>
    <row r="857" spans="1:5" ht="16.5" customHeight="1">
      <c r="A857" s="1232" t="b">
        <v>1</v>
      </c>
      <c r="B857" s="1180" t="s">
        <v>4753</v>
      </c>
      <c r="C857" s="1234">
        <v>210225308</v>
      </c>
      <c r="D857" s="1234">
        <v>210230404</v>
      </c>
      <c r="E857" s="1233">
        <v>2.1</v>
      </c>
    </row>
    <row r="858" spans="1:5" ht="16.5" customHeight="1">
      <c r="A858" s="1232" t="b">
        <v>1</v>
      </c>
      <c r="B858" s="1180" t="s">
        <v>4753</v>
      </c>
      <c r="C858" s="1234">
        <v>210225308</v>
      </c>
      <c r="D858" s="1234">
        <v>210230405</v>
      </c>
      <c r="E858" s="1233">
        <v>0.89999999999999991</v>
      </c>
    </row>
    <row r="859" spans="1:5" ht="16.5" customHeight="1">
      <c r="A859" s="1232" t="b">
        <v>1</v>
      </c>
      <c r="B859" s="1180" t="s">
        <v>4754</v>
      </c>
      <c r="C859" s="1234">
        <v>210225308</v>
      </c>
      <c r="D859" s="1230">
        <v>210230503</v>
      </c>
      <c r="E859" s="1233">
        <v>2</v>
      </c>
    </row>
    <row r="860" spans="1:5" ht="16.5" customHeight="1">
      <c r="A860" s="1232" t="b">
        <v>1</v>
      </c>
      <c r="B860" s="1180" t="s">
        <v>4754</v>
      </c>
      <c r="C860" s="1234">
        <v>210225308</v>
      </c>
      <c r="D860" s="1234">
        <v>210230504</v>
      </c>
      <c r="E860" s="1233">
        <v>2.1</v>
      </c>
    </row>
    <row r="861" spans="1:5" ht="16.5" customHeight="1">
      <c r="A861" s="1232" t="b">
        <v>1</v>
      </c>
      <c r="B861" s="1180" t="s">
        <v>4754</v>
      </c>
      <c r="C861" s="1234">
        <v>210225308</v>
      </c>
      <c r="D861" s="1234">
        <v>210230505</v>
      </c>
      <c r="E861" s="1233">
        <v>0.89999999999999991</v>
      </c>
    </row>
    <row r="862" spans="1:5" ht="16.5" customHeight="1">
      <c r="A862" s="1232" t="b">
        <v>1</v>
      </c>
      <c r="B862" s="1180" t="s">
        <v>4755</v>
      </c>
      <c r="C862" s="1234">
        <v>210225308</v>
      </c>
      <c r="D862" s="1230">
        <v>210230603</v>
      </c>
      <c r="E862" s="1233">
        <v>12</v>
      </c>
    </row>
    <row r="863" spans="1:5" ht="16.5" customHeight="1">
      <c r="A863" s="1232" t="b">
        <v>1</v>
      </c>
      <c r="B863" s="1180" t="s">
        <v>4755</v>
      </c>
      <c r="C863" s="1234">
        <v>210225308</v>
      </c>
      <c r="D863" s="1234">
        <v>210230604</v>
      </c>
      <c r="E863" s="1233">
        <v>12.6</v>
      </c>
    </row>
    <row r="864" spans="1:5" ht="16.5" customHeight="1">
      <c r="A864" s="1232" t="b">
        <v>1</v>
      </c>
      <c r="B864" s="1180" t="s">
        <v>4755</v>
      </c>
      <c r="C864" s="1234">
        <v>210225308</v>
      </c>
      <c r="D864" s="1234">
        <v>210230605</v>
      </c>
      <c r="E864" s="1233">
        <v>5.3999999999999995</v>
      </c>
    </row>
    <row r="865" spans="1:5" ht="16.5" customHeight="1">
      <c r="A865" s="1232" t="b">
        <v>1</v>
      </c>
      <c r="B865" s="1180" t="s">
        <v>4756</v>
      </c>
      <c r="C865" s="1234">
        <v>210225308</v>
      </c>
      <c r="D865" s="1235">
        <v>210235233</v>
      </c>
      <c r="E865" s="1233">
        <v>30</v>
      </c>
    </row>
    <row r="866" spans="1:5" ht="16.5" customHeight="1">
      <c r="A866" s="1232" t="b">
        <v>1</v>
      </c>
      <c r="B866" s="1180" t="s">
        <v>4757</v>
      </c>
      <c r="C866" s="1234">
        <v>210225308</v>
      </c>
      <c r="D866" s="1235">
        <v>210235234</v>
      </c>
      <c r="E866" s="1233">
        <v>2</v>
      </c>
    </row>
    <row r="867" spans="1:5" ht="16.5" customHeight="1">
      <c r="A867" s="1232" t="b">
        <v>1</v>
      </c>
      <c r="B867" s="1180" t="s">
        <v>4758</v>
      </c>
      <c r="C867" s="1234">
        <v>210225308</v>
      </c>
      <c r="D867" s="1235">
        <v>210235235</v>
      </c>
      <c r="E867" s="1233">
        <v>20</v>
      </c>
    </row>
    <row r="868" spans="1:5" ht="16.5" customHeight="1">
      <c r="A868" s="1232" t="b">
        <v>1</v>
      </c>
      <c r="B868" s="1180" t="s">
        <v>4759</v>
      </c>
      <c r="C868" s="1234">
        <v>210225308</v>
      </c>
      <c r="D868" s="1235">
        <v>210235236</v>
      </c>
      <c r="E868" s="1233">
        <v>5</v>
      </c>
    </row>
    <row r="869" spans="1:5" ht="16.5" customHeight="1">
      <c r="A869" s="1229" t="b">
        <v>1</v>
      </c>
      <c r="B869" s="1207" t="s">
        <v>4760</v>
      </c>
      <c r="C869" s="1175">
        <v>210225309</v>
      </c>
      <c r="D869" s="1230">
        <v>210230302</v>
      </c>
      <c r="E869" s="1231">
        <v>3</v>
      </c>
    </row>
    <row r="870" spans="1:5" ht="16.5" customHeight="1">
      <c r="A870" s="1229" t="b">
        <v>1</v>
      </c>
      <c r="B870" s="1207" t="s">
        <v>4760</v>
      </c>
      <c r="C870" s="1218">
        <v>210225309</v>
      </c>
      <c r="D870" s="1218">
        <v>210230303</v>
      </c>
      <c r="E870" s="1231">
        <v>4.8</v>
      </c>
    </row>
    <row r="871" spans="1:5" ht="16.5" customHeight="1">
      <c r="A871" s="1229" t="b">
        <v>1</v>
      </c>
      <c r="B871" s="1207" t="s">
        <v>4760</v>
      </c>
      <c r="C871" s="1218">
        <v>210225309</v>
      </c>
      <c r="D871" s="1218">
        <v>210230304</v>
      </c>
      <c r="E871" s="1231">
        <v>2.2000000000000002</v>
      </c>
    </row>
    <row r="872" spans="1:5" ht="16.5" customHeight="1">
      <c r="A872" s="1229" t="b">
        <v>1</v>
      </c>
      <c r="B872" s="1207" t="s">
        <v>4761</v>
      </c>
      <c r="C872" s="1218">
        <v>210225309</v>
      </c>
      <c r="D872" s="1230">
        <v>210230402</v>
      </c>
      <c r="E872" s="1231">
        <v>6</v>
      </c>
    </row>
    <row r="873" spans="1:5" ht="16.5" customHeight="1">
      <c r="A873" s="1229" t="b">
        <v>1</v>
      </c>
      <c r="B873" s="1207" t="s">
        <v>4761</v>
      </c>
      <c r="C873" s="1218">
        <v>210225309</v>
      </c>
      <c r="D873" s="1218">
        <v>210230403</v>
      </c>
      <c r="E873" s="1231">
        <v>9.6</v>
      </c>
    </row>
    <row r="874" spans="1:5" ht="16.5" customHeight="1">
      <c r="A874" s="1229" t="b">
        <v>1</v>
      </c>
      <c r="B874" s="1207" t="s">
        <v>4761</v>
      </c>
      <c r="C874" s="1218">
        <v>210225309</v>
      </c>
      <c r="D874" s="1218">
        <v>210230404</v>
      </c>
      <c r="E874" s="1231">
        <v>4.4000000000000004</v>
      </c>
    </row>
    <row r="875" spans="1:5" ht="16.5" customHeight="1">
      <c r="A875" s="1229" t="b">
        <v>1</v>
      </c>
      <c r="B875" s="1207" t="s">
        <v>4762</v>
      </c>
      <c r="C875" s="1218">
        <v>210225309</v>
      </c>
      <c r="D875" s="1230">
        <v>210230502</v>
      </c>
      <c r="E875" s="1231">
        <v>4.5</v>
      </c>
    </row>
    <row r="876" spans="1:5" ht="16.5" customHeight="1">
      <c r="A876" s="1229" t="b">
        <v>1</v>
      </c>
      <c r="B876" s="1207" t="s">
        <v>4762</v>
      </c>
      <c r="C876" s="1218">
        <v>210225309</v>
      </c>
      <c r="D876" s="1218">
        <v>210230503</v>
      </c>
      <c r="E876" s="1231">
        <v>7.1999999999999993</v>
      </c>
    </row>
    <row r="877" spans="1:5" ht="16.5" customHeight="1">
      <c r="A877" s="1229" t="b">
        <v>1</v>
      </c>
      <c r="B877" s="1207" t="s">
        <v>4762</v>
      </c>
      <c r="C877" s="1218">
        <v>210225309</v>
      </c>
      <c r="D877" s="1218">
        <v>210230504</v>
      </c>
      <c r="E877" s="1231">
        <v>3.3</v>
      </c>
    </row>
    <row r="878" spans="1:5" ht="16.5" customHeight="1">
      <c r="A878" s="1229" t="b">
        <v>1</v>
      </c>
      <c r="B878" s="1207" t="s">
        <v>4763</v>
      </c>
      <c r="C878" s="1218">
        <v>210225309</v>
      </c>
      <c r="D878" s="1230">
        <v>210230602</v>
      </c>
      <c r="E878" s="1231">
        <v>4.5</v>
      </c>
    </row>
    <row r="879" spans="1:5" ht="16.5" customHeight="1">
      <c r="A879" s="1229" t="b">
        <v>1</v>
      </c>
      <c r="B879" s="1207" t="s">
        <v>4763</v>
      </c>
      <c r="C879" s="1218">
        <v>210225309</v>
      </c>
      <c r="D879" s="1218">
        <v>210230603</v>
      </c>
      <c r="E879" s="1231">
        <v>7.1999999999999993</v>
      </c>
    </row>
    <row r="880" spans="1:5" ht="16.5" customHeight="1">
      <c r="A880" s="1229" t="b">
        <v>1</v>
      </c>
      <c r="B880" s="1207" t="s">
        <v>4763</v>
      </c>
      <c r="C880" s="1218">
        <v>210225309</v>
      </c>
      <c r="D880" s="1218">
        <v>210230604</v>
      </c>
      <c r="E880" s="1231">
        <v>3.3</v>
      </c>
    </row>
    <row r="881" spans="1:5" ht="16.5" customHeight="1">
      <c r="A881" s="1229" t="b">
        <v>1</v>
      </c>
      <c r="B881" s="1207" t="s">
        <v>4764</v>
      </c>
      <c r="C881" s="1218">
        <v>210225309</v>
      </c>
      <c r="D881" s="1235">
        <v>210235143</v>
      </c>
      <c r="E881" s="1231">
        <v>10</v>
      </c>
    </row>
    <row r="882" spans="1:5" ht="16.5" customHeight="1">
      <c r="A882" s="1229" t="b">
        <v>1</v>
      </c>
      <c r="B882" s="1207" t="s">
        <v>4765</v>
      </c>
      <c r="C882" s="1218">
        <v>210225309</v>
      </c>
      <c r="D882" s="1235">
        <v>210235144</v>
      </c>
      <c r="E882" s="1231">
        <v>5</v>
      </c>
    </row>
    <row r="883" spans="1:5" ht="16.5" customHeight="1">
      <c r="A883" s="1229" t="b">
        <v>1</v>
      </c>
      <c r="B883" s="1207" t="s">
        <v>4766</v>
      </c>
      <c r="C883" s="1218">
        <v>210225309</v>
      </c>
      <c r="D883" s="1235">
        <v>210235145</v>
      </c>
      <c r="E883" s="1231">
        <v>10</v>
      </c>
    </row>
    <row r="884" spans="1:5" ht="16.5" customHeight="1">
      <c r="A884" s="1229" t="b">
        <v>1</v>
      </c>
      <c r="B884" s="1207" t="s">
        <v>4767</v>
      </c>
      <c r="C884" s="1218">
        <v>210225309</v>
      </c>
      <c r="D884" s="1235">
        <v>210235146</v>
      </c>
      <c r="E884" s="1231">
        <v>15</v>
      </c>
    </row>
    <row r="885" spans="1:5" ht="16.5" customHeight="1">
      <c r="A885" s="1232" t="b">
        <v>1</v>
      </c>
      <c r="B885" s="1180" t="s">
        <v>4768</v>
      </c>
      <c r="C885" s="1175">
        <v>210225310</v>
      </c>
      <c r="D885" s="1230">
        <v>210230303</v>
      </c>
      <c r="E885" s="1233">
        <v>0.89999999999999991</v>
      </c>
    </row>
    <row r="886" spans="1:5" ht="16.5" customHeight="1">
      <c r="A886" s="1232" t="b">
        <v>1</v>
      </c>
      <c r="B886" s="1180" t="s">
        <v>4768</v>
      </c>
      <c r="C886" s="1234">
        <v>210225310</v>
      </c>
      <c r="D886" s="1234">
        <v>210230304</v>
      </c>
      <c r="E886" s="1233">
        <v>1.44</v>
      </c>
    </row>
    <row r="887" spans="1:5" ht="16.5" customHeight="1">
      <c r="A887" s="1232" t="b">
        <v>1</v>
      </c>
      <c r="B887" s="1180" t="s">
        <v>4768</v>
      </c>
      <c r="C887" s="1234">
        <v>210225310</v>
      </c>
      <c r="D887" s="1234">
        <v>210230305</v>
      </c>
      <c r="E887" s="1233">
        <v>0.66</v>
      </c>
    </row>
    <row r="888" spans="1:5" ht="16.5" customHeight="1">
      <c r="A888" s="1232" t="b">
        <v>1</v>
      </c>
      <c r="B888" s="1180" t="s">
        <v>4769</v>
      </c>
      <c r="C888" s="1234">
        <v>210225310</v>
      </c>
      <c r="D888" s="1230">
        <v>210230403</v>
      </c>
      <c r="E888" s="1233">
        <v>1.5</v>
      </c>
    </row>
    <row r="889" spans="1:5" ht="16.5" customHeight="1">
      <c r="A889" s="1232" t="b">
        <v>1</v>
      </c>
      <c r="B889" s="1180" t="s">
        <v>4769</v>
      </c>
      <c r="C889" s="1234">
        <v>210225310</v>
      </c>
      <c r="D889" s="1234">
        <v>210230404</v>
      </c>
      <c r="E889" s="1233">
        <v>2.4</v>
      </c>
    </row>
    <row r="890" spans="1:5" ht="16.5" customHeight="1">
      <c r="A890" s="1232" t="b">
        <v>1</v>
      </c>
      <c r="B890" s="1180" t="s">
        <v>4769</v>
      </c>
      <c r="C890" s="1234">
        <v>210225310</v>
      </c>
      <c r="D890" s="1234">
        <v>210230405</v>
      </c>
      <c r="E890" s="1233">
        <v>1.1000000000000001</v>
      </c>
    </row>
    <row r="891" spans="1:5" ht="16.5" customHeight="1">
      <c r="A891" s="1232" t="b">
        <v>1</v>
      </c>
      <c r="B891" s="1180" t="s">
        <v>4770</v>
      </c>
      <c r="C891" s="1234">
        <v>210225310</v>
      </c>
      <c r="D891" s="1230">
        <v>210230503</v>
      </c>
      <c r="E891" s="1233">
        <v>1.5</v>
      </c>
    </row>
    <row r="892" spans="1:5" ht="16.5" customHeight="1">
      <c r="A892" s="1232" t="b">
        <v>1</v>
      </c>
      <c r="B892" s="1180" t="s">
        <v>4770</v>
      </c>
      <c r="C892" s="1234">
        <v>210225310</v>
      </c>
      <c r="D892" s="1234">
        <v>210230504</v>
      </c>
      <c r="E892" s="1233">
        <v>2.4</v>
      </c>
    </row>
    <row r="893" spans="1:5" ht="16.5" customHeight="1">
      <c r="A893" s="1232" t="b">
        <v>1</v>
      </c>
      <c r="B893" s="1180" t="s">
        <v>4770</v>
      </c>
      <c r="C893" s="1234">
        <v>210225310</v>
      </c>
      <c r="D893" s="1234">
        <v>210230505</v>
      </c>
      <c r="E893" s="1233">
        <v>1.1000000000000001</v>
      </c>
    </row>
    <row r="894" spans="1:5" ht="16.5" customHeight="1">
      <c r="A894" s="1232" t="b">
        <v>1</v>
      </c>
      <c r="B894" s="1180" t="s">
        <v>4771</v>
      </c>
      <c r="C894" s="1234">
        <v>210225310</v>
      </c>
      <c r="D894" s="1230">
        <v>210230603</v>
      </c>
      <c r="E894" s="1233">
        <v>9</v>
      </c>
    </row>
    <row r="895" spans="1:5" ht="16.5" customHeight="1">
      <c r="A895" s="1232" t="b">
        <v>1</v>
      </c>
      <c r="B895" s="1180" t="s">
        <v>4771</v>
      </c>
      <c r="C895" s="1234">
        <v>210225310</v>
      </c>
      <c r="D895" s="1234">
        <v>210230604</v>
      </c>
      <c r="E895" s="1233">
        <v>14.399999999999999</v>
      </c>
    </row>
    <row r="896" spans="1:5" ht="16.5" customHeight="1">
      <c r="A896" s="1232" t="b">
        <v>1</v>
      </c>
      <c r="B896" s="1180" t="s">
        <v>4771</v>
      </c>
      <c r="C896" s="1234">
        <v>210225310</v>
      </c>
      <c r="D896" s="1234">
        <v>210230605</v>
      </c>
      <c r="E896" s="1233">
        <v>6.6</v>
      </c>
    </row>
    <row r="897" spans="1:5" ht="16.5" customHeight="1">
      <c r="A897" s="1232" t="b">
        <v>1</v>
      </c>
      <c r="B897" s="1180" t="s">
        <v>4772</v>
      </c>
      <c r="C897" s="1234">
        <v>210225310</v>
      </c>
      <c r="D897" s="1235">
        <v>210235243</v>
      </c>
      <c r="E897" s="1233">
        <v>30</v>
      </c>
    </row>
    <row r="898" spans="1:5" ht="16.5" customHeight="1">
      <c r="A898" s="1232" t="b">
        <v>1</v>
      </c>
      <c r="B898" s="1180" t="s">
        <v>4773</v>
      </c>
      <c r="C898" s="1234">
        <v>210225310</v>
      </c>
      <c r="D898" s="1235">
        <v>210235244</v>
      </c>
      <c r="E898" s="1233">
        <v>2</v>
      </c>
    </row>
    <row r="899" spans="1:5" ht="16.5" customHeight="1">
      <c r="A899" s="1232" t="b">
        <v>1</v>
      </c>
      <c r="B899" s="1180" t="s">
        <v>4774</v>
      </c>
      <c r="C899" s="1234">
        <v>210225310</v>
      </c>
      <c r="D899" s="1235">
        <v>210235245</v>
      </c>
      <c r="E899" s="1233">
        <v>20</v>
      </c>
    </row>
    <row r="900" spans="1:5" ht="16.5" customHeight="1">
      <c r="A900" s="1232" t="b">
        <v>1</v>
      </c>
      <c r="B900" s="1180" t="s">
        <v>4775</v>
      </c>
      <c r="C900" s="1234">
        <v>210225310</v>
      </c>
      <c r="D900" s="1235">
        <v>210235246</v>
      </c>
      <c r="E900" s="1233">
        <v>5</v>
      </c>
    </row>
    <row r="901" spans="1:5" ht="16.5" customHeight="1">
      <c r="A901" s="1236" t="b">
        <v>1</v>
      </c>
      <c r="B901" s="1201" t="s">
        <v>4776</v>
      </c>
      <c r="C901" s="1175">
        <v>210225311</v>
      </c>
      <c r="D901" s="1230">
        <v>210230302</v>
      </c>
      <c r="E901" s="1237">
        <v>2</v>
      </c>
    </row>
    <row r="902" spans="1:5" ht="16.5" customHeight="1">
      <c r="A902" s="1236" t="b">
        <v>1</v>
      </c>
      <c r="B902" s="1201" t="s">
        <v>4776</v>
      </c>
      <c r="C902" s="1238">
        <v>210225311</v>
      </c>
      <c r="D902" s="1238">
        <v>210230303</v>
      </c>
      <c r="E902" s="1237">
        <v>5.4</v>
      </c>
    </row>
    <row r="903" spans="1:5" ht="16.5" customHeight="1">
      <c r="A903" s="1236" t="b">
        <v>1</v>
      </c>
      <c r="B903" s="1201" t="s">
        <v>4776</v>
      </c>
      <c r="C903" s="1238">
        <v>210225311</v>
      </c>
      <c r="D903" s="1238">
        <v>210230304</v>
      </c>
      <c r="E903" s="1237">
        <v>2.6</v>
      </c>
    </row>
    <row r="904" spans="1:5" ht="16.5" customHeight="1">
      <c r="A904" s="1236" t="b">
        <v>1</v>
      </c>
      <c r="B904" s="1201" t="s">
        <v>4777</v>
      </c>
      <c r="C904" s="1238">
        <v>210225311</v>
      </c>
      <c r="D904" s="1230">
        <v>210230402</v>
      </c>
      <c r="E904" s="1237">
        <v>4</v>
      </c>
    </row>
    <row r="905" spans="1:5" ht="16.5" customHeight="1">
      <c r="A905" s="1236" t="b">
        <v>1</v>
      </c>
      <c r="B905" s="1201" t="s">
        <v>4777</v>
      </c>
      <c r="C905" s="1238">
        <v>210225311</v>
      </c>
      <c r="D905" s="1238">
        <v>210230403</v>
      </c>
      <c r="E905" s="1237">
        <v>10.8</v>
      </c>
    </row>
    <row r="906" spans="1:5" ht="16.5" customHeight="1">
      <c r="A906" s="1236" t="b">
        <v>1</v>
      </c>
      <c r="B906" s="1201" t="s">
        <v>4777</v>
      </c>
      <c r="C906" s="1238">
        <v>210225311</v>
      </c>
      <c r="D906" s="1238">
        <v>210230404</v>
      </c>
      <c r="E906" s="1237">
        <v>5.2</v>
      </c>
    </row>
    <row r="907" spans="1:5" ht="16.5" customHeight="1">
      <c r="A907" s="1236" t="b">
        <v>1</v>
      </c>
      <c r="B907" s="1201" t="s">
        <v>4778</v>
      </c>
      <c r="C907" s="1238">
        <v>210225311</v>
      </c>
      <c r="D907" s="1230">
        <v>210230502</v>
      </c>
      <c r="E907" s="1237">
        <v>3</v>
      </c>
    </row>
    <row r="908" spans="1:5" ht="16.5" customHeight="1">
      <c r="A908" s="1236" t="b">
        <v>1</v>
      </c>
      <c r="B908" s="1201" t="s">
        <v>4778</v>
      </c>
      <c r="C908" s="1238">
        <v>210225311</v>
      </c>
      <c r="D908" s="1238">
        <v>210230503</v>
      </c>
      <c r="E908" s="1237">
        <v>8.1000000000000014</v>
      </c>
    </row>
    <row r="909" spans="1:5" ht="16.5" customHeight="1">
      <c r="A909" s="1236" t="b">
        <v>1</v>
      </c>
      <c r="B909" s="1201" t="s">
        <v>4778</v>
      </c>
      <c r="C909" s="1238">
        <v>210225311</v>
      </c>
      <c r="D909" s="1238">
        <v>210230504</v>
      </c>
      <c r="E909" s="1237">
        <v>3.9000000000000004</v>
      </c>
    </row>
    <row r="910" spans="1:5" ht="16.5" customHeight="1">
      <c r="A910" s="1236" t="b">
        <v>1</v>
      </c>
      <c r="B910" s="1201" t="s">
        <v>4779</v>
      </c>
      <c r="C910" s="1238">
        <v>210225311</v>
      </c>
      <c r="D910" s="1230">
        <v>210230602</v>
      </c>
      <c r="E910" s="1237">
        <v>3</v>
      </c>
    </row>
    <row r="911" spans="1:5" ht="16.5" customHeight="1">
      <c r="A911" s="1236" t="b">
        <v>1</v>
      </c>
      <c r="B911" s="1201" t="s">
        <v>4779</v>
      </c>
      <c r="C911" s="1238">
        <v>210225311</v>
      </c>
      <c r="D911" s="1238">
        <v>210230603</v>
      </c>
      <c r="E911" s="1237">
        <v>8.1000000000000014</v>
      </c>
    </row>
    <row r="912" spans="1:5" ht="16.5" customHeight="1">
      <c r="A912" s="1236" t="b">
        <v>1</v>
      </c>
      <c r="B912" s="1201" t="s">
        <v>4779</v>
      </c>
      <c r="C912" s="1238">
        <v>210225311</v>
      </c>
      <c r="D912" s="1238">
        <v>210230604</v>
      </c>
      <c r="E912" s="1237">
        <v>3.9000000000000004</v>
      </c>
    </row>
    <row r="913" spans="1:5" ht="16.5" customHeight="1">
      <c r="A913" s="1236" t="b">
        <v>1</v>
      </c>
      <c r="B913" s="1201" t="s">
        <v>4780</v>
      </c>
      <c r="C913" s="1238">
        <v>210225311</v>
      </c>
      <c r="D913" s="1235">
        <v>210235153</v>
      </c>
      <c r="E913" s="1237">
        <v>10</v>
      </c>
    </row>
    <row r="914" spans="1:5" ht="16.5" customHeight="1">
      <c r="A914" s="1236" t="b">
        <v>1</v>
      </c>
      <c r="B914" s="1201" t="s">
        <v>4781</v>
      </c>
      <c r="C914" s="1238">
        <v>210225311</v>
      </c>
      <c r="D914" s="1235">
        <v>210235154</v>
      </c>
      <c r="E914" s="1237">
        <v>5</v>
      </c>
    </row>
    <row r="915" spans="1:5" ht="16.5" customHeight="1">
      <c r="A915" s="1236" t="b">
        <v>1</v>
      </c>
      <c r="B915" s="1201" t="s">
        <v>4782</v>
      </c>
      <c r="C915" s="1238">
        <v>210225311</v>
      </c>
      <c r="D915" s="1235">
        <v>210235155</v>
      </c>
      <c r="E915" s="1237">
        <v>10</v>
      </c>
    </row>
    <row r="916" spans="1:5" ht="16.5" customHeight="1">
      <c r="A916" s="1236" t="b">
        <v>1</v>
      </c>
      <c r="B916" s="1201" t="s">
        <v>4783</v>
      </c>
      <c r="C916" s="1238">
        <v>210225311</v>
      </c>
      <c r="D916" s="1235">
        <v>210235156</v>
      </c>
      <c r="E916" s="1237">
        <v>15</v>
      </c>
    </row>
    <row r="917" spans="1:5" ht="16.5" customHeight="1">
      <c r="A917" s="1232" t="b">
        <v>1</v>
      </c>
      <c r="B917" s="1180" t="s">
        <v>4784</v>
      </c>
      <c r="C917" s="1175">
        <v>210225312</v>
      </c>
      <c r="D917" s="1230">
        <v>210230303</v>
      </c>
      <c r="E917" s="1233">
        <v>0.60000000000000009</v>
      </c>
    </row>
    <row r="918" spans="1:5" ht="16.5" customHeight="1">
      <c r="A918" s="1232" t="b">
        <v>1</v>
      </c>
      <c r="B918" s="1180" t="s">
        <v>4784</v>
      </c>
      <c r="C918" s="1234">
        <v>210225312</v>
      </c>
      <c r="D918" s="1234">
        <v>210230304</v>
      </c>
      <c r="E918" s="1233">
        <v>1.62</v>
      </c>
    </row>
    <row r="919" spans="1:5" ht="16.5" customHeight="1">
      <c r="A919" s="1232" t="b">
        <v>1</v>
      </c>
      <c r="B919" s="1180" t="s">
        <v>4784</v>
      </c>
      <c r="C919" s="1234">
        <v>210225312</v>
      </c>
      <c r="D919" s="1234">
        <v>210230305</v>
      </c>
      <c r="E919" s="1233">
        <v>0.78</v>
      </c>
    </row>
    <row r="920" spans="1:5" ht="16.5" customHeight="1">
      <c r="A920" s="1232" t="b">
        <v>1</v>
      </c>
      <c r="B920" s="1180" t="s">
        <v>4785</v>
      </c>
      <c r="C920" s="1234">
        <v>210225312</v>
      </c>
      <c r="D920" s="1230">
        <v>210230403</v>
      </c>
      <c r="E920" s="1233">
        <v>1</v>
      </c>
    </row>
    <row r="921" spans="1:5" ht="16.5" customHeight="1">
      <c r="A921" s="1232" t="b">
        <v>1</v>
      </c>
      <c r="B921" s="1180" t="s">
        <v>4785</v>
      </c>
      <c r="C921" s="1234">
        <v>210225312</v>
      </c>
      <c r="D921" s="1234">
        <v>210230404</v>
      </c>
      <c r="E921" s="1233">
        <v>2.7</v>
      </c>
    </row>
    <row r="922" spans="1:5" ht="16.5" customHeight="1">
      <c r="A922" s="1232" t="b">
        <v>1</v>
      </c>
      <c r="B922" s="1180" t="s">
        <v>4785</v>
      </c>
      <c r="C922" s="1234">
        <v>210225312</v>
      </c>
      <c r="D922" s="1234">
        <v>210230405</v>
      </c>
      <c r="E922" s="1233">
        <v>1.3</v>
      </c>
    </row>
    <row r="923" spans="1:5" ht="16.5" customHeight="1">
      <c r="A923" s="1232" t="b">
        <v>1</v>
      </c>
      <c r="B923" s="1180" t="s">
        <v>4786</v>
      </c>
      <c r="C923" s="1234">
        <v>210225312</v>
      </c>
      <c r="D923" s="1230">
        <v>210230503</v>
      </c>
      <c r="E923" s="1233">
        <v>1</v>
      </c>
    </row>
    <row r="924" spans="1:5" ht="16.5" customHeight="1">
      <c r="A924" s="1232" t="b">
        <v>1</v>
      </c>
      <c r="B924" s="1180" t="s">
        <v>4786</v>
      </c>
      <c r="C924" s="1234">
        <v>210225312</v>
      </c>
      <c r="D924" s="1234">
        <v>210230504</v>
      </c>
      <c r="E924" s="1233">
        <v>2.7</v>
      </c>
    </row>
    <row r="925" spans="1:5" ht="16.5" customHeight="1">
      <c r="A925" s="1232" t="b">
        <v>1</v>
      </c>
      <c r="B925" s="1180" t="s">
        <v>4786</v>
      </c>
      <c r="C925" s="1234">
        <v>210225312</v>
      </c>
      <c r="D925" s="1234">
        <v>210230505</v>
      </c>
      <c r="E925" s="1233">
        <v>1.3</v>
      </c>
    </row>
    <row r="926" spans="1:5" ht="16.5" customHeight="1">
      <c r="A926" s="1232" t="b">
        <v>1</v>
      </c>
      <c r="B926" s="1180" t="s">
        <v>4787</v>
      </c>
      <c r="C926" s="1234">
        <v>210225312</v>
      </c>
      <c r="D926" s="1230">
        <v>210230603</v>
      </c>
      <c r="E926" s="1233">
        <v>6</v>
      </c>
    </row>
    <row r="927" spans="1:5" ht="16.5" customHeight="1">
      <c r="A927" s="1232" t="b">
        <v>1</v>
      </c>
      <c r="B927" s="1180" t="s">
        <v>4787</v>
      </c>
      <c r="C927" s="1234">
        <v>210225312</v>
      </c>
      <c r="D927" s="1234">
        <v>210230604</v>
      </c>
      <c r="E927" s="1233">
        <v>16.200000000000003</v>
      </c>
    </row>
    <row r="928" spans="1:5" ht="16.5" customHeight="1">
      <c r="A928" s="1232" t="b">
        <v>1</v>
      </c>
      <c r="B928" s="1180" t="s">
        <v>4787</v>
      </c>
      <c r="C928" s="1234">
        <v>210225312</v>
      </c>
      <c r="D928" s="1234">
        <v>210230605</v>
      </c>
      <c r="E928" s="1233">
        <v>7.8000000000000007</v>
      </c>
    </row>
    <row r="929" spans="1:5" ht="16.5" customHeight="1">
      <c r="A929" s="1232" t="b">
        <v>1</v>
      </c>
      <c r="B929" s="1180" t="s">
        <v>4788</v>
      </c>
      <c r="C929" s="1234">
        <v>210225312</v>
      </c>
      <c r="D929" s="1235">
        <v>210235253</v>
      </c>
      <c r="E929" s="1233">
        <v>30</v>
      </c>
    </row>
    <row r="930" spans="1:5" ht="16.5" customHeight="1">
      <c r="A930" s="1232" t="b">
        <v>1</v>
      </c>
      <c r="B930" s="1180" t="s">
        <v>4789</v>
      </c>
      <c r="C930" s="1234">
        <v>210225312</v>
      </c>
      <c r="D930" s="1235">
        <v>210235254</v>
      </c>
      <c r="E930" s="1233">
        <v>2</v>
      </c>
    </row>
    <row r="931" spans="1:5" ht="16.5" customHeight="1">
      <c r="A931" s="1232" t="b">
        <v>1</v>
      </c>
      <c r="B931" s="1180" t="s">
        <v>4790</v>
      </c>
      <c r="C931" s="1234">
        <v>210225312</v>
      </c>
      <c r="D931" s="1235">
        <v>210235255</v>
      </c>
      <c r="E931" s="1233">
        <v>20</v>
      </c>
    </row>
    <row r="932" spans="1:5" ht="16.5" customHeight="1">
      <c r="A932" s="1232" t="b">
        <v>1</v>
      </c>
      <c r="B932" s="1180" t="s">
        <v>4791</v>
      </c>
      <c r="C932" s="1234">
        <v>210225312</v>
      </c>
      <c r="D932" s="1235">
        <v>210235256</v>
      </c>
      <c r="E932" s="1233">
        <v>5</v>
      </c>
    </row>
    <row r="933" spans="1:5" ht="16.5" customHeight="1">
      <c r="A933" s="1236" t="b">
        <v>1</v>
      </c>
      <c r="B933" s="1201" t="s">
        <v>1686</v>
      </c>
      <c r="C933" s="1175">
        <v>210226001</v>
      </c>
      <c r="D933" s="1230">
        <v>210236001</v>
      </c>
      <c r="E933" s="1237">
        <v>60</v>
      </c>
    </row>
    <row r="934" spans="1:5" ht="16.5" customHeight="1">
      <c r="A934" s="1236" t="b">
        <v>1</v>
      </c>
      <c r="B934" s="1201" t="s">
        <v>1686</v>
      </c>
      <c r="C934" s="1175">
        <v>210226001</v>
      </c>
      <c r="D934" s="1230">
        <v>210236002</v>
      </c>
      <c r="E934" s="1237">
        <v>40</v>
      </c>
    </row>
    <row r="935" spans="1:5" ht="16.5" customHeight="1">
      <c r="A935" s="1239" t="b">
        <v>1</v>
      </c>
      <c r="B935" s="1240" t="s">
        <v>1687</v>
      </c>
      <c r="C935" s="1239">
        <v>210227001</v>
      </c>
      <c r="D935" s="1239">
        <v>210237001</v>
      </c>
      <c r="E935" s="1241">
        <v>100</v>
      </c>
    </row>
    <row r="936" spans="1:5" ht="16.5" customHeight="1">
      <c r="A936" s="1239" t="b">
        <v>1</v>
      </c>
      <c r="B936" s="1240" t="s">
        <v>1688</v>
      </c>
      <c r="C936" s="1239">
        <v>210227002</v>
      </c>
      <c r="D936" s="1239">
        <v>210237002</v>
      </c>
      <c r="E936" s="1241">
        <v>100</v>
      </c>
    </row>
    <row r="937" spans="1:5" ht="16.5" customHeight="1">
      <c r="A937" s="1239" t="b">
        <v>1</v>
      </c>
      <c r="B937" s="1240" t="s">
        <v>1689</v>
      </c>
      <c r="C937" s="1239">
        <v>210227003</v>
      </c>
      <c r="D937" s="1239">
        <v>210237003</v>
      </c>
      <c r="E937" s="1241">
        <v>100</v>
      </c>
    </row>
    <row r="938" spans="1:5" ht="16.5" customHeight="1">
      <c r="A938" s="1239" t="b">
        <v>1</v>
      </c>
      <c r="B938" s="1240" t="s">
        <v>1690</v>
      </c>
      <c r="C938" s="1239">
        <v>210227004</v>
      </c>
      <c r="D938" s="1239">
        <v>210237004</v>
      </c>
      <c r="E938" s="1241">
        <v>100</v>
      </c>
    </row>
    <row r="939" spans="1:5" ht="16.5" customHeight="1">
      <c r="A939" s="1239" t="b">
        <v>1</v>
      </c>
      <c r="B939" s="1240" t="s">
        <v>1691</v>
      </c>
      <c r="C939" s="1239">
        <v>210227005</v>
      </c>
      <c r="D939" s="1239">
        <v>210237005</v>
      </c>
      <c r="E939" s="1241">
        <v>100</v>
      </c>
    </row>
    <row r="940" spans="1:5" ht="16.5" customHeight="1">
      <c r="A940" s="1242" t="b">
        <v>0</v>
      </c>
      <c r="B940" s="1224" t="s">
        <v>4792</v>
      </c>
      <c r="C940" s="1243">
        <v>210220251</v>
      </c>
      <c r="D940" s="1244">
        <v>210230251</v>
      </c>
      <c r="E940" s="1245">
        <v>100</v>
      </c>
    </row>
    <row r="941" spans="1:5" ht="16.5" customHeight="1">
      <c r="A941" s="1246" t="b">
        <v>1</v>
      </c>
      <c r="B941" s="1224" t="s">
        <v>1230</v>
      </c>
      <c r="C941" s="1243">
        <v>210220252</v>
      </c>
      <c r="D941" s="1247">
        <v>210230252</v>
      </c>
      <c r="E941" s="1245">
        <v>100</v>
      </c>
    </row>
    <row r="942" spans="1:5" ht="16.5" customHeight="1">
      <c r="A942" s="1246" t="b">
        <v>1</v>
      </c>
      <c r="B942" s="1224" t="s">
        <v>1232</v>
      </c>
      <c r="C942" s="1243">
        <v>210220253</v>
      </c>
      <c r="D942" s="1248">
        <v>210230253</v>
      </c>
      <c r="E942" s="1245">
        <v>100</v>
      </c>
    </row>
    <row r="943" spans="1:5" ht="16.5" customHeight="1">
      <c r="A943" s="1246" t="b">
        <v>1</v>
      </c>
      <c r="B943" s="1224" t="s">
        <v>1233</v>
      </c>
      <c r="C943" s="1243">
        <v>210220254</v>
      </c>
      <c r="D943" s="1244">
        <v>210230254</v>
      </c>
      <c r="E943" s="1245">
        <v>100</v>
      </c>
    </row>
    <row r="944" spans="1:5" ht="16.5" customHeight="1">
      <c r="A944" s="1246" t="b">
        <v>1</v>
      </c>
      <c r="B944" s="1224" t="s">
        <v>1234</v>
      </c>
      <c r="C944" s="1243">
        <v>210220255</v>
      </c>
      <c r="D944" s="1248">
        <v>210230255</v>
      </c>
      <c r="E944" s="1245">
        <v>100</v>
      </c>
    </row>
    <row r="945" spans="1:5" ht="16.5" customHeight="1">
      <c r="A945" s="1173" t="b">
        <v>1</v>
      </c>
      <c r="B945" s="1249" t="s">
        <v>4793</v>
      </c>
      <c r="C945" s="1250">
        <v>210220256</v>
      </c>
      <c r="D945" s="1251">
        <v>210230256</v>
      </c>
      <c r="E945" s="1176">
        <v>100</v>
      </c>
    </row>
    <row r="946" spans="1:5" ht="16.5" customHeight="1">
      <c r="A946" s="1246" t="b">
        <v>1</v>
      </c>
      <c r="B946" s="1224" t="s">
        <v>1236</v>
      </c>
      <c r="C946" s="1243">
        <v>210220257</v>
      </c>
      <c r="D946" s="1243">
        <v>210230257</v>
      </c>
      <c r="E946" s="1245">
        <v>100</v>
      </c>
    </row>
    <row r="947" spans="1:5" ht="16.5" customHeight="1">
      <c r="A947" s="1173" t="b">
        <v>1</v>
      </c>
      <c r="B947" s="1249" t="s">
        <v>1503</v>
      </c>
      <c r="C947" s="1250">
        <v>210220258</v>
      </c>
      <c r="D947" s="1250">
        <v>210230258</v>
      </c>
      <c r="E947" s="1176">
        <v>100</v>
      </c>
    </row>
    <row r="948" spans="1:5" ht="16.5" customHeight="1">
      <c r="A948" s="1252" t="b">
        <v>1</v>
      </c>
      <c r="B948" s="1253" t="s">
        <v>4794</v>
      </c>
      <c r="C948" s="1243">
        <v>210220259</v>
      </c>
      <c r="D948" s="1254">
        <v>210230259</v>
      </c>
      <c r="E948" s="1255">
        <v>100</v>
      </c>
    </row>
    <row r="949" spans="1:5" ht="16.5" customHeight="1">
      <c r="A949" s="1256" t="b">
        <v>1</v>
      </c>
      <c r="B949" s="1257" t="s">
        <v>3604</v>
      </c>
      <c r="C949" s="1258">
        <v>210220113</v>
      </c>
      <c r="D949" s="1259">
        <v>210230324</v>
      </c>
      <c r="E949" s="1226">
        <v>24</v>
      </c>
    </row>
    <row r="950" spans="1:5" ht="16.5" customHeight="1">
      <c r="A950" s="1256" t="b">
        <v>1</v>
      </c>
      <c r="B950" s="1257" t="s">
        <v>3605</v>
      </c>
      <c r="C950" s="1258">
        <v>210220113</v>
      </c>
      <c r="D950" s="1259">
        <v>210230325</v>
      </c>
      <c r="E950" s="1226">
        <v>0.9</v>
      </c>
    </row>
    <row r="951" spans="1:5" ht="16.5" customHeight="1">
      <c r="A951" s="1256" t="b">
        <v>1</v>
      </c>
      <c r="B951" s="1257" t="s">
        <v>3606</v>
      </c>
      <c r="C951" s="1258">
        <v>210220113</v>
      </c>
      <c r="D951" s="1259">
        <v>210230326</v>
      </c>
      <c r="E951" s="1226">
        <v>0.1</v>
      </c>
    </row>
    <row r="952" spans="1:5" ht="16.5" customHeight="1">
      <c r="A952" s="1256" t="b">
        <v>1</v>
      </c>
      <c r="B952" s="1257" t="s">
        <v>3607</v>
      </c>
      <c r="C952" s="1258">
        <v>210220113</v>
      </c>
      <c r="D952" s="1260">
        <v>210230424</v>
      </c>
      <c r="E952" s="1226">
        <v>39</v>
      </c>
    </row>
    <row r="953" spans="1:5" ht="16.5" customHeight="1">
      <c r="A953" s="1256" t="b">
        <v>1</v>
      </c>
      <c r="B953" s="1257" t="s">
        <v>3608</v>
      </c>
      <c r="C953" s="1258">
        <v>210220113</v>
      </c>
      <c r="D953" s="1260">
        <v>210230425</v>
      </c>
      <c r="E953" s="1226">
        <v>0.9</v>
      </c>
    </row>
    <row r="954" spans="1:5" ht="16.5" customHeight="1">
      <c r="A954" s="1256" t="b">
        <v>1</v>
      </c>
      <c r="B954" s="1257" t="s">
        <v>3609</v>
      </c>
      <c r="C954" s="1258">
        <v>210220113</v>
      </c>
      <c r="D954" s="1260">
        <v>210230426</v>
      </c>
      <c r="E954" s="1226">
        <v>0.1</v>
      </c>
    </row>
    <row r="955" spans="1:5" ht="16.5" customHeight="1">
      <c r="A955" s="1256" t="b">
        <v>1</v>
      </c>
      <c r="B955" s="1257" t="s">
        <v>3610</v>
      </c>
      <c r="C955" s="1258">
        <v>210220113</v>
      </c>
      <c r="D955" s="1261">
        <v>210230524</v>
      </c>
      <c r="E955" s="1226">
        <v>34</v>
      </c>
    </row>
    <row r="956" spans="1:5" ht="16.5" customHeight="1">
      <c r="A956" s="1256" t="b">
        <v>1</v>
      </c>
      <c r="B956" s="1257" t="s">
        <v>3611</v>
      </c>
      <c r="C956" s="1258">
        <v>210220113</v>
      </c>
      <c r="D956" s="1261">
        <v>210230525</v>
      </c>
      <c r="E956" s="1226">
        <v>0.9</v>
      </c>
    </row>
    <row r="957" spans="1:5" ht="16.5" customHeight="1">
      <c r="A957" s="1256" t="b">
        <v>1</v>
      </c>
      <c r="B957" s="1257" t="s">
        <v>3612</v>
      </c>
      <c r="C957" s="1258">
        <v>210220113</v>
      </c>
      <c r="D957" s="1261">
        <v>210230526</v>
      </c>
      <c r="E957" s="1226">
        <v>0.1</v>
      </c>
    </row>
    <row r="958" spans="1:5" ht="16.5" customHeight="1">
      <c r="A958" s="1262" t="b">
        <v>1</v>
      </c>
      <c r="B958" s="1263" t="s">
        <v>4795</v>
      </c>
      <c r="C958" s="1264">
        <v>220220105</v>
      </c>
      <c r="D958" s="1265">
        <v>210230303</v>
      </c>
      <c r="E958" s="1266">
        <v>75</v>
      </c>
    </row>
    <row r="959" spans="1:5" ht="16.5" customHeight="1">
      <c r="A959" s="1262" t="b">
        <v>1</v>
      </c>
      <c r="B959" s="1263" t="s">
        <v>4796</v>
      </c>
      <c r="C959" s="1264">
        <v>220220105</v>
      </c>
      <c r="D959" s="1267">
        <v>220230104</v>
      </c>
      <c r="E959" s="1266">
        <v>18.399999999999999</v>
      </c>
    </row>
    <row r="960" spans="1:5" ht="16.5" customHeight="1">
      <c r="A960" s="1262" t="b">
        <v>1</v>
      </c>
      <c r="B960" s="1263" t="s">
        <v>4797</v>
      </c>
      <c r="C960" s="1264">
        <v>220220105</v>
      </c>
      <c r="D960" s="1267">
        <v>220230105</v>
      </c>
      <c r="E960" s="1266">
        <v>4.9000000000000004</v>
      </c>
    </row>
    <row r="961" spans="1:5" ht="16.5" customHeight="1">
      <c r="A961" s="1262" t="b">
        <v>1</v>
      </c>
      <c r="B961" s="1263" t="s">
        <v>4798</v>
      </c>
      <c r="C961" s="1264">
        <v>220220105</v>
      </c>
      <c r="D961" s="1267">
        <v>220230106</v>
      </c>
      <c r="E961" s="1266">
        <v>0.97</v>
      </c>
    </row>
    <row r="962" spans="1:5" ht="16.5" customHeight="1">
      <c r="A962" s="1262" t="b">
        <v>1</v>
      </c>
      <c r="B962" s="1263" t="s">
        <v>4799</v>
      </c>
      <c r="C962" s="1264">
        <v>220220105</v>
      </c>
      <c r="D962" s="1267">
        <v>220230114</v>
      </c>
      <c r="E962" s="1266">
        <v>0.6</v>
      </c>
    </row>
    <row r="963" spans="1:5" ht="16.5" customHeight="1">
      <c r="A963" s="1262" t="b">
        <v>1</v>
      </c>
      <c r="B963" s="1263" t="s">
        <v>4800</v>
      </c>
      <c r="C963" s="1264">
        <v>220220105</v>
      </c>
      <c r="D963" s="1267">
        <v>220230115</v>
      </c>
      <c r="E963" s="1266">
        <v>0.1</v>
      </c>
    </row>
    <row r="964" spans="1:5" ht="16.5" customHeight="1">
      <c r="A964" s="1262" t="b">
        <v>1</v>
      </c>
      <c r="B964" s="1263" t="s">
        <v>4801</v>
      </c>
      <c r="C964" s="1264">
        <v>220220105</v>
      </c>
      <c r="D964" s="1267">
        <v>220230116</v>
      </c>
      <c r="E964" s="1266">
        <v>0.03</v>
      </c>
    </row>
    <row r="965" spans="1:5" ht="16.5" customHeight="1">
      <c r="A965" s="1223" t="b">
        <v>1</v>
      </c>
      <c r="B965" s="1263" t="s">
        <v>4802</v>
      </c>
      <c r="C965" s="1264">
        <v>220220115</v>
      </c>
      <c r="D965" s="1268">
        <v>210230315</v>
      </c>
      <c r="E965" s="1202">
        <v>100</v>
      </c>
    </row>
    <row r="966" spans="1:5" ht="16.5" customHeight="1">
      <c r="A966" s="1262" t="b">
        <v>1</v>
      </c>
      <c r="B966" s="1269" t="s">
        <v>4803</v>
      </c>
      <c r="C966" s="1270">
        <v>220220106</v>
      </c>
      <c r="D966" s="1271">
        <v>210230403</v>
      </c>
      <c r="E966" s="1202">
        <v>75</v>
      </c>
    </row>
    <row r="967" spans="1:5" ht="16.5" customHeight="1">
      <c r="A967" s="1262" t="b">
        <v>1</v>
      </c>
      <c r="B967" s="1269" t="s">
        <v>4804</v>
      </c>
      <c r="C967" s="1270">
        <v>220220106</v>
      </c>
      <c r="D967" s="1205">
        <v>220230404</v>
      </c>
      <c r="E967" s="1202">
        <v>18.399999999999999</v>
      </c>
    </row>
    <row r="968" spans="1:5" ht="16.5" customHeight="1">
      <c r="A968" s="1262" t="b">
        <v>1</v>
      </c>
      <c r="B968" s="1269" t="s">
        <v>4805</v>
      </c>
      <c r="C968" s="1270">
        <v>220220106</v>
      </c>
      <c r="D968" s="1205">
        <v>220230405</v>
      </c>
      <c r="E968" s="1202">
        <v>4.9000000000000004</v>
      </c>
    </row>
    <row r="969" spans="1:5" ht="16.5" customHeight="1">
      <c r="A969" s="1262" t="b">
        <v>1</v>
      </c>
      <c r="B969" s="1269" t="s">
        <v>4806</v>
      </c>
      <c r="C969" s="1270">
        <v>220220106</v>
      </c>
      <c r="D969" s="1205">
        <v>220230406</v>
      </c>
      <c r="E969" s="1202">
        <v>0.97</v>
      </c>
    </row>
    <row r="970" spans="1:5" ht="16.5" customHeight="1">
      <c r="A970" s="1262" t="b">
        <v>1</v>
      </c>
      <c r="B970" s="1269" t="s">
        <v>4807</v>
      </c>
      <c r="C970" s="1270">
        <v>220220106</v>
      </c>
      <c r="D970" s="1205">
        <v>220230414</v>
      </c>
      <c r="E970" s="1202">
        <v>0.6</v>
      </c>
    </row>
    <row r="971" spans="1:5" ht="16.5" customHeight="1">
      <c r="A971" s="1262" t="b">
        <v>1</v>
      </c>
      <c r="B971" s="1269" t="s">
        <v>4808</v>
      </c>
      <c r="C971" s="1270">
        <v>220220106</v>
      </c>
      <c r="D971" s="1205">
        <v>220230415</v>
      </c>
      <c r="E971" s="1202">
        <v>0.1</v>
      </c>
    </row>
    <row r="972" spans="1:5" ht="16.5" customHeight="1">
      <c r="A972" s="1262" t="b">
        <v>1</v>
      </c>
      <c r="B972" s="1269" t="s">
        <v>4809</v>
      </c>
      <c r="C972" s="1270">
        <v>220220106</v>
      </c>
      <c r="D972" s="1205">
        <v>220230416</v>
      </c>
      <c r="E972" s="1202">
        <v>0.03</v>
      </c>
    </row>
    <row r="973" spans="1:5" ht="16.5" customHeight="1">
      <c r="A973" s="1223" t="b">
        <v>1</v>
      </c>
      <c r="B973" s="1269" t="s">
        <v>4810</v>
      </c>
      <c r="C973" s="1270">
        <v>220220116</v>
      </c>
      <c r="D973" s="1272">
        <v>210230415</v>
      </c>
      <c r="E973" s="1202">
        <v>100</v>
      </c>
    </row>
    <row r="974" spans="1:5" ht="16.5" customHeight="1">
      <c r="A974" s="1262" t="b">
        <v>1</v>
      </c>
      <c r="B974" s="1273" t="s">
        <v>4811</v>
      </c>
      <c r="C974" s="1274">
        <v>220220107</v>
      </c>
      <c r="D974" s="1271">
        <v>210230503</v>
      </c>
      <c r="E974" s="1275">
        <v>75</v>
      </c>
    </row>
    <row r="975" spans="1:5" ht="16.5" customHeight="1">
      <c r="A975" s="1262" t="b">
        <v>1</v>
      </c>
      <c r="B975" s="1273" t="s">
        <v>4812</v>
      </c>
      <c r="C975" s="1274">
        <v>220220107</v>
      </c>
      <c r="D975" s="1248">
        <v>220230504</v>
      </c>
      <c r="E975" s="1275">
        <v>18.399999999999999</v>
      </c>
    </row>
    <row r="976" spans="1:5" ht="16.5" customHeight="1">
      <c r="A976" s="1262" t="b">
        <v>1</v>
      </c>
      <c r="B976" s="1273" t="s">
        <v>4813</v>
      </c>
      <c r="C976" s="1274">
        <v>220220107</v>
      </c>
      <c r="D976" s="1248">
        <v>220230505</v>
      </c>
      <c r="E976" s="1275">
        <v>4.9000000000000004</v>
      </c>
    </row>
    <row r="977" spans="1:5" ht="16.5" customHeight="1">
      <c r="A977" s="1262" t="b">
        <v>1</v>
      </c>
      <c r="B977" s="1273" t="s">
        <v>4814</v>
      </c>
      <c r="C977" s="1274">
        <v>220220107</v>
      </c>
      <c r="D977" s="1248">
        <v>220230506</v>
      </c>
      <c r="E977" s="1275">
        <v>0.97</v>
      </c>
    </row>
    <row r="978" spans="1:5" ht="16.5" customHeight="1">
      <c r="A978" s="1262" t="b">
        <v>1</v>
      </c>
      <c r="B978" s="1273" t="s">
        <v>4815</v>
      </c>
      <c r="C978" s="1274">
        <v>220220107</v>
      </c>
      <c r="D978" s="1248">
        <v>220230514</v>
      </c>
      <c r="E978" s="1275">
        <v>0.6</v>
      </c>
    </row>
    <row r="979" spans="1:5" ht="16.5" customHeight="1">
      <c r="A979" s="1262" t="b">
        <v>1</v>
      </c>
      <c r="B979" s="1273" t="s">
        <v>4816</v>
      </c>
      <c r="C979" s="1274">
        <v>220220107</v>
      </c>
      <c r="D979" s="1248">
        <v>220230515</v>
      </c>
      <c r="E979" s="1275">
        <v>0.1</v>
      </c>
    </row>
    <row r="980" spans="1:5" ht="16.5" customHeight="1">
      <c r="A980" s="1262" t="b">
        <v>1</v>
      </c>
      <c r="B980" s="1273" t="s">
        <v>4817</v>
      </c>
      <c r="C980" s="1274">
        <v>220220107</v>
      </c>
      <c r="D980" s="1248">
        <v>220230516</v>
      </c>
      <c r="E980" s="1275">
        <v>0.03</v>
      </c>
    </row>
    <row r="981" spans="1:5" ht="16.5" customHeight="1">
      <c r="A981" s="1223" t="b">
        <v>1</v>
      </c>
      <c r="B981" s="1273" t="s">
        <v>4818</v>
      </c>
      <c r="C981" s="1276">
        <v>220220117</v>
      </c>
      <c r="D981" s="1268">
        <v>210230315</v>
      </c>
      <c r="E981" s="1202">
        <v>100</v>
      </c>
    </row>
    <row r="982" spans="1:5" ht="16.5" customHeight="1">
      <c r="A982" s="1277" t="b">
        <v>1</v>
      </c>
      <c r="B982" s="1257" t="s">
        <v>3596</v>
      </c>
      <c r="C982" s="1278">
        <v>220220108</v>
      </c>
      <c r="D982" s="1279">
        <v>220230104</v>
      </c>
      <c r="E982" s="1226">
        <v>10</v>
      </c>
    </row>
    <row r="983" spans="1:5" ht="16.5" customHeight="1">
      <c r="A983" s="1277" t="b">
        <v>1</v>
      </c>
      <c r="B983" s="1257" t="s">
        <v>3597</v>
      </c>
      <c r="C983" s="1278">
        <v>220220108</v>
      </c>
      <c r="D983" s="1279">
        <v>220230114</v>
      </c>
      <c r="E983" s="1226">
        <v>10</v>
      </c>
    </row>
    <row r="984" spans="1:5" ht="16.5" customHeight="1">
      <c r="A984" s="1277" t="b">
        <v>1</v>
      </c>
      <c r="B984" s="1257" t="s">
        <v>3598</v>
      </c>
      <c r="C984" s="1278">
        <v>220220108</v>
      </c>
      <c r="D984" s="1279">
        <v>220230105</v>
      </c>
      <c r="E984" s="1211">
        <v>44</v>
      </c>
    </row>
    <row r="985" spans="1:5" ht="16.5" customHeight="1">
      <c r="A985" s="1277" t="b">
        <v>1</v>
      </c>
      <c r="B985" s="1257" t="s">
        <v>3599</v>
      </c>
      <c r="C985" s="1278">
        <v>220220108</v>
      </c>
      <c r="D985" s="1279">
        <v>220230115</v>
      </c>
      <c r="E985" s="1211">
        <v>1</v>
      </c>
    </row>
    <row r="986" spans="1:5" ht="16.5" customHeight="1">
      <c r="A986" s="1277" t="b">
        <v>1</v>
      </c>
      <c r="B986" s="1257" t="s">
        <v>3600</v>
      </c>
      <c r="C986" s="1278">
        <v>220220108</v>
      </c>
      <c r="D986" s="1279">
        <v>220230106</v>
      </c>
      <c r="E986" s="1211">
        <v>33.700000000000003</v>
      </c>
    </row>
    <row r="987" spans="1:5" ht="16.5" customHeight="1">
      <c r="A987" s="1277" t="b">
        <v>1</v>
      </c>
      <c r="B987" s="1257" t="s">
        <v>3601</v>
      </c>
      <c r="C987" s="1278">
        <v>220220108</v>
      </c>
      <c r="D987" s="1279">
        <v>220230116</v>
      </c>
      <c r="E987" s="1280">
        <v>0.3</v>
      </c>
    </row>
    <row r="988" spans="1:5" ht="16.5" customHeight="1">
      <c r="A988" s="1277" t="b">
        <v>1</v>
      </c>
      <c r="B988" s="1257" t="s">
        <v>3602</v>
      </c>
      <c r="C988" s="1278">
        <v>220220108</v>
      </c>
      <c r="D988" s="1279">
        <v>220230107</v>
      </c>
      <c r="E988" s="1211">
        <v>0.9</v>
      </c>
    </row>
    <row r="989" spans="1:5" ht="16.5" customHeight="1">
      <c r="A989" s="1277" t="b">
        <v>1</v>
      </c>
      <c r="B989" s="1257" t="s">
        <v>3603</v>
      </c>
      <c r="C989" s="1278">
        <v>220220108</v>
      </c>
      <c r="D989" s="1279">
        <v>220230117</v>
      </c>
      <c r="E989" s="1211">
        <v>0.1</v>
      </c>
    </row>
    <row r="990" spans="1:5" ht="16.5" customHeight="1">
      <c r="A990" s="1281" t="b">
        <v>1</v>
      </c>
      <c r="B990" s="1282" t="s">
        <v>4819</v>
      </c>
      <c r="C990" s="1283">
        <v>220220109</v>
      </c>
      <c r="D990" s="1283">
        <v>220230104</v>
      </c>
      <c r="E990" s="1284">
        <v>30</v>
      </c>
    </row>
    <row r="991" spans="1:5" ht="16.5" customHeight="1">
      <c r="A991" s="1281" t="b">
        <v>1</v>
      </c>
      <c r="B991" s="1282" t="s">
        <v>4820</v>
      </c>
      <c r="C991" s="1283">
        <v>220220109</v>
      </c>
      <c r="D991" s="1283">
        <v>220230114</v>
      </c>
      <c r="E991" s="1284">
        <v>30</v>
      </c>
    </row>
    <row r="992" spans="1:5" ht="16.5" customHeight="1">
      <c r="A992" s="1281" t="b">
        <v>1</v>
      </c>
      <c r="B992" s="1282" t="s">
        <v>4821</v>
      </c>
      <c r="C992" s="1283">
        <v>220220109</v>
      </c>
      <c r="D992" s="1283">
        <v>220230105</v>
      </c>
      <c r="E992" s="1285">
        <v>24.5</v>
      </c>
    </row>
    <row r="993" spans="1:5" ht="16.5" customHeight="1">
      <c r="A993" s="1281" t="b">
        <v>1</v>
      </c>
      <c r="B993" s="1282" t="s">
        <v>4822</v>
      </c>
      <c r="C993" s="1283">
        <v>220220109</v>
      </c>
      <c r="D993" s="1283">
        <v>220230115</v>
      </c>
      <c r="E993" s="1285">
        <v>0.5</v>
      </c>
    </row>
    <row r="994" spans="1:5" ht="16.5" customHeight="1">
      <c r="A994" s="1281" t="b">
        <v>1</v>
      </c>
      <c r="B994" s="1282" t="s">
        <v>4823</v>
      </c>
      <c r="C994" s="1283">
        <v>220220109</v>
      </c>
      <c r="D994" s="1283">
        <v>220230106</v>
      </c>
      <c r="E994" s="1285">
        <v>13.9</v>
      </c>
    </row>
    <row r="995" spans="1:5" ht="16.5" customHeight="1">
      <c r="A995" s="1281" t="b">
        <v>1</v>
      </c>
      <c r="B995" s="1282" t="s">
        <v>4824</v>
      </c>
      <c r="C995" s="1283">
        <v>220220109</v>
      </c>
      <c r="D995" s="1283">
        <v>220230116</v>
      </c>
      <c r="E995" s="1280">
        <v>0.1</v>
      </c>
    </row>
    <row r="996" spans="1:5" ht="16.5" customHeight="1">
      <c r="A996" s="1281" t="b">
        <v>1</v>
      </c>
      <c r="B996" s="1282" t="s">
        <v>4825</v>
      </c>
      <c r="C996" s="1283">
        <v>220220109</v>
      </c>
      <c r="D996" s="1283">
        <v>220230107</v>
      </c>
      <c r="E996" s="1285">
        <v>0.9</v>
      </c>
    </row>
    <row r="997" spans="1:5" ht="16.5" customHeight="1">
      <c r="A997" s="1281" t="b">
        <v>1</v>
      </c>
      <c r="B997" s="1282" t="s">
        <v>4826</v>
      </c>
      <c r="C997" s="1283">
        <v>220220109</v>
      </c>
      <c r="D997" s="1283">
        <v>220230117</v>
      </c>
      <c r="E997" s="1285">
        <v>0.1</v>
      </c>
    </row>
    <row r="998" spans="1:5" ht="16.5" customHeight="1">
      <c r="A998" s="1281" t="b">
        <v>1</v>
      </c>
      <c r="B998" s="1252" t="s">
        <v>4827</v>
      </c>
      <c r="C998" s="1283">
        <v>220220110</v>
      </c>
      <c r="D998" s="1283">
        <v>220230110</v>
      </c>
      <c r="E998" s="1285">
        <v>100</v>
      </c>
    </row>
    <row r="999" spans="1:5" ht="16.5" customHeight="1">
      <c r="A999" s="1281" t="b">
        <v>1</v>
      </c>
      <c r="B999" s="1281" t="s">
        <v>4828</v>
      </c>
      <c r="C999" s="1283">
        <v>220210111</v>
      </c>
      <c r="D999" s="1283">
        <v>220230201</v>
      </c>
      <c r="E999" s="1285">
        <v>100</v>
      </c>
    </row>
    <row r="1000" spans="1:5" ht="16.5" customHeight="1">
      <c r="A1000" s="1281" t="b">
        <v>1</v>
      </c>
      <c r="B1000" s="1281" t="s">
        <v>4829</v>
      </c>
      <c r="C1000" s="1283">
        <v>220210112</v>
      </c>
      <c r="D1000" s="1283">
        <v>220230202</v>
      </c>
      <c r="E1000" s="1285">
        <v>100</v>
      </c>
    </row>
    <row r="1001" spans="1:5" ht="16.5" customHeight="1">
      <c r="A1001" s="1256" t="b">
        <v>1</v>
      </c>
      <c r="B1001" s="1257" t="s">
        <v>4830</v>
      </c>
      <c r="C1001" s="1258">
        <v>210220114</v>
      </c>
      <c r="D1001" s="1259">
        <v>210230324</v>
      </c>
      <c r="E1001" s="1226">
        <v>3</v>
      </c>
    </row>
    <row r="1002" spans="1:5" ht="16.5" customHeight="1">
      <c r="A1002" s="1256" t="b">
        <v>1</v>
      </c>
      <c r="B1002" s="1257" t="s">
        <v>4831</v>
      </c>
      <c r="C1002" s="1258">
        <v>210220114</v>
      </c>
      <c r="D1002" s="1260">
        <v>210230424</v>
      </c>
      <c r="E1002" s="1226">
        <v>67</v>
      </c>
    </row>
    <row r="1003" spans="1:5" ht="16.5" customHeight="1">
      <c r="A1003" s="1256" t="b">
        <v>1</v>
      </c>
      <c r="B1003" s="1257" t="s">
        <v>4832</v>
      </c>
      <c r="C1003" s="1258">
        <v>210220114</v>
      </c>
      <c r="D1003" s="1261">
        <v>210230524</v>
      </c>
      <c r="E1003" s="1226">
        <v>30</v>
      </c>
    </row>
  </sheetData>
  <autoFilter ref="A5:E1003"/>
  <phoneticPr fontId="6" type="noConversion"/>
  <conditionalFormatting sqref="C946:D947 C948 C940:C945 C958:C965 C990:C997 C998:D1000">
    <cfRule type="cellIs" dxfId="7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1356" t="s">
        <v>1467</v>
      </c>
      <c r="F4" s="1357"/>
      <c r="G4" s="1357"/>
      <c r="H4" s="1358" t="s">
        <v>1468</v>
      </c>
      <c r="I4" s="1358"/>
      <c r="J4" s="1358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1359" t="s">
        <v>1070</v>
      </c>
      <c r="G59" s="1359"/>
      <c r="H59" s="1360" t="s">
        <v>1079</v>
      </c>
      <c r="I59" s="1360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1361" t="s">
        <v>6</v>
      </c>
      <c r="G180" s="1362"/>
      <c r="H180" s="1361" t="s">
        <v>1051</v>
      </c>
      <c r="I180" s="1362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3"/>
  <sheetViews>
    <sheetView zoomScaleNormal="100" workbookViewId="0">
      <selection activeCell="D11" sqref="D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4318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092"/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20"/>
      <c r="C10" s="21"/>
      <c r="E10" s="1097"/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E12" s="1097"/>
      <c r="F12" s="24"/>
    </row>
    <row r="13" spans="2:8">
      <c r="B13" s="866"/>
      <c r="C13" s="1119"/>
      <c r="E13" s="1097"/>
      <c r="F13" s="24"/>
    </row>
    <row r="14" spans="2:8">
      <c r="B14" s="866"/>
      <c r="C14" s="21"/>
      <c r="E14" s="1097"/>
      <c r="F14" s="24"/>
    </row>
    <row r="15" spans="2:8">
      <c r="B15" s="20"/>
      <c r="C15" s="21"/>
      <c r="D15" s="26" t="s">
        <v>4222</v>
      </c>
      <c r="F15" s="24"/>
    </row>
    <row r="16" spans="2:8">
      <c r="B16" s="866"/>
      <c r="C16" s="21"/>
      <c r="D16" s="23" t="s">
        <v>4314</v>
      </c>
      <c r="F16" s="24"/>
    </row>
    <row r="17" spans="2:6">
      <c r="B17" s="20"/>
      <c r="C17" s="21"/>
      <c r="D17" s="29" t="s">
        <v>4315</v>
      </c>
      <c r="E17" s="1094" t="s">
        <v>4316</v>
      </c>
      <c r="F17" s="24"/>
    </row>
    <row r="18" spans="2:6">
      <c r="B18" s="20"/>
      <c r="C18" s="21"/>
      <c r="E18" s="1094" t="s">
        <v>4317</v>
      </c>
      <c r="F18" s="24"/>
    </row>
    <row r="19" spans="2:6">
      <c r="B19" s="20"/>
      <c r="C19" s="21"/>
      <c r="D19" s="19"/>
      <c r="F19" s="24"/>
    </row>
    <row r="20" spans="2:6">
      <c r="B20" s="20"/>
      <c r="C20" s="21"/>
      <c r="F20" s="24"/>
    </row>
    <row r="21" spans="2:6">
      <c r="B21" s="20"/>
      <c r="C21" s="21"/>
      <c r="F21" s="24"/>
    </row>
    <row r="22" spans="2:6">
      <c r="B22" s="866"/>
      <c r="C22" s="1119"/>
      <c r="F22" s="24"/>
    </row>
    <row r="23" spans="2:6">
      <c r="B23" s="866"/>
      <c r="C23" s="21"/>
      <c r="E23" s="1142"/>
      <c r="F23" s="24"/>
    </row>
    <row r="24" spans="2:6">
      <c r="B24" s="866"/>
      <c r="C24" s="1119"/>
      <c r="E24" s="1142"/>
      <c r="F24" s="24"/>
    </row>
    <row r="25" spans="2:6">
      <c r="B25" s="866"/>
      <c r="C25" s="1119"/>
      <c r="E25" s="1142"/>
      <c r="F25" s="24"/>
    </row>
    <row r="26" spans="2:6">
      <c r="B26" s="866"/>
      <c r="C26" s="1119"/>
      <c r="E26" s="1142"/>
      <c r="F26" s="24"/>
    </row>
    <row r="27" spans="2:6">
      <c r="B27" s="866"/>
      <c r="C27" s="1119"/>
      <c r="E27" s="1142"/>
      <c r="F27" s="24"/>
    </row>
    <row r="28" spans="2:6">
      <c r="B28" s="866"/>
      <c r="C28" s="21"/>
      <c r="D28" s="26" t="s">
        <v>4055</v>
      </c>
      <c r="F28" s="24"/>
    </row>
    <row r="29" spans="2:6">
      <c r="B29" s="866"/>
      <c r="C29" s="21"/>
      <c r="E29" s="1164" t="s">
        <v>4319</v>
      </c>
      <c r="F29" s="24"/>
    </row>
    <row r="30" spans="2:6">
      <c r="B30" s="20"/>
      <c r="C30" s="21"/>
      <c r="D30" s="19"/>
      <c r="E30" s="1094" t="s">
        <v>4320</v>
      </c>
      <c r="F30" s="24"/>
    </row>
    <row r="31" spans="2:6">
      <c r="B31" s="20"/>
      <c r="C31" s="21"/>
      <c r="E31" s="1094" t="s">
        <v>4321</v>
      </c>
      <c r="F31" s="24"/>
    </row>
    <row r="32" spans="2:6">
      <c r="B32" s="20"/>
      <c r="C32" s="21"/>
      <c r="E32" s="1094" t="s">
        <v>4322</v>
      </c>
      <c r="F32" s="24"/>
    </row>
    <row r="33" spans="2:8">
      <c r="B33" s="866"/>
      <c r="C33" s="1119"/>
      <c r="E33" s="1094" t="s">
        <v>4319</v>
      </c>
      <c r="F33" s="24"/>
    </row>
    <row r="34" spans="2:8">
      <c r="B34" s="866"/>
      <c r="C34" s="1119"/>
      <c r="E34" s="1094" t="s">
        <v>4323</v>
      </c>
      <c r="F34" s="24"/>
    </row>
    <row r="35" spans="2:8">
      <c r="B35" s="866"/>
      <c r="C35" s="1119"/>
      <c r="F35" s="24"/>
    </row>
    <row r="36" spans="2:8">
      <c r="B36" s="866"/>
      <c r="C36" s="1119"/>
      <c r="F36" s="24"/>
    </row>
    <row r="37" spans="2:8">
      <c r="B37" s="20"/>
      <c r="C37" s="21"/>
      <c r="F37" s="24"/>
      <c r="H37" s="19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1093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1096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1363" t="s">
        <v>1070</v>
      </c>
      <c r="G27" s="1363"/>
      <c r="H27" s="1363" t="s">
        <v>1079</v>
      </c>
      <c r="I27" s="1363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60"/>
  <sheetViews>
    <sheetView topLeftCell="A7" zoomScale="85" zoomScaleNormal="85" workbookViewId="0">
      <selection activeCell="M56" sqref="M56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4056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4057</v>
      </c>
      <c r="F6" s="24"/>
    </row>
    <row r="7" spans="2:8">
      <c r="B7" s="20"/>
      <c r="C7" s="21"/>
      <c r="D7" s="29"/>
      <c r="E7" s="1092" t="s">
        <v>4058</v>
      </c>
      <c r="F7" s="24"/>
    </row>
    <row r="8" spans="2:8">
      <c r="B8" s="20"/>
      <c r="C8" s="21"/>
      <c r="E8" s="1092" t="s">
        <v>4063</v>
      </c>
      <c r="F8" s="24"/>
    </row>
    <row r="9" spans="2:8">
      <c r="B9" s="20"/>
      <c r="C9" s="21"/>
      <c r="E9" s="1092" t="s">
        <v>4064</v>
      </c>
      <c r="F9" s="24"/>
    </row>
    <row r="10" spans="2:8">
      <c r="B10" s="20"/>
      <c r="C10" s="21"/>
      <c r="E10" s="1097" t="s">
        <v>4062</v>
      </c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D12" s="500" t="s">
        <v>4158</v>
      </c>
      <c r="E12" s="1097"/>
      <c r="F12" s="24"/>
    </row>
    <row r="13" spans="2:8">
      <c r="B13" s="866"/>
      <c r="C13" s="1119"/>
      <c r="E13" s="1097" t="s">
        <v>4159</v>
      </c>
      <c r="F13" s="24"/>
    </row>
    <row r="14" spans="2:8">
      <c r="B14" s="866"/>
      <c r="C14" s="1119"/>
      <c r="E14" s="1097" t="s">
        <v>4160</v>
      </c>
      <c r="F14" s="24"/>
    </row>
    <row r="15" spans="2:8">
      <c r="B15" s="866"/>
      <c r="C15" s="1119"/>
      <c r="E15" s="1097" t="s">
        <v>4167</v>
      </c>
      <c r="F15" s="24"/>
    </row>
    <row r="16" spans="2:8">
      <c r="B16" s="866"/>
      <c r="C16" s="1119"/>
      <c r="E16" s="1097" t="s">
        <v>4161</v>
      </c>
      <c r="F16" s="24"/>
    </row>
    <row r="17" spans="2:6">
      <c r="B17" s="866"/>
      <c r="C17" s="1119"/>
      <c r="E17" s="1097" t="s">
        <v>4162</v>
      </c>
      <c r="F17" s="24"/>
    </row>
    <row r="18" spans="2:6">
      <c r="B18" s="866"/>
      <c r="C18" s="1119"/>
      <c r="E18" s="1097" t="s">
        <v>4168</v>
      </c>
      <c r="F18" s="24"/>
    </row>
    <row r="19" spans="2:6">
      <c r="B19" s="866"/>
      <c r="C19" s="1119"/>
      <c r="E19" s="1097" t="s">
        <v>4169</v>
      </c>
      <c r="F19" s="24"/>
    </row>
    <row r="20" spans="2:6">
      <c r="B20" s="866"/>
      <c r="C20" s="1119"/>
      <c r="E20" s="1097" t="s">
        <v>4205</v>
      </c>
      <c r="F20" s="24"/>
    </row>
    <row r="21" spans="2:6">
      <c r="B21" s="866"/>
      <c r="C21" s="1119"/>
      <c r="E21" s="1097" t="s">
        <v>4163</v>
      </c>
      <c r="F21" s="24"/>
    </row>
    <row r="22" spans="2:6">
      <c r="B22" s="866"/>
      <c r="C22" s="1119"/>
      <c r="E22" s="1097" t="s">
        <v>4196</v>
      </c>
      <c r="F22" s="24"/>
    </row>
    <row r="23" spans="2:6">
      <c r="B23" s="866"/>
      <c r="C23" s="1119"/>
      <c r="E23" s="1097" t="s">
        <v>4164</v>
      </c>
      <c r="F23" s="24"/>
    </row>
    <row r="24" spans="2:6">
      <c r="B24" s="866"/>
      <c r="C24" s="1119"/>
      <c r="E24" s="1097" t="s">
        <v>4165</v>
      </c>
      <c r="F24" s="24"/>
    </row>
    <row r="25" spans="2:6">
      <c r="B25" s="866"/>
      <c r="C25" s="1119"/>
      <c r="E25" s="1097" t="s">
        <v>4166</v>
      </c>
      <c r="F25" s="24"/>
    </row>
    <row r="26" spans="2:6">
      <c r="B26" s="866"/>
      <c r="C26" s="21"/>
      <c r="E26" s="1097"/>
      <c r="F26" s="24"/>
    </row>
    <row r="27" spans="2:6">
      <c r="B27" s="20"/>
      <c r="C27" s="21"/>
      <c r="D27" s="26" t="s">
        <v>4222</v>
      </c>
      <c r="F27" s="24"/>
    </row>
    <row r="28" spans="2:6">
      <c r="B28" s="866"/>
      <c r="C28" s="21"/>
      <c r="D28" s="23" t="s">
        <v>4157</v>
      </c>
      <c r="F28" s="24"/>
    </row>
    <row r="29" spans="2:6">
      <c r="B29" s="20"/>
      <c r="C29" s="21"/>
      <c r="D29" s="29"/>
      <c r="E29" s="1094" t="s">
        <v>4156</v>
      </c>
      <c r="F29" s="24"/>
    </row>
    <row r="30" spans="2:6">
      <c r="B30" s="20"/>
      <c r="C30" s="21"/>
      <c r="F30" s="24"/>
    </row>
    <row r="31" spans="2:6">
      <c r="B31" s="20"/>
      <c r="C31" s="21"/>
      <c r="D31" s="19" t="s">
        <v>4059</v>
      </c>
      <c r="F31" s="24"/>
    </row>
    <row r="32" spans="2:6">
      <c r="B32" s="20"/>
      <c r="C32" s="21"/>
      <c r="E32" s="1094" t="s">
        <v>4197</v>
      </c>
      <c r="F32" s="24"/>
    </row>
    <row r="33" spans="2:6">
      <c r="B33" s="20"/>
      <c r="C33" s="21"/>
      <c r="F33" s="24"/>
    </row>
    <row r="34" spans="2:6">
      <c r="B34" s="866"/>
      <c r="C34" s="21"/>
      <c r="D34" s="25" t="s">
        <v>4060</v>
      </c>
      <c r="F34" s="24"/>
    </row>
    <row r="35" spans="2:6">
      <c r="B35" s="866"/>
      <c r="C35" s="21"/>
      <c r="E35" s="1094" t="s">
        <v>4061</v>
      </c>
      <c r="F35" s="24"/>
    </row>
    <row r="36" spans="2:6">
      <c r="B36" s="866"/>
      <c r="C36" s="21"/>
      <c r="F36" s="24"/>
    </row>
    <row r="37" spans="2:6">
      <c r="B37" s="866"/>
      <c r="C37" s="21"/>
      <c r="D37" s="25" t="s">
        <v>4142</v>
      </c>
      <c r="F37" s="24"/>
    </row>
    <row r="38" spans="2:6">
      <c r="B38" s="866"/>
      <c r="C38" s="21"/>
      <c r="E38" s="1094" t="s">
        <v>4143</v>
      </c>
      <c r="F38" s="24"/>
    </row>
    <row r="39" spans="2:6">
      <c r="B39" s="866"/>
      <c r="C39" s="1119"/>
      <c r="F39" s="24"/>
    </row>
    <row r="40" spans="2:6">
      <c r="B40" s="866"/>
      <c r="C40" s="1119"/>
      <c r="D40" s="25" t="s">
        <v>4227</v>
      </c>
      <c r="F40" s="24"/>
    </row>
    <row r="41" spans="2:6">
      <c r="B41" s="866"/>
      <c r="C41" s="1119"/>
      <c r="E41" s="1094" t="s">
        <v>4228</v>
      </c>
      <c r="F41" s="24"/>
    </row>
    <row r="42" spans="2:6">
      <c r="B42" s="866"/>
      <c r="C42" s="1119"/>
      <c r="E42" s="1094" t="s">
        <v>4265</v>
      </c>
      <c r="F42" s="24"/>
    </row>
    <row r="43" spans="2:6">
      <c r="B43" s="866"/>
      <c r="C43" s="21"/>
      <c r="E43" s="1142" t="s">
        <v>4264</v>
      </c>
      <c r="F43" s="24"/>
    </row>
    <row r="44" spans="2:6">
      <c r="B44" s="866"/>
      <c r="C44" s="1119"/>
      <c r="E44" s="1142" t="s">
        <v>4266</v>
      </c>
      <c r="F44" s="24"/>
    </row>
    <row r="45" spans="2:6">
      <c r="B45" s="866"/>
      <c r="C45" s="1119"/>
      <c r="E45" s="1142"/>
      <c r="F45" s="24"/>
    </row>
    <row r="46" spans="2:6">
      <c r="B46" s="866"/>
      <c r="C46" s="1119"/>
      <c r="E46" s="1142"/>
      <c r="F46" s="24"/>
    </row>
    <row r="47" spans="2:6">
      <c r="B47" s="866"/>
      <c r="C47" s="1119"/>
      <c r="E47" s="1142"/>
      <c r="F47" s="24"/>
    </row>
    <row r="48" spans="2:6">
      <c r="B48" s="866"/>
      <c r="C48" s="21"/>
      <c r="D48" s="26" t="s">
        <v>4055</v>
      </c>
      <c r="F48" s="24"/>
    </row>
    <row r="49" spans="2:8">
      <c r="B49" s="866"/>
      <c r="C49" s="21"/>
      <c r="E49" s="1094" t="s">
        <v>4223</v>
      </c>
      <c r="F49" s="24"/>
    </row>
    <row r="50" spans="2:8">
      <c r="B50" s="20"/>
      <c r="C50" s="21"/>
      <c r="D50" s="19"/>
      <c r="E50" s="1094" t="s">
        <v>4224</v>
      </c>
      <c r="F50" s="24"/>
    </row>
    <row r="51" spans="2:8">
      <c r="B51" s="20"/>
      <c r="C51" s="21"/>
      <c r="E51" s="1094" t="s">
        <v>4225</v>
      </c>
      <c r="F51" s="24"/>
    </row>
    <row r="52" spans="2:8">
      <c r="B52" s="20"/>
      <c r="C52" s="21"/>
      <c r="E52" s="1094" t="s">
        <v>4226</v>
      </c>
      <c r="F52" s="24"/>
    </row>
    <row r="53" spans="2:8">
      <c r="B53" s="20"/>
      <c r="C53" s="21"/>
      <c r="F53" s="24"/>
      <c r="H53" s="19"/>
    </row>
    <row r="54" spans="2:8">
      <c r="B54" s="20"/>
      <c r="C54" s="21"/>
      <c r="F54" s="24"/>
      <c r="H54" s="19"/>
    </row>
    <row r="55" spans="2:8">
      <c r="B55" s="20"/>
      <c r="C55" s="21"/>
      <c r="D55" s="26" t="s">
        <v>502</v>
      </c>
      <c r="F55" s="24"/>
    </row>
    <row r="56" spans="2:8">
      <c r="B56" s="20"/>
      <c r="C56" s="21"/>
      <c r="D56" s="26"/>
      <c r="F56" s="24"/>
    </row>
    <row r="57" spans="2:8">
      <c r="B57" s="51"/>
      <c r="C57" s="49"/>
      <c r="D57" s="23"/>
      <c r="E57" s="1093"/>
      <c r="F57" s="24"/>
    </row>
    <row r="58" spans="2:8">
      <c r="B58" s="51"/>
      <c r="C58" s="49"/>
      <c r="D58" s="23"/>
      <c r="F58" s="24"/>
    </row>
    <row r="59" spans="2:8">
      <c r="B59" s="51"/>
      <c r="C59" s="49"/>
      <c r="D59" s="23"/>
      <c r="F59" s="24"/>
    </row>
    <row r="60" spans="2:8">
      <c r="B60" s="52"/>
      <c r="C60" s="50"/>
      <c r="D60" s="27"/>
      <c r="E60" s="1096"/>
      <c r="F6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0"/>
  <sheetViews>
    <sheetView workbookViewId="0">
      <selection activeCell="E22" sqref="E22"/>
    </sheetView>
  </sheetViews>
  <sheetFormatPr defaultRowHeight="16.5"/>
  <cols>
    <col min="1" max="1" width="21.375" bestFit="1" customWidth="1"/>
    <col min="2" max="2" width="16.5" customWidth="1"/>
    <col min="3" max="3" width="15.25" bestFit="1" customWidth="1"/>
    <col min="4" max="4" width="15.5" bestFit="1" customWidth="1"/>
    <col min="5" max="5" width="9.25" bestFit="1" customWidth="1"/>
    <col min="6" max="6" width="9.5" bestFit="1" customWidth="1"/>
    <col min="7" max="7" width="8.5" bestFit="1" customWidth="1"/>
    <col min="8" max="8" width="12.125" bestFit="1" customWidth="1"/>
    <col min="9" max="9" width="20.25" bestFit="1" customWidth="1"/>
    <col min="10" max="10" width="21.875" bestFit="1" customWidth="1"/>
  </cols>
  <sheetData>
    <row r="1" spans="1:10">
      <c r="A1" t="s">
        <v>4204</v>
      </c>
    </row>
    <row r="2" spans="1:10" ht="81">
      <c r="A2" s="30" t="s">
        <v>10</v>
      </c>
      <c r="B2" s="38" t="s">
        <v>4195</v>
      </c>
      <c r="C2" s="38" t="s">
        <v>4170</v>
      </c>
      <c r="D2" s="38" t="s">
        <v>4171</v>
      </c>
      <c r="E2" s="38" t="s">
        <v>4172</v>
      </c>
      <c r="F2" s="38" t="s">
        <v>4173</v>
      </c>
      <c r="G2" s="38" t="s">
        <v>1808</v>
      </c>
      <c r="H2" s="38" t="s">
        <v>1809</v>
      </c>
      <c r="I2" s="38" t="s">
        <v>4174</v>
      </c>
      <c r="J2" s="38" t="s">
        <v>1812</v>
      </c>
    </row>
    <row r="3" spans="1:10">
      <c r="A3" s="1120" t="s">
        <v>4175</v>
      </c>
      <c r="B3" s="1121" t="s">
        <v>4176</v>
      </c>
      <c r="C3" s="1122">
        <v>-1</v>
      </c>
      <c r="D3" s="1122">
        <v>-1</v>
      </c>
      <c r="E3" s="1122">
        <v>1</v>
      </c>
      <c r="F3" s="1122">
        <v>1</v>
      </c>
      <c r="G3" s="1123">
        <v>-1</v>
      </c>
      <c r="H3" s="1123">
        <v>-1</v>
      </c>
      <c r="I3" s="1124">
        <v>156101012</v>
      </c>
      <c r="J3" s="1120">
        <v>1</v>
      </c>
    </row>
    <row r="4" spans="1:10">
      <c r="A4" s="1120" t="s">
        <v>4177</v>
      </c>
      <c r="B4" s="1121" t="s">
        <v>4176</v>
      </c>
      <c r="C4" s="1122">
        <v>-1</v>
      </c>
      <c r="D4" s="1122">
        <v>-1</v>
      </c>
      <c r="E4" s="1122">
        <v>2</v>
      </c>
      <c r="F4" s="1122">
        <v>5</v>
      </c>
      <c r="G4" s="1123">
        <v>-1</v>
      </c>
      <c r="H4" s="1123">
        <v>-1</v>
      </c>
      <c r="I4" s="1125">
        <v>156113006</v>
      </c>
      <c r="J4" s="1120">
        <v>1</v>
      </c>
    </row>
    <row r="5" spans="1:10">
      <c r="A5" s="1120" t="s">
        <v>4178</v>
      </c>
      <c r="B5" s="1121" t="s">
        <v>4176</v>
      </c>
      <c r="C5" s="1122">
        <v>-1</v>
      </c>
      <c r="D5" s="1122">
        <v>-1</v>
      </c>
      <c r="E5" s="1122">
        <v>6</v>
      </c>
      <c r="F5" s="1122">
        <v>10</v>
      </c>
      <c r="G5" s="1123">
        <v>-1</v>
      </c>
      <c r="H5" s="1123">
        <v>-1</v>
      </c>
      <c r="I5" s="1126">
        <v>156102012</v>
      </c>
      <c r="J5" s="1120">
        <v>1</v>
      </c>
    </row>
    <row r="6" spans="1:10">
      <c r="A6" s="1120" t="s">
        <v>4179</v>
      </c>
      <c r="B6" s="1121" t="s">
        <v>4176</v>
      </c>
      <c r="C6" s="1122">
        <v>-1</v>
      </c>
      <c r="D6" s="1122">
        <v>-1</v>
      </c>
      <c r="E6" s="1122">
        <v>11</v>
      </c>
      <c r="F6" s="1122">
        <v>20</v>
      </c>
      <c r="G6" s="1123">
        <v>-1</v>
      </c>
      <c r="H6" s="1123">
        <v>-1</v>
      </c>
      <c r="I6" s="1124">
        <v>156103012</v>
      </c>
      <c r="J6" s="1120">
        <v>1</v>
      </c>
    </row>
    <row r="7" spans="1:10">
      <c r="A7" s="1120" t="s">
        <v>4180</v>
      </c>
      <c r="B7" s="1121" t="s">
        <v>4176</v>
      </c>
      <c r="C7" s="1122">
        <v>-1</v>
      </c>
      <c r="D7" s="1122">
        <v>-1</v>
      </c>
      <c r="E7" s="1123">
        <v>-1</v>
      </c>
      <c r="F7" s="1123">
        <v>-1</v>
      </c>
      <c r="G7" s="1127">
        <v>0</v>
      </c>
      <c r="H7" s="1122">
        <v>1</v>
      </c>
      <c r="I7" s="1128">
        <v>160001002</v>
      </c>
      <c r="J7" s="1120">
        <v>1000</v>
      </c>
    </row>
    <row r="8" spans="1:10">
      <c r="A8" s="1120" t="s">
        <v>4181</v>
      </c>
      <c r="B8" s="1121" t="s">
        <v>4176</v>
      </c>
      <c r="C8" s="1122">
        <v>-1</v>
      </c>
      <c r="D8" s="1122">
        <v>-1</v>
      </c>
      <c r="E8" s="1123">
        <v>-1</v>
      </c>
      <c r="F8" s="1123">
        <v>-1</v>
      </c>
      <c r="G8" s="1122">
        <v>2</v>
      </c>
      <c r="H8" s="1122">
        <v>5</v>
      </c>
      <c r="I8" s="1128">
        <v>160001002</v>
      </c>
      <c r="J8" s="1120">
        <v>900</v>
      </c>
    </row>
    <row r="9" spans="1:10">
      <c r="A9" s="1120" t="s">
        <v>4182</v>
      </c>
      <c r="B9" s="1121" t="s">
        <v>4176</v>
      </c>
      <c r="C9" s="1122">
        <v>-1</v>
      </c>
      <c r="D9" s="1122">
        <v>-1</v>
      </c>
      <c r="E9" s="1123">
        <v>-1</v>
      </c>
      <c r="F9" s="1123">
        <v>-1</v>
      </c>
      <c r="G9" s="1122">
        <v>6</v>
      </c>
      <c r="H9" s="1122">
        <v>10</v>
      </c>
      <c r="I9" s="1128">
        <v>160001002</v>
      </c>
      <c r="J9" s="1120">
        <v>800</v>
      </c>
    </row>
    <row r="10" spans="1:10">
      <c r="A10" s="1120" t="s">
        <v>4183</v>
      </c>
      <c r="B10" s="1121" t="s">
        <v>4176</v>
      </c>
      <c r="C10" s="1122">
        <v>-1</v>
      </c>
      <c r="D10" s="1122">
        <v>-1</v>
      </c>
      <c r="E10" s="1123">
        <v>-1</v>
      </c>
      <c r="F10" s="1123">
        <v>-1</v>
      </c>
      <c r="G10" s="1122">
        <v>11</v>
      </c>
      <c r="H10" s="1122">
        <v>20</v>
      </c>
      <c r="I10" s="1128">
        <v>160001002</v>
      </c>
      <c r="J10" s="1120">
        <v>700</v>
      </c>
    </row>
    <row r="11" spans="1:10">
      <c r="A11" s="1120" t="s">
        <v>4184</v>
      </c>
      <c r="B11" s="1121" t="s">
        <v>4176</v>
      </c>
      <c r="C11" s="1122">
        <v>-1</v>
      </c>
      <c r="D11" s="1122">
        <v>-1</v>
      </c>
      <c r="E11" s="1123">
        <v>-1</v>
      </c>
      <c r="F11" s="1123">
        <v>-1</v>
      </c>
      <c r="G11" s="1122">
        <v>21</v>
      </c>
      <c r="H11" s="1122">
        <v>50</v>
      </c>
      <c r="I11" s="1128">
        <v>160001002</v>
      </c>
      <c r="J11" s="1120">
        <v>600</v>
      </c>
    </row>
    <row r="12" spans="1:10">
      <c r="A12" s="1120" t="s">
        <v>4185</v>
      </c>
      <c r="B12" s="1121" t="s">
        <v>4176</v>
      </c>
      <c r="C12" s="1122">
        <v>-1</v>
      </c>
      <c r="D12" s="1122">
        <v>-1</v>
      </c>
      <c r="E12" s="1123">
        <v>-1</v>
      </c>
      <c r="F12" s="1123">
        <v>-1</v>
      </c>
      <c r="G12" s="1122">
        <v>51</v>
      </c>
      <c r="H12" s="1122">
        <v>100</v>
      </c>
      <c r="I12" s="1128">
        <v>160001002</v>
      </c>
      <c r="J12" s="1120">
        <v>500</v>
      </c>
    </row>
    <row r="13" spans="1:10">
      <c r="A13" s="1129" t="s">
        <v>4186</v>
      </c>
      <c r="B13" s="1130" t="s">
        <v>4187</v>
      </c>
      <c r="C13" s="1131">
        <v>2000</v>
      </c>
      <c r="D13" s="1131">
        <v>9999</v>
      </c>
      <c r="E13" s="1131">
        <v>1</v>
      </c>
      <c r="F13" s="1131">
        <v>50</v>
      </c>
      <c r="G13" s="1123">
        <v>-1</v>
      </c>
      <c r="H13" s="1123">
        <v>-1</v>
      </c>
      <c r="I13" s="1132">
        <v>160002006</v>
      </c>
      <c r="J13" s="1129">
        <v>3000</v>
      </c>
    </row>
    <row r="14" spans="1:10">
      <c r="A14" s="1129" t="s">
        <v>4188</v>
      </c>
      <c r="B14" s="1130" t="s">
        <v>4187</v>
      </c>
      <c r="C14" s="1131">
        <v>1500</v>
      </c>
      <c r="D14" s="1131">
        <v>1999</v>
      </c>
      <c r="E14" s="1131">
        <v>1</v>
      </c>
      <c r="F14" s="1131">
        <v>50</v>
      </c>
      <c r="G14" s="1123">
        <v>-1</v>
      </c>
      <c r="H14" s="1123">
        <v>-1</v>
      </c>
      <c r="I14" s="1132">
        <v>160002006</v>
      </c>
      <c r="J14" s="1129">
        <v>2500</v>
      </c>
    </row>
    <row r="15" spans="1:10">
      <c r="A15" s="1129" t="s">
        <v>4189</v>
      </c>
      <c r="B15" s="1130" t="s">
        <v>4187</v>
      </c>
      <c r="C15" s="1131">
        <v>1000</v>
      </c>
      <c r="D15" s="1131">
        <v>1499</v>
      </c>
      <c r="E15" s="1131">
        <v>1</v>
      </c>
      <c r="F15" s="1131">
        <v>50</v>
      </c>
      <c r="G15" s="1123">
        <v>-1</v>
      </c>
      <c r="H15" s="1123">
        <v>-1</v>
      </c>
      <c r="I15" s="1132">
        <v>160002006</v>
      </c>
      <c r="J15" s="1129">
        <v>2000</v>
      </c>
    </row>
    <row r="16" spans="1:10">
      <c r="A16" s="1129" t="s">
        <v>4190</v>
      </c>
      <c r="B16" s="1130" t="s">
        <v>4187</v>
      </c>
      <c r="C16" s="1131">
        <v>800</v>
      </c>
      <c r="D16" s="1131">
        <v>999</v>
      </c>
      <c r="E16" s="1131">
        <v>1</v>
      </c>
      <c r="F16" s="1131">
        <v>50</v>
      </c>
      <c r="G16" s="1123">
        <v>-1</v>
      </c>
      <c r="H16" s="1123">
        <v>-1</v>
      </c>
      <c r="I16" s="1132">
        <v>160002006</v>
      </c>
      <c r="J16" s="1129">
        <v>1500</v>
      </c>
    </row>
    <row r="17" spans="1:10">
      <c r="A17" s="1129" t="s">
        <v>4191</v>
      </c>
      <c r="B17" s="1130" t="s">
        <v>4187</v>
      </c>
      <c r="C17" s="1131">
        <v>600</v>
      </c>
      <c r="D17" s="1131">
        <v>799</v>
      </c>
      <c r="E17" s="1131">
        <v>1</v>
      </c>
      <c r="F17" s="1131">
        <v>50</v>
      </c>
      <c r="G17" s="1123">
        <v>-1</v>
      </c>
      <c r="H17" s="1123">
        <v>-1</v>
      </c>
      <c r="I17" s="1132">
        <v>160002006</v>
      </c>
      <c r="J17" s="1129">
        <v>1200</v>
      </c>
    </row>
    <row r="18" spans="1:10">
      <c r="A18" s="1129" t="s">
        <v>4192</v>
      </c>
      <c r="B18" s="1130" t="s">
        <v>4187</v>
      </c>
      <c r="C18" s="1131">
        <v>400</v>
      </c>
      <c r="D18" s="1131">
        <v>599</v>
      </c>
      <c r="E18" s="1131">
        <v>1</v>
      </c>
      <c r="F18" s="1131">
        <v>50</v>
      </c>
      <c r="G18" s="1123">
        <v>-1</v>
      </c>
      <c r="H18" s="1123">
        <v>-1</v>
      </c>
      <c r="I18" s="1132">
        <v>160002006</v>
      </c>
      <c r="J18" s="1129">
        <v>1000</v>
      </c>
    </row>
    <row r="19" spans="1:10">
      <c r="A19" s="1129" t="s">
        <v>4193</v>
      </c>
      <c r="B19" s="1130" t="s">
        <v>4187</v>
      </c>
      <c r="C19" s="1131">
        <v>200</v>
      </c>
      <c r="D19" s="1131">
        <v>399</v>
      </c>
      <c r="E19" s="1131">
        <v>1</v>
      </c>
      <c r="F19" s="1131">
        <v>50</v>
      </c>
      <c r="G19" s="1123">
        <v>-1</v>
      </c>
      <c r="H19" s="1123">
        <v>-1</v>
      </c>
      <c r="I19" s="1132">
        <v>160002006</v>
      </c>
      <c r="J19" s="1129">
        <v>500</v>
      </c>
    </row>
    <row r="20" spans="1:10">
      <c r="A20" s="1129" t="s">
        <v>4194</v>
      </c>
      <c r="B20" s="1130" t="s">
        <v>4187</v>
      </c>
      <c r="C20" s="1131">
        <v>1</v>
      </c>
      <c r="D20" s="1131">
        <v>199</v>
      </c>
      <c r="E20" s="1131">
        <v>1</v>
      </c>
      <c r="F20" s="1131">
        <v>50</v>
      </c>
      <c r="G20" s="1123">
        <v>-1</v>
      </c>
      <c r="H20" s="1123">
        <v>-1</v>
      </c>
      <c r="I20" s="1132">
        <v>160002006</v>
      </c>
      <c r="J20" s="1129">
        <v>300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72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245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484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1343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3975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6078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9771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1364" t="s">
        <v>308</v>
      </c>
      <c r="E18" s="1365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1366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1367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1367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1367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1367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1368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1369" t="s">
        <v>325</v>
      </c>
      <c r="H39" s="1370"/>
      <c r="I39" s="1371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14"/>
  <sheetViews>
    <sheetView workbookViewId="0">
      <selection activeCell="C13" sqref="C13"/>
    </sheetView>
  </sheetViews>
  <sheetFormatPr defaultRowHeight="16.5"/>
  <cols>
    <col min="1" max="1" width="47.625" bestFit="1" customWidth="1"/>
    <col min="2" max="2" width="15.25" bestFit="1" customWidth="1"/>
    <col min="3" max="3" width="15.5" bestFit="1" customWidth="1"/>
    <col min="4" max="4" width="9.25" bestFit="1" customWidth="1"/>
    <col min="5" max="5" width="9.5" bestFit="1" customWidth="1"/>
    <col min="6" max="6" width="8.5" bestFit="1" customWidth="1"/>
    <col min="7" max="7" width="12.125" bestFit="1" customWidth="1"/>
    <col min="8" max="8" width="20.25" bestFit="1" customWidth="1"/>
    <col min="9" max="9" width="21.875" bestFit="1" customWidth="1"/>
  </cols>
  <sheetData>
    <row r="1" spans="1:2">
      <c r="A1" t="s">
        <v>4208</v>
      </c>
    </row>
    <row r="2" spans="1:2">
      <c r="A2" s="1138" t="s">
        <v>4209</v>
      </c>
      <c r="B2" s="1139">
        <v>30</v>
      </c>
    </row>
    <row r="3" spans="1:2">
      <c r="A3" s="1138" t="s">
        <v>4210</v>
      </c>
      <c r="B3" s="1139">
        <v>1</v>
      </c>
    </row>
    <row r="4" spans="1:2">
      <c r="A4" s="1138" t="s">
        <v>4211</v>
      </c>
      <c r="B4" s="1139">
        <v>5</v>
      </c>
    </row>
    <row r="5" spans="1:2">
      <c r="A5" s="1138" t="s">
        <v>4212</v>
      </c>
      <c r="B5" s="1139">
        <v>10</v>
      </c>
    </row>
    <row r="6" spans="1:2">
      <c r="A6" s="1138" t="s">
        <v>4213</v>
      </c>
      <c r="B6" s="1139">
        <v>3</v>
      </c>
    </row>
    <row r="7" spans="1:2">
      <c r="A7" s="1138" t="s">
        <v>4214</v>
      </c>
      <c r="B7" s="1139">
        <v>4</v>
      </c>
    </row>
    <row r="8" spans="1:2">
      <c r="A8" s="1140" t="s">
        <v>4215</v>
      </c>
      <c r="B8" s="1141">
        <v>10</v>
      </c>
    </row>
    <row r="9" spans="1:2">
      <c r="A9" s="1138" t="s">
        <v>4216</v>
      </c>
      <c r="B9" s="1139">
        <v>10</v>
      </c>
    </row>
    <row r="10" spans="1:2">
      <c r="A10" s="1138" t="s">
        <v>4217</v>
      </c>
      <c r="B10" s="1139">
        <v>10</v>
      </c>
    </row>
    <row r="11" spans="1:2">
      <c r="A11" s="1138" t="s">
        <v>4218</v>
      </c>
      <c r="B11" s="1139">
        <v>1</v>
      </c>
    </row>
    <row r="12" spans="1:2">
      <c r="A12" s="1138" t="s">
        <v>4219</v>
      </c>
      <c r="B12" s="1139">
        <v>5</v>
      </c>
    </row>
    <row r="13" spans="1:2">
      <c r="A13" s="1138" t="s">
        <v>4220</v>
      </c>
      <c r="B13" s="1139">
        <v>500</v>
      </c>
    </row>
    <row r="14" spans="1:2">
      <c r="A14" s="1138" t="s">
        <v>4221</v>
      </c>
      <c r="B14" s="1139">
        <v>500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"/>
  <sheetViews>
    <sheetView workbookViewId="0">
      <selection activeCell="F14" sqref="F14"/>
    </sheetView>
  </sheetViews>
  <sheetFormatPr defaultRowHeight="16.5"/>
  <cols>
    <col min="1" max="1" width="8.625" bestFit="1" customWidth="1"/>
    <col min="2" max="2" width="14.75" bestFit="1" customWidth="1"/>
    <col min="3" max="3" width="10.875" customWidth="1"/>
    <col min="4" max="4" width="8.625" bestFit="1" customWidth="1"/>
    <col min="5" max="5" width="10.25" customWidth="1"/>
  </cols>
  <sheetData>
    <row r="1" spans="1:5">
      <c r="A1" t="s">
        <v>4207</v>
      </c>
    </row>
    <row r="2" spans="1:5">
      <c r="A2" s="30" t="s">
        <v>10</v>
      </c>
      <c r="B2" s="30" t="s">
        <v>10</v>
      </c>
      <c r="C2" s="30" t="s">
        <v>668</v>
      </c>
      <c r="D2" s="30" t="s">
        <v>669</v>
      </c>
      <c r="E2" s="30" t="s">
        <v>4198</v>
      </c>
    </row>
    <row r="3" spans="1:5">
      <c r="A3" s="1136" t="b">
        <v>0</v>
      </c>
      <c r="B3" s="1136" t="s">
        <v>4199</v>
      </c>
      <c r="C3" s="1137" t="s">
        <v>4200</v>
      </c>
      <c r="D3" s="1136">
        <v>500</v>
      </c>
      <c r="E3" s="1136">
        <v>10</v>
      </c>
    </row>
    <row r="4" spans="1:5">
      <c r="A4" s="1136" t="b">
        <v>0</v>
      </c>
      <c r="B4" s="1136" t="s">
        <v>4201</v>
      </c>
      <c r="C4" s="1137" t="s">
        <v>4200</v>
      </c>
      <c r="D4" s="1136">
        <v>500</v>
      </c>
      <c r="E4" s="1136">
        <v>10</v>
      </c>
    </row>
    <row r="5" spans="1:5">
      <c r="A5" s="1136" t="b">
        <v>0</v>
      </c>
      <c r="B5" s="1136" t="s">
        <v>4202</v>
      </c>
      <c r="C5" s="1137" t="s">
        <v>4200</v>
      </c>
      <c r="D5" s="1136">
        <v>500</v>
      </c>
      <c r="E5" s="1136">
        <v>10</v>
      </c>
    </row>
    <row r="6" spans="1:5">
      <c r="A6" s="1135" t="b">
        <v>1</v>
      </c>
      <c r="B6" s="1133" t="s">
        <v>4203</v>
      </c>
      <c r="C6" s="1134" t="s">
        <v>4200</v>
      </c>
      <c r="D6" s="1133">
        <v>500</v>
      </c>
      <c r="E6" s="1133">
        <v>20</v>
      </c>
    </row>
    <row r="13" spans="1:5">
      <c r="C13" s="1098"/>
    </row>
  </sheetData>
  <phoneticPr fontId="6" type="noConversion"/>
  <conditionalFormatting sqref="C3:C6">
    <cfRule type="cellIs" dxfId="6" priority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6"/>
  <sheetViews>
    <sheetView workbookViewId="0">
      <selection activeCell="K42" sqref="K42"/>
    </sheetView>
  </sheetViews>
  <sheetFormatPr defaultRowHeight="16.5"/>
  <cols>
    <col min="1" max="1" width="18.875" bestFit="1" customWidth="1"/>
    <col min="2" max="2" width="6.375" bestFit="1" customWidth="1"/>
    <col min="3" max="3" width="6.375" customWidth="1"/>
    <col min="4" max="4" width="19.875" customWidth="1"/>
    <col min="5" max="5" width="10.25" bestFit="1" customWidth="1"/>
    <col min="6" max="6" width="12.125" bestFit="1" customWidth="1"/>
    <col min="8" max="9" width="6.375" customWidth="1"/>
    <col min="10" max="10" width="19.875" customWidth="1"/>
    <col min="11" max="11" width="10.25" customWidth="1"/>
    <col min="12" max="12" width="12.125" customWidth="1"/>
  </cols>
  <sheetData>
    <row r="1" spans="1:12">
      <c r="A1" t="s">
        <v>4206</v>
      </c>
    </row>
    <row r="2" spans="1:12" ht="27">
      <c r="A2" s="873" t="s">
        <v>3797</v>
      </c>
      <c r="B2" s="38" t="s">
        <v>1452</v>
      </c>
      <c r="C2" s="38" t="s">
        <v>1453</v>
      </c>
      <c r="D2" s="38" t="s">
        <v>3818</v>
      </c>
      <c r="E2" s="38" t="s">
        <v>3819</v>
      </c>
      <c r="F2" s="874" t="s">
        <v>3820</v>
      </c>
      <c r="G2" s="830" t="s">
        <v>1468</v>
      </c>
      <c r="H2" s="830" t="s">
        <v>1452</v>
      </c>
      <c r="I2" s="830" t="s">
        <v>1453</v>
      </c>
      <c r="J2" s="830" t="s">
        <v>3818</v>
      </c>
      <c r="K2" s="830" t="s">
        <v>3819</v>
      </c>
      <c r="L2" s="830" t="s">
        <v>3820</v>
      </c>
    </row>
    <row r="3" spans="1:12">
      <c r="A3" s="875" t="s">
        <v>3798</v>
      </c>
      <c r="B3" s="887">
        <v>7.27</v>
      </c>
      <c r="C3" s="887">
        <v>4.5199999999999996</v>
      </c>
      <c r="D3" s="888">
        <v>224956335</v>
      </c>
      <c r="E3" s="887">
        <v>681</v>
      </c>
      <c r="F3" s="890">
        <v>116.2</v>
      </c>
      <c r="H3" s="878">
        <v>7.27</v>
      </c>
      <c r="I3" s="878">
        <v>7.84</v>
      </c>
      <c r="J3" s="879">
        <v>236796143</v>
      </c>
      <c r="K3" s="878">
        <v>680</v>
      </c>
      <c r="L3" s="880">
        <v>110.7</v>
      </c>
    </row>
    <row r="4" spans="1:12">
      <c r="A4" s="875" t="s">
        <v>3799</v>
      </c>
      <c r="B4" s="887">
        <v>7.3</v>
      </c>
      <c r="C4" s="887">
        <v>5.0199999999999996</v>
      </c>
      <c r="D4" s="888">
        <v>242952842</v>
      </c>
      <c r="E4" s="887">
        <v>682</v>
      </c>
      <c r="F4" s="890">
        <v>116.2</v>
      </c>
      <c r="H4" s="881">
        <v>7.3</v>
      </c>
      <c r="I4" s="881">
        <v>7.88</v>
      </c>
      <c r="J4" s="882">
        <v>255739834</v>
      </c>
      <c r="K4" s="881">
        <v>680</v>
      </c>
      <c r="L4" s="883">
        <v>110.7</v>
      </c>
    </row>
    <row r="5" spans="1:12">
      <c r="A5" s="875" t="s">
        <v>3800</v>
      </c>
      <c r="B5" s="887">
        <v>7.34</v>
      </c>
      <c r="C5" s="887">
        <v>5.57</v>
      </c>
      <c r="D5" s="888">
        <v>262389069</v>
      </c>
      <c r="E5" s="887">
        <v>683</v>
      </c>
      <c r="F5" s="890">
        <v>116.2</v>
      </c>
      <c r="H5" s="881">
        <v>7.34</v>
      </c>
      <c r="I5" s="881">
        <v>7.92</v>
      </c>
      <c r="J5" s="882">
        <v>276199021</v>
      </c>
      <c r="K5" s="881">
        <v>681</v>
      </c>
      <c r="L5" s="883">
        <v>116.2</v>
      </c>
    </row>
    <row r="6" spans="1:12">
      <c r="A6" s="875" t="s">
        <v>3801</v>
      </c>
      <c r="B6" s="887">
        <v>7.37</v>
      </c>
      <c r="C6" s="887">
        <v>6.19</v>
      </c>
      <c r="D6" s="888">
        <v>283380195</v>
      </c>
      <c r="E6" s="887">
        <v>684</v>
      </c>
      <c r="F6" s="890">
        <v>116.2</v>
      </c>
      <c r="H6" s="881">
        <v>7.37</v>
      </c>
      <c r="I6" s="881">
        <v>7.96</v>
      </c>
      <c r="J6" s="882">
        <v>298294943</v>
      </c>
      <c r="K6" s="881">
        <v>681</v>
      </c>
      <c r="L6" s="883">
        <v>116.2</v>
      </c>
    </row>
    <row r="7" spans="1:12">
      <c r="A7" s="875" t="s">
        <v>3802</v>
      </c>
      <c r="B7" s="887">
        <v>7.41</v>
      </c>
      <c r="C7" s="887">
        <v>6.87</v>
      </c>
      <c r="D7" s="888">
        <v>306050611</v>
      </c>
      <c r="E7" s="887">
        <v>685</v>
      </c>
      <c r="F7" s="890">
        <v>116.2</v>
      </c>
      <c r="H7" s="881">
        <v>7.41</v>
      </c>
      <c r="I7" s="881">
        <v>7.99</v>
      </c>
      <c r="J7" s="882">
        <v>322158538</v>
      </c>
      <c r="K7" s="881">
        <v>682</v>
      </c>
      <c r="L7" s="883">
        <v>122</v>
      </c>
    </row>
    <row r="9" spans="1:12">
      <c r="C9" t="s">
        <v>4065</v>
      </c>
      <c r="J9" s="1098"/>
    </row>
    <row r="10" spans="1:12">
      <c r="D10" t="s">
        <v>4066</v>
      </c>
    </row>
    <row r="12" spans="1:12">
      <c r="H12" s="1098"/>
    </row>
    <row r="13" spans="1:12">
      <c r="H13" s="1098"/>
    </row>
    <row r="14" spans="1:12">
      <c r="H14" s="1098"/>
    </row>
    <row r="15" spans="1:12">
      <c r="H15" s="1098"/>
    </row>
    <row r="16" spans="1:12">
      <c r="H16" s="1098"/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62</vt:i4>
      </vt:variant>
    </vt:vector>
  </HeadingPairs>
  <TitlesOfParts>
    <vt:vector size="62" baseType="lpstr">
      <vt:lpstr>05월 25일 빌드노트(26일예정)</vt:lpstr>
      <vt:lpstr>20170525_퀘스트 보상 개선</vt:lpstr>
      <vt:lpstr>20170525_ShopGachaGradeGroup</vt:lpstr>
      <vt:lpstr>05월 21일 빌드노트(23일예정)</vt:lpstr>
      <vt:lpstr>05월 15일 빌드노트(17일예정)</vt:lpstr>
      <vt:lpstr>20170515_내용참고01</vt:lpstr>
      <vt:lpstr>20170515_내용참고02</vt:lpstr>
      <vt:lpstr>20170515_내용참고03</vt:lpstr>
      <vt:lpstr>20170515_내용참고04</vt:lpstr>
      <vt:lpstr>20170515_DefaultValue</vt:lpstr>
      <vt:lpstr>20170515_GuildLevelExperience</vt:lpstr>
      <vt:lpstr>20170516_길드_시즌&amp;공헌도_보상</vt:lpstr>
      <vt:lpstr>05월 08일 빌드노트(10일예정)</vt:lpstr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강지훈</cp:lastModifiedBy>
  <cp:lastPrinted>2017-04-24T06:24:17Z</cp:lastPrinted>
  <dcterms:created xsi:type="dcterms:W3CDTF">2016-05-13T00:51:14Z</dcterms:created>
  <dcterms:modified xsi:type="dcterms:W3CDTF">2017-05-25T14:47:01Z</dcterms:modified>
</cp:coreProperties>
</file>